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Лист1" sheetId="1" r:id="rId1"/>
  </sheets>
  <definedNames>
    <definedName name="_xlnm.Print_Titles" localSheetId="0">Лист1!$4:$6</definedName>
    <definedName name="_xlnm.Print_Area" localSheetId="0">Лист1!$A$1:$P$251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9" i="1" l="1"/>
  <c r="K211" i="1" l="1"/>
  <c r="L213" i="1"/>
  <c r="M213" i="1"/>
  <c r="N213" i="1"/>
  <c r="O213" i="1"/>
  <c r="L214" i="1"/>
  <c r="M214" i="1"/>
  <c r="N214" i="1"/>
  <c r="O214" i="1"/>
  <c r="L211" i="1"/>
  <c r="M211" i="1"/>
  <c r="N211" i="1"/>
  <c r="O211" i="1"/>
  <c r="K213" i="1"/>
  <c r="K214" i="1"/>
  <c r="P152" i="1" l="1"/>
  <c r="P151" i="1"/>
  <c r="P150" i="1"/>
  <c r="K50" i="1" l="1"/>
  <c r="L50" i="1"/>
  <c r="M50" i="1"/>
  <c r="N50" i="1"/>
  <c r="O50" i="1"/>
  <c r="K51" i="1"/>
  <c r="L51" i="1"/>
  <c r="M51" i="1"/>
  <c r="N51" i="1"/>
  <c r="O51" i="1"/>
  <c r="P113" i="1" l="1"/>
  <c r="P114" i="1"/>
  <c r="P28" i="1"/>
  <c r="L145" i="1" l="1"/>
  <c r="M145" i="1"/>
  <c r="N145" i="1"/>
  <c r="O145" i="1"/>
  <c r="K145" i="1"/>
  <c r="K147" i="1"/>
  <c r="M37" i="1" l="1"/>
  <c r="L56" i="1" l="1"/>
  <c r="L48" i="1" s="1"/>
  <c r="K56" i="1"/>
  <c r="L37" i="1"/>
  <c r="K66" i="1"/>
  <c r="L173" i="1"/>
  <c r="L154" i="1" s="1"/>
  <c r="K167" i="1"/>
  <c r="O22" i="1" l="1"/>
  <c r="O23" i="1"/>
  <c r="O24" i="1"/>
  <c r="O25" i="1"/>
  <c r="O26" i="1"/>
  <c r="O27" i="1"/>
  <c r="O32" i="1"/>
  <c r="O37" i="1"/>
  <c r="O48" i="1"/>
  <c r="O55" i="1"/>
  <c r="O60" i="1"/>
  <c r="O66" i="1"/>
  <c r="O68" i="1"/>
  <c r="O20" i="1" s="1"/>
  <c r="O69" i="1"/>
  <c r="O73" i="1"/>
  <c r="O78" i="1"/>
  <c r="O83" i="1"/>
  <c r="O93" i="1"/>
  <c r="O94" i="1"/>
  <c r="O95" i="1"/>
  <c r="O96" i="1"/>
  <c r="O97" i="1"/>
  <c r="O98" i="1"/>
  <c r="O99" i="1"/>
  <c r="O100" i="1"/>
  <c r="O102" i="1"/>
  <c r="O89" i="1" s="1"/>
  <c r="O104" i="1"/>
  <c r="O91" i="1" s="1"/>
  <c r="O119" i="1"/>
  <c r="O115" i="1" s="1"/>
  <c r="O124" i="1"/>
  <c r="O125" i="1"/>
  <c r="O130" i="1"/>
  <c r="O135" i="1"/>
  <c r="O146" i="1"/>
  <c r="O147" i="1"/>
  <c r="O148" i="1"/>
  <c r="O149" i="1"/>
  <c r="O150" i="1"/>
  <c r="O151" i="1"/>
  <c r="O152" i="1"/>
  <c r="O167" i="1"/>
  <c r="O175" i="1"/>
  <c r="O156" i="1" s="1"/>
  <c r="O178" i="1"/>
  <c r="O177" i="1" s="1"/>
  <c r="O186" i="1"/>
  <c r="O182" i="1" s="1"/>
  <c r="O188" i="1"/>
  <c r="O190" i="1"/>
  <c r="O191" i="1"/>
  <c r="O195" i="1"/>
  <c r="O200" i="1"/>
  <c r="O205" i="1"/>
  <c r="O218" i="1"/>
  <c r="O228" i="1"/>
  <c r="O223" i="1"/>
  <c r="O234" i="1"/>
  <c r="O236" i="1"/>
  <c r="O237" i="1"/>
  <c r="O238" i="1"/>
  <c r="O239" i="1"/>
  <c r="O240" i="1"/>
  <c r="O246" i="1"/>
  <c r="P34" i="1"/>
  <c r="P35" i="1"/>
  <c r="P38" i="1"/>
  <c r="P40" i="1"/>
  <c r="P41" i="1"/>
  <c r="P43" i="1"/>
  <c r="P46" i="1"/>
  <c r="P52" i="1"/>
  <c r="P53" i="1"/>
  <c r="P54" i="1"/>
  <c r="P56" i="1"/>
  <c r="P58" i="1"/>
  <c r="P59" i="1"/>
  <c r="P61" i="1"/>
  <c r="P63" i="1"/>
  <c r="P64" i="1"/>
  <c r="P70" i="1"/>
  <c r="P71" i="1"/>
  <c r="P72" i="1"/>
  <c r="P74" i="1"/>
  <c r="P76" i="1"/>
  <c r="P77" i="1"/>
  <c r="P79" i="1"/>
  <c r="P81" i="1"/>
  <c r="P82" i="1"/>
  <c r="P84" i="1"/>
  <c r="P86" i="1"/>
  <c r="P87" i="1"/>
  <c r="P106" i="1"/>
  <c r="P107" i="1"/>
  <c r="P108" i="1"/>
  <c r="P109" i="1"/>
  <c r="P110" i="1"/>
  <c r="P111" i="1"/>
  <c r="P112" i="1"/>
  <c r="P116" i="1"/>
  <c r="P118" i="1"/>
  <c r="P121" i="1"/>
  <c r="P123" i="1"/>
  <c r="P126" i="1"/>
  <c r="P128" i="1"/>
  <c r="P129" i="1"/>
  <c r="P131" i="1"/>
  <c r="P133" i="1"/>
  <c r="P134" i="1"/>
  <c r="P136" i="1"/>
  <c r="P138" i="1"/>
  <c r="P139" i="1"/>
  <c r="P158" i="1"/>
  <c r="P159" i="1"/>
  <c r="P160" i="1"/>
  <c r="P161" i="1"/>
  <c r="P162" i="1"/>
  <c r="P163" i="1"/>
  <c r="P168" i="1"/>
  <c r="P170" i="1"/>
  <c r="P171" i="1"/>
  <c r="P180" i="1"/>
  <c r="P181" i="1"/>
  <c r="P183" i="1"/>
  <c r="P185" i="1"/>
  <c r="P196" i="1"/>
  <c r="P198" i="1"/>
  <c r="P199" i="1"/>
  <c r="P201" i="1"/>
  <c r="P203" i="1"/>
  <c r="P204" i="1"/>
  <c r="P206" i="1"/>
  <c r="P208" i="1"/>
  <c r="P209" i="1"/>
  <c r="P215" i="1"/>
  <c r="P216" i="1"/>
  <c r="P217" i="1"/>
  <c r="P219" i="1"/>
  <c r="P221" i="1"/>
  <c r="P222" i="1"/>
  <c r="P214" i="1" s="1"/>
  <c r="P229" i="1"/>
  <c r="P231" i="1"/>
  <c r="P232" i="1"/>
  <c r="P224" i="1"/>
  <c r="P226" i="1"/>
  <c r="P227" i="1"/>
  <c r="P241" i="1"/>
  <c r="P243" i="1"/>
  <c r="P244" i="1"/>
  <c r="P247" i="1"/>
  <c r="P249" i="1"/>
  <c r="P250" i="1"/>
  <c r="P251" i="1"/>
  <c r="O210" i="1" l="1"/>
  <c r="P213" i="1"/>
  <c r="P211" i="1"/>
  <c r="O12" i="1"/>
  <c r="O65" i="1"/>
  <c r="O18" i="1" s="1"/>
  <c r="O47" i="1"/>
  <c r="O143" i="1"/>
  <c r="O10" i="1" s="1"/>
  <c r="O187" i="1"/>
  <c r="O21" i="1"/>
  <c r="O105" i="1"/>
  <c r="O92" i="1" s="1"/>
  <c r="O120" i="1"/>
  <c r="O101" i="1" s="1"/>
  <c r="O31" i="1"/>
  <c r="O172" i="1"/>
  <c r="O153" i="1" s="1"/>
  <c r="O233" i="1"/>
  <c r="O173" i="1"/>
  <c r="O176" i="1"/>
  <c r="K239" i="1"/>
  <c r="L239" i="1"/>
  <c r="M239" i="1"/>
  <c r="N239" i="1"/>
  <c r="K238" i="1"/>
  <c r="L238" i="1"/>
  <c r="M238" i="1"/>
  <c r="N238" i="1"/>
  <c r="K151" i="1"/>
  <c r="L151" i="1"/>
  <c r="M151" i="1"/>
  <c r="N151" i="1"/>
  <c r="K152" i="1"/>
  <c r="L152" i="1"/>
  <c r="M152" i="1"/>
  <c r="N152" i="1"/>
  <c r="K150" i="1"/>
  <c r="L150" i="1"/>
  <c r="M150" i="1"/>
  <c r="N150" i="1"/>
  <c r="K13" i="1"/>
  <c r="L149" i="1"/>
  <c r="L13" i="1" s="1"/>
  <c r="M149" i="1"/>
  <c r="M13" i="1" s="1"/>
  <c r="N149" i="1"/>
  <c r="K148" i="1"/>
  <c r="L148" i="1"/>
  <c r="M148" i="1"/>
  <c r="N148" i="1"/>
  <c r="L147" i="1"/>
  <c r="M147" i="1"/>
  <c r="N147" i="1"/>
  <c r="K146" i="1"/>
  <c r="L146" i="1"/>
  <c r="M146" i="1"/>
  <c r="N146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27" i="1"/>
  <c r="L27" i="1"/>
  <c r="M27" i="1"/>
  <c r="N27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L125" i="1"/>
  <c r="K104" i="1"/>
  <c r="L104" i="1"/>
  <c r="L91" i="1" s="1"/>
  <c r="M104" i="1"/>
  <c r="M91" i="1" s="1"/>
  <c r="N104" i="1"/>
  <c r="N91" i="1" s="1"/>
  <c r="K102" i="1"/>
  <c r="L102" i="1"/>
  <c r="L89" i="1" s="1"/>
  <c r="M102" i="1"/>
  <c r="M89" i="1" s="1"/>
  <c r="N102" i="1"/>
  <c r="N89" i="1" s="1"/>
  <c r="N12" i="1" l="1"/>
  <c r="M12" i="1"/>
  <c r="L12" i="1"/>
  <c r="K12" i="1"/>
  <c r="P99" i="1"/>
  <c r="P93" i="1"/>
  <c r="K91" i="1"/>
  <c r="P91" i="1" s="1"/>
  <c r="P104" i="1"/>
  <c r="P26" i="1"/>
  <c r="P27" i="1"/>
  <c r="P96" i="1"/>
  <c r="P24" i="1"/>
  <c r="P22" i="1"/>
  <c r="P23" i="1"/>
  <c r="P25" i="1"/>
  <c r="P100" i="1"/>
  <c r="P98" i="1"/>
  <c r="P97" i="1"/>
  <c r="P95" i="1"/>
  <c r="P94" i="1"/>
  <c r="P145" i="1"/>
  <c r="P146" i="1"/>
  <c r="P147" i="1"/>
  <c r="P148" i="1"/>
  <c r="P239" i="1"/>
  <c r="K89" i="1"/>
  <c r="P89" i="1" s="1"/>
  <c r="P102" i="1"/>
  <c r="O17" i="1"/>
  <c r="O157" i="1"/>
  <c r="O154" i="1"/>
  <c r="O42" i="1"/>
  <c r="O88" i="1"/>
  <c r="P12" i="1" l="1"/>
  <c r="O141" i="1"/>
  <c r="O8" i="1" s="1"/>
  <c r="O140" i="1"/>
  <c r="O7" i="1" s="1"/>
  <c r="O144" i="1"/>
  <c r="O11" i="1" s="1"/>
  <c r="K32" i="1"/>
  <c r="L32" i="1"/>
  <c r="M32" i="1"/>
  <c r="N32" i="1"/>
  <c r="L31" i="1" l="1"/>
  <c r="P32" i="1"/>
  <c r="N178" i="1"/>
  <c r="N135" i="1" l="1"/>
  <c r="M135" i="1"/>
  <c r="L135" i="1"/>
  <c r="K135" i="1"/>
  <c r="P135" i="1" l="1"/>
  <c r="K48" i="1"/>
  <c r="N186" i="1" l="1"/>
  <c r="L186" i="1"/>
  <c r="K178" i="1"/>
  <c r="K186" i="1"/>
  <c r="M186" i="1"/>
  <c r="M182" i="1" s="1"/>
  <c r="M172" i="1" s="1"/>
  <c r="M153" i="1" s="1"/>
  <c r="M173" i="1"/>
  <c r="M154" i="1" s="1"/>
  <c r="K175" i="1"/>
  <c r="L175" i="1"/>
  <c r="L156" i="1" s="1"/>
  <c r="M175" i="1"/>
  <c r="M156" i="1" s="1"/>
  <c r="N175" i="1"/>
  <c r="N156" i="1" s="1"/>
  <c r="K246" i="1"/>
  <c r="L246" i="1"/>
  <c r="M246" i="1"/>
  <c r="N246" i="1"/>
  <c r="K240" i="1"/>
  <c r="L240" i="1"/>
  <c r="M240" i="1"/>
  <c r="N240" i="1"/>
  <c r="K234" i="1"/>
  <c r="L234" i="1"/>
  <c r="M234" i="1"/>
  <c r="N234" i="1"/>
  <c r="K236" i="1"/>
  <c r="L236" i="1"/>
  <c r="M236" i="1"/>
  <c r="N236" i="1"/>
  <c r="K237" i="1"/>
  <c r="L237" i="1"/>
  <c r="M237" i="1"/>
  <c r="N237" i="1"/>
  <c r="K223" i="1"/>
  <c r="L223" i="1"/>
  <c r="M223" i="1"/>
  <c r="N223" i="1"/>
  <c r="K228" i="1"/>
  <c r="L228" i="1"/>
  <c r="M228" i="1"/>
  <c r="N228" i="1"/>
  <c r="K218" i="1"/>
  <c r="K210" i="1" s="1"/>
  <c r="L218" i="1"/>
  <c r="L210" i="1" s="1"/>
  <c r="M218" i="1"/>
  <c r="M210" i="1" s="1"/>
  <c r="N218" i="1"/>
  <c r="N210" i="1" s="1"/>
  <c r="K205" i="1"/>
  <c r="L205" i="1"/>
  <c r="M205" i="1"/>
  <c r="N205" i="1"/>
  <c r="K200" i="1"/>
  <c r="L200" i="1"/>
  <c r="M200" i="1"/>
  <c r="N200" i="1"/>
  <c r="K195" i="1"/>
  <c r="L195" i="1"/>
  <c r="M195" i="1"/>
  <c r="N195" i="1"/>
  <c r="K188" i="1"/>
  <c r="L188" i="1"/>
  <c r="M188" i="1"/>
  <c r="N188" i="1"/>
  <c r="K190" i="1"/>
  <c r="L190" i="1"/>
  <c r="M190" i="1"/>
  <c r="N190" i="1"/>
  <c r="K191" i="1"/>
  <c r="L191" i="1"/>
  <c r="M191" i="1"/>
  <c r="N191" i="1"/>
  <c r="L177" i="1"/>
  <c r="N177" i="1"/>
  <c r="L167" i="1"/>
  <c r="N167" i="1"/>
  <c r="K130" i="1"/>
  <c r="L130" i="1"/>
  <c r="M130" i="1"/>
  <c r="N130" i="1"/>
  <c r="K125" i="1"/>
  <c r="M125" i="1"/>
  <c r="N125" i="1"/>
  <c r="K124" i="1"/>
  <c r="L124" i="1"/>
  <c r="L120" i="1" s="1"/>
  <c r="M124" i="1"/>
  <c r="M120" i="1" s="1"/>
  <c r="N124" i="1"/>
  <c r="N120" i="1" s="1"/>
  <c r="K119" i="1"/>
  <c r="L119" i="1"/>
  <c r="M119" i="1"/>
  <c r="N119" i="1"/>
  <c r="K37" i="1"/>
  <c r="N37" i="1"/>
  <c r="P190" i="1" l="1"/>
  <c r="P205" i="1"/>
  <c r="P37" i="1"/>
  <c r="P119" i="1"/>
  <c r="P125" i="1"/>
  <c r="P130" i="1"/>
  <c r="P191" i="1"/>
  <c r="P218" i="1"/>
  <c r="P210" i="1" s="1"/>
  <c r="P228" i="1"/>
  <c r="P223" i="1"/>
  <c r="P237" i="1"/>
  <c r="P236" i="1"/>
  <c r="P240" i="1"/>
  <c r="K156" i="1"/>
  <c r="P156" i="1" s="1"/>
  <c r="P175" i="1"/>
  <c r="K173" i="1"/>
  <c r="K154" i="1" s="1"/>
  <c r="P178" i="1"/>
  <c r="K120" i="1"/>
  <c r="P120" i="1" s="1"/>
  <c r="P124" i="1"/>
  <c r="K176" i="1"/>
  <c r="P186" i="1"/>
  <c r="P195" i="1"/>
  <c r="P200" i="1"/>
  <c r="P188" i="1"/>
  <c r="P234" i="1"/>
  <c r="P246" i="1"/>
  <c r="N105" i="1"/>
  <c r="N92" i="1" s="1"/>
  <c r="N115" i="1"/>
  <c r="N101" i="1" s="1"/>
  <c r="N88" i="1" s="1"/>
  <c r="M105" i="1"/>
  <c r="M92" i="1" s="1"/>
  <c r="M115" i="1"/>
  <c r="M101" i="1" s="1"/>
  <c r="M88" i="1" s="1"/>
  <c r="K115" i="1"/>
  <c r="K105" i="1"/>
  <c r="L115" i="1"/>
  <c r="L105" i="1"/>
  <c r="L92" i="1" s="1"/>
  <c r="N187" i="1"/>
  <c r="M187" i="1"/>
  <c r="M176" i="1"/>
  <c r="M157" i="1" s="1"/>
  <c r="M144" i="1" s="1"/>
  <c r="K233" i="1"/>
  <c r="L141" i="1"/>
  <c r="M233" i="1"/>
  <c r="N233" i="1"/>
  <c r="M143" i="1"/>
  <c r="N173" i="1"/>
  <c r="N154" i="1" s="1"/>
  <c r="N141" i="1" s="1"/>
  <c r="K177" i="1"/>
  <c r="P177" i="1" s="1"/>
  <c r="L233" i="1"/>
  <c r="M141" i="1"/>
  <c r="N182" i="1"/>
  <c r="N172" i="1" s="1"/>
  <c r="N153" i="1" s="1"/>
  <c r="N176" i="1"/>
  <c r="N157" i="1" s="1"/>
  <c r="N144" i="1" s="1"/>
  <c r="L176" i="1"/>
  <c r="L157" i="1" s="1"/>
  <c r="L144" i="1" s="1"/>
  <c r="L182" i="1"/>
  <c r="L172" i="1" s="1"/>
  <c r="L153" i="1" s="1"/>
  <c r="P167" i="1"/>
  <c r="K187" i="1"/>
  <c r="K182" i="1"/>
  <c r="N143" i="1"/>
  <c r="L187" i="1"/>
  <c r="L143" i="1"/>
  <c r="K143" i="1" l="1"/>
  <c r="P143" i="1" s="1"/>
  <c r="K101" i="1"/>
  <c r="K88" i="1" s="1"/>
  <c r="P233" i="1"/>
  <c r="L101" i="1"/>
  <c r="L88" i="1" s="1"/>
  <c r="P115" i="1"/>
  <c r="K92" i="1"/>
  <c r="P92" i="1" s="1"/>
  <c r="P105" i="1"/>
  <c r="P182" i="1"/>
  <c r="P173" i="1"/>
  <c r="K141" i="1"/>
  <c r="P141" i="1" s="1"/>
  <c r="P154" i="1"/>
  <c r="K157" i="1"/>
  <c r="P176" i="1"/>
  <c r="P187" i="1"/>
  <c r="M140" i="1"/>
  <c r="K172" i="1"/>
  <c r="N140" i="1"/>
  <c r="L140" i="1"/>
  <c r="P88" i="1" l="1"/>
  <c r="P172" i="1"/>
  <c r="K153" i="1"/>
  <c r="P101" i="1"/>
  <c r="P157" i="1"/>
  <c r="K144" i="1"/>
  <c r="P144" i="1" s="1"/>
  <c r="K140" i="1" l="1"/>
  <c r="P140" i="1" s="1"/>
  <c r="P153" i="1"/>
  <c r="L66" i="1"/>
  <c r="M66" i="1"/>
  <c r="N66" i="1"/>
  <c r="M48" i="1"/>
  <c r="N48" i="1"/>
  <c r="P66" i="1" l="1"/>
  <c r="P48" i="1"/>
  <c r="L42" i="1"/>
  <c r="K60" i="1"/>
  <c r="P45" i="1" l="1"/>
  <c r="N42" i="1"/>
  <c r="M42" i="1"/>
  <c r="K42" i="1"/>
  <c r="P42" i="1" l="1"/>
  <c r="K68" i="1"/>
  <c r="K20" i="1" s="1"/>
  <c r="L68" i="1"/>
  <c r="L20" i="1" s="1"/>
  <c r="M68" i="1"/>
  <c r="M20" i="1" s="1"/>
  <c r="M10" i="1" s="1"/>
  <c r="N68" i="1"/>
  <c r="N20" i="1" s="1"/>
  <c r="N10" i="1" s="1"/>
  <c r="K69" i="1"/>
  <c r="L69" i="1"/>
  <c r="M69" i="1"/>
  <c r="N69" i="1"/>
  <c r="K83" i="1"/>
  <c r="L83" i="1"/>
  <c r="M83" i="1"/>
  <c r="N83" i="1"/>
  <c r="K78" i="1"/>
  <c r="L78" i="1"/>
  <c r="M78" i="1"/>
  <c r="N78" i="1"/>
  <c r="K73" i="1"/>
  <c r="L73" i="1"/>
  <c r="M73" i="1"/>
  <c r="N73" i="1"/>
  <c r="L60" i="1"/>
  <c r="M60" i="1"/>
  <c r="N60" i="1"/>
  <c r="K55" i="1"/>
  <c r="L55" i="1"/>
  <c r="M55" i="1"/>
  <c r="N55" i="1"/>
  <c r="K31" i="1"/>
  <c r="M31" i="1"/>
  <c r="N31" i="1"/>
  <c r="L10" i="1"/>
  <c r="P60" i="1" l="1"/>
  <c r="P73" i="1"/>
  <c r="P83" i="1"/>
  <c r="P51" i="1"/>
  <c r="K10" i="1"/>
  <c r="P50" i="1"/>
  <c r="P69" i="1"/>
  <c r="P68" i="1"/>
  <c r="P31" i="1"/>
  <c r="P55" i="1"/>
  <c r="P78" i="1"/>
  <c r="K21" i="1"/>
  <c r="K11" i="1" s="1"/>
  <c r="N21" i="1"/>
  <c r="N11" i="1" s="1"/>
  <c r="L21" i="1"/>
  <c r="L11" i="1" s="1"/>
  <c r="M21" i="1"/>
  <c r="M11" i="1" s="1"/>
  <c r="K65" i="1"/>
  <c r="K18" i="1" s="1"/>
  <c r="K8" i="1" s="1"/>
  <c r="M65" i="1"/>
  <c r="L65" i="1"/>
  <c r="L18" i="1" s="1"/>
  <c r="L8" i="1" s="1"/>
  <c r="N47" i="1"/>
  <c r="M47" i="1"/>
  <c r="N65" i="1"/>
  <c r="L47" i="1"/>
  <c r="K47" i="1"/>
  <c r="P47" i="1" l="1"/>
  <c r="N18" i="1"/>
  <c r="N8" i="1" s="1"/>
  <c r="M18" i="1"/>
  <c r="P21" i="1"/>
  <c r="P11" i="1" s="1"/>
  <c r="P20" i="1"/>
  <c r="P10" i="1" s="1"/>
  <c r="P65" i="1"/>
  <c r="K17" i="1"/>
  <c r="K7" i="1" s="1"/>
  <c r="N17" i="1" l="1"/>
  <c r="N7" i="1" s="1"/>
  <c r="P18" i="1"/>
  <c r="P8" i="1" s="1"/>
  <c r="M8" i="1"/>
  <c r="M17" i="1"/>
  <c r="M7" i="1" s="1"/>
  <c r="L17" i="1"/>
  <c r="L7" i="1" s="1"/>
  <c r="P17" i="1" l="1"/>
  <c r="P7" i="1" s="1"/>
</calcChain>
</file>

<file path=xl/sharedStrings.xml><?xml version="1.0" encoding="utf-8"?>
<sst xmlns="http://schemas.openxmlformats.org/spreadsheetml/2006/main" count="2432" uniqueCount="130">
  <si>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</si>
  <si>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</si>
  <si>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</si>
  <si>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</si>
  <si>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</si>
  <si>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</si>
  <si>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</si>
  <si>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</si>
  <si>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</si>
  <si>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</si>
  <si>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</si>
  <si>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№ п/п</t>
  </si>
  <si>
    <t>Основные мероприятия, мероприятия, показатели и объемы финансирования государственной программы "Развитие дорожного хозяйства Забайкальского края"</t>
  </si>
  <si>
    <t>финансирование за счет краевого бюджета, тыс. рублей</t>
  </si>
  <si>
    <t>тыс. рублей</t>
  </si>
  <si>
    <t>Х</t>
  </si>
  <si>
    <t>кроме того, финансирование из других источников:</t>
  </si>
  <si>
    <t xml:space="preserve"> - из федерального бюджета</t>
  </si>
  <si>
    <t xml:space="preserve"> - из местных бюджетов</t>
  </si>
  <si>
    <t>Абсолютное значение</t>
  </si>
  <si>
    <t>Министерство строительства, дорожного хозяйства и транспорта Забайкальского края</t>
  </si>
  <si>
    <t>2021-2025</t>
  </si>
  <si>
    <t>04 09</t>
  </si>
  <si>
    <t>км</t>
  </si>
  <si>
    <t>Основное мероприятие "Содержание автомобильных дорог регионального и межмуниципального значения"</t>
  </si>
  <si>
    <t>Основное мероприятие "Капитальный ремонт и ремонт автомобильных дорог регионального и межмуниципального значения"</t>
  </si>
  <si>
    <t>х</t>
  </si>
  <si>
    <t>Мероприятие "Работы по капитальному ремонту и ремонту автомобильных дорог регионального и межмуниципального значения"</t>
  </si>
  <si>
    <t>Основное мероприятие "Строительство и реконструкция автомобильных дорог"</t>
  </si>
  <si>
    <t>Мероприятие "Работы по реконструкции автомобильных дорог регионального и межмуниципального значения"</t>
  </si>
  <si>
    <t>Мероприятие "Работы по строительству автомобильных дорог регионального и межмуниципального значения"</t>
  </si>
  <si>
    <t>Подпрограмма «Межбюджетные трансферты, предоставляемые из дорожного фонда Забайкальского края бюджетам муниципальных образований Забайкальского края»</t>
  </si>
  <si>
    <t>Мероприятие "Субсидия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экспертиз)"</t>
  </si>
  <si>
    <t>Мероприятие "Иные межбюджетные трансферты бюджетам муниципальных образований Забайкальского края на осуществление дорожной деятельности на автомобильных дорогах местного значения (за исключением работ по содержанию автомобильных дорог)"</t>
  </si>
  <si>
    <t>Мероприятие "Иные межбюджетные трансферты бюджетам муниципальных образований Забайкальского края на восстановление автомобильных дорог местного значения при ликвидации последствий чрезвычайной ситуации"</t>
  </si>
  <si>
    <t>Мероприятие "Приведение в нормативное состояние дорожной сети Читинской городской агломерации"</t>
  </si>
  <si>
    <t>Мероприятие "Приведение в нормативное состояние автомобильных дорог регионального значения, включенных в Читинскую городскую агломерацию"</t>
  </si>
  <si>
    <t>Мероприятие "Приведение в нормативное состояние автомобильных дорог местного значения, включенных в Читинскую городскую агломерацию"</t>
  </si>
  <si>
    <t>Мероприятие "Приведение в нормативное состояние автомобильных дорог регионального значения"</t>
  </si>
  <si>
    <t>Основное мероприятие "Реализация регионального проекта "Общесистемные меры развития дорожного хозяйства"</t>
  </si>
  <si>
    <t>Мероприятие "Установка автоматических систем управления дорожным движением"</t>
  </si>
  <si>
    <t>Основное мероприятие "Реализация регионального проекта "Мосты и путепроводы"</t>
  </si>
  <si>
    <t>Подпрограмма «Содержание подведомственных учреждений»</t>
  </si>
  <si>
    <t>Основное мероприятие "Содержание подведомственных учреждений"</t>
  </si>
  <si>
    <t>Основное мероприятие "Уплата налога на имущество и земельного налога в части автомобильных дорог регионального и межмуниципального значения"</t>
  </si>
  <si>
    <t>243; 244</t>
  </si>
  <si>
    <t>шт.</t>
  </si>
  <si>
    <t>Показатель "Прирост протяженности автомобильных дорог общего пользования регионального (межмуниципального) и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</si>
  <si>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>Показатель "Процент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года"</t>
  </si>
  <si>
    <t>%</t>
  </si>
  <si>
    <t>Lнорм. / Lобщ. x 100, где Lнорм. -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года; Lобщ. - общая протяженность автомобильных дорог общего пользования регионального (межмуниципального) и местного значения на 31 декабря отчетного года.</t>
  </si>
  <si>
    <t>Процент лимитов бюджетных обязательств, доведенных до ГКУ "Служба единого заказчика" Забайкальского края, освоенных по состоянию на 31 декабря отчетного года.</t>
  </si>
  <si>
    <t>Lосвоен./ Lобщ. x 100, где Lосвоен. - лимиты бюджетных обязательств освоенные ГКУ "Служба единого заказчика" Забайкальского края по состоянию на 31 декабря отчетного года; Lобщ.  - лимиты бюджетных обязательств доведенных до ГКУ "Служба единого заказчика" Забайкальского края по состоянию на 31 декабря отчетного года.</t>
  </si>
  <si>
    <t>Lнорм. / Lобщ. x 100, где Lнорм. - протяженность автомобильных дорог общего пользования регионального значения, соответствующих нормативным требованиям; Lобщ. - общая протяженность автомобильных дорог общего пользования регионального значения.</t>
  </si>
  <si>
    <t>Доля дорожной сети городских агломераций, находящаяся в нормативном состоянии</t>
  </si>
  <si>
    <t>Показатель "Прирост протяженности автомобильных дорог общего пользования регионального (межмуниципального)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</si>
  <si>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>Мероприятие "Прочие работы по содержанию автомобильных дорог регионального и межмуниципального значения"</t>
  </si>
  <si>
    <t>Мероприятие "Содержание автомобильных дорог регионального и межмуниципального значения"</t>
  </si>
  <si>
    <t>Основное мероприятие "Межбюджетные трансферты из дорожного фонда Забайкальского края"</t>
  </si>
  <si>
    <t>Задолженность по уплате налога на имущество и земельного налога в части автомобильных дорог регионального и межмуниципального значения по состоянию на 31 декабря отчетного года.</t>
  </si>
  <si>
    <t>Показатель "Доля протяженности автомобильных дорог общего пользования регионального (межмуниципального) значения, соответствующих нормативным требованиям к транспортно-эксплуатационным показателям на 31 декабря отчетного года"</t>
  </si>
  <si>
    <t xml:space="preserve">Показатель "Доля лимитов бюджетных обязательств дорожного фонда, освоенных в отчетном году"
</t>
  </si>
  <si>
    <t>Лосв./Л x 100, где Лосв. - объем лимитов бюджетных обязательств дорожного фонда, освоенных в отчетном году; Л - объем лимитов бюджетных обязательств дорожного фонда.</t>
  </si>
  <si>
    <t>Внедрение интеллектуальных
транспортных систем,
предусматривающих
автоматизацию процессов
управления дорожным движением
в городских агломерациях,
включающих города с населением
свыше 300 тысяч человек</t>
  </si>
  <si>
    <t>Lнорм. / Lобщ. x 100, где Lнорм. - протяженность автомобильных дорог общего пользования регионального и межмуниципального значения, соответствующих нормативным требованиям; Lобщ. - общая протяженность автомобильных дорог общего пользования регионального и межмуниципального значения.</t>
  </si>
  <si>
    <t>Доля отечественного оборудования (товаров, работ, услуг)
в общем объеме закупок</t>
  </si>
  <si>
    <t>Сотеч. / С x 100, где Сотеч.- стоимость отечественного оборудования (товаров, работ, услуг) на приобретение которых осуществлялись закупки; С -  стоимость оборудования (товаров, работ, услуг) на приобретение которых осуществлялись закупки.</t>
  </si>
  <si>
    <t>Доля объектов, на которых предусматривается
использование новых и наилучших технологий,
включенных в Реестр</t>
  </si>
  <si>
    <t>Кнов. / К x 100, где Кнов. - количество объектов, на которых предусматривается использование новых и наилучших технологий, включенных в Реестр; К - количество объектов.</t>
  </si>
  <si>
    <t>Доля контрактов жизненного цикла, предусматривающих
выполнение работ по строительству, реконструкции,
капитальному ремонту автомобильных дорог
регионального (межмуниципального) значения</t>
  </si>
  <si>
    <t>Показатель "Прирост протяженности автомобильных дорог общего пользования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дорог"</t>
  </si>
  <si>
    <t>Количество разработанных ПСД</t>
  </si>
  <si>
    <t>млн. руб.</t>
  </si>
  <si>
    <t>Количество муниципальных контрактов, заключенных на содержание автомобильных дорог местного значения</t>
  </si>
  <si>
    <t>110, 240, 830, 850</t>
  </si>
  <si>
    <t>240, 414, 540</t>
  </si>
  <si>
    <t>240, 414</t>
  </si>
  <si>
    <t>3120153900, 3120155390F</t>
  </si>
  <si>
    <t>3120174318, 3120155390F</t>
  </si>
  <si>
    <t>313R100000</t>
  </si>
  <si>
    <t>313R153930</t>
  </si>
  <si>
    <t>313R200000</t>
  </si>
  <si>
    <t>313R204315</t>
  </si>
  <si>
    <t>313R254180</t>
  </si>
  <si>
    <t>313RXXXXXX</t>
  </si>
  <si>
    <t>2022-2026</t>
  </si>
  <si>
    <t>Мероприятие "Размещение автоматических пунктов весогабаритного контроля транспортных средств на автомобильных дорогах регионального или межмуниципального, местного значения"</t>
  </si>
  <si>
    <t>Мероприятие "Размещение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межмуниципального, местного значения"</t>
  </si>
  <si>
    <t>520, 540</t>
  </si>
  <si>
    <t>240, 414,
520,
540</t>
  </si>
  <si>
    <t>520,
540</t>
  </si>
  <si>
    <t>240, 414, 520, 540</t>
  </si>
  <si>
    <t>Мероприятие "Межбюджетные трансферты на строительство, реконструкцию, капитальный ремонт и ремонт мостов и путепроводов на автомобильных дорогах местного значения"</t>
  </si>
  <si>
    <t>Мероприятие "Капитальный ремонт и ремонт мостов и путепроводов на автомобильных дорогах регионального значения"</t>
  </si>
  <si>
    <t>Мероприятие "Строительство и реконструкция мостов и путепроводов на автомобильных дорогах регионального значения"</t>
  </si>
  <si>
    <t>Подпрограмма «Реализация национального проекта «Безопасные качественные дороги»</t>
  </si>
  <si>
    <t>Основное мероприятие "Реализация регионального проекта "Региональная и местная дорожная сеть"</t>
  </si>
  <si>
    <t>ПРИЛОЖЕНИЕ
к государственной программе
«Развитие дорожного хозяйства Забайкальского края»</t>
  </si>
  <si>
    <t>ед.</t>
  </si>
  <si>
    <t>Пнорм./П x 100, где Пнорм. - протяженность автомобильных дорог регионального (межмуниципального) значения, соответствующих нормативным требованиям к транспортно-эксплуатационным показателям на 31 декабря отчетного года; П - протяженность автомобильных дорог регионального (межмуниципального) значения на 31 декабря отчетного года.</t>
  </si>
  <si>
    <t>Задача "Улучшение состояния сети автомобильных дорог Забайкальского края, в том числе местного значения, а также обеспечение подъездными дорогами требуемой технической категории крупных населенных пунктов"</t>
  </si>
  <si>
    <t>Задача "Снижение уровня аварийности, количества дорожно-транспортных происшествий на дорогах Забайкальского края и обеспечение прав граждан на безопасность дорожного движения"</t>
  </si>
  <si>
    <t>Подпрограмма «Модернизация автомобильных дорог регионального и межмуниципального значения»</t>
  </si>
  <si>
    <t>Показатель "Прирост протяженности сети автомобильных дорог регионального (межмуниципального)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</t>
  </si>
  <si>
    <t>Показатель "Прирост протяженности сети автомобильных дорог регионального (межмуниципального) значения на территории Забайкальского края, соответствующих нормативным требованиям к транспортно-эксплуатационным показателям, в результате строительства новых автомобильных дорог"</t>
  </si>
  <si>
    <t>Протяженность автомобильных дорог общего пользования регионального (межмуниципального) значения введенных в эксплуатацию после ремонта</t>
  </si>
  <si>
    <t xml:space="preserve">Показатель "Прирост протяженности сети автомобильных дорог регионального (межмуниципального)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
</t>
  </si>
  <si>
    <t xml:space="preserve">Показатель "Прирост протяженности сети автомобильных дорог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
</t>
  </si>
  <si>
    <t>Показатель "Прирост протяженности сети автомобильных дорог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строительства новых автомобильных дорог"</t>
  </si>
  <si>
    <t>Показатель "Прирост протяженности сети автомобильных дорог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</t>
  </si>
  <si>
    <t>Мероприятие "Иные межбюджетные трансферты бюджетам муниципальных образований Забайкальского края на содержание автомобильных дорог общего пользования местного значения и искусственных сооружений на них в границах населенных пунктов"</t>
  </si>
  <si>
    <t>Показатель "Прирост протяженности сети автомобильных дорог регионального (межмуниципального) и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</t>
  </si>
  <si>
    <t xml:space="preserve">Показатель "Прирост протяженности сети автомобильных дорог регионального (межмуниципального) и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строительства новых автомобильных дорог"
</t>
  </si>
  <si>
    <t>Доля автомобильных дорог регионального и межмуниципального значения, соответствующих нормативным требованиям</t>
  </si>
  <si>
    <t>Lнорм. / Lобщ. x 100, где Lнорм. - протяженность дорожной сети городских агломераций, находящаяся в нормативном состоянии; Lобщ. - общая протяженность дорожной сети городских агломераций.</t>
  </si>
  <si>
    <t>Кжиз. / К x 100, где Ктех. - количество контрактов жизненного цикла, предусматривающих выполнение работ по строительству, реконструкции, капитальному ремонту автомобильных дорог
регионального (межмуниципального) значения; К - количество контрактов, предусматривающих выполнение работ по строительству, реконструкции, капитальному ремонту автомобильных дорог
регионального (межмуниципального) значения</t>
  </si>
  <si>
    <t xml:space="preserve">Показатель "Прирост протяженности сети автомобильных дорог регионального (межмуниципального) и местного значения на территории Забайкальского края, соответствующих нормативным требованиям к транспортно-эксплуатационным показателям, в результате реконструкции автомобильных дорог"
</t>
  </si>
  <si>
    <t>Цели "Развитие дорожного хозяйства Забайкальского края. Повышение безопасности дорожного движения на территории Забайкальского края"</t>
  </si>
  <si>
    <t>Показатель "Протяженность автомобильных дорог регионального (межмуниципального) и местного значения, на которых завершены работы по строительству, реконструкции, капитальному ремонту и ремонту в отчетном году"</t>
  </si>
  <si>
    <t>Протяженность автомобильных дорог общего пользования регионального (межмуниципального) значения,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</si>
  <si>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 регионального (межмуниципального) значения,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</si>
  <si>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 регионального (межмуниципального) значения, введенных в эксплуатацию после капитального ремонта и ремонта</t>
  </si>
  <si>
    <t>Количество дорожно-транспортных происшествий, произошедших  ввиду неблагоприятных дорожных условий на автомобильных дорогах регионального и межмуниципального значения</t>
  </si>
  <si>
    <t>Мероприятие "Прочие расходы по строительству и реконструкции объектов дорожного хозяйства, включая проектно-изыскательские работы, и экспертиза проектов и т.д."</t>
  </si>
  <si>
    <t>Мероприятие "Прочие расходы на капитальный ремонт и ремонт объектов дорожного хозяйства, включая проектно-изыскательские работы, и экспертиза проектов, резерв на ликвидацию ЧС и т.д."</t>
  </si>
  <si>
    <t>Протяженность автомобильных дорог общего пользования местного значения, введенных в эксплуатацию после ремонта</t>
  </si>
  <si>
    <t>Протяженность отремонтированных тротуаров, примыкающих к автомобильным дорогам общего пользования местного значения, введенных в эксплуатацию после ремонта, в однополосном исчислении</t>
  </si>
  <si>
    <t>Протяженность линий искусственного электрического освещения автомобильных дорог местного значения,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</si>
  <si>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 местного значения, введенных в эксплуатацию после капитального ремонта и ремонта</t>
  </si>
  <si>
    <t>Мероприятие "Субсидия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</si>
</sst>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/>
    <xf numFmtId="164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tabSelected="1" view="pageLayout" zoomScaleNormal="80" zoomScaleSheetLayoutView="80" workbookViewId="0"/>
  </sheetViews>
  <sheetFormatPr defaultColWidth="9.140625" defaultRowHeight="15" x14ac:dyDescent="0.25"/>
  <cols>
    <col min="1" max="1" width="9.140625" style="12"/>
    <col min="2" max="2" width="32.85546875" style="24" customWidth="1"/>
    <col min="3" max="3" width="15.42578125" style="12" customWidth="1"/>
    <col min="4" max="4" width="20" style="12" customWidth="1"/>
    <col min="5" max="5" width="37" style="12" customWidth="1"/>
    <col min="6" max="6" width="16.28515625" style="12" customWidth="1"/>
    <col min="7" max="7" width="15.5703125" style="12" customWidth="1"/>
    <col min="8" max="8" width="12.7109375" style="12" customWidth="1"/>
    <col min="9" max="9" width="15.85546875" style="25" customWidth="1"/>
    <col min="10" max="10" width="9.140625" style="12"/>
    <col min="11" max="11" width="12.5703125" style="26" bestFit="1" customWidth="1"/>
    <col min="12" max="12" width="12.42578125" style="26" bestFit="1" customWidth="1"/>
    <col min="13" max="13" width="12.7109375" style="26" customWidth="1"/>
    <col min="14" max="15" width="12.5703125" style="26" bestFit="1" customWidth="1"/>
    <col min="16" max="16" width="13.28515625" style="26" customWidth="1"/>
    <col min="17" max="17" width="97.42578125" style="12" customWidth="1"/>
    <col min="18" max="16384" width="9.140625" style="12"/>
  </cols>
  <sheetData>
    <row r="1" spans="1:16" ht="90" customHeight="1" x14ac:dyDescent="0.25">
      <c r="N1" s="31" t="s">
        <v>97</v>
      </c>
      <c r="O1" s="32"/>
      <c r="P1" s="32"/>
    </row>
    <row r="2" spans="1:16" ht="18.75" x14ac:dyDescent="0.3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20"/>
      <c r="B3" s="21"/>
      <c r="C3" s="20"/>
      <c r="D3" s="20"/>
      <c r="E3" s="20"/>
      <c r="F3" s="20"/>
      <c r="G3" s="20"/>
      <c r="H3" s="20"/>
      <c r="I3" s="22"/>
      <c r="J3" s="20"/>
      <c r="K3" s="23"/>
      <c r="L3" s="23"/>
      <c r="M3" s="23"/>
      <c r="N3" s="23"/>
      <c r="O3" s="23"/>
      <c r="P3" s="23"/>
    </row>
    <row r="4" spans="1:16" x14ac:dyDescent="0.25">
      <c r="A4" s="33" t="s">
        <v>11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/>
      <c r="J4" s="33"/>
      <c r="K4" s="34"/>
      <c r="L4" s="34"/>
      <c r="M4" s="34"/>
      <c r="N4" s="34"/>
      <c r="O4" s="11"/>
      <c r="P4" s="34" t="s">
        <v>10</v>
      </c>
    </row>
    <row r="5" spans="1:16" ht="45" x14ac:dyDescent="0.25">
      <c r="A5" s="33"/>
      <c r="B5" s="33"/>
      <c r="C5" s="33"/>
      <c r="D5" s="33"/>
      <c r="E5" s="33"/>
      <c r="F5" s="33"/>
      <c r="G5" s="33"/>
      <c r="H5" s="9" t="s">
        <v>7</v>
      </c>
      <c r="I5" s="8" t="s">
        <v>8</v>
      </c>
      <c r="J5" s="9" t="s">
        <v>9</v>
      </c>
      <c r="K5" s="13">
        <v>2022</v>
      </c>
      <c r="L5" s="13">
        <v>2023</v>
      </c>
      <c r="M5" s="13">
        <v>2024</v>
      </c>
      <c r="N5" s="13">
        <v>2025</v>
      </c>
      <c r="O5" s="13">
        <v>2026</v>
      </c>
      <c r="P5" s="34"/>
    </row>
    <row r="6" spans="1:16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4">
        <v>9</v>
      </c>
      <c r="J6" s="1">
        <v>10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>
        <v>17</v>
      </c>
    </row>
    <row r="7" spans="1:16" ht="75" x14ac:dyDescent="0.25">
      <c r="A7" s="1">
        <v>1</v>
      </c>
      <c r="B7" s="2" t="s">
        <v>117</v>
      </c>
      <c r="C7" s="6" t="s">
        <v>15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8" t="s">
        <v>15</v>
      </c>
      <c r="J7" s="6" t="s">
        <v>15</v>
      </c>
      <c r="K7" s="15">
        <f t="shared" ref="K7:P8" si="0">K17+K88+K140+K233</f>
        <v>8409434.5052525252</v>
      </c>
      <c r="L7" s="15">
        <f t="shared" si="0"/>
        <v>9892739.7000000011</v>
      </c>
      <c r="M7" s="15">
        <f t="shared" si="0"/>
        <v>8806841.0595959593</v>
      </c>
      <c r="N7" s="15">
        <f t="shared" si="0"/>
        <v>8626521.0999999996</v>
      </c>
      <c r="O7" s="15">
        <f t="shared" si="0"/>
        <v>8626521.0999999996</v>
      </c>
      <c r="P7" s="15">
        <f t="shared" si="0"/>
        <v>44362057.464848481</v>
      </c>
    </row>
    <row r="8" spans="1:16" ht="30" x14ac:dyDescent="0.25">
      <c r="A8" s="1">
        <v>2</v>
      </c>
      <c r="B8" s="9" t="s">
        <v>13</v>
      </c>
      <c r="C8" s="9" t="s">
        <v>14</v>
      </c>
      <c r="D8" s="6" t="s">
        <v>15</v>
      </c>
      <c r="E8" s="9" t="s">
        <v>15</v>
      </c>
      <c r="F8" s="7" t="s">
        <v>15</v>
      </c>
      <c r="G8" s="7" t="s">
        <v>15</v>
      </c>
      <c r="H8" s="7" t="s">
        <v>15</v>
      </c>
      <c r="I8" s="13" t="s">
        <v>15</v>
      </c>
      <c r="J8" s="7" t="s">
        <v>15</v>
      </c>
      <c r="K8" s="15">
        <f t="shared" si="0"/>
        <v>7886353.2999999998</v>
      </c>
      <c r="L8" s="15">
        <f t="shared" si="0"/>
        <v>9596739.7000000011</v>
      </c>
      <c r="M8" s="15">
        <f t="shared" si="0"/>
        <v>8474001.8000000007</v>
      </c>
      <c r="N8" s="15">
        <f t="shared" si="0"/>
        <v>8579521.0999999996</v>
      </c>
      <c r="O8" s="15">
        <f t="shared" si="0"/>
        <v>8579521.0999999996</v>
      </c>
      <c r="P8" s="15">
        <f t="shared" si="0"/>
        <v>43116136.999999993</v>
      </c>
    </row>
    <row r="9" spans="1:16" ht="30" x14ac:dyDescent="0.25">
      <c r="A9" s="1">
        <v>3</v>
      </c>
      <c r="B9" s="9" t="s">
        <v>16</v>
      </c>
      <c r="C9" s="9" t="s">
        <v>14</v>
      </c>
      <c r="D9" s="6" t="s">
        <v>15</v>
      </c>
      <c r="E9" s="9" t="s">
        <v>15</v>
      </c>
      <c r="F9" s="7" t="s">
        <v>15</v>
      </c>
      <c r="G9" s="7" t="s">
        <v>15</v>
      </c>
      <c r="H9" s="7" t="s">
        <v>15</v>
      </c>
      <c r="I9" s="13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15</v>
      </c>
      <c r="O9" s="7" t="s">
        <v>15</v>
      </c>
      <c r="P9" s="7" t="s">
        <v>15</v>
      </c>
    </row>
    <row r="10" spans="1:16" x14ac:dyDescent="0.25">
      <c r="A10" s="1">
        <v>4</v>
      </c>
      <c r="B10" s="9" t="s">
        <v>17</v>
      </c>
      <c r="C10" s="9" t="s">
        <v>14</v>
      </c>
      <c r="D10" s="6" t="s">
        <v>15</v>
      </c>
      <c r="E10" s="9" t="s">
        <v>15</v>
      </c>
      <c r="F10" s="7" t="s">
        <v>15</v>
      </c>
      <c r="G10" s="7" t="s">
        <v>15</v>
      </c>
      <c r="H10" s="7" t="s">
        <v>15</v>
      </c>
      <c r="I10" s="13" t="s">
        <v>15</v>
      </c>
      <c r="J10" s="7" t="s">
        <v>15</v>
      </c>
      <c r="K10" s="15">
        <f t="shared" ref="K10:P11" si="1">K20+K91+K143+K236</f>
        <v>480000</v>
      </c>
      <c r="L10" s="15">
        <f t="shared" si="1"/>
        <v>280000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760000</v>
      </c>
    </row>
    <row r="11" spans="1:16" x14ac:dyDescent="0.25">
      <c r="A11" s="1">
        <v>5</v>
      </c>
      <c r="B11" s="9" t="s">
        <v>18</v>
      </c>
      <c r="C11" s="9" t="s">
        <v>14</v>
      </c>
      <c r="D11" s="6" t="s">
        <v>15</v>
      </c>
      <c r="E11" s="9" t="s">
        <v>15</v>
      </c>
      <c r="F11" s="7" t="s">
        <v>15</v>
      </c>
      <c r="G11" s="7" t="s">
        <v>15</v>
      </c>
      <c r="H11" s="7" t="s">
        <v>15</v>
      </c>
      <c r="I11" s="13" t="s">
        <v>15</v>
      </c>
      <c r="J11" s="7" t="s">
        <v>15</v>
      </c>
      <c r="K11" s="15">
        <f t="shared" si="1"/>
        <v>43081.205252525258</v>
      </c>
      <c r="L11" s="15">
        <f t="shared" si="1"/>
        <v>16000</v>
      </c>
      <c r="M11" s="15">
        <f t="shared" si="1"/>
        <v>52839.259595959593</v>
      </c>
      <c r="N11" s="15">
        <f t="shared" si="1"/>
        <v>47000</v>
      </c>
      <c r="O11" s="15">
        <f t="shared" si="1"/>
        <v>47000</v>
      </c>
      <c r="P11" s="15">
        <f t="shared" si="1"/>
        <v>205920.46484848484</v>
      </c>
    </row>
    <row r="12" spans="1:16" ht="135" x14ac:dyDescent="0.25">
      <c r="A12" s="1">
        <v>6</v>
      </c>
      <c r="B12" s="2" t="s">
        <v>118</v>
      </c>
      <c r="C12" s="1" t="s">
        <v>23</v>
      </c>
      <c r="D12" s="6" t="s">
        <v>15</v>
      </c>
      <c r="E12" s="9" t="s">
        <v>19</v>
      </c>
      <c r="F12" s="7" t="s">
        <v>15</v>
      </c>
      <c r="G12" s="7" t="s">
        <v>15</v>
      </c>
      <c r="H12" s="7" t="s">
        <v>15</v>
      </c>
      <c r="I12" s="13" t="s">
        <v>15</v>
      </c>
      <c r="J12" s="7" t="s">
        <v>15</v>
      </c>
      <c r="K12" s="16">
        <f>K22+K23+K24+K25+K93+K94+K95+K96+K145+K146+K147</f>
        <v>362.423</v>
      </c>
      <c r="L12" s="16">
        <f t="shared" ref="L12:O12" si="2">L22+L23+L24+L25+L93+L94+L95+L96+L145+L146+L147</f>
        <v>344.69399999999996</v>
      </c>
      <c r="M12" s="16">
        <f t="shared" si="2"/>
        <v>374.38599999999997</v>
      </c>
      <c r="N12" s="16">
        <f t="shared" si="2"/>
        <v>44.82</v>
      </c>
      <c r="O12" s="16">
        <f t="shared" si="2"/>
        <v>46.32</v>
      </c>
      <c r="P12" s="4">
        <f t="shared" ref="P12:P60" si="3">SUM(K12:O12)</f>
        <v>1172.6429999999998</v>
      </c>
    </row>
    <row r="13" spans="1:16" ht="165" x14ac:dyDescent="0.25">
      <c r="A13" s="1">
        <v>7</v>
      </c>
      <c r="B13" s="2" t="s">
        <v>60</v>
      </c>
      <c r="C13" s="1" t="s">
        <v>49</v>
      </c>
      <c r="D13" s="6" t="s">
        <v>15</v>
      </c>
      <c r="E13" s="2" t="s">
        <v>99</v>
      </c>
      <c r="F13" s="7" t="s">
        <v>15</v>
      </c>
      <c r="G13" s="7" t="s">
        <v>15</v>
      </c>
      <c r="H13" s="7" t="s">
        <v>15</v>
      </c>
      <c r="I13" s="13" t="s">
        <v>15</v>
      </c>
      <c r="J13" s="7" t="s">
        <v>15</v>
      </c>
      <c r="K13" s="6">
        <f>K149</f>
        <v>37.28</v>
      </c>
      <c r="L13" s="6">
        <f t="shared" ref="L13:M13" si="4">L149</f>
        <v>40.96</v>
      </c>
      <c r="M13" s="6">
        <f t="shared" si="4"/>
        <v>45.12</v>
      </c>
      <c r="N13" s="6">
        <v>46</v>
      </c>
      <c r="O13" s="6">
        <v>47</v>
      </c>
      <c r="P13" s="7" t="s">
        <v>15</v>
      </c>
    </row>
    <row r="14" spans="1:16" ht="90" x14ac:dyDescent="0.25">
      <c r="A14" s="1">
        <v>8</v>
      </c>
      <c r="B14" s="2" t="s">
        <v>61</v>
      </c>
      <c r="C14" s="1" t="s">
        <v>49</v>
      </c>
      <c r="D14" s="6" t="s">
        <v>15</v>
      </c>
      <c r="E14" s="2" t="s">
        <v>62</v>
      </c>
      <c r="F14" s="7" t="s">
        <v>15</v>
      </c>
      <c r="G14" s="7" t="s">
        <v>15</v>
      </c>
      <c r="H14" s="7" t="s">
        <v>15</v>
      </c>
      <c r="I14" s="13" t="s">
        <v>15</v>
      </c>
      <c r="J14" s="7" t="s">
        <v>15</v>
      </c>
      <c r="K14" s="5">
        <v>93</v>
      </c>
      <c r="L14" s="5">
        <v>93</v>
      </c>
      <c r="M14" s="5">
        <v>93</v>
      </c>
      <c r="N14" s="5">
        <v>93</v>
      </c>
      <c r="O14" s="5">
        <v>93</v>
      </c>
      <c r="P14" s="6" t="s">
        <v>15</v>
      </c>
    </row>
    <row r="15" spans="1:16" ht="120.75" customHeight="1" x14ac:dyDescent="0.25">
      <c r="A15" s="1">
        <v>9</v>
      </c>
      <c r="B15" s="2" t="s">
        <v>100</v>
      </c>
      <c r="C15" s="6" t="s">
        <v>15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8" t="s">
        <v>15</v>
      </c>
      <c r="J15" s="6" t="s">
        <v>15</v>
      </c>
      <c r="K15" s="6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</row>
    <row r="16" spans="1:16" ht="106.5" customHeight="1" x14ac:dyDescent="0.25">
      <c r="A16" s="1">
        <v>10</v>
      </c>
      <c r="B16" s="2" t="s">
        <v>101</v>
      </c>
      <c r="C16" s="6" t="s">
        <v>15</v>
      </c>
      <c r="D16" s="6" t="s">
        <v>15</v>
      </c>
      <c r="E16" s="6" t="s">
        <v>15</v>
      </c>
      <c r="F16" s="6" t="s">
        <v>15</v>
      </c>
      <c r="G16" s="6" t="s">
        <v>15</v>
      </c>
      <c r="H16" s="6" t="s">
        <v>15</v>
      </c>
      <c r="I16" s="8" t="s">
        <v>15</v>
      </c>
      <c r="J16" s="6" t="s">
        <v>15</v>
      </c>
      <c r="K16" s="6" t="s">
        <v>15</v>
      </c>
      <c r="L16" s="6" t="s">
        <v>15</v>
      </c>
      <c r="M16" s="6" t="s">
        <v>15</v>
      </c>
      <c r="N16" s="6" t="s">
        <v>15</v>
      </c>
      <c r="O16" s="6" t="s">
        <v>15</v>
      </c>
      <c r="P16" s="6" t="s">
        <v>15</v>
      </c>
    </row>
    <row r="17" spans="1:16" ht="105" x14ac:dyDescent="0.25">
      <c r="A17" s="1">
        <v>11</v>
      </c>
      <c r="B17" s="2" t="s">
        <v>102</v>
      </c>
      <c r="C17" s="6" t="s">
        <v>15</v>
      </c>
      <c r="D17" s="6" t="s">
        <v>15</v>
      </c>
      <c r="E17" s="6" t="s">
        <v>15</v>
      </c>
      <c r="F17" s="6" t="s">
        <v>85</v>
      </c>
      <c r="G17" s="2" t="s">
        <v>20</v>
      </c>
      <c r="H17" s="6" t="s">
        <v>22</v>
      </c>
      <c r="I17" s="8">
        <v>3110000000</v>
      </c>
      <c r="J17" s="6" t="s">
        <v>76</v>
      </c>
      <c r="K17" s="15">
        <f t="shared" ref="K17:N17" si="5">K18+K20+K21</f>
        <v>1688728.2</v>
      </c>
      <c r="L17" s="15">
        <f t="shared" si="5"/>
        <v>2289038.8000000003</v>
      </c>
      <c r="M17" s="15">
        <f t="shared" si="5"/>
        <v>3445100</v>
      </c>
      <c r="N17" s="15">
        <f t="shared" si="5"/>
        <v>3445100</v>
      </c>
      <c r="O17" s="15">
        <f t="shared" ref="O17" si="6">O18+O20+O21</f>
        <v>3445100</v>
      </c>
      <c r="P17" s="17">
        <f t="shared" si="3"/>
        <v>14313067</v>
      </c>
    </row>
    <row r="18" spans="1:16" ht="30" x14ac:dyDescent="0.25">
      <c r="A18" s="1">
        <v>12</v>
      </c>
      <c r="B18" s="9" t="s">
        <v>13</v>
      </c>
      <c r="C18" s="6" t="s">
        <v>15</v>
      </c>
      <c r="D18" s="6" t="s">
        <v>15</v>
      </c>
      <c r="E18" s="6" t="s">
        <v>15</v>
      </c>
      <c r="F18" s="6" t="s">
        <v>15</v>
      </c>
      <c r="G18" s="6" t="s">
        <v>15</v>
      </c>
      <c r="H18" s="6" t="s">
        <v>15</v>
      </c>
      <c r="I18" s="8" t="s">
        <v>15</v>
      </c>
      <c r="J18" s="6" t="s">
        <v>15</v>
      </c>
      <c r="K18" s="15">
        <f>K32+K48+K65</f>
        <v>1688728.2</v>
      </c>
      <c r="L18" s="15">
        <f>L32+L48+L65</f>
        <v>2289038.8000000003</v>
      </c>
      <c r="M18" s="15">
        <f>M32+M48+M65</f>
        <v>3445100</v>
      </c>
      <c r="N18" s="15">
        <f>N32+N48+N65</f>
        <v>3445100</v>
      </c>
      <c r="O18" s="15">
        <f>O32+O48+O65</f>
        <v>3445100</v>
      </c>
      <c r="P18" s="17">
        <f t="shared" si="3"/>
        <v>14313067</v>
      </c>
    </row>
    <row r="19" spans="1:16" ht="30" x14ac:dyDescent="0.25">
      <c r="A19" s="1">
        <v>13</v>
      </c>
      <c r="B19" s="9" t="s">
        <v>16</v>
      </c>
      <c r="C19" s="9" t="s">
        <v>14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8" t="s">
        <v>15</v>
      </c>
      <c r="J19" s="6" t="s">
        <v>15</v>
      </c>
      <c r="K19" s="6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</row>
    <row r="20" spans="1:16" x14ac:dyDescent="0.25">
      <c r="A20" s="1">
        <v>14</v>
      </c>
      <c r="B20" s="9" t="s">
        <v>17</v>
      </c>
      <c r="C20" s="9" t="s">
        <v>14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15</v>
      </c>
      <c r="I20" s="8" t="s">
        <v>15</v>
      </c>
      <c r="J20" s="6" t="s">
        <v>15</v>
      </c>
      <c r="K20" s="15">
        <f>K34+K50+K68+K45</f>
        <v>0</v>
      </c>
      <c r="L20" s="15">
        <f t="shared" ref="L20:O20" si="7">L34+L50+L68+L45</f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7">
        <f t="shared" si="3"/>
        <v>0</v>
      </c>
    </row>
    <row r="21" spans="1:16" x14ac:dyDescent="0.25">
      <c r="A21" s="1">
        <v>15</v>
      </c>
      <c r="B21" s="9" t="s">
        <v>18</v>
      </c>
      <c r="C21" s="9" t="s">
        <v>14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15</v>
      </c>
      <c r="I21" s="8" t="s">
        <v>15</v>
      </c>
      <c r="J21" s="6" t="s">
        <v>15</v>
      </c>
      <c r="K21" s="15">
        <f t="shared" ref="K21:O21" si="8">K35+K51+K68+K46</f>
        <v>0</v>
      </c>
      <c r="L21" s="15">
        <f t="shared" si="8"/>
        <v>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7">
        <f t="shared" si="3"/>
        <v>0</v>
      </c>
    </row>
    <row r="22" spans="1:16" ht="165" x14ac:dyDescent="0.25">
      <c r="A22" s="1">
        <v>16</v>
      </c>
      <c r="B22" s="2" t="s">
        <v>55</v>
      </c>
      <c r="C22" s="1" t="s">
        <v>23</v>
      </c>
      <c r="D22" s="6" t="s">
        <v>15</v>
      </c>
      <c r="E22" s="1" t="s">
        <v>19</v>
      </c>
      <c r="F22" s="6" t="s">
        <v>15</v>
      </c>
      <c r="G22" s="6" t="s">
        <v>15</v>
      </c>
      <c r="H22" s="6" t="s">
        <v>15</v>
      </c>
      <c r="I22" s="8" t="s">
        <v>15</v>
      </c>
      <c r="J22" s="6" t="s">
        <v>15</v>
      </c>
      <c r="K22" s="16">
        <f t="shared" ref="K22:N22" si="9">K52</f>
        <v>7.8</v>
      </c>
      <c r="L22" s="16">
        <f t="shared" si="9"/>
        <v>3.9</v>
      </c>
      <c r="M22" s="16">
        <f t="shared" si="9"/>
        <v>0</v>
      </c>
      <c r="N22" s="16">
        <f t="shared" si="9"/>
        <v>0</v>
      </c>
      <c r="O22" s="16">
        <f t="shared" ref="O22" si="10">O52</f>
        <v>0</v>
      </c>
      <c r="P22" s="4">
        <f t="shared" si="3"/>
        <v>11.7</v>
      </c>
    </row>
    <row r="23" spans="1:16" ht="165" x14ac:dyDescent="0.25">
      <c r="A23" s="1">
        <v>17</v>
      </c>
      <c r="B23" s="2" t="s">
        <v>103</v>
      </c>
      <c r="C23" s="1" t="s">
        <v>23</v>
      </c>
      <c r="D23" s="6" t="s">
        <v>15</v>
      </c>
      <c r="E23" s="1" t="s">
        <v>19</v>
      </c>
      <c r="F23" s="6" t="s">
        <v>15</v>
      </c>
      <c r="G23" s="6" t="s">
        <v>15</v>
      </c>
      <c r="H23" s="6" t="s">
        <v>15</v>
      </c>
      <c r="I23" s="8" t="s">
        <v>15</v>
      </c>
      <c r="J23" s="6" t="s">
        <v>15</v>
      </c>
      <c r="K23" s="16">
        <f t="shared" ref="K23:N23" si="11">K70</f>
        <v>0</v>
      </c>
      <c r="L23" s="16">
        <f t="shared" si="11"/>
        <v>0</v>
      </c>
      <c r="M23" s="16">
        <f t="shared" si="11"/>
        <v>0</v>
      </c>
      <c r="N23" s="16">
        <f t="shared" si="11"/>
        <v>0</v>
      </c>
      <c r="O23" s="16">
        <f t="shared" ref="O23" si="12">O70</f>
        <v>0</v>
      </c>
      <c r="P23" s="4">
        <f t="shared" si="3"/>
        <v>0</v>
      </c>
    </row>
    <row r="24" spans="1:16" ht="165" x14ac:dyDescent="0.25">
      <c r="A24" s="1">
        <v>18</v>
      </c>
      <c r="B24" s="2" t="s">
        <v>104</v>
      </c>
      <c r="C24" s="1" t="s">
        <v>23</v>
      </c>
      <c r="D24" s="6" t="s">
        <v>15</v>
      </c>
      <c r="E24" s="1" t="s">
        <v>19</v>
      </c>
      <c r="F24" s="6" t="s">
        <v>15</v>
      </c>
      <c r="G24" s="6" t="s">
        <v>15</v>
      </c>
      <c r="H24" s="6" t="s">
        <v>15</v>
      </c>
      <c r="I24" s="8" t="s">
        <v>15</v>
      </c>
      <c r="J24" s="6" t="s">
        <v>15</v>
      </c>
      <c r="K24" s="16">
        <f t="shared" ref="K24:N24" si="13">K71</f>
        <v>0</v>
      </c>
      <c r="L24" s="16">
        <f t="shared" si="13"/>
        <v>0</v>
      </c>
      <c r="M24" s="16">
        <f t="shared" si="13"/>
        <v>0</v>
      </c>
      <c r="N24" s="16">
        <f t="shared" si="13"/>
        <v>0</v>
      </c>
      <c r="O24" s="16">
        <f t="shared" ref="O24" si="14">O71</f>
        <v>0</v>
      </c>
      <c r="P24" s="4">
        <f t="shared" si="3"/>
        <v>0</v>
      </c>
    </row>
    <row r="25" spans="1:16" ht="90" x14ac:dyDescent="0.25">
      <c r="A25" s="1">
        <v>19</v>
      </c>
      <c r="B25" s="2" t="s">
        <v>119</v>
      </c>
      <c r="C25" s="1" t="s">
        <v>23</v>
      </c>
      <c r="D25" s="6" t="s">
        <v>15</v>
      </c>
      <c r="E25" s="1" t="s">
        <v>19</v>
      </c>
      <c r="F25" s="6" t="s">
        <v>15</v>
      </c>
      <c r="G25" s="6" t="s">
        <v>15</v>
      </c>
      <c r="H25" s="6" t="s">
        <v>15</v>
      </c>
      <c r="I25" s="8" t="s">
        <v>15</v>
      </c>
      <c r="J25" s="6" t="s">
        <v>15</v>
      </c>
      <c r="K25" s="16">
        <f t="shared" ref="K25:N25" si="15">K53</f>
        <v>15.04</v>
      </c>
      <c r="L25" s="16">
        <f t="shared" si="15"/>
        <v>10.5</v>
      </c>
      <c r="M25" s="16">
        <f t="shared" si="15"/>
        <v>11.5</v>
      </c>
      <c r="N25" s="16">
        <f t="shared" si="15"/>
        <v>13</v>
      </c>
      <c r="O25" s="16">
        <f t="shared" ref="O25" si="16">O53</f>
        <v>14.5</v>
      </c>
      <c r="P25" s="4">
        <f t="shared" si="3"/>
        <v>64.539999999999992</v>
      </c>
    </row>
    <row r="26" spans="1:16" ht="105" x14ac:dyDescent="0.25">
      <c r="A26" s="1">
        <v>20</v>
      </c>
      <c r="B26" s="2" t="s">
        <v>120</v>
      </c>
      <c r="C26" s="1" t="s">
        <v>23</v>
      </c>
      <c r="D26" s="6" t="s">
        <v>15</v>
      </c>
      <c r="E26" s="1" t="s">
        <v>19</v>
      </c>
      <c r="F26" s="6" t="s">
        <v>15</v>
      </c>
      <c r="G26" s="6" t="s">
        <v>15</v>
      </c>
      <c r="H26" s="6" t="s">
        <v>15</v>
      </c>
      <c r="I26" s="8" t="s">
        <v>15</v>
      </c>
      <c r="J26" s="6" t="s">
        <v>15</v>
      </c>
      <c r="K26" s="16">
        <f t="shared" ref="K26:N26" si="17">K72</f>
        <v>0</v>
      </c>
      <c r="L26" s="16">
        <f t="shared" si="17"/>
        <v>0</v>
      </c>
      <c r="M26" s="16">
        <f t="shared" si="17"/>
        <v>0</v>
      </c>
      <c r="N26" s="16">
        <f t="shared" si="17"/>
        <v>0</v>
      </c>
      <c r="O26" s="16">
        <f t="shared" ref="O26" si="18">O72</f>
        <v>0</v>
      </c>
      <c r="P26" s="4">
        <f t="shared" si="3"/>
        <v>0</v>
      </c>
    </row>
    <row r="27" spans="1:16" ht="105" x14ac:dyDescent="0.25">
      <c r="A27" s="1">
        <v>21</v>
      </c>
      <c r="B27" s="2" t="s">
        <v>121</v>
      </c>
      <c r="C27" s="1" t="s">
        <v>23</v>
      </c>
      <c r="D27" s="6" t="s">
        <v>15</v>
      </c>
      <c r="E27" s="1" t="s">
        <v>19</v>
      </c>
      <c r="F27" s="6" t="s">
        <v>15</v>
      </c>
      <c r="G27" s="6" t="s">
        <v>15</v>
      </c>
      <c r="H27" s="6" t="s">
        <v>15</v>
      </c>
      <c r="I27" s="8" t="s">
        <v>15</v>
      </c>
      <c r="J27" s="6" t="s">
        <v>15</v>
      </c>
      <c r="K27" s="16">
        <f t="shared" ref="K27:N27" si="19">K54</f>
        <v>4.97</v>
      </c>
      <c r="L27" s="16">
        <f t="shared" si="19"/>
        <v>0</v>
      </c>
      <c r="M27" s="16">
        <f t="shared" si="19"/>
        <v>14.3</v>
      </c>
      <c r="N27" s="16">
        <f t="shared" si="19"/>
        <v>5.5</v>
      </c>
      <c r="O27" s="16">
        <f t="shared" ref="O27" si="20">O54</f>
        <v>2</v>
      </c>
      <c r="P27" s="4">
        <f t="shared" si="3"/>
        <v>26.77</v>
      </c>
    </row>
    <row r="28" spans="1:16" x14ac:dyDescent="0.25">
      <c r="A28" s="1">
        <v>22</v>
      </c>
      <c r="B28" s="2" t="s">
        <v>71</v>
      </c>
      <c r="C28" s="1" t="s">
        <v>98</v>
      </c>
      <c r="D28" s="6" t="s">
        <v>15</v>
      </c>
      <c r="E28" s="1" t="s">
        <v>19</v>
      </c>
      <c r="F28" s="7" t="s">
        <v>15</v>
      </c>
      <c r="G28" s="7" t="s">
        <v>15</v>
      </c>
      <c r="H28" s="7" t="s">
        <v>15</v>
      </c>
      <c r="I28" s="13" t="s">
        <v>15</v>
      </c>
      <c r="J28" s="7" t="s">
        <v>15</v>
      </c>
      <c r="K28" s="10">
        <v>4</v>
      </c>
      <c r="L28" s="10">
        <v>5</v>
      </c>
      <c r="M28" s="10">
        <v>5</v>
      </c>
      <c r="N28" s="10">
        <v>5</v>
      </c>
      <c r="O28" s="10">
        <v>5</v>
      </c>
      <c r="P28" s="10">
        <f t="shared" ref="P28" si="21">SUM(K28:O28)</f>
        <v>24</v>
      </c>
    </row>
    <row r="29" spans="1:16" ht="105" x14ac:dyDescent="0.25">
      <c r="A29" s="1">
        <v>23</v>
      </c>
      <c r="B29" s="9" t="s">
        <v>122</v>
      </c>
      <c r="C29" s="9" t="s">
        <v>46</v>
      </c>
      <c r="D29" s="6" t="s">
        <v>15</v>
      </c>
      <c r="E29" s="1" t="s">
        <v>19</v>
      </c>
      <c r="F29" s="6" t="s">
        <v>15</v>
      </c>
      <c r="G29" s="6" t="s">
        <v>15</v>
      </c>
      <c r="H29" s="6" t="s">
        <v>15</v>
      </c>
      <c r="I29" s="8" t="s">
        <v>15</v>
      </c>
      <c r="J29" s="6" t="s">
        <v>15</v>
      </c>
      <c r="K29" s="5">
        <v>220</v>
      </c>
      <c r="L29" s="5">
        <v>210</v>
      </c>
      <c r="M29" s="5">
        <v>200</v>
      </c>
      <c r="N29" s="5">
        <v>190</v>
      </c>
      <c r="O29" s="5">
        <v>180</v>
      </c>
      <c r="P29" s="6" t="s">
        <v>15</v>
      </c>
    </row>
    <row r="30" spans="1:16" ht="210" x14ac:dyDescent="0.25">
      <c r="A30" s="1">
        <v>24</v>
      </c>
      <c r="B30" s="2" t="s">
        <v>48</v>
      </c>
      <c r="C30" s="1" t="s">
        <v>49</v>
      </c>
      <c r="D30" s="6" t="s">
        <v>15</v>
      </c>
      <c r="E30" s="2" t="s">
        <v>50</v>
      </c>
      <c r="F30" s="7" t="s">
        <v>15</v>
      </c>
      <c r="G30" s="7" t="s">
        <v>15</v>
      </c>
      <c r="H30" s="7" t="s">
        <v>15</v>
      </c>
      <c r="I30" s="13" t="s">
        <v>15</v>
      </c>
      <c r="J30" s="7" t="s">
        <v>15</v>
      </c>
      <c r="K30" s="3">
        <v>37.28</v>
      </c>
      <c r="L30" s="3">
        <v>40.96</v>
      </c>
      <c r="M30" s="3">
        <v>45.12</v>
      </c>
      <c r="N30" s="3">
        <v>46</v>
      </c>
      <c r="O30" s="3">
        <v>47</v>
      </c>
      <c r="P30" s="6" t="s">
        <v>15</v>
      </c>
    </row>
    <row r="31" spans="1:16" ht="105" x14ac:dyDescent="0.25">
      <c r="A31" s="1">
        <v>25</v>
      </c>
      <c r="B31" s="9" t="s">
        <v>24</v>
      </c>
      <c r="C31" s="6" t="s">
        <v>15</v>
      </c>
      <c r="D31" s="6" t="s">
        <v>15</v>
      </c>
      <c r="E31" s="6" t="s">
        <v>15</v>
      </c>
      <c r="F31" s="7" t="s">
        <v>85</v>
      </c>
      <c r="G31" s="9" t="s">
        <v>20</v>
      </c>
      <c r="H31" s="7" t="s">
        <v>15</v>
      </c>
      <c r="I31" s="13" t="s">
        <v>15</v>
      </c>
      <c r="J31" s="7" t="s">
        <v>15</v>
      </c>
      <c r="K31" s="17">
        <f t="shared" ref="K31:N31" si="22">K32+K34+K35</f>
        <v>1500000</v>
      </c>
      <c r="L31" s="17">
        <f t="shared" si="22"/>
        <v>1500000</v>
      </c>
      <c r="M31" s="17">
        <f t="shared" si="22"/>
        <v>2620000</v>
      </c>
      <c r="N31" s="17">
        <f t="shared" si="22"/>
        <v>2620000</v>
      </c>
      <c r="O31" s="17">
        <f t="shared" ref="O31" si="23">O32+O34+O35</f>
        <v>2620000</v>
      </c>
      <c r="P31" s="17">
        <f t="shared" si="3"/>
        <v>10860000</v>
      </c>
    </row>
    <row r="32" spans="1:16" ht="30" x14ac:dyDescent="0.25">
      <c r="A32" s="1">
        <v>26</v>
      </c>
      <c r="B32" s="9" t="s">
        <v>13</v>
      </c>
      <c r="C32" s="9" t="s">
        <v>14</v>
      </c>
      <c r="D32" s="6" t="s">
        <v>15</v>
      </c>
      <c r="E32" s="9" t="s">
        <v>15</v>
      </c>
      <c r="F32" s="7" t="s">
        <v>15</v>
      </c>
      <c r="G32" s="7" t="s">
        <v>15</v>
      </c>
      <c r="H32" s="7" t="s">
        <v>22</v>
      </c>
      <c r="I32" s="8">
        <v>3110100000</v>
      </c>
      <c r="J32" s="7">
        <v>240</v>
      </c>
      <c r="K32" s="17">
        <f t="shared" ref="K32:N32" si="24">K38+K43</f>
        <v>1500000</v>
      </c>
      <c r="L32" s="17">
        <f t="shared" si="24"/>
        <v>1500000</v>
      </c>
      <c r="M32" s="17">
        <f t="shared" si="24"/>
        <v>2620000</v>
      </c>
      <c r="N32" s="17">
        <f t="shared" si="24"/>
        <v>2620000</v>
      </c>
      <c r="O32" s="17">
        <f t="shared" ref="O32" si="25">O38+O43</f>
        <v>2620000</v>
      </c>
      <c r="P32" s="17">
        <f t="shared" si="3"/>
        <v>10860000</v>
      </c>
    </row>
    <row r="33" spans="1:16" ht="30" x14ac:dyDescent="0.25">
      <c r="A33" s="1">
        <v>27</v>
      </c>
      <c r="B33" s="9" t="s">
        <v>16</v>
      </c>
      <c r="C33" s="6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8" t="s">
        <v>15</v>
      </c>
      <c r="J33" s="6" t="s">
        <v>15</v>
      </c>
      <c r="K33" s="6" t="s">
        <v>15</v>
      </c>
      <c r="L33" s="6" t="s">
        <v>15</v>
      </c>
      <c r="M33" s="6" t="s">
        <v>15</v>
      </c>
      <c r="N33" s="6" t="s">
        <v>15</v>
      </c>
      <c r="O33" s="6" t="s">
        <v>15</v>
      </c>
      <c r="P33" s="6" t="s">
        <v>15</v>
      </c>
    </row>
    <row r="34" spans="1:16" x14ac:dyDescent="0.25">
      <c r="A34" s="1">
        <v>28</v>
      </c>
      <c r="B34" s="9" t="s">
        <v>17</v>
      </c>
      <c r="C34" s="9" t="s">
        <v>14</v>
      </c>
      <c r="D34" s="6" t="s">
        <v>15</v>
      </c>
      <c r="E34" s="9" t="s">
        <v>15</v>
      </c>
      <c r="F34" s="7" t="s">
        <v>15</v>
      </c>
      <c r="G34" s="7" t="s">
        <v>15</v>
      </c>
      <c r="H34" s="7" t="s">
        <v>15</v>
      </c>
      <c r="I34" s="13" t="s">
        <v>15</v>
      </c>
      <c r="J34" s="7" t="s">
        <v>15</v>
      </c>
      <c r="K34" s="17"/>
      <c r="L34" s="17"/>
      <c r="M34" s="17"/>
      <c r="N34" s="17"/>
      <c r="O34" s="17"/>
      <c r="P34" s="17">
        <f t="shared" si="3"/>
        <v>0</v>
      </c>
    </row>
    <row r="35" spans="1:16" x14ac:dyDescent="0.25">
      <c r="A35" s="1">
        <v>29</v>
      </c>
      <c r="B35" s="9" t="s">
        <v>18</v>
      </c>
      <c r="C35" s="9" t="s">
        <v>14</v>
      </c>
      <c r="D35" s="6" t="s">
        <v>15</v>
      </c>
      <c r="E35" s="9" t="s">
        <v>15</v>
      </c>
      <c r="F35" s="7" t="s">
        <v>15</v>
      </c>
      <c r="G35" s="7" t="s">
        <v>15</v>
      </c>
      <c r="H35" s="7" t="s">
        <v>15</v>
      </c>
      <c r="I35" s="13" t="s">
        <v>15</v>
      </c>
      <c r="J35" s="7" t="s">
        <v>15</v>
      </c>
      <c r="K35" s="17"/>
      <c r="L35" s="17"/>
      <c r="M35" s="17"/>
      <c r="N35" s="17"/>
      <c r="O35" s="17"/>
      <c r="P35" s="17">
        <f t="shared" si="3"/>
        <v>0</v>
      </c>
    </row>
    <row r="36" spans="1:16" ht="105" x14ac:dyDescent="0.25">
      <c r="A36" s="1">
        <v>30</v>
      </c>
      <c r="B36" s="9" t="s">
        <v>122</v>
      </c>
      <c r="C36" s="9" t="s">
        <v>46</v>
      </c>
      <c r="D36" s="6" t="s">
        <v>15</v>
      </c>
      <c r="E36" s="1" t="s">
        <v>19</v>
      </c>
      <c r="F36" s="6" t="s">
        <v>15</v>
      </c>
      <c r="G36" s="6" t="s">
        <v>15</v>
      </c>
      <c r="H36" s="6" t="s">
        <v>15</v>
      </c>
      <c r="I36" s="8" t="s">
        <v>15</v>
      </c>
      <c r="J36" s="6" t="s">
        <v>15</v>
      </c>
      <c r="K36" s="10">
        <v>220</v>
      </c>
      <c r="L36" s="10">
        <v>210</v>
      </c>
      <c r="M36" s="10">
        <v>200</v>
      </c>
      <c r="N36" s="10">
        <v>190</v>
      </c>
      <c r="O36" s="10">
        <v>180</v>
      </c>
      <c r="P36" s="6" t="s">
        <v>15</v>
      </c>
    </row>
    <row r="37" spans="1:16" ht="105" x14ac:dyDescent="0.25">
      <c r="A37" s="1">
        <v>31</v>
      </c>
      <c r="B37" s="9" t="s">
        <v>57</v>
      </c>
      <c r="C37" s="6" t="s">
        <v>15</v>
      </c>
      <c r="D37" s="6" t="s">
        <v>15</v>
      </c>
      <c r="E37" s="6" t="s">
        <v>15</v>
      </c>
      <c r="F37" s="7" t="s">
        <v>85</v>
      </c>
      <c r="G37" s="9" t="s">
        <v>20</v>
      </c>
      <c r="H37" s="7" t="s">
        <v>15</v>
      </c>
      <c r="I37" s="13" t="s">
        <v>15</v>
      </c>
      <c r="J37" s="7" t="s">
        <v>15</v>
      </c>
      <c r="K37" s="17">
        <f t="shared" ref="K37:N37" si="26">K38+K40+K41</f>
        <v>1450000</v>
      </c>
      <c r="L37" s="17">
        <f t="shared" si="26"/>
        <v>1450000</v>
      </c>
      <c r="M37" s="17">
        <f>M38+M40+M41</f>
        <v>2570000</v>
      </c>
      <c r="N37" s="17">
        <f t="shared" si="26"/>
        <v>2570000</v>
      </c>
      <c r="O37" s="17">
        <f t="shared" ref="O37" si="27">O38+O40+O41</f>
        <v>2570000</v>
      </c>
      <c r="P37" s="17">
        <f t="shared" si="3"/>
        <v>10610000</v>
      </c>
    </row>
    <row r="38" spans="1:16" ht="30" x14ac:dyDescent="0.25">
      <c r="A38" s="1">
        <v>32</v>
      </c>
      <c r="B38" s="9" t="s">
        <v>13</v>
      </c>
      <c r="C38" s="9" t="s">
        <v>14</v>
      </c>
      <c r="D38" s="6" t="s">
        <v>15</v>
      </c>
      <c r="E38" s="9" t="s">
        <v>15</v>
      </c>
      <c r="F38" s="7" t="s">
        <v>15</v>
      </c>
      <c r="G38" s="7" t="s">
        <v>15</v>
      </c>
      <c r="H38" s="7" t="s">
        <v>22</v>
      </c>
      <c r="I38" s="8">
        <v>3110104315</v>
      </c>
      <c r="J38" s="7">
        <v>240</v>
      </c>
      <c r="K38" s="17">
        <v>1450000</v>
      </c>
      <c r="L38" s="17">
        <v>1450000</v>
      </c>
      <c r="M38" s="17">
        <v>2570000</v>
      </c>
      <c r="N38" s="17">
        <v>2570000</v>
      </c>
      <c r="O38" s="17">
        <v>2570000</v>
      </c>
      <c r="P38" s="17">
        <f t="shared" si="3"/>
        <v>10610000</v>
      </c>
    </row>
    <row r="39" spans="1:16" ht="30" x14ac:dyDescent="0.25">
      <c r="A39" s="1">
        <v>33</v>
      </c>
      <c r="B39" s="9" t="s">
        <v>16</v>
      </c>
      <c r="C39" s="6" t="s">
        <v>15</v>
      </c>
      <c r="D39" s="6" t="s">
        <v>15</v>
      </c>
      <c r="E39" s="6" t="s">
        <v>15</v>
      </c>
      <c r="F39" s="6" t="s">
        <v>15</v>
      </c>
      <c r="G39" s="6" t="s">
        <v>15</v>
      </c>
      <c r="H39" s="6" t="s">
        <v>15</v>
      </c>
      <c r="I39" s="8" t="s">
        <v>15</v>
      </c>
      <c r="J39" s="6" t="s">
        <v>15</v>
      </c>
      <c r="K39" s="6" t="s">
        <v>15</v>
      </c>
      <c r="L39" s="6" t="s">
        <v>15</v>
      </c>
      <c r="M39" s="6" t="s">
        <v>15</v>
      </c>
      <c r="N39" s="6" t="s">
        <v>15</v>
      </c>
      <c r="O39" s="6" t="s">
        <v>15</v>
      </c>
      <c r="P39" s="6" t="s">
        <v>15</v>
      </c>
    </row>
    <row r="40" spans="1:16" x14ac:dyDescent="0.25">
      <c r="A40" s="1">
        <v>34</v>
      </c>
      <c r="B40" s="9" t="s">
        <v>17</v>
      </c>
      <c r="C40" s="9" t="s">
        <v>14</v>
      </c>
      <c r="D40" s="6" t="s">
        <v>15</v>
      </c>
      <c r="E40" s="9" t="s">
        <v>15</v>
      </c>
      <c r="F40" s="7" t="s">
        <v>15</v>
      </c>
      <c r="G40" s="7" t="s">
        <v>15</v>
      </c>
      <c r="H40" s="7" t="s">
        <v>15</v>
      </c>
      <c r="I40" s="13" t="s">
        <v>15</v>
      </c>
      <c r="J40" s="7" t="s">
        <v>15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3"/>
        <v>0</v>
      </c>
    </row>
    <row r="41" spans="1:16" x14ac:dyDescent="0.25">
      <c r="A41" s="1">
        <v>35</v>
      </c>
      <c r="B41" s="9" t="s">
        <v>18</v>
      </c>
      <c r="C41" s="9" t="s">
        <v>14</v>
      </c>
      <c r="D41" s="6" t="s">
        <v>15</v>
      </c>
      <c r="E41" s="9" t="s">
        <v>15</v>
      </c>
      <c r="F41" s="7" t="s">
        <v>15</v>
      </c>
      <c r="G41" s="7" t="s">
        <v>15</v>
      </c>
      <c r="H41" s="7" t="s">
        <v>15</v>
      </c>
      <c r="I41" s="13" t="s">
        <v>15</v>
      </c>
      <c r="J41" s="7" t="s">
        <v>15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3"/>
        <v>0</v>
      </c>
    </row>
    <row r="42" spans="1:16" ht="105" x14ac:dyDescent="0.25">
      <c r="A42" s="1">
        <v>36</v>
      </c>
      <c r="B42" s="9" t="s">
        <v>56</v>
      </c>
      <c r="C42" s="6" t="s">
        <v>15</v>
      </c>
      <c r="D42" s="6" t="s">
        <v>15</v>
      </c>
      <c r="E42" s="6" t="s">
        <v>15</v>
      </c>
      <c r="F42" s="7" t="s">
        <v>85</v>
      </c>
      <c r="G42" s="9" t="s">
        <v>20</v>
      </c>
      <c r="H42" s="7" t="s">
        <v>15</v>
      </c>
      <c r="I42" s="13" t="s">
        <v>15</v>
      </c>
      <c r="J42" s="7" t="s">
        <v>15</v>
      </c>
      <c r="K42" s="17">
        <f t="shared" ref="K42" si="28">K43+K45+K46</f>
        <v>50000</v>
      </c>
      <c r="L42" s="17">
        <f t="shared" ref="L42" si="29">L43+L45+L46</f>
        <v>50000</v>
      </c>
      <c r="M42" s="17">
        <f t="shared" ref="M42" si="30">M43+M45+M46</f>
        <v>50000</v>
      </c>
      <c r="N42" s="17">
        <f t="shared" ref="N42:O42" si="31">N43+N45+N46</f>
        <v>50000</v>
      </c>
      <c r="O42" s="17">
        <f t="shared" si="31"/>
        <v>50000</v>
      </c>
      <c r="P42" s="17">
        <f t="shared" si="3"/>
        <v>250000</v>
      </c>
    </row>
    <row r="43" spans="1:16" ht="30" x14ac:dyDescent="0.25">
      <c r="A43" s="1">
        <v>37</v>
      </c>
      <c r="B43" s="9" t="s">
        <v>13</v>
      </c>
      <c r="C43" s="9" t="s">
        <v>14</v>
      </c>
      <c r="D43" s="6" t="s">
        <v>15</v>
      </c>
      <c r="E43" s="9" t="s">
        <v>15</v>
      </c>
      <c r="F43" s="7" t="s">
        <v>15</v>
      </c>
      <c r="G43" s="7" t="s">
        <v>15</v>
      </c>
      <c r="H43" s="7" t="s">
        <v>22</v>
      </c>
      <c r="I43" s="8">
        <v>3110104315</v>
      </c>
      <c r="J43" s="7">
        <v>240</v>
      </c>
      <c r="K43" s="17">
        <v>50000</v>
      </c>
      <c r="L43" s="17">
        <v>50000</v>
      </c>
      <c r="M43" s="17">
        <v>50000</v>
      </c>
      <c r="N43" s="17">
        <v>50000</v>
      </c>
      <c r="O43" s="17">
        <v>50000</v>
      </c>
      <c r="P43" s="17">
        <f t="shared" si="3"/>
        <v>250000</v>
      </c>
    </row>
    <row r="44" spans="1:16" ht="30" x14ac:dyDescent="0.25">
      <c r="A44" s="1">
        <v>38</v>
      </c>
      <c r="B44" s="9" t="s">
        <v>16</v>
      </c>
      <c r="C44" s="6" t="s">
        <v>15</v>
      </c>
      <c r="D44" s="6" t="s">
        <v>15</v>
      </c>
      <c r="E44" s="6" t="s">
        <v>15</v>
      </c>
      <c r="F44" s="6" t="s">
        <v>15</v>
      </c>
      <c r="G44" s="6" t="s">
        <v>15</v>
      </c>
      <c r="H44" s="6" t="s">
        <v>15</v>
      </c>
      <c r="I44" s="8" t="s">
        <v>15</v>
      </c>
      <c r="J44" s="6" t="s">
        <v>15</v>
      </c>
      <c r="K44" s="6" t="s">
        <v>15</v>
      </c>
      <c r="L44" s="6" t="s">
        <v>15</v>
      </c>
      <c r="M44" s="6" t="s">
        <v>15</v>
      </c>
      <c r="N44" s="6" t="s">
        <v>15</v>
      </c>
      <c r="O44" s="6" t="s">
        <v>15</v>
      </c>
      <c r="P44" s="6" t="s">
        <v>15</v>
      </c>
    </row>
    <row r="45" spans="1:16" x14ac:dyDescent="0.25">
      <c r="A45" s="1">
        <v>39</v>
      </c>
      <c r="B45" s="9" t="s">
        <v>17</v>
      </c>
      <c r="C45" s="9" t="s">
        <v>14</v>
      </c>
      <c r="D45" s="6" t="s">
        <v>15</v>
      </c>
      <c r="E45" s="9" t="s">
        <v>15</v>
      </c>
      <c r="F45" s="7" t="s">
        <v>15</v>
      </c>
      <c r="G45" s="7" t="s">
        <v>15</v>
      </c>
      <c r="H45" s="7" t="s">
        <v>15</v>
      </c>
      <c r="I45" s="13" t="s">
        <v>15</v>
      </c>
      <c r="J45" s="7" t="s">
        <v>15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3"/>
        <v>0</v>
      </c>
    </row>
    <row r="46" spans="1:16" x14ac:dyDescent="0.25">
      <c r="A46" s="1">
        <v>40</v>
      </c>
      <c r="B46" s="9" t="s">
        <v>18</v>
      </c>
      <c r="C46" s="9" t="s">
        <v>14</v>
      </c>
      <c r="D46" s="6" t="s">
        <v>15</v>
      </c>
      <c r="E46" s="9" t="s">
        <v>15</v>
      </c>
      <c r="F46" s="7" t="s">
        <v>15</v>
      </c>
      <c r="G46" s="7" t="s">
        <v>15</v>
      </c>
      <c r="H46" s="7" t="s">
        <v>15</v>
      </c>
      <c r="I46" s="13" t="s">
        <v>15</v>
      </c>
      <c r="J46" s="7" t="s">
        <v>15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3"/>
        <v>0</v>
      </c>
    </row>
    <row r="47" spans="1:16" ht="105" x14ac:dyDescent="0.25">
      <c r="A47" s="1">
        <v>41</v>
      </c>
      <c r="B47" s="9" t="s">
        <v>25</v>
      </c>
      <c r="C47" s="6" t="s">
        <v>15</v>
      </c>
      <c r="D47" s="6" t="s">
        <v>15</v>
      </c>
      <c r="E47" s="6" t="s">
        <v>15</v>
      </c>
      <c r="F47" s="7" t="s">
        <v>85</v>
      </c>
      <c r="G47" s="9" t="s">
        <v>20</v>
      </c>
      <c r="H47" s="7" t="s">
        <v>15</v>
      </c>
      <c r="I47" s="13" t="s">
        <v>15</v>
      </c>
      <c r="J47" s="7" t="s">
        <v>15</v>
      </c>
      <c r="K47" s="17">
        <f t="shared" ref="K47:N47" si="32">K48+K50+K51</f>
        <v>153863.80000000002</v>
      </c>
      <c r="L47" s="17">
        <f t="shared" si="32"/>
        <v>691138.1</v>
      </c>
      <c r="M47" s="17">
        <f t="shared" si="32"/>
        <v>815100</v>
      </c>
      <c r="N47" s="17">
        <f t="shared" si="32"/>
        <v>815100</v>
      </c>
      <c r="O47" s="17">
        <f t="shared" ref="O47" si="33">O48+O50+O51</f>
        <v>815100</v>
      </c>
      <c r="P47" s="17">
        <f t="shared" si="3"/>
        <v>3290301.9</v>
      </c>
    </row>
    <row r="48" spans="1:16" ht="30" x14ac:dyDescent="0.25">
      <c r="A48" s="1">
        <v>42</v>
      </c>
      <c r="B48" s="9" t="s">
        <v>13</v>
      </c>
      <c r="C48" s="9" t="s">
        <v>14</v>
      </c>
      <c r="D48" s="6" t="s">
        <v>15</v>
      </c>
      <c r="E48" s="9" t="s">
        <v>15</v>
      </c>
      <c r="F48" s="7" t="s">
        <v>15</v>
      </c>
      <c r="G48" s="7" t="s">
        <v>15</v>
      </c>
      <c r="H48" s="7" t="s">
        <v>22</v>
      </c>
      <c r="I48" s="8">
        <v>3110200000</v>
      </c>
      <c r="J48" s="7">
        <v>240</v>
      </c>
      <c r="K48" s="17">
        <f>K56+K61</f>
        <v>153863.80000000002</v>
      </c>
      <c r="L48" s="17">
        <f t="shared" ref="L48:N48" si="34">L56+L61</f>
        <v>691138.1</v>
      </c>
      <c r="M48" s="17">
        <f t="shared" si="34"/>
        <v>815100</v>
      </c>
      <c r="N48" s="17">
        <f t="shared" si="34"/>
        <v>815100</v>
      </c>
      <c r="O48" s="17">
        <f t="shared" ref="O48" si="35">O56+O61</f>
        <v>815100</v>
      </c>
      <c r="P48" s="17">
        <f t="shared" si="3"/>
        <v>3290301.9</v>
      </c>
    </row>
    <row r="49" spans="1:16" ht="30" x14ac:dyDescent="0.25">
      <c r="A49" s="1">
        <v>43</v>
      </c>
      <c r="B49" s="9" t="s">
        <v>16</v>
      </c>
      <c r="C49" s="6" t="s">
        <v>15</v>
      </c>
      <c r="D49" s="6" t="s">
        <v>15</v>
      </c>
      <c r="E49" s="6" t="s">
        <v>15</v>
      </c>
      <c r="F49" s="6" t="s">
        <v>15</v>
      </c>
      <c r="G49" s="6" t="s">
        <v>15</v>
      </c>
      <c r="H49" s="6" t="s">
        <v>15</v>
      </c>
      <c r="I49" s="8" t="s">
        <v>15</v>
      </c>
      <c r="J49" s="6" t="s">
        <v>15</v>
      </c>
      <c r="K49" s="6" t="s">
        <v>15</v>
      </c>
      <c r="L49" s="6" t="s">
        <v>15</v>
      </c>
      <c r="M49" s="6" t="s">
        <v>15</v>
      </c>
      <c r="N49" s="6" t="s">
        <v>15</v>
      </c>
      <c r="O49" s="6" t="s">
        <v>15</v>
      </c>
      <c r="P49" s="6" t="s">
        <v>15</v>
      </c>
    </row>
    <row r="50" spans="1:16" x14ac:dyDescent="0.25">
      <c r="A50" s="1">
        <v>44</v>
      </c>
      <c r="B50" s="9" t="s">
        <v>17</v>
      </c>
      <c r="C50" s="9" t="s">
        <v>14</v>
      </c>
      <c r="D50" s="6" t="s">
        <v>15</v>
      </c>
      <c r="E50" s="6" t="s">
        <v>15</v>
      </c>
      <c r="F50" s="6" t="s">
        <v>15</v>
      </c>
      <c r="G50" s="6" t="s">
        <v>15</v>
      </c>
      <c r="H50" s="7" t="s">
        <v>15</v>
      </c>
      <c r="I50" s="13" t="s">
        <v>15</v>
      </c>
      <c r="J50" s="7" t="s">
        <v>15</v>
      </c>
      <c r="K50" s="17">
        <f t="shared" ref="K50:N51" si="36">K58+K63</f>
        <v>0</v>
      </c>
      <c r="L50" s="17">
        <f t="shared" si="36"/>
        <v>0</v>
      </c>
      <c r="M50" s="17">
        <f t="shared" si="36"/>
        <v>0</v>
      </c>
      <c r="N50" s="17">
        <f t="shared" si="36"/>
        <v>0</v>
      </c>
      <c r="O50" s="17">
        <f t="shared" ref="O50" si="37">O58+O63</f>
        <v>0</v>
      </c>
      <c r="P50" s="17">
        <f t="shared" si="3"/>
        <v>0</v>
      </c>
    </row>
    <row r="51" spans="1:16" x14ac:dyDescent="0.25">
      <c r="A51" s="1">
        <v>45</v>
      </c>
      <c r="B51" s="9" t="s">
        <v>18</v>
      </c>
      <c r="C51" s="9" t="s">
        <v>14</v>
      </c>
      <c r="D51" s="6" t="s">
        <v>15</v>
      </c>
      <c r="E51" s="6" t="s">
        <v>15</v>
      </c>
      <c r="F51" s="6" t="s">
        <v>15</v>
      </c>
      <c r="G51" s="6" t="s">
        <v>15</v>
      </c>
      <c r="H51" s="7" t="s">
        <v>15</v>
      </c>
      <c r="I51" s="13" t="s">
        <v>15</v>
      </c>
      <c r="J51" s="7" t="s">
        <v>15</v>
      </c>
      <c r="K51" s="17">
        <f t="shared" si="36"/>
        <v>0</v>
      </c>
      <c r="L51" s="17">
        <f t="shared" si="36"/>
        <v>0</v>
      </c>
      <c r="M51" s="17">
        <f t="shared" si="36"/>
        <v>0</v>
      </c>
      <c r="N51" s="17">
        <f t="shared" si="36"/>
        <v>0</v>
      </c>
      <c r="O51" s="17">
        <f t="shared" ref="O51" si="38">O59+O64</f>
        <v>0</v>
      </c>
      <c r="P51" s="17">
        <f t="shared" si="3"/>
        <v>0</v>
      </c>
    </row>
    <row r="52" spans="1:16" ht="165" x14ac:dyDescent="0.25">
      <c r="A52" s="1">
        <v>46</v>
      </c>
      <c r="B52" s="2" t="s">
        <v>55</v>
      </c>
      <c r="C52" s="1" t="s">
        <v>23</v>
      </c>
      <c r="D52" s="6" t="s">
        <v>15</v>
      </c>
      <c r="E52" s="1" t="s">
        <v>19</v>
      </c>
      <c r="F52" s="7" t="s">
        <v>15</v>
      </c>
      <c r="G52" s="7" t="s">
        <v>15</v>
      </c>
      <c r="H52" s="7" t="s">
        <v>15</v>
      </c>
      <c r="I52" s="13" t="s">
        <v>15</v>
      </c>
      <c r="J52" s="7" t="s">
        <v>15</v>
      </c>
      <c r="K52" s="4">
        <v>7.8</v>
      </c>
      <c r="L52" s="4">
        <v>3.9</v>
      </c>
      <c r="M52" s="4">
        <v>0</v>
      </c>
      <c r="N52" s="4">
        <v>0</v>
      </c>
      <c r="O52" s="4">
        <v>0</v>
      </c>
      <c r="P52" s="4">
        <f t="shared" si="3"/>
        <v>11.7</v>
      </c>
    </row>
    <row r="53" spans="1:16" ht="90" x14ac:dyDescent="0.25">
      <c r="A53" s="1">
        <v>47</v>
      </c>
      <c r="B53" s="2" t="s">
        <v>105</v>
      </c>
      <c r="C53" s="1" t="s">
        <v>23</v>
      </c>
      <c r="D53" s="6" t="s">
        <v>15</v>
      </c>
      <c r="E53" s="1" t="s">
        <v>19</v>
      </c>
      <c r="F53" s="7" t="s">
        <v>15</v>
      </c>
      <c r="G53" s="7" t="s">
        <v>15</v>
      </c>
      <c r="H53" s="7" t="s">
        <v>15</v>
      </c>
      <c r="I53" s="13" t="s">
        <v>15</v>
      </c>
      <c r="J53" s="7" t="s">
        <v>15</v>
      </c>
      <c r="K53" s="4">
        <v>15.04</v>
      </c>
      <c r="L53" s="4">
        <v>10.5</v>
      </c>
      <c r="M53" s="4">
        <v>11.5</v>
      </c>
      <c r="N53" s="4">
        <v>13</v>
      </c>
      <c r="O53" s="4">
        <v>14.5</v>
      </c>
      <c r="P53" s="4">
        <f t="shared" si="3"/>
        <v>64.539999999999992</v>
      </c>
    </row>
    <row r="54" spans="1:16" ht="105" x14ac:dyDescent="0.25">
      <c r="A54" s="1">
        <v>48</v>
      </c>
      <c r="B54" s="2" t="s">
        <v>121</v>
      </c>
      <c r="C54" s="1" t="s">
        <v>23</v>
      </c>
      <c r="D54" s="6" t="s">
        <v>15</v>
      </c>
      <c r="E54" s="1" t="s">
        <v>19</v>
      </c>
      <c r="F54" s="7" t="s">
        <v>15</v>
      </c>
      <c r="G54" s="7" t="s">
        <v>15</v>
      </c>
      <c r="H54" s="7" t="s">
        <v>15</v>
      </c>
      <c r="I54" s="13" t="s">
        <v>15</v>
      </c>
      <c r="J54" s="7" t="s">
        <v>15</v>
      </c>
      <c r="K54" s="4">
        <v>4.97</v>
      </c>
      <c r="L54" s="4">
        <v>0</v>
      </c>
      <c r="M54" s="4">
        <v>14.3</v>
      </c>
      <c r="N54" s="4">
        <v>5.5</v>
      </c>
      <c r="O54" s="4">
        <v>2</v>
      </c>
      <c r="P54" s="4">
        <f t="shared" si="3"/>
        <v>26.77</v>
      </c>
    </row>
    <row r="55" spans="1:16" ht="105" x14ac:dyDescent="0.25">
      <c r="A55" s="1">
        <v>49</v>
      </c>
      <c r="B55" s="9" t="s">
        <v>27</v>
      </c>
      <c r="C55" s="9" t="s">
        <v>15</v>
      </c>
      <c r="D55" s="6" t="s">
        <v>15</v>
      </c>
      <c r="E55" s="9" t="s">
        <v>15</v>
      </c>
      <c r="F55" s="7" t="s">
        <v>85</v>
      </c>
      <c r="G55" s="9" t="s">
        <v>20</v>
      </c>
      <c r="H55" s="7" t="s">
        <v>15</v>
      </c>
      <c r="I55" s="13" t="s">
        <v>15</v>
      </c>
      <c r="J55" s="7" t="s">
        <v>15</v>
      </c>
      <c r="K55" s="17">
        <f t="shared" ref="K55:N55" si="39">K56+K58+K59</f>
        <v>138763.80000000002</v>
      </c>
      <c r="L55" s="17">
        <f t="shared" si="39"/>
        <v>676038.1</v>
      </c>
      <c r="M55" s="17">
        <f t="shared" si="39"/>
        <v>800000</v>
      </c>
      <c r="N55" s="17">
        <f t="shared" si="39"/>
        <v>800000</v>
      </c>
      <c r="O55" s="17">
        <f t="shared" ref="O55" si="40">O56+O58+O59</f>
        <v>800000</v>
      </c>
      <c r="P55" s="17">
        <f t="shared" si="3"/>
        <v>3214801.9</v>
      </c>
    </row>
    <row r="56" spans="1:16" ht="30" x14ac:dyDescent="0.25">
      <c r="A56" s="1">
        <v>50</v>
      </c>
      <c r="B56" s="9" t="s">
        <v>13</v>
      </c>
      <c r="C56" s="9" t="s">
        <v>14</v>
      </c>
      <c r="D56" s="6" t="s">
        <v>15</v>
      </c>
      <c r="E56" s="9" t="s">
        <v>15</v>
      </c>
      <c r="F56" s="9" t="s">
        <v>15</v>
      </c>
      <c r="G56" s="9" t="s">
        <v>15</v>
      </c>
      <c r="H56" s="7" t="s">
        <v>22</v>
      </c>
      <c r="I56" s="8">
        <v>3110204315</v>
      </c>
      <c r="J56" s="7" t="s">
        <v>45</v>
      </c>
      <c r="K56" s="17">
        <f>138763.7+0.1</f>
        <v>138763.80000000002</v>
      </c>
      <c r="L56" s="17">
        <f>60000+616038.1</f>
        <v>676038.1</v>
      </c>
      <c r="M56" s="17">
        <v>800000</v>
      </c>
      <c r="N56" s="17">
        <v>800000</v>
      </c>
      <c r="O56" s="17">
        <v>800000</v>
      </c>
      <c r="P56" s="17">
        <f t="shared" si="3"/>
        <v>3214801.9</v>
      </c>
    </row>
    <row r="57" spans="1:16" ht="30" x14ac:dyDescent="0.25">
      <c r="A57" s="1">
        <v>51</v>
      </c>
      <c r="B57" s="9" t="s">
        <v>16</v>
      </c>
      <c r="C57" s="6" t="s">
        <v>15</v>
      </c>
      <c r="D57" s="6" t="s">
        <v>15</v>
      </c>
      <c r="E57" s="6" t="s">
        <v>15</v>
      </c>
      <c r="F57" s="6" t="s">
        <v>15</v>
      </c>
      <c r="G57" s="6" t="s">
        <v>15</v>
      </c>
      <c r="H57" s="6" t="s">
        <v>15</v>
      </c>
      <c r="I57" s="8" t="s">
        <v>15</v>
      </c>
      <c r="J57" s="6" t="s">
        <v>15</v>
      </c>
      <c r="K57" s="6" t="s">
        <v>15</v>
      </c>
      <c r="L57" s="6" t="s">
        <v>15</v>
      </c>
      <c r="M57" s="6" t="s">
        <v>15</v>
      </c>
      <c r="N57" s="6" t="s">
        <v>15</v>
      </c>
      <c r="O57" s="6" t="s">
        <v>15</v>
      </c>
      <c r="P57" s="6" t="s">
        <v>15</v>
      </c>
    </row>
    <row r="58" spans="1:16" x14ac:dyDescent="0.25">
      <c r="A58" s="1">
        <v>52</v>
      </c>
      <c r="B58" s="9" t="s">
        <v>17</v>
      </c>
      <c r="C58" s="9" t="s">
        <v>14</v>
      </c>
      <c r="D58" s="6" t="s">
        <v>15</v>
      </c>
      <c r="E58" s="9" t="s">
        <v>15</v>
      </c>
      <c r="F58" s="9" t="s">
        <v>15</v>
      </c>
      <c r="G58" s="9" t="s">
        <v>15</v>
      </c>
      <c r="H58" s="9" t="s">
        <v>15</v>
      </c>
      <c r="I58" s="8" t="s">
        <v>15</v>
      </c>
      <c r="J58" s="9" t="s">
        <v>15</v>
      </c>
      <c r="K58" s="17"/>
      <c r="L58" s="17"/>
      <c r="M58" s="17"/>
      <c r="N58" s="17"/>
      <c r="O58" s="17"/>
      <c r="P58" s="17">
        <f t="shared" si="3"/>
        <v>0</v>
      </c>
    </row>
    <row r="59" spans="1:16" x14ac:dyDescent="0.25">
      <c r="A59" s="1">
        <v>53</v>
      </c>
      <c r="B59" s="9" t="s">
        <v>18</v>
      </c>
      <c r="C59" s="9" t="s">
        <v>14</v>
      </c>
      <c r="D59" s="6" t="s">
        <v>15</v>
      </c>
      <c r="E59" s="9" t="s">
        <v>15</v>
      </c>
      <c r="F59" s="9" t="s">
        <v>15</v>
      </c>
      <c r="G59" s="9" t="s">
        <v>15</v>
      </c>
      <c r="H59" s="9" t="s">
        <v>15</v>
      </c>
      <c r="I59" s="8" t="s">
        <v>15</v>
      </c>
      <c r="J59" s="9" t="s">
        <v>15</v>
      </c>
      <c r="K59" s="17"/>
      <c r="L59" s="17"/>
      <c r="M59" s="17"/>
      <c r="N59" s="17"/>
      <c r="O59" s="17"/>
      <c r="P59" s="17">
        <f t="shared" si="3"/>
        <v>0</v>
      </c>
    </row>
    <row r="60" spans="1:16" ht="105" x14ac:dyDescent="0.25">
      <c r="A60" s="1">
        <v>54</v>
      </c>
      <c r="B60" s="9" t="s">
        <v>124</v>
      </c>
      <c r="C60" s="9" t="s">
        <v>15</v>
      </c>
      <c r="D60" s="6" t="s">
        <v>15</v>
      </c>
      <c r="E60" s="9" t="s">
        <v>15</v>
      </c>
      <c r="F60" s="7" t="s">
        <v>85</v>
      </c>
      <c r="G60" s="9" t="s">
        <v>20</v>
      </c>
      <c r="H60" s="7" t="s">
        <v>15</v>
      </c>
      <c r="I60" s="13" t="s">
        <v>15</v>
      </c>
      <c r="J60" s="7" t="s">
        <v>15</v>
      </c>
      <c r="K60" s="17">
        <f t="shared" ref="K60:N60" si="41">K61+K63+K64</f>
        <v>15100</v>
      </c>
      <c r="L60" s="17">
        <f t="shared" si="41"/>
        <v>15100</v>
      </c>
      <c r="M60" s="17">
        <f t="shared" si="41"/>
        <v>15100</v>
      </c>
      <c r="N60" s="17">
        <f t="shared" si="41"/>
        <v>15100</v>
      </c>
      <c r="O60" s="17">
        <f t="shared" ref="O60" si="42">O61+O63+O64</f>
        <v>15100</v>
      </c>
      <c r="P60" s="17">
        <f t="shared" si="3"/>
        <v>75500</v>
      </c>
    </row>
    <row r="61" spans="1:16" ht="30" x14ac:dyDescent="0.25">
      <c r="A61" s="1">
        <v>55</v>
      </c>
      <c r="B61" s="9" t="s">
        <v>13</v>
      </c>
      <c r="C61" s="9" t="s">
        <v>14</v>
      </c>
      <c r="D61" s="6" t="s">
        <v>15</v>
      </c>
      <c r="E61" s="9" t="s">
        <v>15</v>
      </c>
      <c r="F61" s="9" t="s">
        <v>15</v>
      </c>
      <c r="G61" s="9" t="s">
        <v>15</v>
      </c>
      <c r="H61" s="7" t="s">
        <v>22</v>
      </c>
      <c r="I61" s="8">
        <v>3110204315</v>
      </c>
      <c r="J61" s="9">
        <v>240</v>
      </c>
      <c r="K61" s="17">
        <v>15100</v>
      </c>
      <c r="L61" s="17">
        <v>15100</v>
      </c>
      <c r="M61" s="17">
        <v>15100</v>
      </c>
      <c r="N61" s="17">
        <v>15100</v>
      </c>
      <c r="O61" s="17">
        <v>15100</v>
      </c>
      <c r="P61" s="17">
        <f t="shared" ref="P61:P119" si="43">SUM(K61:O61)</f>
        <v>75500</v>
      </c>
    </row>
    <row r="62" spans="1:16" ht="30" x14ac:dyDescent="0.25">
      <c r="A62" s="1">
        <v>56</v>
      </c>
      <c r="B62" s="9" t="s">
        <v>16</v>
      </c>
      <c r="C62" s="6" t="s">
        <v>15</v>
      </c>
      <c r="D62" s="6" t="s">
        <v>15</v>
      </c>
      <c r="E62" s="6" t="s">
        <v>15</v>
      </c>
      <c r="F62" s="6" t="s">
        <v>15</v>
      </c>
      <c r="G62" s="6" t="s">
        <v>15</v>
      </c>
      <c r="H62" s="6" t="s">
        <v>15</v>
      </c>
      <c r="I62" s="8" t="s">
        <v>15</v>
      </c>
      <c r="J62" s="6" t="s">
        <v>15</v>
      </c>
      <c r="K62" s="6" t="s">
        <v>15</v>
      </c>
      <c r="L62" s="6" t="s">
        <v>15</v>
      </c>
      <c r="M62" s="6" t="s">
        <v>15</v>
      </c>
      <c r="N62" s="6" t="s">
        <v>15</v>
      </c>
      <c r="O62" s="6" t="s">
        <v>15</v>
      </c>
      <c r="P62" s="6" t="s">
        <v>15</v>
      </c>
    </row>
    <row r="63" spans="1:16" x14ac:dyDescent="0.25">
      <c r="A63" s="1">
        <v>57</v>
      </c>
      <c r="B63" s="9" t="s">
        <v>17</v>
      </c>
      <c r="C63" s="9" t="s">
        <v>14</v>
      </c>
      <c r="D63" s="6" t="s">
        <v>15</v>
      </c>
      <c r="E63" s="9" t="s">
        <v>15</v>
      </c>
      <c r="F63" s="9" t="s">
        <v>15</v>
      </c>
      <c r="G63" s="9" t="s">
        <v>15</v>
      </c>
      <c r="H63" s="9" t="s">
        <v>15</v>
      </c>
      <c r="I63" s="8" t="s">
        <v>15</v>
      </c>
      <c r="J63" s="9" t="s">
        <v>15</v>
      </c>
      <c r="K63" s="17"/>
      <c r="L63" s="17"/>
      <c r="M63" s="17"/>
      <c r="N63" s="17"/>
      <c r="O63" s="17"/>
      <c r="P63" s="17">
        <f t="shared" si="43"/>
        <v>0</v>
      </c>
    </row>
    <row r="64" spans="1:16" x14ac:dyDescent="0.25">
      <c r="A64" s="1">
        <v>58</v>
      </c>
      <c r="B64" s="9" t="s">
        <v>18</v>
      </c>
      <c r="C64" s="9" t="s">
        <v>14</v>
      </c>
      <c r="D64" s="6" t="s">
        <v>15</v>
      </c>
      <c r="E64" s="9" t="s">
        <v>15</v>
      </c>
      <c r="F64" s="9" t="s">
        <v>15</v>
      </c>
      <c r="G64" s="9" t="s">
        <v>15</v>
      </c>
      <c r="H64" s="9" t="s">
        <v>15</v>
      </c>
      <c r="I64" s="8" t="s">
        <v>15</v>
      </c>
      <c r="J64" s="9" t="s">
        <v>15</v>
      </c>
      <c r="K64" s="17"/>
      <c r="L64" s="17"/>
      <c r="M64" s="17"/>
      <c r="N64" s="17"/>
      <c r="O64" s="17"/>
      <c r="P64" s="17">
        <f t="shared" si="43"/>
        <v>0</v>
      </c>
    </row>
    <row r="65" spans="1:16" ht="105" x14ac:dyDescent="0.25">
      <c r="A65" s="1">
        <v>59</v>
      </c>
      <c r="B65" s="9" t="s">
        <v>28</v>
      </c>
      <c r="C65" s="6" t="s">
        <v>15</v>
      </c>
      <c r="D65" s="6" t="s">
        <v>15</v>
      </c>
      <c r="E65" s="6" t="s">
        <v>15</v>
      </c>
      <c r="F65" s="7" t="s">
        <v>85</v>
      </c>
      <c r="G65" s="9" t="s">
        <v>20</v>
      </c>
      <c r="H65" s="7" t="s">
        <v>15</v>
      </c>
      <c r="I65" s="13" t="s">
        <v>15</v>
      </c>
      <c r="J65" s="7" t="s">
        <v>15</v>
      </c>
      <c r="K65" s="17">
        <f t="shared" ref="K65:N65" si="44">K66+K68+K69</f>
        <v>34864.400000000001</v>
      </c>
      <c r="L65" s="17">
        <f t="shared" si="44"/>
        <v>97900.7</v>
      </c>
      <c r="M65" s="17">
        <f t="shared" si="44"/>
        <v>10000</v>
      </c>
      <c r="N65" s="17">
        <f t="shared" si="44"/>
        <v>10000</v>
      </c>
      <c r="O65" s="17">
        <f t="shared" ref="O65" si="45">O66+O68+O69</f>
        <v>10000</v>
      </c>
      <c r="P65" s="17">
        <f t="shared" si="43"/>
        <v>162765.1</v>
      </c>
    </row>
    <row r="66" spans="1:16" ht="30" x14ac:dyDescent="0.25">
      <c r="A66" s="1">
        <v>60</v>
      </c>
      <c r="B66" s="9" t="s">
        <v>13</v>
      </c>
      <c r="C66" s="9" t="s">
        <v>14</v>
      </c>
      <c r="D66" s="6" t="s">
        <v>15</v>
      </c>
      <c r="E66" s="9" t="s">
        <v>15</v>
      </c>
      <c r="F66" s="7" t="s">
        <v>15</v>
      </c>
      <c r="G66" s="7" t="s">
        <v>15</v>
      </c>
      <c r="H66" s="7" t="s">
        <v>22</v>
      </c>
      <c r="I66" s="8">
        <v>3110300000</v>
      </c>
      <c r="J66" s="7">
        <v>414</v>
      </c>
      <c r="K66" s="17">
        <f t="shared" ref="K66:N66" si="46">K74+K79+K84</f>
        <v>34864.400000000001</v>
      </c>
      <c r="L66" s="17">
        <f t="shared" si="46"/>
        <v>97900.7</v>
      </c>
      <c r="M66" s="17">
        <f t="shared" si="46"/>
        <v>10000</v>
      </c>
      <c r="N66" s="17">
        <f t="shared" si="46"/>
        <v>10000</v>
      </c>
      <c r="O66" s="17">
        <f t="shared" ref="O66" si="47">O74+O79+O84</f>
        <v>10000</v>
      </c>
      <c r="P66" s="17">
        <f t="shared" si="43"/>
        <v>162765.1</v>
      </c>
    </row>
    <row r="67" spans="1:16" ht="30" x14ac:dyDescent="0.25">
      <c r="A67" s="1">
        <v>61</v>
      </c>
      <c r="B67" s="9" t="s">
        <v>16</v>
      </c>
      <c r="C67" s="6" t="s">
        <v>15</v>
      </c>
      <c r="D67" s="6" t="s">
        <v>15</v>
      </c>
      <c r="E67" s="6" t="s">
        <v>15</v>
      </c>
      <c r="F67" s="6" t="s">
        <v>15</v>
      </c>
      <c r="G67" s="6" t="s">
        <v>15</v>
      </c>
      <c r="H67" s="6" t="s">
        <v>15</v>
      </c>
      <c r="I67" s="8" t="s">
        <v>15</v>
      </c>
      <c r="J67" s="6" t="s">
        <v>15</v>
      </c>
      <c r="K67" s="6" t="s">
        <v>15</v>
      </c>
      <c r="L67" s="6" t="s">
        <v>15</v>
      </c>
      <c r="M67" s="6" t="s">
        <v>15</v>
      </c>
      <c r="N67" s="6" t="s">
        <v>15</v>
      </c>
      <c r="O67" s="6" t="s">
        <v>15</v>
      </c>
      <c r="P67" s="6" t="s">
        <v>15</v>
      </c>
    </row>
    <row r="68" spans="1:16" x14ac:dyDescent="0.25">
      <c r="A68" s="1">
        <v>62</v>
      </c>
      <c r="B68" s="9" t="s">
        <v>17</v>
      </c>
      <c r="C68" s="9" t="s">
        <v>14</v>
      </c>
      <c r="D68" s="6" t="s">
        <v>15</v>
      </c>
      <c r="E68" s="9" t="s">
        <v>15</v>
      </c>
      <c r="F68" s="7" t="s">
        <v>15</v>
      </c>
      <c r="G68" s="7" t="s">
        <v>15</v>
      </c>
      <c r="H68" s="7" t="s">
        <v>15</v>
      </c>
      <c r="I68" s="13" t="s">
        <v>15</v>
      </c>
      <c r="J68" s="7" t="s">
        <v>15</v>
      </c>
      <c r="K68" s="17">
        <f t="shared" ref="K68:N69" si="48">K76+K81+K86</f>
        <v>0</v>
      </c>
      <c r="L68" s="17">
        <f t="shared" si="48"/>
        <v>0</v>
      </c>
      <c r="M68" s="17">
        <f t="shared" si="48"/>
        <v>0</v>
      </c>
      <c r="N68" s="17">
        <f t="shared" si="48"/>
        <v>0</v>
      </c>
      <c r="O68" s="17">
        <f t="shared" ref="O68" si="49">O76+O81+O86</f>
        <v>0</v>
      </c>
      <c r="P68" s="17">
        <f t="shared" si="43"/>
        <v>0</v>
      </c>
    </row>
    <row r="69" spans="1:16" x14ac:dyDescent="0.25">
      <c r="A69" s="1">
        <v>63</v>
      </c>
      <c r="B69" s="9" t="s">
        <v>18</v>
      </c>
      <c r="C69" s="9" t="s">
        <v>14</v>
      </c>
      <c r="D69" s="6" t="s">
        <v>15</v>
      </c>
      <c r="E69" s="9" t="s">
        <v>15</v>
      </c>
      <c r="F69" s="7" t="s">
        <v>15</v>
      </c>
      <c r="G69" s="7" t="s">
        <v>15</v>
      </c>
      <c r="H69" s="7" t="s">
        <v>15</v>
      </c>
      <c r="I69" s="13" t="s">
        <v>15</v>
      </c>
      <c r="J69" s="7" t="s">
        <v>15</v>
      </c>
      <c r="K69" s="17">
        <f t="shared" si="48"/>
        <v>0</v>
      </c>
      <c r="L69" s="17">
        <f t="shared" si="48"/>
        <v>0</v>
      </c>
      <c r="M69" s="17">
        <f t="shared" si="48"/>
        <v>0</v>
      </c>
      <c r="N69" s="17">
        <f t="shared" si="48"/>
        <v>0</v>
      </c>
      <c r="O69" s="17">
        <f t="shared" ref="O69" si="50">O77+O82+O87</f>
        <v>0</v>
      </c>
      <c r="P69" s="17">
        <f t="shared" si="43"/>
        <v>0</v>
      </c>
    </row>
    <row r="70" spans="1:16" ht="180" x14ac:dyDescent="0.25">
      <c r="A70" s="1">
        <v>64</v>
      </c>
      <c r="B70" s="2" t="s">
        <v>106</v>
      </c>
      <c r="C70" s="1" t="s">
        <v>23</v>
      </c>
      <c r="D70" s="6" t="s">
        <v>15</v>
      </c>
      <c r="E70" s="1" t="s">
        <v>19</v>
      </c>
      <c r="F70" s="7" t="s">
        <v>15</v>
      </c>
      <c r="G70" s="7" t="s">
        <v>15</v>
      </c>
      <c r="H70" s="7" t="s">
        <v>15</v>
      </c>
      <c r="I70" s="13" t="s">
        <v>15</v>
      </c>
      <c r="J70" s="7" t="s">
        <v>15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 t="shared" si="43"/>
        <v>0</v>
      </c>
    </row>
    <row r="71" spans="1:16" ht="165" x14ac:dyDescent="0.25">
      <c r="A71" s="1">
        <v>65</v>
      </c>
      <c r="B71" s="2" t="s">
        <v>104</v>
      </c>
      <c r="C71" s="1" t="s">
        <v>23</v>
      </c>
      <c r="D71" s="6" t="s">
        <v>15</v>
      </c>
      <c r="E71" s="1" t="s">
        <v>19</v>
      </c>
      <c r="F71" s="7" t="s">
        <v>15</v>
      </c>
      <c r="G71" s="7" t="s">
        <v>15</v>
      </c>
      <c r="H71" s="7" t="s">
        <v>15</v>
      </c>
      <c r="I71" s="13" t="s">
        <v>15</v>
      </c>
      <c r="J71" s="7" t="s">
        <v>15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 t="shared" si="43"/>
        <v>0</v>
      </c>
    </row>
    <row r="72" spans="1:16" ht="105" x14ac:dyDescent="0.25">
      <c r="A72" s="1">
        <v>66</v>
      </c>
      <c r="B72" s="2" t="s">
        <v>120</v>
      </c>
      <c r="C72" s="1" t="s">
        <v>23</v>
      </c>
      <c r="D72" s="6" t="s">
        <v>15</v>
      </c>
      <c r="E72" s="1" t="s">
        <v>19</v>
      </c>
      <c r="F72" s="7" t="s">
        <v>15</v>
      </c>
      <c r="G72" s="7" t="s">
        <v>15</v>
      </c>
      <c r="H72" s="7" t="s">
        <v>15</v>
      </c>
      <c r="I72" s="13" t="s">
        <v>15</v>
      </c>
      <c r="J72" s="7" t="s">
        <v>15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 t="shared" si="43"/>
        <v>0</v>
      </c>
    </row>
    <row r="73" spans="1:16" ht="105" x14ac:dyDescent="0.25">
      <c r="A73" s="1">
        <v>67</v>
      </c>
      <c r="B73" s="9" t="s">
        <v>29</v>
      </c>
      <c r="C73" s="9" t="s">
        <v>15</v>
      </c>
      <c r="D73" s="6" t="s">
        <v>15</v>
      </c>
      <c r="E73" s="9" t="s">
        <v>15</v>
      </c>
      <c r="F73" s="7" t="s">
        <v>85</v>
      </c>
      <c r="G73" s="9" t="s">
        <v>20</v>
      </c>
      <c r="H73" s="7" t="s">
        <v>15</v>
      </c>
      <c r="I73" s="13" t="s">
        <v>15</v>
      </c>
      <c r="J73" s="7" t="s">
        <v>15</v>
      </c>
      <c r="K73" s="17">
        <f t="shared" ref="K73:N73" si="51">K74+K76+K77</f>
        <v>0</v>
      </c>
      <c r="L73" s="17">
        <f t="shared" si="51"/>
        <v>0</v>
      </c>
      <c r="M73" s="17">
        <f t="shared" si="51"/>
        <v>0</v>
      </c>
      <c r="N73" s="17">
        <f t="shared" si="51"/>
        <v>0</v>
      </c>
      <c r="O73" s="17">
        <f t="shared" ref="O73" si="52">O74+O76+O77</f>
        <v>0</v>
      </c>
      <c r="P73" s="17">
        <f t="shared" si="43"/>
        <v>0</v>
      </c>
    </row>
    <row r="74" spans="1:16" ht="30" x14ac:dyDescent="0.25">
      <c r="A74" s="1">
        <v>68</v>
      </c>
      <c r="B74" s="9" t="s">
        <v>13</v>
      </c>
      <c r="C74" s="9" t="s">
        <v>14</v>
      </c>
      <c r="D74" s="6" t="s">
        <v>15</v>
      </c>
      <c r="E74" s="9" t="s">
        <v>15</v>
      </c>
      <c r="F74" s="9" t="s">
        <v>15</v>
      </c>
      <c r="G74" s="9" t="s">
        <v>15</v>
      </c>
      <c r="H74" s="7" t="s">
        <v>22</v>
      </c>
      <c r="I74" s="8">
        <v>3110304315</v>
      </c>
      <c r="J74" s="7">
        <v>414</v>
      </c>
      <c r="K74" s="17"/>
      <c r="L74" s="17"/>
      <c r="M74" s="17"/>
      <c r="N74" s="17"/>
      <c r="O74" s="17"/>
      <c r="P74" s="17">
        <f t="shared" si="43"/>
        <v>0</v>
      </c>
    </row>
    <row r="75" spans="1:16" ht="30" x14ac:dyDescent="0.25">
      <c r="A75" s="1">
        <v>69</v>
      </c>
      <c r="B75" s="9" t="s">
        <v>16</v>
      </c>
      <c r="C75" s="6" t="s">
        <v>15</v>
      </c>
      <c r="D75" s="6" t="s">
        <v>15</v>
      </c>
      <c r="E75" s="6" t="s">
        <v>15</v>
      </c>
      <c r="F75" s="6" t="s">
        <v>15</v>
      </c>
      <c r="G75" s="6" t="s">
        <v>15</v>
      </c>
      <c r="H75" s="6" t="s">
        <v>15</v>
      </c>
      <c r="I75" s="8" t="s">
        <v>15</v>
      </c>
      <c r="J75" s="6" t="s">
        <v>15</v>
      </c>
      <c r="K75" s="6" t="s">
        <v>15</v>
      </c>
      <c r="L75" s="6" t="s">
        <v>15</v>
      </c>
      <c r="M75" s="6" t="s">
        <v>15</v>
      </c>
      <c r="N75" s="6" t="s">
        <v>15</v>
      </c>
      <c r="O75" s="6" t="s">
        <v>15</v>
      </c>
      <c r="P75" s="6" t="s">
        <v>15</v>
      </c>
    </row>
    <row r="76" spans="1:16" x14ac:dyDescent="0.25">
      <c r="A76" s="1">
        <v>70</v>
      </c>
      <c r="B76" s="9" t="s">
        <v>17</v>
      </c>
      <c r="C76" s="9" t="s">
        <v>14</v>
      </c>
      <c r="D76" s="6" t="s">
        <v>15</v>
      </c>
      <c r="E76" s="9" t="s">
        <v>15</v>
      </c>
      <c r="F76" s="9" t="s">
        <v>15</v>
      </c>
      <c r="G76" s="9" t="s">
        <v>15</v>
      </c>
      <c r="H76" s="9" t="s">
        <v>15</v>
      </c>
      <c r="I76" s="8" t="s">
        <v>15</v>
      </c>
      <c r="J76" s="9" t="s">
        <v>15</v>
      </c>
      <c r="K76" s="17"/>
      <c r="L76" s="17"/>
      <c r="M76" s="17"/>
      <c r="N76" s="17"/>
      <c r="O76" s="17"/>
      <c r="P76" s="17">
        <f t="shared" si="43"/>
        <v>0</v>
      </c>
    </row>
    <row r="77" spans="1:16" x14ac:dyDescent="0.25">
      <c r="A77" s="1">
        <v>71</v>
      </c>
      <c r="B77" s="9" t="s">
        <v>18</v>
      </c>
      <c r="C77" s="9" t="s">
        <v>14</v>
      </c>
      <c r="D77" s="6" t="s">
        <v>15</v>
      </c>
      <c r="E77" s="9" t="s">
        <v>15</v>
      </c>
      <c r="F77" s="9" t="s">
        <v>15</v>
      </c>
      <c r="G77" s="9" t="s">
        <v>15</v>
      </c>
      <c r="H77" s="9" t="s">
        <v>15</v>
      </c>
      <c r="I77" s="8" t="s">
        <v>15</v>
      </c>
      <c r="J77" s="9" t="s">
        <v>15</v>
      </c>
      <c r="K77" s="17"/>
      <c r="L77" s="17"/>
      <c r="M77" s="17"/>
      <c r="N77" s="17"/>
      <c r="O77" s="17"/>
      <c r="P77" s="17">
        <f t="shared" si="43"/>
        <v>0</v>
      </c>
    </row>
    <row r="78" spans="1:16" ht="105" x14ac:dyDescent="0.25">
      <c r="A78" s="1">
        <v>72</v>
      </c>
      <c r="B78" s="9" t="s">
        <v>30</v>
      </c>
      <c r="C78" s="9" t="s">
        <v>15</v>
      </c>
      <c r="D78" s="6" t="s">
        <v>15</v>
      </c>
      <c r="E78" s="9" t="s">
        <v>15</v>
      </c>
      <c r="F78" s="7" t="s">
        <v>85</v>
      </c>
      <c r="G78" s="9" t="s">
        <v>20</v>
      </c>
      <c r="H78" s="7" t="s">
        <v>15</v>
      </c>
      <c r="I78" s="13" t="s">
        <v>15</v>
      </c>
      <c r="J78" s="7" t="s">
        <v>15</v>
      </c>
      <c r="K78" s="17">
        <f t="shared" ref="K78:N78" si="53">K79+K81+K82</f>
        <v>34864.400000000001</v>
      </c>
      <c r="L78" s="17">
        <f t="shared" si="53"/>
        <v>97900.7</v>
      </c>
      <c r="M78" s="17">
        <f t="shared" si="53"/>
        <v>10000</v>
      </c>
      <c r="N78" s="17">
        <f t="shared" si="53"/>
        <v>10000</v>
      </c>
      <c r="O78" s="17">
        <f t="shared" ref="O78" si="54">O79+O81+O82</f>
        <v>10000</v>
      </c>
      <c r="P78" s="17">
        <f t="shared" si="43"/>
        <v>162765.1</v>
      </c>
    </row>
    <row r="79" spans="1:16" ht="30" x14ac:dyDescent="0.25">
      <c r="A79" s="1">
        <v>73</v>
      </c>
      <c r="B79" s="9" t="s">
        <v>13</v>
      </c>
      <c r="C79" s="9" t="s">
        <v>14</v>
      </c>
      <c r="D79" s="6" t="s">
        <v>15</v>
      </c>
      <c r="E79" s="9" t="s">
        <v>15</v>
      </c>
      <c r="F79" s="9" t="s">
        <v>15</v>
      </c>
      <c r="G79" s="9" t="s">
        <v>15</v>
      </c>
      <c r="H79" s="7" t="s">
        <v>22</v>
      </c>
      <c r="I79" s="8">
        <v>3110304315</v>
      </c>
      <c r="J79" s="7">
        <v>414</v>
      </c>
      <c r="K79" s="17">
        <v>34864.400000000001</v>
      </c>
      <c r="L79" s="17">
        <v>97900.7</v>
      </c>
      <c r="M79" s="17">
        <v>10000</v>
      </c>
      <c r="N79" s="17">
        <v>10000</v>
      </c>
      <c r="O79" s="17">
        <v>10000</v>
      </c>
      <c r="P79" s="17">
        <f t="shared" si="43"/>
        <v>162765.1</v>
      </c>
    </row>
    <row r="80" spans="1:16" ht="30" x14ac:dyDescent="0.25">
      <c r="A80" s="1">
        <v>74</v>
      </c>
      <c r="B80" s="9" t="s">
        <v>16</v>
      </c>
      <c r="C80" s="6" t="s">
        <v>15</v>
      </c>
      <c r="D80" s="6" t="s">
        <v>15</v>
      </c>
      <c r="E80" s="6" t="s">
        <v>15</v>
      </c>
      <c r="F80" s="6" t="s">
        <v>15</v>
      </c>
      <c r="G80" s="6" t="s">
        <v>15</v>
      </c>
      <c r="H80" s="6" t="s">
        <v>15</v>
      </c>
      <c r="I80" s="8" t="s">
        <v>15</v>
      </c>
      <c r="J80" s="6" t="s">
        <v>15</v>
      </c>
      <c r="K80" s="6" t="s">
        <v>15</v>
      </c>
      <c r="L80" s="6" t="s">
        <v>15</v>
      </c>
      <c r="M80" s="6" t="s">
        <v>15</v>
      </c>
      <c r="N80" s="6" t="s">
        <v>15</v>
      </c>
      <c r="O80" s="6" t="s">
        <v>15</v>
      </c>
      <c r="P80" s="6" t="s">
        <v>15</v>
      </c>
    </row>
    <row r="81" spans="1:16" x14ac:dyDescent="0.25">
      <c r="A81" s="1">
        <v>75</v>
      </c>
      <c r="B81" s="9" t="s">
        <v>17</v>
      </c>
      <c r="C81" s="9" t="s">
        <v>14</v>
      </c>
      <c r="D81" s="6" t="s">
        <v>15</v>
      </c>
      <c r="E81" s="9" t="s">
        <v>15</v>
      </c>
      <c r="F81" s="9" t="s">
        <v>15</v>
      </c>
      <c r="G81" s="9" t="s">
        <v>15</v>
      </c>
      <c r="H81" s="9" t="s">
        <v>15</v>
      </c>
      <c r="I81" s="8" t="s">
        <v>15</v>
      </c>
      <c r="J81" s="9" t="s">
        <v>15</v>
      </c>
      <c r="K81" s="17"/>
      <c r="L81" s="17"/>
      <c r="M81" s="17"/>
      <c r="N81" s="17"/>
      <c r="O81" s="17"/>
      <c r="P81" s="17">
        <f t="shared" si="43"/>
        <v>0</v>
      </c>
    </row>
    <row r="82" spans="1:16" x14ac:dyDescent="0.25">
      <c r="A82" s="1">
        <v>76</v>
      </c>
      <c r="B82" s="9" t="s">
        <v>18</v>
      </c>
      <c r="C82" s="9" t="s">
        <v>14</v>
      </c>
      <c r="D82" s="6" t="s">
        <v>15</v>
      </c>
      <c r="E82" s="9" t="s">
        <v>15</v>
      </c>
      <c r="F82" s="9" t="s">
        <v>15</v>
      </c>
      <c r="G82" s="9" t="s">
        <v>15</v>
      </c>
      <c r="H82" s="9" t="s">
        <v>15</v>
      </c>
      <c r="I82" s="8" t="s">
        <v>15</v>
      </c>
      <c r="J82" s="9" t="s">
        <v>15</v>
      </c>
      <c r="K82" s="17"/>
      <c r="L82" s="17"/>
      <c r="M82" s="17"/>
      <c r="N82" s="17"/>
      <c r="O82" s="17"/>
      <c r="P82" s="17">
        <f t="shared" si="43"/>
        <v>0</v>
      </c>
    </row>
    <row r="83" spans="1:16" ht="105" x14ac:dyDescent="0.25">
      <c r="A83" s="1">
        <v>77</v>
      </c>
      <c r="B83" s="9" t="s">
        <v>123</v>
      </c>
      <c r="C83" s="9" t="s">
        <v>15</v>
      </c>
      <c r="D83" s="6" t="s">
        <v>15</v>
      </c>
      <c r="E83" s="9" t="s">
        <v>15</v>
      </c>
      <c r="F83" s="7" t="s">
        <v>21</v>
      </c>
      <c r="G83" s="9" t="s">
        <v>20</v>
      </c>
      <c r="H83" s="7" t="s">
        <v>15</v>
      </c>
      <c r="I83" s="13" t="s">
        <v>15</v>
      </c>
      <c r="J83" s="7" t="s">
        <v>15</v>
      </c>
      <c r="K83" s="17">
        <f t="shared" ref="K83:N83" si="55">K84+K86+K87</f>
        <v>0</v>
      </c>
      <c r="L83" s="17">
        <f t="shared" si="55"/>
        <v>0</v>
      </c>
      <c r="M83" s="17">
        <f t="shared" si="55"/>
        <v>0</v>
      </c>
      <c r="N83" s="17">
        <f t="shared" si="55"/>
        <v>0</v>
      </c>
      <c r="O83" s="17">
        <f t="shared" ref="O83" si="56">O84+O86+O87</f>
        <v>0</v>
      </c>
      <c r="P83" s="17">
        <f t="shared" si="43"/>
        <v>0</v>
      </c>
    </row>
    <row r="84" spans="1:16" ht="30" x14ac:dyDescent="0.25">
      <c r="A84" s="1">
        <v>78</v>
      </c>
      <c r="B84" s="9" t="s">
        <v>13</v>
      </c>
      <c r="C84" s="9" t="s">
        <v>14</v>
      </c>
      <c r="D84" s="6" t="s">
        <v>15</v>
      </c>
      <c r="E84" s="9" t="s">
        <v>15</v>
      </c>
      <c r="F84" s="9" t="s">
        <v>15</v>
      </c>
      <c r="G84" s="9" t="s">
        <v>15</v>
      </c>
      <c r="H84" s="7" t="s">
        <v>22</v>
      </c>
      <c r="I84" s="8">
        <v>3110304315</v>
      </c>
      <c r="J84" s="9">
        <v>414</v>
      </c>
      <c r="K84" s="17"/>
      <c r="L84" s="17"/>
      <c r="M84" s="17"/>
      <c r="N84" s="17"/>
      <c r="O84" s="17"/>
      <c r="P84" s="17">
        <f t="shared" si="43"/>
        <v>0</v>
      </c>
    </row>
    <row r="85" spans="1:16" ht="30" x14ac:dyDescent="0.25">
      <c r="A85" s="1">
        <v>79</v>
      </c>
      <c r="B85" s="9" t="s">
        <v>16</v>
      </c>
      <c r="C85" s="6" t="s">
        <v>15</v>
      </c>
      <c r="D85" s="6" t="s">
        <v>15</v>
      </c>
      <c r="E85" s="6" t="s">
        <v>15</v>
      </c>
      <c r="F85" s="6" t="s">
        <v>15</v>
      </c>
      <c r="G85" s="6" t="s">
        <v>15</v>
      </c>
      <c r="H85" s="6" t="s">
        <v>15</v>
      </c>
      <c r="I85" s="8" t="s">
        <v>15</v>
      </c>
      <c r="J85" s="6" t="s">
        <v>15</v>
      </c>
      <c r="K85" s="6" t="s">
        <v>15</v>
      </c>
      <c r="L85" s="6" t="s">
        <v>15</v>
      </c>
      <c r="M85" s="6" t="s">
        <v>15</v>
      </c>
      <c r="N85" s="6" t="s">
        <v>15</v>
      </c>
      <c r="O85" s="6" t="s">
        <v>15</v>
      </c>
      <c r="P85" s="6" t="s">
        <v>15</v>
      </c>
    </row>
    <row r="86" spans="1:16" x14ac:dyDescent="0.25">
      <c r="A86" s="1">
        <v>80</v>
      </c>
      <c r="B86" s="9" t="s">
        <v>17</v>
      </c>
      <c r="C86" s="9" t="s">
        <v>14</v>
      </c>
      <c r="D86" s="6" t="s">
        <v>15</v>
      </c>
      <c r="E86" s="6" t="s">
        <v>15</v>
      </c>
      <c r="F86" s="6" t="s">
        <v>15</v>
      </c>
      <c r="G86" s="6" t="s">
        <v>15</v>
      </c>
      <c r="H86" s="6" t="s">
        <v>15</v>
      </c>
      <c r="I86" s="8" t="s">
        <v>15</v>
      </c>
      <c r="J86" s="6" t="s">
        <v>15</v>
      </c>
      <c r="K86" s="17"/>
      <c r="L86" s="17"/>
      <c r="M86" s="17"/>
      <c r="N86" s="17"/>
      <c r="O86" s="17"/>
      <c r="P86" s="17">
        <f t="shared" si="43"/>
        <v>0</v>
      </c>
    </row>
    <row r="87" spans="1:16" x14ac:dyDescent="0.25">
      <c r="A87" s="1">
        <v>81</v>
      </c>
      <c r="B87" s="9" t="s">
        <v>18</v>
      </c>
      <c r="C87" s="9" t="s">
        <v>14</v>
      </c>
      <c r="D87" s="6" t="s">
        <v>15</v>
      </c>
      <c r="E87" s="6" t="s">
        <v>15</v>
      </c>
      <c r="F87" s="6" t="s">
        <v>15</v>
      </c>
      <c r="G87" s="6" t="s">
        <v>15</v>
      </c>
      <c r="H87" s="6" t="s">
        <v>15</v>
      </c>
      <c r="I87" s="8" t="s">
        <v>15</v>
      </c>
      <c r="J87" s="6" t="s">
        <v>15</v>
      </c>
      <c r="K87" s="17"/>
      <c r="L87" s="17"/>
      <c r="M87" s="17"/>
      <c r="N87" s="17"/>
      <c r="O87" s="17"/>
      <c r="P87" s="17">
        <f t="shared" si="43"/>
        <v>0</v>
      </c>
    </row>
    <row r="88" spans="1:16" ht="105" x14ac:dyDescent="0.25">
      <c r="A88" s="1">
        <v>82</v>
      </c>
      <c r="B88" s="2" t="s">
        <v>31</v>
      </c>
      <c r="C88" s="6" t="s">
        <v>15</v>
      </c>
      <c r="D88" s="6" t="s">
        <v>15</v>
      </c>
      <c r="E88" s="6" t="s">
        <v>15</v>
      </c>
      <c r="F88" s="6" t="s">
        <v>85</v>
      </c>
      <c r="G88" s="2" t="s">
        <v>20</v>
      </c>
      <c r="H88" s="6" t="s">
        <v>22</v>
      </c>
      <c r="I88" s="8">
        <v>3120000000</v>
      </c>
      <c r="J88" s="6" t="s">
        <v>88</v>
      </c>
      <c r="K88" s="15">
        <f t="shared" ref="K88:N88" si="57">K101</f>
        <v>514343.18000000005</v>
      </c>
      <c r="L88" s="15">
        <f t="shared" si="57"/>
        <v>306000</v>
      </c>
      <c r="M88" s="15">
        <f t="shared" si="57"/>
        <v>647000</v>
      </c>
      <c r="N88" s="15">
        <f t="shared" si="57"/>
        <v>647000</v>
      </c>
      <c r="O88" s="15">
        <f t="shared" ref="O88" si="58">O101</f>
        <v>647000</v>
      </c>
      <c r="P88" s="17">
        <f t="shared" si="43"/>
        <v>2761343.18</v>
      </c>
    </row>
    <row r="89" spans="1:16" ht="30" x14ac:dyDescent="0.25">
      <c r="A89" s="1">
        <v>83</v>
      </c>
      <c r="B89" s="9" t="s">
        <v>13</v>
      </c>
      <c r="C89" s="6" t="s">
        <v>15</v>
      </c>
      <c r="D89" s="6" t="s">
        <v>15</v>
      </c>
      <c r="E89" s="6" t="s">
        <v>15</v>
      </c>
      <c r="F89" s="6" t="s">
        <v>15</v>
      </c>
      <c r="G89" s="6" t="s">
        <v>15</v>
      </c>
      <c r="H89" s="6" t="s">
        <v>15</v>
      </c>
      <c r="I89" s="8" t="s">
        <v>15</v>
      </c>
      <c r="J89" s="6" t="s">
        <v>15</v>
      </c>
      <c r="K89" s="17">
        <f t="shared" ref="K89:N89" si="59">K102</f>
        <v>479309.70000000007</v>
      </c>
      <c r="L89" s="17">
        <f t="shared" si="59"/>
        <v>290000</v>
      </c>
      <c r="M89" s="17">
        <f t="shared" si="59"/>
        <v>600000</v>
      </c>
      <c r="N89" s="17">
        <f t="shared" si="59"/>
        <v>600000</v>
      </c>
      <c r="O89" s="17">
        <f t="shared" ref="O89" si="60">O102</f>
        <v>600000</v>
      </c>
      <c r="P89" s="17">
        <f t="shared" si="43"/>
        <v>2569309.7000000002</v>
      </c>
    </row>
    <row r="90" spans="1:16" ht="30" x14ac:dyDescent="0.25">
      <c r="A90" s="1">
        <v>84</v>
      </c>
      <c r="B90" s="9" t="s">
        <v>16</v>
      </c>
      <c r="C90" s="9" t="s">
        <v>14</v>
      </c>
      <c r="D90" s="6" t="s">
        <v>15</v>
      </c>
      <c r="E90" s="6" t="s">
        <v>15</v>
      </c>
      <c r="F90" s="6" t="s">
        <v>15</v>
      </c>
      <c r="G90" s="6" t="s">
        <v>15</v>
      </c>
      <c r="H90" s="6" t="s">
        <v>15</v>
      </c>
      <c r="I90" s="8" t="s">
        <v>15</v>
      </c>
      <c r="J90" s="6" t="s">
        <v>15</v>
      </c>
      <c r="K90" s="6" t="s">
        <v>15</v>
      </c>
      <c r="L90" s="6" t="s">
        <v>15</v>
      </c>
      <c r="M90" s="6" t="s">
        <v>15</v>
      </c>
      <c r="N90" s="6" t="s">
        <v>15</v>
      </c>
      <c r="O90" s="6" t="s">
        <v>15</v>
      </c>
      <c r="P90" s="6" t="s">
        <v>15</v>
      </c>
    </row>
    <row r="91" spans="1:16" x14ac:dyDescent="0.25">
      <c r="A91" s="1">
        <v>85</v>
      </c>
      <c r="B91" s="9" t="s">
        <v>17</v>
      </c>
      <c r="C91" s="9" t="s">
        <v>14</v>
      </c>
      <c r="D91" s="6" t="s">
        <v>15</v>
      </c>
      <c r="E91" s="6" t="s">
        <v>15</v>
      </c>
      <c r="F91" s="6" t="s">
        <v>15</v>
      </c>
      <c r="G91" s="6" t="s">
        <v>15</v>
      </c>
      <c r="H91" s="6" t="s">
        <v>15</v>
      </c>
      <c r="I91" s="8" t="s">
        <v>15</v>
      </c>
      <c r="J91" s="6" t="s">
        <v>15</v>
      </c>
      <c r="K91" s="17">
        <f t="shared" ref="K91:N91" si="61">K104</f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ref="O91" si="62">O104</f>
        <v>0</v>
      </c>
      <c r="P91" s="17">
        <f t="shared" si="43"/>
        <v>0</v>
      </c>
    </row>
    <row r="92" spans="1:16" x14ac:dyDescent="0.25">
      <c r="A92" s="1">
        <v>86</v>
      </c>
      <c r="B92" s="9" t="s">
        <v>18</v>
      </c>
      <c r="C92" s="9" t="s">
        <v>14</v>
      </c>
      <c r="D92" s="6" t="s">
        <v>15</v>
      </c>
      <c r="E92" s="6" t="s">
        <v>15</v>
      </c>
      <c r="F92" s="6" t="s">
        <v>15</v>
      </c>
      <c r="G92" s="6" t="s">
        <v>15</v>
      </c>
      <c r="H92" s="6" t="s">
        <v>15</v>
      </c>
      <c r="I92" s="8" t="s">
        <v>15</v>
      </c>
      <c r="J92" s="6" t="s">
        <v>15</v>
      </c>
      <c r="K92" s="17">
        <f t="shared" ref="K92:N92" si="63">K105</f>
        <v>35033.480000000003</v>
      </c>
      <c r="L92" s="17">
        <f t="shared" si="63"/>
        <v>16000</v>
      </c>
      <c r="M92" s="17">
        <f t="shared" si="63"/>
        <v>47000</v>
      </c>
      <c r="N92" s="17">
        <f t="shared" si="63"/>
        <v>47000</v>
      </c>
      <c r="O92" s="17">
        <f t="shared" ref="O92" si="64">O105</f>
        <v>47000</v>
      </c>
      <c r="P92" s="17">
        <f t="shared" si="43"/>
        <v>192033.48</v>
      </c>
    </row>
    <row r="93" spans="1:16" ht="150" x14ac:dyDescent="0.25">
      <c r="A93" s="1">
        <v>87</v>
      </c>
      <c r="B93" s="2" t="s">
        <v>70</v>
      </c>
      <c r="C93" s="1" t="s">
        <v>23</v>
      </c>
      <c r="D93" s="6" t="s">
        <v>15</v>
      </c>
      <c r="E93" s="1" t="s">
        <v>19</v>
      </c>
      <c r="F93" s="7" t="s">
        <v>15</v>
      </c>
      <c r="G93" s="7" t="s">
        <v>15</v>
      </c>
      <c r="H93" s="7" t="s">
        <v>15</v>
      </c>
      <c r="I93" s="13" t="s">
        <v>15</v>
      </c>
      <c r="J93" s="7" t="s">
        <v>15</v>
      </c>
      <c r="K93" s="4">
        <f t="shared" ref="K93:N93" si="65">K106</f>
        <v>0</v>
      </c>
      <c r="L93" s="4">
        <f t="shared" si="65"/>
        <v>0</v>
      </c>
      <c r="M93" s="4">
        <f t="shared" si="65"/>
        <v>0</v>
      </c>
      <c r="N93" s="4">
        <f t="shared" si="65"/>
        <v>0</v>
      </c>
      <c r="O93" s="4">
        <f t="shared" ref="O93" si="66">O106</f>
        <v>0</v>
      </c>
      <c r="P93" s="4">
        <f t="shared" si="43"/>
        <v>0</v>
      </c>
    </row>
    <row r="94" spans="1:16" ht="165" x14ac:dyDescent="0.25">
      <c r="A94" s="1">
        <v>88</v>
      </c>
      <c r="B94" s="2" t="s">
        <v>107</v>
      </c>
      <c r="C94" s="1" t="s">
        <v>23</v>
      </c>
      <c r="D94" s="6" t="s">
        <v>15</v>
      </c>
      <c r="E94" s="9" t="s">
        <v>19</v>
      </c>
      <c r="F94" s="7" t="s">
        <v>15</v>
      </c>
      <c r="G94" s="7" t="s">
        <v>15</v>
      </c>
      <c r="H94" s="7" t="s">
        <v>15</v>
      </c>
      <c r="I94" s="13" t="s">
        <v>15</v>
      </c>
      <c r="J94" s="7" t="s">
        <v>15</v>
      </c>
      <c r="K94" s="4">
        <f t="shared" ref="K94:N94" si="67">K107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ref="O94" si="68">O107</f>
        <v>0</v>
      </c>
      <c r="P94" s="4">
        <f t="shared" si="43"/>
        <v>0</v>
      </c>
    </row>
    <row r="95" spans="1:16" ht="150" x14ac:dyDescent="0.25">
      <c r="A95" s="1">
        <v>89</v>
      </c>
      <c r="B95" s="2" t="s">
        <v>108</v>
      </c>
      <c r="C95" s="1" t="s">
        <v>23</v>
      </c>
      <c r="D95" s="6" t="s">
        <v>15</v>
      </c>
      <c r="E95" s="9" t="s">
        <v>19</v>
      </c>
      <c r="F95" s="7" t="s">
        <v>15</v>
      </c>
      <c r="G95" s="7" t="s">
        <v>15</v>
      </c>
      <c r="H95" s="7" t="s">
        <v>15</v>
      </c>
      <c r="I95" s="13" t="s">
        <v>15</v>
      </c>
      <c r="J95" s="7" t="s">
        <v>15</v>
      </c>
      <c r="K95" s="4">
        <f t="shared" ref="K95:N95" si="69">K108</f>
        <v>0.1</v>
      </c>
      <c r="L95" s="4">
        <f t="shared" si="69"/>
        <v>0.107</v>
      </c>
      <c r="M95" s="4">
        <f t="shared" si="69"/>
        <v>0</v>
      </c>
      <c r="N95" s="4">
        <f t="shared" si="69"/>
        <v>0</v>
      </c>
      <c r="O95" s="4">
        <f t="shared" ref="O95" si="70">O108</f>
        <v>0</v>
      </c>
      <c r="P95" s="4">
        <f t="shared" si="43"/>
        <v>0.20700000000000002</v>
      </c>
    </row>
    <row r="96" spans="1:16" ht="60" x14ac:dyDescent="0.25">
      <c r="A96" s="1">
        <v>90</v>
      </c>
      <c r="B96" s="2" t="s">
        <v>125</v>
      </c>
      <c r="C96" s="1" t="s">
        <v>23</v>
      </c>
      <c r="D96" s="6" t="s">
        <v>15</v>
      </c>
      <c r="E96" s="1" t="s">
        <v>19</v>
      </c>
      <c r="F96" s="7" t="s">
        <v>15</v>
      </c>
      <c r="G96" s="7" t="s">
        <v>15</v>
      </c>
      <c r="H96" s="7" t="s">
        <v>15</v>
      </c>
      <c r="I96" s="13" t="s">
        <v>15</v>
      </c>
      <c r="J96" s="7" t="s">
        <v>15</v>
      </c>
      <c r="K96" s="4">
        <f t="shared" ref="K96:N96" si="71">K109</f>
        <v>28.69</v>
      </c>
      <c r="L96" s="4">
        <f t="shared" si="71"/>
        <v>31.82</v>
      </c>
      <c r="M96" s="4">
        <f t="shared" si="71"/>
        <v>31.82</v>
      </c>
      <c r="N96" s="4">
        <f t="shared" si="71"/>
        <v>31.82</v>
      </c>
      <c r="O96" s="4">
        <f t="shared" ref="O96" si="72">O109</f>
        <v>31.82</v>
      </c>
      <c r="P96" s="4">
        <f t="shared" si="43"/>
        <v>155.97</v>
      </c>
    </row>
    <row r="97" spans="1:16" ht="105" x14ac:dyDescent="0.25">
      <c r="A97" s="1">
        <v>91</v>
      </c>
      <c r="B97" s="2" t="s">
        <v>126</v>
      </c>
      <c r="C97" s="1" t="s">
        <v>23</v>
      </c>
      <c r="D97" s="6" t="s">
        <v>15</v>
      </c>
      <c r="E97" s="1" t="s">
        <v>19</v>
      </c>
      <c r="F97" s="7" t="s">
        <v>15</v>
      </c>
      <c r="G97" s="7" t="s">
        <v>15</v>
      </c>
      <c r="H97" s="7" t="s">
        <v>15</v>
      </c>
      <c r="I97" s="13" t="s">
        <v>15</v>
      </c>
      <c r="J97" s="7" t="s">
        <v>15</v>
      </c>
      <c r="K97" s="4">
        <f t="shared" ref="K97:N97" si="73">K110</f>
        <v>0</v>
      </c>
      <c r="L97" s="4">
        <f t="shared" si="73"/>
        <v>0</v>
      </c>
      <c r="M97" s="4">
        <f t="shared" si="73"/>
        <v>0</v>
      </c>
      <c r="N97" s="4">
        <f t="shared" si="73"/>
        <v>0</v>
      </c>
      <c r="O97" s="4">
        <f t="shared" ref="O97" si="74">O110</f>
        <v>0</v>
      </c>
      <c r="P97" s="4">
        <f t="shared" si="43"/>
        <v>0</v>
      </c>
    </row>
    <row r="98" spans="1:16" ht="90" x14ac:dyDescent="0.25">
      <c r="A98" s="1">
        <v>92</v>
      </c>
      <c r="B98" s="2" t="s">
        <v>127</v>
      </c>
      <c r="C98" s="1" t="s">
        <v>23</v>
      </c>
      <c r="D98" s="6" t="s">
        <v>15</v>
      </c>
      <c r="E98" s="1" t="s">
        <v>19</v>
      </c>
      <c r="F98" s="7" t="s">
        <v>15</v>
      </c>
      <c r="G98" s="7" t="s">
        <v>15</v>
      </c>
      <c r="H98" s="7" t="s">
        <v>15</v>
      </c>
      <c r="I98" s="13" t="s">
        <v>15</v>
      </c>
      <c r="J98" s="7" t="s">
        <v>15</v>
      </c>
      <c r="K98" s="4">
        <f t="shared" ref="K98:N98" si="75">K111</f>
        <v>0</v>
      </c>
      <c r="L98" s="4">
        <f t="shared" si="75"/>
        <v>0</v>
      </c>
      <c r="M98" s="4">
        <f t="shared" si="75"/>
        <v>0</v>
      </c>
      <c r="N98" s="4">
        <f t="shared" si="75"/>
        <v>0</v>
      </c>
      <c r="O98" s="4">
        <f t="shared" ref="O98" si="76">O111</f>
        <v>0</v>
      </c>
      <c r="P98" s="4">
        <f t="shared" si="43"/>
        <v>0</v>
      </c>
    </row>
    <row r="99" spans="1:16" ht="90" x14ac:dyDescent="0.25">
      <c r="A99" s="1">
        <v>93</v>
      </c>
      <c r="B99" s="2" t="s">
        <v>128</v>
      </c>
      <c r="C99" s="1" t="s">
        <v>23</v>
      </c>
      <c r="D99" s="6" t="s">
        <v>15</v>
      </c>
      <c r="E99" s="1" t="s">
        <v>19</v>
      </c>
      <c r="F99" s="7" t="s">
        <v>15</v>
      </c>
      <c r="G99" s="7" t="s">
        <v>15</v>
      </c>
      <c r="H99" s="7" t="s">
        <v>15</v>
      </c>
      <c r="I99" s="13" t="s">
        <v>15</v>
      </c>
      <c r="J99" s="7" t="s">
        <v>15</v>
      </c>
      <c r="K99" s="4">
        <f t="shared" ref="K99:N99" si="77">K112</f>
        <v>0</v>
      </c>
      <c r="L99" s="4">
        <f t="shared" si="77"/>
        <v>0</v>
      </c>
      <c r="M99" s="4">
        <f t="shared" si="77"/>
        <v>0</v>
      </c>
      <c r="N99" s="4">
        <f t="shared" si="77"/>
        <v>0</v>
      </c>
      <c r="O99" s="4">
        <f t="shared" ref="O99" si="78">O112</f>
        <v>0</v>
      </c>
      <c r="P99" s="4">
        <f t="shared" si="43"/>
        <v>0</v>
      </c>
    </row>
    <row r="100" spans="1:16" ht="60" x14ac:dyDescent="0.25">
      <c r="A100" s="1">
        <v>94</v>
      </c>
      <c r="B100" s="9" t="s">
        <v>73</v>
      </c>
      <c r="C100" s="9" t="s">
        <v>46</v>
      </c>
      <c r="D100" s="6" t="s">
        <v>15</v>
      </c>
      <c r="E100" s="1" t="s">
        <v>19</v>
      </c>
      <c r="F100" s="7" t="s">
        <v>15</v>
      </c>
      <c r="G100" s="7" t="s">
        <v>15</v>
      </c>
      <c r="H100" s="7" t="s">
        <v>15</v>
      </c>
      <c r="I100" s="13" t="s">
        <v>15</v>
      </c>
      <c r="J100" s="7" t="s">
        <v>15</v>
      </c>
      <c r="K100" s="4">
        <f t="shared" ref="K100:N100" si="79">K113</f>
        <v>1</v>
      </c>
      <c r="L100" s="4">
        <f t="shared" si="79"/>
        <v>1</v>
      </c>
      <c r="M100" s="4">
        <f t="shared" si="79"/>
        <v>1</v>
      </c>
      <c r="N100" s="4">
        <f t="shared" si="79"/>
        <v>1</v>
      </c>
      <c r="O100" s="4">
        <f t="shared" ref="O100" si="80">O113</f>
        <v>1</v>
      </c>
      <c r="P100" s="17">
        <f t="shared" si="43"/>
        <v>5</v>
      </c>
    </row>
    <row r="101" spans="1:16" ht="105" x14ac:dyDescent="0.25">
      <c r="A101" s="1">
        <v>95</v>
      </c>
      <c r="B101" s="9" t="s">
        <v>58</v>
      </c>
      <c r="C101" s="6" t="s">
        <v>15</v>
      </c>
      <c r="D101" s="6" t="s">
        <v>15</v>
      </c>
      <c r="E101" s="6" t="s">
        <v>15</v>
      </c>
      <c r="F101" s="7" t="s">
        <v>85</v>
      </c>
      <c r="G101" s="9" t="s">
        <v>20</v>
      </c>
      <c r="H101" s="7" t="s">
        <v>15</v>
      </c>
      <c r="I101" s="13" t="s">
        <v>15</v>
      </c>
      <c r="J101" s="7" t="s">
        <v>15</v>
      </c>
      <c r="K101" s="17">
        <f t="shared" ref="K101:N101" si="81">K115+K120+K125+K130+K135</f>
        <v>514343.18000000005</v>
      </c>
      <c r="L101" s="17">
        <f t="shared" si="81"/>
        <v>306000</v>
      </c>
      <c r="M101" s="17">
        <f t="shared" si="81"/>
        <v>647000</v>
      </c>
      <c r="N101" s="17">
        <f t="shared" si="81"/>
        <v>647000</v>
      </c>
      <c r="O101" s="17">
        <f t="shared" ref="O101" si="82">O115+O120+O125+O130+O135</f>
        <v>647000</v>
      </c>
      <c r="P101" s="17">
        <f t="shared" si="43"/>
        <v>2761343.18</v>
      </c>
    </row>
    <row r="102" spans="1:16" ht="30" x14ac:dyDescent="0.25">
      <c r="A102" s="1">
        <v>96</v>
      </c>
      <c r="B102" s="9" t="s">
        <v>13</v>
      </c>
      <c r="C102" s="9" t="s">
        <v>14</v>
      </c>
      <c r="D102" s="6" t="s">
        <v>15</v>
      </c>
      <c r="E102" s="9" t="s">
        <v>15</v>
      </c>
      <c r="F102" s="7" t="s">
        <v>15</v>
      </c>
      <c r="G102" s="7" t="s">
        <v>15</v>
      </c>
      <c r="H102" s="7" t="s">
        <v>22</v>
      </c>
      <c r="I102" s="8">
        <v>3120100000</v>
      </c>
      <c r="J102" s="7" t="s">
        <v>88</v>
      </c>
      <c r="K102" s="17">
        <f t="shared" ref="K102:N102" si="83">K116+K121+K126+K131+K136</f>
        <v>479309.70000000007</v>
      </c>
      <c r="L102" s="17">
        <f t="shared" si="83"/>
        <v>290000</v>
      </c>
      <c r="M102" s="17">
        <f t="shared" si="83"/>
        <v>600000</v>
      </c>
      <c r="N102" s="17">
        <f t="shared" si="83"/>
        <v>600000</v>
      </c>
      <c r="O102" s="17">
        <f t="shared" ref="O102" si="84">O116+O121+O126+O131+O136</f>
        <v>600000</v>
      </c>
      <c r="P102" s="17">
        <f t="shared" si="43"/>
        <v>2569309.7000000002</v>
      </c>
    </row>
    <row r="103" spans="1:16" ht="30" x14ac:dyDescent="0.25">
      <c r="A103" s="1">
        <v>97</v>
      </c>
      <c r="B103" s="9" t="s">
        <v>16</v>
      </c>
      <c r="C103" s="7" t="s">
        <v>15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13" t="s">
        <v>15</v>
      </c>
      <c r="J103" s="7" t="s">
        <v>15</v>
      </c>
      <c r="K103" s="7" t="s">
        <v>15</v>
      </c>
      <c r="L103" s="7" t="s">
        <v>15</v>
      </c>
      <c r="M103" s="7" t="s">
        <v>15</v>
      </c>
      <c r="N103" s="7" t="s">
        <v>15</v>
      </c>
      <c r="O103" s="7" t="s">
        <v>15</v>
      </c>
      <c r="P103" s="7" t="s">
        <v>15</v>
      </c>
    </row>
    <row r="104" spans="1:16" x14ac:dyDescent="0.25">
      <c r="A104" s="1">
        <v>98</v>
      </c>
      <c r="B104" s="9" t="s">
        <v>17</v>
      </c>
      <c r="C104" s="9" t="s">
        <v>14</v>
      </c>
      <c r="D104" s="6" t="s">
        <v>15</v>
      </c>
      <c r="E104" s="9" t="s">
        <v>15</v>
      </c>
      <c r="F104" s="7" t="s">
        <v>15</v>
      </c>
      <c r="G104" s="7" t="s">
        <v>15</v>
      </c>
      <c r="H104" s="7" t="s">
        <v>15</v>
      </c>
      <c r="I104" s="13" t="s">
        <v>15</v>
      </c>
      <c r="J104" s="7" t="s">
        <v>15</v>
      </c>
      <c r="K104" s="17">
        <f t="shared" ref="K104:N104" si="85">K118+K123+K128+K133+K138</f>
        <v>0</v>
      </c>
      <c r="L104" s="17">
        <f t="shared" si="85"/>
        <v>0</v>
      </c>
      <c r="M104" s="17">
        <f t="shared" si="85"/>
        <v>0</v>
      </c>
      <c r="N104" s="17">
        <f t="shared" si="85"/>
        <v>0</v>
      </c>
      <c r="O104" s="17">
        <f t="shared" ref="O104" si="86">O118+O123+O128+O133+O138</f>
        <v>0</v>
      </c>
      <c r="P104" s="17">
        <f t="shared" si="43"/>
        <v>0</v>
      </c>
    </row>
    <row r="105" spans="1:16" x14ac:dyDescent="0.25">
      <c r="A105" s="1">
        <v>99</v>
      </c>
      <c r="B105" s="9" t="s">
        <v>18</v>
      </c>
      <c r="C105" s="9" t="s">
        <v>14</v>
      </c>
      <c r="D105" s="6" t="s">
        <v>15</v>
      </c>
      <c r="E105" s="9" t="s">
        <v>15</v>
      </c>
      <c r="F105" s="7" t="s">
        <v>15</v>
      </c>
      <c r="G105" s="7" t="s">
        <v>15</v>
      </c>
      <c r="H105" s="7" t="s">
        <v>15</v>
      </c>
      <c r="I105" s="13" t="s">
        <v>15</v>
      </c>
      <c r="J105" s="7" t="s">
        <v>15</v>
      </c>
      <c r="K105" s="17">
        <f t="shared" ref="K105:N105" si="87">K119+K124+K129+K134+K139</f>
        <v>35033.480000000003</v>
      </c>
      <c r="L105" s="17">
        <f t="shared" si="87"/>
        <v>16000</v>
      </c>
      <c r="M105" s="17">
        <f t="shared" si="87"/>
        <v>47000</v>
      </c>
      <c r="N105" s="17">
        <f t="shared" si="87"/>
        <v>47000</v>
      </c>
      <c r="O105" s="17">
        <f t="shared" ref="O105" si="88">O119+O124+O129+O134+O139</f>
        <v>47000</v>
      </c>
      <c r="P105" s="17">
        <f t="shared" si="43"/>
        <v>192033.48</v>
      </c>
    </row>
    <row r="106" spans="1:16" ht="150" x14ac:dyDescent="0.25">
      <c r="A106" s="1">
        <v>100</v>
      </c>
      <c r="B106" s="2" t="s">
        <v>70</v>
      </c>
      <c r="C106" s="1" t="s">
        <v>23</v>
      </c>
      <c r="D106" s="6" t="s">
        <v>15</v>
      </c>
      <c r="E106" s="1" t="s">
        <v>19</v>
      </c>
      <c r="F106" s="7" t="s">
        <v>15</v>
      </c>
      <c r="G106" s="7" t="s">
        <v>15</v>
      </c>
      <c r="H106" s="7" t="s">
        <v>15</v>
      </c>
      <c r="I106" s="13" t="s">
        <v>15</v>
      </c>
      <c r="J106" s="7" t="s">
        <v>15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t="shared" si="43"/>
        <v>0</v>
      </c>
    </row>
    <row r="107" spans="1:16" ht="150" x14ac:dyDescent="0.25">
      <c r="A107" s="1">
        <v>101</v>
      </c>
      <c r="B107" s="2" t="s">
        <v>109</v>
      </c>
      <c r="C107" s="1" t="s">
        <v>23</v>
      </c>
      <c r="D107" s="6" t="s">
        <v>15</v>
      </c>
      <c r="E107" s="9" t="s">
        <v>19</v>
      </c>
      <c r="F107" s="7" t="s">
        <v>15</v>
      </c>
      <c r="G107" s="7" t="s">
        <v>15</v>
      </c>
      <c r="H107" s="7" t="s">
        <v>15</v>
      </c>
      <c r="I107" s="13" t="s">
        <v>15</v>
      </c>
      <c r="J107" s="7" t="s">
        <v>15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3"/>
        <v>0</v>
      </c>
    </row>
    <row r="108" spans="1:16" ht="150" x14ac:dyDescent="0.25">
      <c r="A108" s="1">
        <v>102</v>
      </c>
      <c r="B108" s="2" t="s">
        <v>108</v>
      </c>
      <c r="C108" s="1" t="s">
        <v>23</v>
      </c>
      <c r="D108" s="6" t="s">
        <v>15</v>
      </c>
      <c r="E108" s="9" t="s">
        <v>19</v>
      </c>
      <c r="F108" s="7" t="s">
        <v>15</v>
      </c>
      <c r="G108" s="7" t="s">
        <v>15</v>
      </c>
      <c r="H108" s="7" t="s">
        <v>15</v>
      </c>
      <c r="I108" s="13" t="s">
        <v>15</v>
      </c>
      <c r="J108" s="7" t="s">
        <v>15</v>
      </c>
      <c r="K108" s="4">
        <v>0.1</v>
      </c>
      <c r="L108" s="4">
        <v>0.107</v>
      </c>
      <c r="M108" s="4">
        <v>0</v>
      </c>
      <c r="N108" s="4">
        <v>0</v>
      </c>
      <c r="O108" s="4">
        <v>0</v>
      </c>
      <c r="P108" s="4">
        <f t="shared" si="43"/>
        <v>0.20700000000000002</v>
      </c>
    </row>
    <row r="109" spans="1:16" ht="60" x14ac:dyDescent="0.25">
      <c r="A109" s="1">
        <v>103</v>
      </c>
      <c r="B109" s="2" t="s">
        <v>125</v>
      </c>
      <c r="C109" s="1" t="s">
        <v>23</v>
      </c>
      <c r="D109" s="6" t="s">
        <v>15</v>
      </c>
      <c r="E109" s="1" t="s">
        <v>19</v>
      </c>
      <c r="F109" s="7" t="s">
        <v>15</v>
      </c>
      <c r="G109" s="7" t="s">
        <v>15</v>
      </c>
      <c r="H109" s="7" t="s">
        <v>15</v>
      </c>
      <c r="I109" s="13" t="s">
        <v>15</v>
      </c>
      <c r="J109" s="7" t="s">
        <v>15</v>
      </c>
      <c r="K109" s="4">
        <v>28.69</v>
      </c>
      <c r="L109" s="4">
        <v>31.82</v>
      </c>
      <c r="M109" s="4">
        <v>31.82</v>
      </c>
      <c r="N109" s="4">
        <v>31.82</v>
      </c>
      <c r="O109" s="4">
        <v>31.82</v>
      </c>
      <c r="P109" s="4">
        <f t="shared" si="43"/>
        <v>155.97</v>
      </c>
    </row>
    <row r="110" spans="1:16" ht="105" x14ac:dyDescent="0.25">
      <c r="A110" s="1">
        <v>104</v>
      </c>
      <c r="B110" s="2" t="s">
        <v>126</v>
      </c>
      <c r="C110" s="1" t="s">
        <v>23</v>
      </c>
      <c r="D110" s="6" t="s">
        <v>15</v>
      </c>
      <c r="E110" s="1" t="s">
        <v>19</v>
      </c>
      <c r="F110" s="7" t="s">
        <v>15</v>
      </c>
      <c r="G110" s="7" t="s">
        <v>15</v>
      </c>
      <c r="H110" s="7" t="s">
        <v>15</v>
      </c>
      <c r="I110" s="13" t="s">
        <v>15</v>
      </c>
      <c r="J110" s="7" t="s">
        <v>15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f t="shared" si="43"/>
        <v>0</v>
      </c>
    </row>
    <row r="111" spans="1:16" ht="90" x14ac:dyDescent="0.25">
      <c r="A111" s="1">
        <v>105</v>
      </c>
      <c r="B111" s="2" t="s">
        <v>127</v>
      </c>
      <c r="C111" s="1" t="s">
        <v>23</v>
      </c>
      <c r="D111" s="6" t="s">
        <v>15</v>
      </c>
      <c r="E111" s="1" t="s">
        <v>19</v>
      </c>
      <c r="F111" s="7" t="s">
        <v>15</v>
      </c>
      <c r="G111" s="7" t="s">
        <v>15</v>
      </c>
      <c r="H111" s="7" t="s">
        <v>15</v>
      </c>
      <c r="I111" s="13" t="s">
        <v>15</v>
      </c>
      <c r="J111" s="7" t="s">
        <v>15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f t="shared" si="43"/>
        <v>0</v>
      </c>
    </row>
    <row r="112" spans="1:16" ht="90" x14ac:dyDescent="0.25">
      <c r="A112" s="1">
        <v>106</v>
      </c>
      <c r="B112" s="2" t="s">
        <v>128</v>
      </c>
      <c r="C112" s="1" t="s">
        <v>23</v>
      </c>
      <c r="D112" s="6" t="s">
        <v>15</v>
      </c>
      <c r="E112" s="1" t="s">
        <v>19</v>
      </c>
      <c r="F112" s="7" t="s">
        <v>15</v>
      </c>
      <c r="G112" s="7" t="s">
        <v>15</v>
      </c>
      <c r="H112" s="7" t="s">
        <v>15</v>
      </c>
      <c r="I112" s="13" t="s">
        <v>15</v>
      </c>
      <c r="J112" s="7" t="s">
        <v>15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f t="shared" si="43"/>
        <v>0</v>
      </c>
    </row>
    <row r="113" spans="1:16" ht="60" x14ac:dyDescent="0.25">
      <c r="A113" s="1">
        <v>107</v>
      </c>
      <c r="B113" s="9" t="s">
        <v>73</v>
      </c>
      <c r="C113" s="9" t="s">
        <v>46</v>
      </c>
      <c r="D113" s="6" t="s">
        <v>15</v>
      </c>
      <c r="E113" s="1" t="s">
        <v>19</v>
      </c>
      <c r="F113" s="7" t="s">
        <v>15</v>
      </c>
      <c r="G113" s="7" t="s">
        <v>15</v>
      </c>
      <c r="H113" s="7" t="s">
        <v>15</v>
      </c>
      <c r="I113" s="13" t="s">
        <v>15</v>
      </c>
      <c r="J113" s="7" t="s">
        <v>15</v>
      </c>
      <c r="K113" s="5">
        <v>1</v>
      </c>
      <c r="L113" s="5">
        <v>1</v>
      </c>
      <c r="M113" s="5">
        <v>1</v>
      </c>
      <c r="N113" s="5">
        <v>1</v>
      </c>
      <c r="O113" s="5">
        <v>1</v>
      </c>
      <c r="P113" s="10">
        <f t="shared" ref="P113" si="89">SUM(K113:O113)</f>
        <v>5</v>
      </c>
    </row>
    <row r="114" spans="1:16" x14ac:dyDescent="0.25">
      <c r="A114" s="1">
        <v>108</v>
      </c>
      <c r="B114" s="9" t="s">
        <v>71</v>
      </c>
      <c r="C114" s="9" t="s">
        <v>98</v>
      </c>
      <c r="D114" s="6" t="s">
        <v>15</v>
      </c>
      <c r="E114" s="1" t="s">
        <v>19</v>
      </c>
      <c r="F114" s="7" t="s">
        <v>15</v>
      </c>
      <c r="G114" s="7" t="s">
        <v>15</v>
      </c>
      <c r="H114" s="7" t="s">
        <v>15</v>
      </c>
      <c r="I114" s="13" t="s">
        <v>15</v>
      </c>
      <c r="J114" s="7" t="s">
        <v>15</v>
      </c>
      <c r="K114" s="5">
        <v>1</v>
      </c>
      <c r="L114" s="5">
        <v>1</v>
      </c>
      <c r="M114" s="5">
        <v>1</v>
      </c>
      <c r="N114" s="5">
        <v>1</v>
      </c>
      <c r="O114" s="5">
        <v>1</v>
      </c>
      <c r="P114" s="10">
        <f t="shared" si="43"/>
        <v>5</v>
      </c>
    </row>
    <row r="115" spans="1:16" ht="165" x14ac:dyDescent="0.25">
      <c r="A115" s="1">
        <v>109</v>
      </c>
      <c r="B115" s="9" t="s">
        <v>129</v>
      </c>
      <c r="C115" s="9" t="s">
        <v>15</v>
      </c>
      <c r="D115" s="6" t="s">
        <v>15</v>
      </c>
      <c r="E115" s="9" t="s">
        <v>15</v>
      </c>
      <c r="F115" s="7" t="s">
        <v>85</v>
      </c>
      <c r="G115" s="9" t="s">
        <v>20</v>
      </c>
      <c r="H115" s="7" t="s">
        <v>15</v>
      </c>
      <c r="I115" s="13" t="s">
        <v>15</v>
      </c>
      <c r="J115" s="7" t="s">
        <v>15</v>
      </c>
      <c r="K115" s="17">
        <f t="shared" ref="K115:N115" si="90">K116+K118+K119</f>
        <v>185734.12000000002</v>
      </c>
      <c r="L115" s="17">
        <f t="shared" si="90"/>
        <v>176000</v>
      </c>
      <c r="M115" s="17">
        <f t="shared" si="90"/>
        <v>187000</v>
      </c>
      <c r="N115" s="17">
        <f t="shared" si="90"/>
        <v>187000</v>
      </c>
      <c r="O115" s="17">
        <f t="shared" ref="O115" si="91">O116+O118+O119</f>
        <v>187000</v>
      </c>
      <c r="P115" s="17">
        <f t="shared" si="43"/>
        <v>922734.12</v>
      </c>
    </row>
    <row r="116" spans="1:16" ht="30" x14ac:dyDescent="0.25">
      <c r="A116" s="1">
        <v>110</v>
      </c>
      <c r="B116" s="9" t="s">
        <v>13</v>
      </c>
      <c r="C116" s="9" t="s">
        <v>14</v>
      </c>
      <c r="D116" s="6" t="s">
        <v>15</v>
      </c>
      <c r="E116" s="9" t="s">
        <v>15</v>
      </c>
      <c r="F116" s="9" t="s">
        <v>15</v>
      </c>
      <c r="G116" s="9" t="s">
        <v>15</v>
      </c>
      <c r="H116" s="7" t="s">
        <v>22</v>
      </c>
      <c r="I116" s="8">
        <v>3120174315</v>
      </c>
      <c r="J116" s="7">
        <v>520</v>
      </c>
      <c r="K116" s="17">
        <v>168849.2</v>
      </c>
      <c r="L116" s="17">
        <v>160000</v>
      </c>
      <c r="M116" s="17">
        <v>170000</v>
      </c>
      <c r="N116" s="17">
        <v>170000</v>
      </c>
      <c r="O116" s="17">
        <v>170000</v>
      </c>
      <c r="P116" s="17">
        <f t="shared" si="43"/>
        <v>838849.2</v>
      </c>
    </row>
    <row r="117" spans="1:16" ht="30" x14ac:dyDescent="0.25">
      <c r="A117" s="1">
        <v>111</v>
      </c>
      <c r="B117" s="9" t="s">
        <v>16</v>
      </c>
      <c r="C117" s="6" t="s">
        <v>15</v>
      </c>
      <c r="D117" s="6" t="s">
        <v>15</v>
      </c>
      <c r="E117" s="6" t="s">
        <v>15</v>
      </c>
      <c r="F117" s="6" t="s">
        <v>15</v>
      </c>
      <c r="G117" s="6" t="s">
        <v>15</v>
      </c>
      <c r="H117" s="6" t="s">
        <v>15</v>
      </c>
      <c r="I117" s="8" t="s">
        <v>15</v>
      </c>
      <c r="J117" s="6" t="s">
        <v>15</v>
      </c>
      <c r="K117" s="6" t="s">
        <v>15</v>
      </c>
      <c r="L117" s="6" t="s">
        <v>15</v>
      </c>
      <c r="M117" s="6" t="s">
        <v>15</v>
      </c>
      <c r="N117" s="6" t="s">
        <v>15</v>
      </c>
      <c r="O117" s="6" t="s">
        <v>15</v>
      </c>
      <c r="P117" s="6" t="s">
        <v>15</v>
      </c>
    </row>
    <row r="118" spans="1:16" x14ac:dyDescent="0.25">
      <c r="A118" s="1">
        <v>112</v>
      </c>
      <c r="B118" s="9" t="s">
        <v>17</v>
      </c>
      <c r="C118" s="9" t="s">
        <v>14</v>
      </c>
      <c r="D118" s="6" t="s">
        <v>15</v>
      </c>
      <c r="E118" s="9" t="s">
        <v>15</v>
      </c>
      <c r="F118" s="9" t="s">
        <v>15</v>
      </c>
      <c r="G118" s="9" t="s">
        <v>15</v>
      </c>
      <c r="H118" s="9" t="s">
        <v>15</v>
      </c>
      <c r="I118" s="8" t="s">
        <v>15</v>
      </c>
      <c r="J118" s="9" t="s">
        <v>15</v>
      </c>
      <c r="K118" s="17"/>
      <c r="L118" s="17"/>
      <c r="M118" s="17"/>
      <c r="N118" s="17"/>
      <c r="O118" s="17"/>
      <c r="P118" s="17">
        <f t="shared" si="43"/>
        <v>0</v>
      </c>
    </row>
    <row r="119" spans="1:16" x14ac:dyDescent="0.25">
      <c r="A119" s="1">
        <v>113</v>
      </c>
      <c r="B119" s="9" t="s">
        <v>18</v>
      </c>
      <c r="C119" s="9" t="s">
        <v>14</v>
      </c>
      <c r="D119" s="6" t="s">
        <v>15</v>
      </c>
      <c r="E119" s="9" t="s">
        <v>15</v>
      </c>
      <c r="F119" s="9" t="s">
        <v>15</v>
      </c>
      <c r="G119" s="9" t="s">
        <v>15</v>
      </c>
      <c r="H119" s="9" t="s">
        <v>15</v>
      </c>
      <c r="I119" s="8" t="s">
        <v>15</v>
      </c>
      <c r="J119" s="9" t="s">
        <v>15</v>
      </c>
      <c r="K119" s="17">
        <f t="shared" ref="K119:N119" si="92">K116*0.1</f>
        <v>16884.920000000002</v>
      </c>
      <c r="L119" s="17">
        <f t="shared" si="92"/>
        <v>16000</v>
      </c>
      <c r="M119" s="17">
        <f t="shared" si="92"/>
        <v>17000</v>
      </c>
      <c r="N119" s="17">
        <f t="shared" si="92"/>
        <v>17000</v>
      </c>
      <c r="O119" s="17">
        <f t="shared" ref="O119" si="93">O116*0.1</f>
        <v>17000</v>
      </c>
      <c r="P119" s="17">
        <f t="shared" si="43"/>
        <v>83884.92</v>
      </c>
    </row>
    <row r="120" spans="1:16" ht="135" x14ac:dyDescent="0.25">
      <c r="A120" s="1">
        <v>114</v>
      </c>
      <c r="B120" s="9" t="s">
        <v>32</v>
      </c>
      <c r="C120" s="9" t="s">
        <v>15</v>
      </c>
      <c r="D120" s="6" t="s">
        <v>15</v>
      </c>
      <c r="E120" s="9" t="s">
        <v>15</v>
      </c>
      <c r="F120" s="7" t="s">
        <v>85</v>
      </c>
      <c r="G120" s="9" t="s">
        <v>20</v>
      </c>
      <c r="H120" s="7" t="s">
        <v>15</v>
      </c>
      <c r="I120" s="13" t="s">
        <v>15</v>
      </c>
      <c r="J120" s="7" t="s">
        <v>15</v>
      </c>
      <c r="K120" s="17">
        <f t="shared" ref="K120:N120" si="94">K121+K123+K124</f>
        <v>199634.16</v>
      </c>
      <c r="L120" s="17">
        <f t="shared" si="94"/>
        <v>0</v>
      </c>
      <c r="M120" s="17">
        <f t="shared" si="94"/>
        <v>330000</v>
      </c>
      <c r="N120" s="17">
        <f t="shared" si="94"/>
        <v>330000</v>
      </c>
      <c r="O120" s="17">
        <f t="shared" ref="O120" si="95">O121+O123+O124</f>
        <v>330000</v>
      </c>
      <c r="P120" s="17">
        <f t="shared" ref="P120:P180" si="96">SUM(K120:O120)</f>
        <v>1189634.1600000001</v>
      </c>
    </row>
    <row r="121" spans="1:16" ht="30" x14ac:dyDescent="0.25">
      <c r="A121" s="1">
        <v>115</v>
      </c>
      <c r="B121" s="9" t="s">
        <v>13</v>
      </c>
      <c r="C121" s="9" t="s">
        <v>14</v>
      </c>
      <c r="D121" s="6" t="s">
        <v>15</v>
      </c>
      <c r="E121" s="9" t="s">
        <v>15</v>
      </c>
      <c r="F121" s="9" t="s">
        <v>15</v>
      </c>
      <c r="G121" s="9" t="s">
        <v>15</v>
      </c>
      <c r="H121" s="7" t="s">
        <v>22</v>
      </c>
      <c r="I121" s="8">
        <v>3120174317</v>
      </c>
      <c r="J121" s="7">
        <v>520</v>
      </c>
      <c r="K121" s="17">
        <v>181485.6</v>
      </c>
      <c r="L121" s="17">
        <v>0</v>
      </c>
      <c r="M121" s="17">
        <v>300000</v>
      </c>
      <c r="N121" s="17">
        <v>300000</v>
      </c>
      <c r="O121" s="17">
        <v>300000</v>
      </c>
      <c r="P121" s="17">
        <f t="shared" si="96"/>
        <v>1081485.6000000001</v>
      </c>
    </row>
    <row r="122" spans="1:16" ht="30" x14ac:dyDescent="0.25">
      <c r="A122" s="1">
        <v>116</v>
      </c>
      <c r="B122" s="9" t="s">
        <v>16</v>
      </c>
      <c r="C122" s="9"/>
      <c r="D122" s="9" t="s">
        <v>15</v>
      </c>
      <c r="E122" s="9" t="s">
        <v>15</v>
      </c>
      <c r="F122" s="9" t="s">
        <v>15</v>
      </c>
      <c r="G122" s="9" t="s">
        <v>15</v>
      </c>
      <c r="H122" s="9" t="s">
        <v>15</v>
      </c>
      <c r="I122" s="8" t="s">
        <v>15</v>
      </c>
      <c r="J122" s="9" t="s">
        <v>15</v>
      </c>
      <c r="K122" s="9" t="s">
        <v>15</v>
      </c>
      <c r="L122" s="9" t="s">
        <v>15</v>
      </c>
      <c r="M122" s="9" t="s">
        <v>15</v>
      </c>
      <c r="N122" s="9" t="s">
        <v>15</v>
      </c>
      <c r="O122" s="9" t="s">
        <v>15</v>
      </c>
      <c r="P122" s="9" t="s">
        <v>15</v>
      </c>
    </row>
    <row r="123" spans="1:16" x14ac:dyDescent="0.25">
      <c r="A123" s="1">
        <v>117</v>
      </c>
      <c r="B123" s="9" t="s">
        <v>17</v>
      </c>
      <c r="C123" s="9" t="s">
        <v>14</v>
      </c>
      <c r="D123" s="6" t="s">
        <v>15</v>
      </c>
      <c r="E123" s="9" t="s">
        <v>15</v>
      </c>
      <c r="F123" s="9" t="s">
        <v>15</v>
      </c>
      <c r="G123" s="9" t="s">
        <v>15</v>
      </c>
      <c r="H123" s="9" t="s">
        <v>15</v>
      </c>
      <c r="I123" s="8" t="s">
        <v>15</v>
      </c>
      <c r="J123" s="9" t="s">
        <v>15</v>
      </c>
      <c r="K123" s="17"/>
      <c r="L123" s="17"/>
      <c r="M123" s="17"/>
      <c r="N123" s="17"/>
      <c r="O123" s="17"/>
      <c r="P123" s="17">
        <f t="shared" si="96"/>
        <v>0</v>
      </c>
    </row>
    <row r="124" spans="1:16" x14ac:dyDescent="0.25">
      <c r="A124" s="1">
        <v>118</v>
      </c>
      <c r="B124" s="9" t="s">
        <v>18</v>
      </c>
      <c r="C124" s="9" t="s">
        <v>14</v>
      </c>
      <c r="D124" s="6" t="s">
        <v>15</v>
      </c>
      <c r="E124" s="9" t="s">
        <v>15</v>
      </c>
      <c r="F124" s="9" t="s">
        <v>15</v>
      </c>
      <c r="G124" s="9" t="s">
        <v>15</v>
      </c>
      <c r="H124" s="9" t="s">
        <v>15</v>
      </c>
      <c r="I124" s="8" t="s">
        <v>15</v>
      </c>
      <c r="J124" s="9" t="s">
        <v>15</v>
      </c>
      <c r="K124" s="17">
        <f t="shared" ref="K124:N124" si="97">K121*0.1</f>
        <v>18148.560000000001</v>
      </c>
      <c r="L124" s="17">
        <f t="shared" si="97"/>
        <v>0</v>
      </c>
      <c r="M124" s="17">
        <f t="shared" si="97"/>
        <v>30000</v>
      </c>
      <c r="N124" s="17">
        <f t="shared" si="97"/>
        <v>30000</v>
      </c>
      <c r="O124" s="17">
        <f t="shared" ref="O124" si="98">O121*0.1</f>
        <v>30000</v>
      </c>
      <c r="P124" s="17">
        <f t="shared" si="96"/>
        <v>108148.56</v>
      </c>
    </row>
    <row r="125" spans="1:16" ht="150" x14ac:dyDescent="0.25">
      <c r="A125" s="1">
        <v>119</v>
      </c>
      <c r="B125" s="9" t="s">
        <v>33</v>
      </c>
      <c r="C125" s="9" t="s">
        <v>15</v>
      </c>
      <c r="D125" s="6" t="s">
        <v>15</v>
      </c>
      <c r="E125" s="9" t="s">
        <v>15</v>
      </c>
      <c r="F125" s="7" t="s">
        <v>85</v>
      </c>
      <c r="G125" s="9" t="s">
        <v>20</v>
      </c>
      <c r="H125" s="7" t="s">
        <v>15</v>
      </c>
      <c r="I125" s="13" t="s">
        <v>15</v>
      </c>
      <c r="J125" s="7" t="s">
        <v>15</v>
      </c>
      <c r="K125" s="17">
        <f t="shared" ref="K125:N125" si="99">K126+K128+K129</f>
        <v>0</v>
      </c>
      <c r="L125" s="17">
        <f>L126+L128+L129</f>
        <v>0</v>
      </c>
      <c r="M125" s="17">
        <f t="shared" si="99"/>
        <v>0</v>
      </c>
      <c r="N125" s="17">
        <f t="shared" si="99"/>
        <v>0</v>
      </c>
      <c r="O125" s="17">
        <f t="shared" ref="O125" si="100">O126+O128+O129</f>
        <v>0</v>
      </c>
      <c r="P125" s="17">
        <f t="shared" si="96"/>
        <v>0</v>
      </c>
    </row>
    <row r="126" spans="1:16" ht="30" x14ac:dyDescent="0.25">
      <c r="A126" s="1">
        <v>120</v>
      </c>
      <c r="B126" s="9" t="s">
        <v>13</v>
      </c>
      <c r="C126" s="9" t="s">
        <v>14</v>
      </c>
      <c r="D126" s="6" t="s">
        <v>15</v>
      </c>
      <c r="E126" s="9" t="s">
        <v>15</v>
      </c>
      <c r="F126" s="9" t="s">
        <v>15</v>
      </c>
      <c r="G126" s="9" t="s">
        <v>15</v>
      </c>
      <c r="H126" s="7" t="s">
        <v>22</v>
      </c>
      <c r="I126" s="8" t="s">
        <v>77</v>
      </c>
      <c r="J126" s="7">
        <v>540</v>
      </c>
      <c r="K126" s="17"/>
      <c r="L126" s="17"/>
      <c r="M126" s="17"/>
      <c r="N126" s="17"/>
      <c r="O126" s="17"/>
      <c r="P126" s="17">
        <f t="shared" si="96"/>
        <v>0</v>
      </c>
    </row>
    <row r="127" spans="1:16" ht="30" x14ac:dyDescent="0.25">
      <c r="A127" s="1">
        <v>121</v>
      </c>
      <c r="B127" s="9" t="s">
        <v>16</v>
      </c>
      <c r="C127" s="9" t="s">
        <v>15</v>
      </c>
      <c r="D127" s="9" t="s">
        <v>15</v>
      </c>
      <c r="E127" s="9" t="s">
        <v>15</v>
      </c>
      <c r="F127" s="9" t="s">
        <v>15</v>
      </c>
      <c r="G127" s="9" t="s">
        <v>15</v>
      </c>
      <c r="H127" s="9" t="s">
        <v>15</v>
      </c>
      <c r="I127" s="8" t="s">
        <v>15</v>
      </c>
      <c r="J127" s="9" t="s">
        <v>15</v>
      </c>
      <c r="K127" s="9" t="s">
        <v>15</v>
      </c>
      <c r="L127" s="9" t="s">
        <v>15</v>
      </c>
      <c r="M127" s="9" t="s">
        <v>15</v>
      </c>
      <c r="N127" s="9" t="s">
        <v>15</v>
      </c>
      <c r="O127" s="9" t="s">
        <v>15</v>
      </c>
      <c r="P127" s="9" t="s">
        <v>15</v>
      </c>
    </row>
    <row r="128" spans="1:16" x14ac:dyDescent="0.25">
      <c r="A128" s="1">
        <v>122</v>
      </c>
      <c r="B128" s="9" t="s">
        <v>17</v>
      </c>
      <c r="C128" s="9" t="s">
        <v>14</v>
      </c>
      <c r="D128" s="6" t="s">
        <v>15</v>
      </c>
      <c r="E128" s="6" t="s">
        <v>15</v>
      </c>
      <c r="F128" s="6" t="s">
        <v>15</v>
      </c>
      <c r="G128" s="6" t="s">
        <v>15</v>
      </c>
      <c r="H128" s="6" t="s">
        <v>15</v>
      </c>
      <c r="I128" s="8" t="s">
        <v>15</v>
      </c>
      <c r="J128" s="6" t="s">
        <v>15</v>
      </c>
      <c r="K128" s="17"/>
      <c r="L128" s="17"/>
      <c r="M128" s="17"/>
      <c r="N128" s="17"/>
      <c r="O128" s="17"/>
      <c r="P128" s="17">
        <f t="shared" si="96"/>
        <v>0</v>
      </c>
    </row>
    <row r="129" spans="1:16" x14ac:dyDescent="0.25">
      <c r="A129" s="1">
        <v>123</v>
      </c>
      <c r="B129" s="9" t="s">
        <v>18</v>
      </c>
      <c r="C129" s="9" t="s">
        <v>14</v>
      </c>
      <c r="D129" s="6" t="s">
        <v>15</v>
      </c>
      <c r="E129" s="6" t="s">
        <v>15</v>
      </c>
      <c r="F129" s="6" t="s">
        <v>15</v>
      </c>
      <c r="G129" s="6" t="s">
        <v>15</v>
      </c>
      <c r="H129" s="6" t="s">
        <v>15</v>
      </c>
      <c r="I129" s="8" t="s">
        <v>15</v>
      </c>
      <c r="J129" s="6" t="s">
        <v>15</v>
      </c>
      <c r="K129" s="17"/>
      <c r="L129" s="17"/>
      <c r="M129" s="17"/>
      <c r="N129" s="17"/>
      <c r="O129" s="17"/>
      <c r="P129" s="17">
        <f t="shared" si="96"/>
        <v>0</v>
      </c>
    </row>
    <row r="130" spans="1:16" ht="120" x14ac:dyDescent="0.25">
      <c r="A130" s="1">
        <v>124</v>
      </c>
      <c r="B130" s="9" t="s">
        <v>34</v>
      </c>
      <c r="C130" s="9" t="s">
        <v>15</v>
      </c>
      <c r="D130" s="6" t="s">
        <v>15</v>
      </c>
      <c r="E130" s="9" t="s">
        <v>15</v>
      </c>
      <c r="F130" s="7" t="s">
        <v>85</v>
      </c>
      <c r="G130" s="9" t="s">
        <v>20</v>
      </c>
      <c r="H130" s="7" t="s">
        <v>15</v>
      </c>
      <c r="I130" s="13" t="s">
        <v>15</v>
      </c>
      <c r="J130" s="7" t="s">
        <v>15</v>
      </c>
      <c r="K130" s="17">
        <f>K131+K133+K134</f>
        <v>0</v>
      </c>
      <c r="L130" s="17">
        <f>L131+L133+L134</f>
        <v>0</v>
      </c>
      <c r="M130" s="17">
        <f>M131+M133+M134</f>
        <v>0</v>
      </c>
      <c r="N130" s="17">
        <f>N131+N133+N134</f>
        <v>0</v>
      </c>
      <c r="O130" s="17">
        <f>O131+O133+O134</f>
        <v>0</v>
      </c>
      <c r="P130" s="17">
        <f t="shared" si="96"/>
        <v>0</v>
      </c>
    </row>
    <row r="131" spans="1:16" ht="30" x14ac:dyDescent="0.25">
      <c r="A131" s="1">
        <v>125</v>
      </c>
      <c r="B131" s="9" t="s">
        <v>13</v>
      </c>
      <c r="C131" s="9" t="s">
        <v>14</v>
      </c>
      <c r="D131" s="6" t="s">
        <v>15</v>
      </c>
      <c r="E131" s="9" t="s">
        <v>15</v>
      </c>
      <c r="F131" s="9" t="s">
        <v>15</v>
      </c>
      <c r="G131" s="9" t="s">
        <v>15</v>
      </c>
      <c r="H131" s="7" t="s">
        <v>22</v>
      </c>
      <c r="I131" s="8" t="s">
        <v>78</v>
      </c>
      <c r="J131" s="7">
        <v>540</v>
      </c>
      <c r="K131" s="17"/>
      <c r="L131" s="17"/>
      <c r="M131" s="17"/>
      <c r="N131" s="17"/>
      <c r="O131" s="17"/>
      <c r="P131" s="17">
        <f t="shared" si="96"/>
        <v>0</v>
      </c>
    </row>
    <row r="132" spans="1:16" ht="30" x14ac:dyDescent="0.25">
      <c r="A132" s="1">
        <v>126</v>
      </c>
      <c r="B132" s="9" t="s">
        <v>16</v>
      </c>
      <c r="C132" s="6" t="s">
        <v>15</v>
      </c>
      <c r="D132" s="6" t="s">
        <v>15</v>
      </c>
      <c r="E132" s="6" t="s">
        <v>15</v>
      </c>
      <c r="F132" s="6" t="s">
        <v>15</v>
      </c>
      <c r="G132" s="6" t="s">
        <v>15</v>
      </c>
      <c r="H132" s="6" t="s">
        <v>15</v>
      </c>
      <c r="I132" s="8" t="s">
        <v>15</v>
      </c>
      <c r="J132" s="6" t="s">
        <v>15</v>
      </c>
      <c r="K132" s="6" t="s">
        <v>15</v>
      </c>
      <c r="L132" s="6" t="s">
        <v>15</v>
      </c>
      <c r="M132" s="6" t="s">
        <v>15</v>
      </c>
      <c r="N132" s="6" t="s">
        <v>15</v>
      </c>
      <c r="O132" s="6" t="s">
        <v>15</v>
      </c>
      <c r="P132" s="6" t="s">
        <v>15</v>
      </c>
    </row>
    <row r="133" spans="1:16" x14ac:dyDescent="0.25">
      <c r="A133" s="1">
        <v>127</v>
      </c>
      <c r="B133" s="9" t="s">
        <v>17</v>
      </c>
      <c r="C133" s="9" t="s">
        <v>14</v>
      </c>
      <c r="D133" s="6" t="s">
        <v>15</v>
      </c>
      <c r="E133" s="9" t="s">
        <v>15</v>
      </c>
      <c r="F133" s="9" t="s">
        <v>15</v>
      </c>
      <c r="G133" s="9" t="s">
        <v>15</v>
      </c>
      <c r="H133" s="9" t="s">
        <v>15</v>
      </c>
      <c r="I133" s="8" t="s">
        <v>15</v>
      </c>
      <c r="J133" s="9" t="s">
        <v>15</v>
      </c>
      <c r="K133" s="17"/>
      <c r="L133" s="17"/>
      <c r="M133" s="17"/>
      <c r="N133" s="17"/>
      <c r="O133" s="17"/>
      <c r="P133" s="17">
        <f t="shared" si="96"/>
        <v>0</v>
      </c>
    </row>
    <row r="134" spans="1:16" x14ac:dyDescent="0.25">
      <c r="A134" s="1">
        <v>128</v>
      </c>
      <c r="B134" s="9" t="s">
        <v>18</v>
      </c>
      <c r="C134" s="9" t="s">
        <v>14</v>
      </c>
      <c r="D134" s="6" t="s">
        <v>15</v>
      </c>
      <c r="E134" s="9" t="s">
        <v>15</v>
      </c>
      <c r="F134" s="9" t="s">
        <v>15</v>
      </c>
      <c r="G134" s="9" t="s">
        <v>15</v>
      </c>
      <c r="H134" s="9" t="s">
        <v>15</v>
      </c>
      <c r="I134" s="8" t="s">
        <v>15</v>
      </c>
      <c r="J134" s="9" t="s">
        <v>15</v>
      </c>
      <c r="K134" s="17"/>
      <c r="L134" s="17"/>
      <c r="M134" s="17"/>
      <c r="N134" s="17"/>
      <c r="O134" s="17"/>
      <c r="P134" s="17">
        <f t="shared" si="96"/>
        <v>0</v>
      </c>
    </row>
    <row r="135" spans="1:16" ht="135" x14ac:dyDescent="0.25">
      <c r="A135" s="1">
        <v>129</v>
      </c>
      <c r="B135" s="9" t="s">
        <v>110</v>
      </c>
      <c r="C135" s="9" t="s">
        <v>15</v>
      </c>
      <c r="D135" s="6" t="s">
        <v>15</v>
      </c>
      <c r="E135" s="9" t="s">
        <v>15</v>
      </c>
      <c r="F135" s="7" t="s">
        <v>85</v>
      </c>
      <c r="G135" s="9" t="s">
        <v>20</v>
      </c>
      <c r="H135" s="7" t="s">
        <v>15</v>
      </c>
      <c r="I135" s="13" t="s">
        <v>15</v>
      </c>
      <c r="J135" s="7" t="s">
        <v>15</v>
      </c>
      <c r="K135" s="17">
        <f>K136+K138+K139</f>
        <v>128974.9</v>
      </c>
      <c r="L135" s="17">
        <f>L136+L138+L139</f>
        <v>130000</v>
      </c>
      <c r="M135" s="17">
        <f>M136+M138+M139</f>
        <v>130000</v>
      </c>
      <c r="N135" s="17">
        <f>N136+N138+N139</f>
        <v>130000</v>
      </c>
      <c r="O135" s="17">
        <f>O136+O138+O139</f>
        <v>130000</v>
      </c>
      <c r="P135" s="17">
        <f t="shared" si="96"/>
        <v>648974.9</v>
      </c>
    </row>
    <row r="136" spans="1:16" ht="30" x14ac:dyDescent="0.25">
      <c r="A136" s="1">
        <v>130</v>
      </c>
      <c r="B136" s="9" t="s">
        <v>13</v>
      </c>
      <c r="C136" s="9" t="s">
        <v>14</v>
      </c>
      <c r="D136" s="6" t="s">
        <v>15</v>
      </c>
      <c r="E136" s="9" t="s">
        <v>15</v>
      </c>
      <c r="F136" s="9" t="s">
        <v>15</v>
      </c>
      <c r="G136" s="9" t="s">
        <v>15</v>
      </c>
      <c r="H136" s="7" t="s">
        <v>22</v>
      </c>
      <c r="I136" s="8">
        <v>3120174316</v>
      </c>
      <c r="J136" s="7">
        <v>540</v>
      </c>
      <c r="K136" s="17">
        <v>128974.9</v>
      </c>
      <c r="L136" s="17">
        <v>130000</v>
      </c>
      <c r="M136" s="17">
        <v>130000</v>
      </c>
      <c r="N136" s="17">
        <v>130000</v>
      </c>
      <c r="O136" s="17">
        <v>130000</v>
      </c>
      <c r="P136" s="17">
        <f t="shared" si="96"/>
        <v>648974.9</v>
      </c>
    </row>
    <row r="137" spans="1:16" ht="30" x14ac:dyDescent="0.25">
      <c r="A137" s="1">
        <v>131</v>
      </c>
      <c r="B137" s="9" t="s">
        <v>16</v>
      </c>
      <c r="C137" s="6" t="s">
        <v>15</v>
      </c>
      <c r="D137" s="6" t="s">
        <v>15</v>
      </c>
      <c r="E137" s="6" t="s">
        <v>15</v>
      </c>
      <c r="F137" s="6" t="s">
        <v>15</v>
      </c>
      <c r="G137" s="6" t="s">
        <v>15</v>
      </c>
      <c r="H137" s="6" t="s">
        <v>15</v>
      </c>
      <c r="I137" s="8" t="s">
        <v>15</v>
      </c>
      <c r="J137" s="6" t="s">
        <v>15</v>
      </c>
      <c r="K137" s="6" t="s">
        <v>15</v>
      </c>
      <c r="L137" s="6" t="s">
        <v>15</v>
      </c>
      <c r="M137" s="6" t="s">
        <v>15</v>
      </c>
      <c r="N137" s="6" t="s">
        <v>15</v>
      </c>
      <c r="O137" s="6" t="s">
        <v>15</v>
      </c>
      <c r="P137" s="6" t="s">
        <v>15</v>
      </c>
    </row>
    <row r="138" spans="1:16" x14ac:dyDescent="0.25">
      <c r="A138" s="1">
        <v>132</v>
      </c>
      <c r="B138" s="9" t="s">
        <v>17</v>
      </c>
      <c r="C138" s="9" t="s">
        <v>14</v>
      </c>
      <c r="D138" s="6" t="s">
        <v>15</v>
      </c>
      <c r="E138" s="9" t="s">
        <v>15</v>
      </c>
      <c r="F138" s="9" t="s">
        <v>15</v>
      </c>
      <c r="G138" s="9" t="s">
        <v>15</v>
      </c>
      <c r="H138" s="9" t="s">
        <v>15</v>
      </c>
      <c r="I138" s="8" t="s">
        <v>15</v>
      </c>
      <c r="J138" s="9" t="s">
        <v>15</v>
      </c>
      <c r="K138" s="17"/>
      <c r="L138" s="17"/>
      <c r="M138" s="17"/>
      <c r="N138" s="17"/>
      <c r="O138" s="17"/>
      <c r="P138" s="17">
        <f t="shared" si="96"/>
        <v>0</v>
      </c>
    </row>
    <row r="139" spans="1:16" x14ac:dyDescent="0.25">
      <c r="A139" s="1">
        <v>133</v>
      </c>
      <c r="B139" s="9" t="s">
        <v>18</v>
      </c>
      <c r="C139" s="9" t="s">
        <v>14</v>
      </c>
      <c r="D139" s="6" t="s">
        <v>15</v>
      </c>
      <c r="E139" s="9" t="s">
        <v>15</v>
      </c>
      <c r="F139" s="9" t="s">
        <v>15</v>
      </c>
      <c r="G139" s="9" t="s">
        <v>15</v>
      </c>
      <c r="H139" s="9" t="s">
        <v>15</v>
      </c>
      <c r="I139" s="8" t="s">
        <v>15</v>
      </c>
      <c r="J139" s="9" t="s">
        <v>15</v>
      </c>
      <c r="K139" s="17"/>
      <c r="L139" s="17"/>
      <c r="M139" s="17"/>
      <c r="N139" s="17"/>
      <c r="O139" s="17"/>
      <c r="P139" s="17">
        <f t="shared" si="96"/>
        <v>0</v>
      </c>
    </row>
    <row r="140" spans="1:16" ht="105" x14ac:dyDescent="0.25">
      <c r="A140" s="1">
        <v>134</v>
      </c>
      <c r="B140" s="2" t="s">
        <v>95</v>
      </c>
      <c r="C140" s="6" t="s">
        <v>15</v>
      </c>
      <c r="D140" s="6" t="s">
        <v>15</v>
      </c>
      <c r="E140" s="6" t="s">
        <v>15</v>
      </c>
      <c r="F140" s="6" t="s">
        <v>85</v>
      </c>
      <c r="G140" s="2" t="s">
        <v>20</v>
      </c>
      <c r="H140" s="6" t="s">
        <v>22</v>
      </c>
      <c r="I140" s="8">
        <v>3130000000</v>
      </c>
      <c r="J140" s="6" t="s">
        <v>89</v>
      </c>
      <c r="K140" s="15">
        <f t="shared" ref="K140:O141" si="101">K153+K187+K210</f>
        <v>5896503.8252525255</v>
      </c>
      <c r="L140" s="15">
        <f t="shared" si="101"/>
        <v>6987841.6000000006</v>
      </c>
      <c r="M140" s="15">
        <f t="shared" si="101"/>
        <v>4429925.9595959596</v>
      </c>
      <c r="N140" s="15">
        <f t="shared" si="101"/>
        <v>4249606</v>
      </c>
      <c r="O140" s="15">
        <f t="shared" si="101"/>
        <v>4249606</v>
      </c>
      <c r="P140" s="17">
        <f t="shared" si="96"/>
        <v>25813483.384848487</v>
      </c>
    </row>
    <row r="141" spans="1:16" ht="30" x14ac:dyDescent="0.25">
      <c r="A141" s="1">
        <v>135</v>
      </c>
      <c r="B141" s="9" t="s">
        <v>13</v>
      </c>
      <c r="C141" s="6" t="s">
        <v>15</v>
      </c>
      <c r="D141" s="6" t="s">
        <v>15</v>
      </c>
      <c r="E141" s="6" t="s">
        <v>15</v>
      </c>
      <c r="F141" s="6" t="s">
        <v>15</v>
      </c>
      <c r="G141" s="6" t="s">
        <v>15</v>
      </c>
      <c r="H141" s="6" t="s">
        <v>15</v>
      </c>
      <c r="I141" s="8" t="s">
        <v>15</v>
      </c>
      <c r="J141" s="6" t="s">
        <v>15</v>
      </c>
      <c r="K141" s="15">
        <f t="shared" si="101"/>
        <v>5408456.0999999996</v>
      </c>
      <c r="L141" s="15">
        <f t="shared" si="101"/>
        <v>6707841.6000000006</v>
      </c>
      <c r="M141" s="15">
        <f t="shared" si="101"/>
        <v>4144086.7</v>
      </c>
      <c r="N141" s="15">
        <f t="shared" si="101"/>
        <v>4249606</v>
      </c>
      <c r="O141" s="15">
        <f t="shared" si="101"/>
        <v>4249606</v>
      </c>
      <c r="P141" s="17">
        <f t="shared" si="96"/>
        <v>24759596.399999999</v>
      </c>
    </row>
    <row r="142" spans="1:16" ht="30" x14ac:dyDescent="0.25">
      <c r="A142" s="1">
        <v>136</v>
      </c>
      <c r="B142" s="9" t="s">
        <v>16</v>
      </c>
      <c r="C142" s="9" t="s">
        <v>14</v>
      </c>
      <c r="D142" s="6" t="s">
        <v>15</v>
      </c>
      <c r="E142" s="6" t="s">
        <v>15</v>
      </c>
      <c r="F142" s="6" t="s">
        <v>15</v>
      </c>
      <c r="G142" s="6" t="s">
        <v>15</v>
      </c>
      <c r="H142" s="6" t="s">
        <v>15</v>
      </c>
      <c r="I142" s="8" t="s">
        <v>15</v>
      </c>
      <c r="J142" s="6" t="s">
        <v>15</v>
      </c>
      <c r="K142" s="6" t="s">
        <v>15</v>
      </c>
      <c r="L142" s="6" t="s">
        <v>15</v>
      </c>
      <c r="M142" s="6" t="s">
        <v>15</v>
      </c>
      <c r="N142" s="6" t="s">
        <v>15</v>
      </c>
      <c r="O142" s="6" t="s">
        <v>15</v>
      </c>
      <c r="P142" s="6" t="s">
        <v>15</v>
      </c>
    </row>
    <row r="143" spans="1:16" x14ac:dyDescent="0.25">
      <c r="A143" s="1">
        <v>137</v>
      </c>
      <c r="B143" s="9" t="s">
        <v>17</v>
      </c>
      <c r="C143" s="9" t="s">
        <v>14</v>
      </c>
      <c r="D143" s="6" t="s">
        <v>15</v>
      </c>
      <c r="E143" s="6" t="s">
        <v>15</v>
      </c>
      <c r="F143" s="6" t="s">
        <v>15</v>
      </c>
      <c r="G143" s="6" t="s">
        <v>15</v>
      </c>
      <c r="H143" s="6" t="s">
        <v>15</v>
      </c>
      <c r="I143" s="8" t="s">
        <v>15</v>
      </c>
      <c r="J143" s="6" t="s">
        <v>15</v>
      </c>
      <c r="K143" s="15">
        <f t="shared" ref="K143:O144" si="102">K156+K190+K213</f>
        <v>480000</v>
      </c>
      <c r="L143" s="15">
        <f t="shared" si="102"/>
        <v>280000</v>
      </c>
      <c r="M143" s="15">
        <f t="shared" si="102"/>
        <v>0</v>
      </c>
      <c r="N143" s="15">
        <f t="shared" si="102"/>
        <v>0</v>
      </c>
      <c r="O143" s="15">
        <f t="shared" si="102"/>
        <v>0</v>
      </c>
      <c r="P143" s="17">
        <f t="shared" si="96"/>
        <v>760000</v>
      </c>
    </row>
    <row r="144" spans="1:16" x14ac:dyDescent="0.25">
      <c r="A144" s="1">
        <v>138</v>
      </c>
      <c r="B144" s="9" t="s">
        <v>18</v>
      </c>
      <c r="C144" s="9" t="s">
        <v>14</v>
      </c>
      <c r="D144" s="6" t="s">
        <v>15</v>
      </c>
      <c r="E144" s="6" t="s">
        <v>15</v>
      </c>
      <c r="F144" s="6" t="s">
        <v>15</v>
      </c>
      <c r="G144" s="6" t="s">
        <v>15</v>
      </c>
      <c r="H144" s="6" t="s">
        <v>15</v>
      </c>
      <c r="I144" s="8" t="s">
        <v>15</v>
      </c>
      <c r="J144" s="6" t="s">
        <v>15</v>
      </c>
      <c r="K144" s="15">
        <f t="shared" si="102"/>
        <v>8047.7252525252534</v>
      </c>
      <c r="L144" s="15">
        <f t="shared" si="102"/>
        <v>0</v>
      </c>
      <c r="M144" s="15">
        <f t="shared" si="102"/>
        <v>5839.2595959595956</v>
      </c>
      <c r="N144" s="15">
        <f t="shared" si="102"/>
        <v>0</v>
      </c>
      <c r="O144" s="15">
        <f t="shared" si="102"/>
        <v>0</v>
      </c>
      <c r="P144" s="17">
        <f t="shared" si="96"/>
        <v>13886.984848484848</v>
      </c>
    </row>
    <row r="145" spans="1:16" ht="180" x14ac:dyDescent="0.25">
      <c r="A145" s="1">
        <v>139</v>
      </c>
      <c r="B145" s="2" t="s">
        <v>47</v>
      </c>
      <c r="C145" s="1" t="s">
        <v>23</v>
      </c>
      <c r="D145" s="6" t="s">
        <v>15</v>
      </c>
      <c r="E145" s="1" t="s">
        <v>19</v>
      </c>
      <c r="F145" s="7" t="s">
        <v>15</v>
      </c>
      <c r="G145" s="7" t="s">
        <v>15</v>
      </c>
      <c r="H145" s="7" t="s">
        <v>15</v>
      </c>
      <c r="I145" s="13" t="s">
        <v>15</v>
      </c>
      <c r="J145" s="7" t="s">
        <v>15</v>
      </c>
      <c r="K145" s="16">
        <f>K158+K159+K215</f>
        <v>310.25299999999999</v>
      </c>
      <c r="L145" s="16">
        <f>L158+L159+L215</f>
        <v>297.02699999999999</v>
      </c>
      <c r="M145" s="16">
        <f>M158+M159+M215</f>
        <v>331.06599999999997</v>
      </c>
      <c r="N145" s="16">
        <f>N158+N159+N215</f>
        <v>0</v>
      </c>
      <c r="O145" s="16">
        <f>O158+O159+O215</f>
        <v>0</v>
      </c>
      <c r="P145" s="4">
        <f t="shared" si="96"/>
        <v>938.346</v>
      </c>
    </row>
    <row r="146" spans="1:16" ht="180" x14ac:dyDescent="0.25">
      <c r="A146" s="1">
        <v>140</v>
      </c>
      <c r="B146" s="2" t="s">
        <v>111</v>
      </c>
      <c r="C146" s="1" t="s">
        <v>23</v>
      </c>
      <c r="D146" s="6" t="s">
        <v>15</v>
      </c>
      <c r="E146" s="9" t="s">
        <v>19</v>
      </c>
      <c r="F146" s="7" t="s">
        <v>15</v>
      </c>
      <c r="G146" s="7" t="s">
        <v>15</v>
      </c>
      <c r="H146" s="7" t="s">
        <v>15</v>
      </c>
      <c r="I146" s="13" t="s">
        <v>15</v>
      </c>
      <c r="J146" s="7" t="s">
        <v>15</v>
      </c>
      <c r="K146" s="4">
        <f>K160+K161+K217</f>
        <v>0.54</v>
      </c>
      <c r="L146" s="4">
        <f>L160+L161+L217</f>
        <v>1.34</v>
      </c>
      <c r="M146" s="4">
        <f>M160+M161+M217</f>
        <v>0</v>
      </c>
      <c r="N146" s="4">
        <f>N160+N161+N217</f>
        <v>0</v>
      </c>
      <c r="O146" s="4">
        <f>O160+O161+O217</f>
        <v>0</v>
      </c>
      <c r="P146" s="4">
        <f t="shared" si="96"/>
        <v>1.8800000000000001</v>
      </c>
    </row>
    <row r="147" spans="1:16" ht="195" x14ac:dyDescent="0.25">
      <c r="A147" s="1">
        <v>141</v>
      </c>
      <c r="B147" s="2" t="s">
        <v>112</v>
      </c>
      <c r="C147" s="1" t="s">
        <v>23</v>
      </c>
      <c r="D147" s="6" t="s">
        <v>15</v>
      </c>
      <c r="E147" s="9" t="s">
        <v>19</v>
      </c>
      <c r="F147" s="7" t="s">
        <v>15</v>
      </c>
      <c r="G147" s="7" t="s">
        <v>15</v>
      </c>
      <c r="H147" s="7" t="s">
        <v>15</v>
      </c>
      <c r="I147" s="13" t="s">
        <v>15</v>
      </c>
      <c r="J147" s="7" t="s">
        <v>15</v>
      </c>
      <c r="K147" s="4">
        <f>K162+K163+K216</f>
        <v>0</v>
      </c>
      <c r="L147" s="4">
        <f>L162+L163+L216</f>
        <v>0</v>
      </c>
      <c r="M147" s="4">
        <f>M162+M163+M216</f>
        <v>0</v>
      </c>
      <c r="N147" s="4">
        <f>N162+N163+N216</f>
        <v>0</v>
      </c>
      <c r="O147" s="4">
        <f>O162+O163+O216</f>
        <v>0</v>
      </c>
      <c r="P147" s="4">
        <f t="shared" si="96"/>
        <v>0</v>
      </c>
    </row>
    <row r="148" spans="1:16" ht="210" x14ac:dyDescent="0.25">
      <c r="A148" s="1">
        <v>142</v>
      </c>
      <c r="B148" s="2" t="s">
        <v>48</v>
      </c>
      <c r="C148" s="1" t="s">
        <v>49</v>
      </c>
      <c r="D148" s="6" t="s">
        <v>15</v>
      </c>
      <c r="E148" s="2" t="s">
        <v>50</v>
      </c>
      <c r="F148" s="7" t="s">
        <v>15</v>
      </c>
      <c r="G148" s="7" t="s">
        <v>15</v>
      </c>
      <c r="H148" s="7" t="s">
        <v>15</v>
      </c>
      <c r="I148" s="13" t="s">
        <v>15</v>
      </c>
      <c r="J148" s="7" t="s">
        <v>15</v>
      </c>
      <c r="K148" s="3">
        <f>K30</f>
        <v>37.28</v>
      </c>
      <c r="L148" s="3">
        <f>L30</f>
        <v>40.96</v>
      </c>
      <c r="M148" s="3">
        <f>M30</f>
        <v>45.12</v>
      </c>
      <c r="N148" s="3">
        <f>N30</f>
        <v>46</v>
      </c>
      <c r="O148" s="3">
        <f>O30</f>
        <v>47</v>
      </c>
      <c r="P148" s="17">
        <f t="shared" si="96"/>
        <v>216.36</v>
      </c>
    </row>
    <row r="149" spans="1:16" ht="120" x14ac:dyDescent="0.25">
      <c r="A149" s="1">
        <v>143</v>
      </c>
      <c r="B149" s="2" t="s">
        <v>113</v>
      </c>
      <c r="C149" s="1" t="s">
        <v>49</v>
      </c>
      <c r="D149" s="6" t="s">
        <v>15</v>
      </c>
      <c r="E149" s="2" t="s">
        <v>53</v>
      </c>
      <c r="F149" s="7" t="s">
        <v>15</v>
      </c>
      <c r="G149" s="7" t="s">
        <v>15</v>
      </c>
      <c r="H149" s="7" t="s">
        <v>15</v>
      </c>
      <c r="I149" s="13" t="s">
        <v>15</v>
      </c>
      <c r="J149" s="7" t="s">
        <v>15</v>
      </c>
      <c r="K149" s="3">
        <f>K164</f>
        <v>37.28</v>
      </c>
      <c r="L149" s="3">
        <f t="shared" ref="L149:N149" si="103">L164</f>
        <v>40.96</v>
      </c>
      <c r="M149" s="3">
        <f t="shared" si="103"/>
        <v>45.12</v>
      </c>
      <c r="N149" s="3">
        <f t="shared" si="103"/>
        <v>45.12</v>
      </c>
      <c r="O149" s="3">
        <f t="shared" ref="O149" si="104">O164</f>
        <v>45.12</v>
      </c>
      <c r="P149" s="6" t="s">
        <v>15</v>
      </c>
    </row>
    <row r="150" spans="1:16" ht="90" x14ac:dyDescent="0.25">
      <c r="A150" s="1">
        <v>144</v>
      </c>
      <c r="B150" s="2" t="s">
        <v>54</v>
      </c>
      <c r="C150" s="1" t="s">
        <v>49</v>
      </c>
      <c r="D150" s="6" t="s">
        <v>15</v>
      </c>
      <c r="E150" s="2" t="s">
        <v>114</v>
      </c>
      <c r="F150" s="7" t="s">
        <v>15</v>
      </c>
      <c r="G150" s="7" t="s">
        <v>15</v>
      </c>
      <c r="H150" s="7" t="s">
        <v>15</v>
      </c>
      <c r="I150" s="13" t="s">
        <v>15</v>
      </c>
      <c r="J150" s="7" t="s">
        <v>15</v>
      </c>
      <c r="K150" s="17">
        <f t="shared" ref="K150:N150" si="105">K166</f>
        <v>71</v>
      </c>
      <c r="L150" s="17">
        <f t="shared" si="105"/>
        <v>78</v>
      </c>
      <c r="M150" s="17">
        <f t="shared" si="105"/>
        <v>85</v>
      </c>
      <c r="N150" s="17" t="str">
        <f t="shared" si="105"/>
        <v>Х</v>
      </c>
      <c r="O150" s="17" t="str">
        <f t="shared" ref="O150:P150" si="106">O166</f>
        <v>Х</v>
      </c>
      <c r="P150" s="17" t="str">
        <f t="shared" si="106"/>
        <v>Х</v>
      </c>
    </row>
    <row r="151" spans="1:16" ht="90" x14ac:dyDescent="0.25">
      <c r="A151" s="1">
        <v>145</v>
      </c>
      <c r="B151" s="2" t="s">
        <v>67</v>
      </c>
      <c r="C151" s="1" t="s">
        <v>49</v>
      </c>
      <c r="D151" s="6" t="s">
        <v>15</v>
      </c>
      <c r="E151" s="2" t="s">
        <v>68</v>
      </c>
      <c r="F151" s="7" t="s">
        <v>15</v>
      </c>
      <c r="G151" s="7" t="s">
        <v>15</v>
      </c>
      <c r="H151" s="7" t="s">
        <v>15</v>
      </c>
      <c r="I151" s="13" t="s">
        <v>15</v>
      </c>
      <c r="J151" s="7" t="s">
        <v>15</v>
      </c>
      <c r="K151" s="3">
        <f t="shared" ref="K151:N151" si="107">K192</f>
        <v>20</v>
      </c>
      <c r="L151" s="3">
        <f t="shared" si="107"/>
        <v>30</v>
      </c>
      <c r="M151" s="3">
        <f t="shared" si="107"/>
        <v>40</v>
      </c>
      <c r="N151" s="3" t="str">
        <f t="shared" si="107"/>
        <v>Х</v>
      </c>
      <c r="O151" s="3" t="str">
        <f t="shared" ref="O151:P151" si="108">O192</f>
        <v>Х</v>
      </c>
      <c r="P151" s="3" t="str">
        <f t="shared" si="108"/>
        <v>Х</v>
      </c>
    </row>
    <row r="152" spans="1:16" ht="210" x14ac:dyDescent="0.25">
      <c r="A152" s="1">
        <v>146</v>
      </c>
      <c r="B152" s="2" t="s">
        <v>69</v>
      </c>
      <c r="C152" s="1" t="s">
        <v>49</v>
      </c>
      <c r="D152" s="6" t="s">
        <v>15</v>
      </c>
      <c r="E152" s="2" t="s">
        <v>115</v>
      </c>
      <c r="F152" s="7" t="s">
        <v>15</v>
      </c>
      <c r="G152" s="7" t="s">
        <v>15</v>
      </c>
      <c r="H152" s="7" t="s">
        <v>15</v>
      </c>
      <c r="I152" s="13" t="s">
        <v>15</v>
      </c>
      <c r="J152" s="7" t="s">
        <v>15</v>
      </c>
      <c r="K152" s="3">
        <f t="shared" ref="K152:N152" si="109">K193</f>
        <v>15</v>
      </c>
      <c r="L152" s="3">
        <f t="shared" si="109"/>
        <v>20</v>
      </c>
      <c r="M152" s="3">
        <f t="shared" si="109"/>
        <v>25</v>
      </c>
      <c r="N152" s="3" t="str">
        <f t="shared" si="109"/>
        <v>Х</v>
      </c>
      <c r="O152" s="3" t="str">
        <f t="shared" ref="O152:P152" si="110">O193</f>
        <v>Х</v>
      </c>
      <c r="P152" s="3" t="str">
        <f t="shared" si="110"/>
        <v>Х</v>
      </c>
    </row>
    <row r="153" spans="1:16" ht="105" x14ac:dyDescent="0.25">
      <c r="A153" s="1">
        <v>147</v>
      </c>
      <c r="B153" s="9" t="s">
        <v>96</v>
      </c>
      <c r="C153" s="6" t="s">
        <v>15</v>
      </c>
      <c r="D153" s="6" t="s">
        <v>15</v>
      </c>
      <c r="E153" s="6" t="s">
        <v>15</v>
      </c>
      <c r="F153" s="7" t="s">
        <v>85</v>
      </c>
      <c r="G153" s="9" t="s">
        <v>20</v>
      </c>
      <c r="H153" s="7" t="s">
        <v>15</v>
      </c>
      <c r="I153" s="13" t="s">
        <v>15</v>
      </c>
      <c r="J153" s="7" t="s">
        <v>15</v>
      </c>
      <c r="K153" s="17">
        <f>K167+K172</f>
        <v>5535268.2252525259</v>
      </c>
      <c r="L153" s="17">
        <f t="shared" ref="L153:N153" si="111">L167+L172</f>
        <v>6697832.4000000004</v>
      </c>
      <c r="M153" s="17">
        <f t="shared" si="111"/>
        <v>4383925.9595959596</v>
      </c>
      <c r="N153" s="17">
        <f t="shared" si="111"/>
        <v>4249606</v>
      </c>
      <c r="O153" s="17">
        <f t="shared" ref="O153" si="112">O167+O172</f>
        <v>4249606</v>
      </c>
      <c r="P153" s="17">
        <f t="shared" si="96"/>
        <v>25116238.584848486</v>
      </c>
    </row>
    <row r="154" spans="1:16" ht="30" x14ac:dyDescent="0.25">
      <c r="A154" s="1">
        <v>148</v>
      </c>
      <c r="B154" s="9" t="s">
        <v>13</v>
      </c>
      <c r="C154" s="9" t="s">
        <v>14</v>
      </c>
      <c r="D154" s="6" t="s">
        <v>15</v>
      </c>
      <c r="E154" s="9" t="s">
        <v>15</v>
      </c>
      <c r="F154" s="7" t="s">
        <v>15</v>
      </c>
      <c r="G154" s="7" t="s">
        <v>15</v>
      </c>
      <c r="H154" s="7" t="s">
        <v>22</v>
      </c>
      <c r="I154" s="8" t="s">
        <v>79</v>
      </c>
      <c r="J154" s="9" t="s">
        <v>75</v>
      </c>
      <c r="K154" s="17">
        <f>K168+K173</f>
        <v>5127220.5</v>
      </c>
      <c r="L154" s="17">
        <f>L168+L173</f>
        <v>6497832.4000000004</v>
      </c>
      <c r="M154" s="17">
        <f t="shared" ref="K154:N157" si="113">M168+M173</f>
        <v>4098086.7</v>
      </c>
      <c r="N154" s="17">
        <f t="shared" si="113"/>
        <v>4249606</v>
      </c>
      <c r="O154" s="17">
        <f t="shared" ref="O154" si="114">O168+O173</f>
        <v>4249606</v>
      </c>
      <c r="P154" s="17">
        <f t="shared" si="96"/>
        <v>24222351.600000001</v>
      </c>
    </row>
    <row r="155" spans="1:16" ht="30" x14ac:dyDescent="0.25">
      <c r="A155" s="1">
        <v>149</v>
      </c>
      <c r="B155" s="9" t="s">
        <v>16</v>
      </c>
      <c r="C155" s="7" t="s">
        <v>15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13" t="s">
        <v>15</v>
      </c>
      <c r="J155" s="7" t="s">
        <v>15</v>
      </c>
      <c r="K155" s="7" t="s">
        <v>15</v>
      </c>
      <c r="L155" s="7" t="s">
        <v>15</v>
      </c>
      <c r="M155" s="7" t="s">
        <v>15</v>
      </c>
      <c r="N155" s="7" t="s">
        <v>15</v>
      </c>
      <c r="O155" s="7" t="s">
        <v>15</v>
      </c>
      <c r="P155" s="7" t="s">
        <v>15</v>
      </c>
    </row>
    <row r="156" spans="1:16" x14ac:dyDescent="0.25">
      <c r="A156" s="1">
        <v>150</v>
      </c>
      <c r="B156" s="9" t="s">
        <v>17</v>
      </c>
      <c r="C156" s="9" t="s">
        <v>14</v>
      </c>
      <c r="D156" s="6" t="s">
        <v>15</v>
      </c>
      <c r="E156" s="9" t="s">
        <v>15</v>
      </c>
      <c r="F156" s="7" t="s">
        <v>15</v>
      </c>
      <c r="G156" s="7" t="s">
        <v>15</v>
      </c>
      <c r="H156" s="7" t="s">
        <v>15</v>
      </c>
      <c r="I156" s="13" t="s">
        <v>15</v>
      </c>
      <c r="J156" s="7" t="s">
        <v>15</v>
      </c>
      <c r="K156" s="17">
        <f t="shared" si="113"/>
        <v>400000</v>
      </c>
      <c r="L156" s="17">
        <f t="shared" si="113"/>
        <v>200000</v>
      </c>
      <c r="M156" s="17">
        <f t="shared" si="113"/>
        <v>0</v>
      </c>
      <c r="N156" s="17">
        <f t="shared" si="113"/>
        <v>0</v>
      </c>
      <c r="O156" s="17">
        <f t="shared" ref="O156" si="115">O170+O175</f>
        <v>0</v>
      </c>
      <c r="P156" s="17">
        <f t="shared" si="96"/>
        <v>600000</v>
      </c>
    </row>
    <row r="157" spans="1:16" x14ac:dyDescent="0.25">
      <c r="A157" s="1">
        <v>151</v>
      </c>
      <c r="B157" s="9" t="s">
        <v>18</v>
      </c>
      <c r="C157" s="9" t="s">
        <v>14</v>
      </c>
      <c r="D157" s="6" t="s">
        <v>15</v>
      </c>
      <c r="E157" s="9" t="s">
        <v>15</v>
      </c>
      <c r="F157" s="7" t="s">
        <v>15</v>
      </c>
      <c r="G157" s="7" t="s">
        <v>15</v>
      </c>
      <c r="H157" s="7" t="s">
        <v>15</v>
      </c>
      <c r="I157" s="13" t="s">
        <v>15</v>
      </c>
      <c r="J157" s="7" t="s">
        <v>15</v>
      </c>
      <c r="K157" s="17">
        <f t="shared" si="113"/>
        <v>8047.7252525252534</v>
      </c>
      <c r="L157" s="17">
        <f t="shared" si="113"/>
        <v>0</v>
      </c>
      <c r="M157" s="17">
        <f t="shared" si="113"/>
        <v>5839.2595959595956</v>
      </c>
      <c r="N157" s="17">
        <f t="shared" si="113"/>
        <v>0</v>
      </c>
      <c r="O157" s="17">
        <f t="shared" ref="O157" si="116">O171+O176</f>
        <v>0</v>
      </c>
      <c r="P157" s="17">
        <f t="shared" si="96"/>
        <v>13886.984848484848</v>
      </c>
    </row>
    <row r="158" spans="1:16" ht="165" x14ac:dyDescent="0.25">
      <c r="A158" s="1">
        <v>152</v>
      </c>
      <c r="B158" s="2" t="s">
        <v>55</v>
      </c>
      <c r="C158" s="1" t="s">
        <v>23</v>
      </c>
      <c r="D158" s="6" t="s">
        <v>15</v>
      </c>
      <c r="E158" s="1" t="s">
        <v>19</v>
      </c>
      <c r="F158" s="7" t="s">
        <v>15</v>
      </c>
      <c r="G158" s="7" t="s">
        <v>15</v>
      </c>
      <c r="H158" s="7" t="s">
        <v>15</v>
      </c>
      <c r="I158" s="13" t="s">
        <v>15</v>
      </c>
      <c r="J158" s="7" t="s">
        <v>15</v>
      </c>
      <c r="K158" s="4">
        <v>292.053</v>
      </c>
      <c r="L158" s="4">
        <v>276.99</v>
      </c>
      <c r="M158" s="4">
        <v>313.13</v>
      </c>
      <c r="N158" s="4">
        <v>0</v>
      </c>
      <c r="O158" s="4">
        <v>0</v>
      </c>
      <c r="P158" s="4">
        <f t="shared" si="96"/>
        <v>882.173</v>
      </c>
    </row>
    <row r="159" spans="1:16" ht="150" x14ac:dyDescent="0.25">
      <c r="A159" s="1">
        <v>153</v>
      </c>
      <c r="B159" s="2" t="s">
        <v>70</v>
      </c>
      <c r="C159" s="1" t="s">
        <v>23</v>
      </c>
      <c r="D159" s="6" t="s">
        <v>15</v>
      </c>
      <c r="E159" s="1" t="s">
        <v>19</v>
      </c>
      <c r="F159" s="7" t="s">
        <v>15</v>
      </c>
      <c r="G159" s="7" t="s">
        <v>15</v>
      </c>
      <c r="H159" s="7" t="s">
        <v>15</v>
      </c>
      <c r="I159" s="13" t="s">
        <v>15</v>
      </c>
      <c r="J159" s="7" t="s">
        <v>15</v>
      </c>
      <c r="K159" s="4">
        <v>18.2</v>
      </c>
      <c r="L159" s="4">
        <v>20.036999999999999</v>
      </c>
      <c r="M159" s="4">
        <v>17.936</v>
      </c>
      <c r="N159" s="4">
        <v>0</v>
      </c>
      <c r="O159" s="4">
        <v>0</v>
      </c>
      <c r="P159" s="4">
        <f t="shared" si="96"/>
        <v>56.172999999999995</v>
      </c>
    </row>
    <row r="160" spans="1:16" ht="180" x14ac:dyDescent="0.25">
      <c r="A160" s="1">
        <v>154</v>
      </c>
      <c r="B160" s="2" t="s">
        <v>106</v>
      </c>
      <c r="C160" s="1" t="s">
        <v>23</v>
      </c>
      <c r="D160" s="6" t="s">
        <v>15</v>
      </c>
      <c r="E160" s="1" t="s">
        <v>19</v>
      </c>
      <c r="F160" s="7" t="s">
        <v>15</v>
      </c>
      <c r="G160" s="7" t="s">
        <v>15</v>
      </c>
      <c r="H160" s="7" t="s">
        <v>15</v>
      </c>
      <c r="I160" s="13" t="s">
        <v>15</v>
      </c>
      <c r="J160" s="7" t="s">
        <v>15</v>
      </c>
      <c r="K160" s="4">
        <v>0.54</v>
      </c>
      <c r="L160" s="4">
        <v>0</v>
      </c>
      <c r="M160" s="4">
        <v>0</v>
      </c>
      <c r="N160" s="4">
        <v>0</v>
      </c>
      <c r="O160" s="4">
        <v>0</v>
      </c>
      <c r="P160" s="4">
        <f t="shared" si="96"/>
        <v>0.54</v>
      </c>
    </row>
    <row r="161" spans="1:17" ht="150" x14ac:dyDescent="0.25">
      <c r="A161" s="1">
        <v>155</v>
      </c>
      <c r="B161" s="2" t="s">
        <v>109</v>
      </c>
      <c r="C161" s="1" t="s">
        <v>23</v>
      </c>
      <c r="D161" s="6" t="s">
        <v>15</v>
      </c>
      <c r="E161" s="1" t="s">
        <v>19</v>
      </c>
      <c r="F161" s="7" t="s">
        <v>15</v>
      </c>
      <c r="G161" s="7" t="s">
        <v>15</v>
      </c>
      <c r="H161" s="7" t="s">
        <v>15</v>
      </c>
      <c r="I161" s="13" t="s">
        <v>15</v>
      </c>
      <c r="J161" s="7" t="s">
        <v>15</v>
      </c>
      <c r="K161" s="4">
        <v>0</v>
      </c>
      <c r="L161" s="4">
        <v>1.34</v>
      </c>
      <c r="M161" s="4">
        <v>0</v>
      </c>
      <c r="N161" s="4">
        <v>0</v>
      </c>
      <c r="O161" s="4">
        <v>0</v>
      </c>
      <c r="P161" s="4">
        <f t="shared" si="96"/>
        <v>1.34</v>
      </c>
    </row>
    <row r="162" spans="1:17" ht="165" x14ac:dyDescent="0.25">
      <c r="A162" s="1">
        <v>156</v>
      </c>
      <c r="B162" s="2" t="s">
        <v>104</v>
      </c>
      <c r="C162" s="1" t="s">
        <v>23</v>
      </c>
      <c r="D162" s="6" t="s">
        <v>15</v>
      </c>
      <c r="E162" s="1" t="s">
        <v>19</v>
      </c>
      <c r="F162" s="7" t="s">
        <v>15</v>
      </c>
      <c r="G162" s="7" t="s">
        <v>15</v>
      </c>
      <c r="H162" s="7" t="s">
        <v>15</v>
      </c>
      <c r="I162" s="13" t="s">
        <v>15</v>
      </c>
      <c r="J162" s="7" t="s">
        <v>15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f t="shared" si="96"/>
        <v>0</v>
      </c>
    </row>
    <row r="163" spans="1:17" ht="150" x14ac:dyDescent="0.25">
      <c r="A163" s="1">
        <v>157</v>
      </c>
      <c r="B163" s="2" t="s">
        <v>108</v>
      </c>
      <c r="C163" s="1" t="s">
        <v>23</v>
      </c>
      <c r="D163" s="6" t="s">
        <v>15</v>
      </c>
      <c r="E163" s="1" t="s">
        <v>19</v>
      </c>
      <c r="F163" s="7" t="s">
        <v>15</v>
      </c>
      <c r="G163" s="7" t="s">
        <v>15</v>
      </c>
      <c r="H163" s="7" t="s">
        <v>15</v>
      </c>
      <c r="I163" s="13" t="s">
        <v>15</v>
      </c>
      <c r="J163" s="7" t="s">
        <v>15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f t="shared" si="96"/>
        <v>0</v>
      </c>
    </row>
    <row r="164" spans="1:17" ht="135" x14ac:dyDescent="0.25">
      <c r="A164" s="1">
        <v>158</v>
      </c>
      <c r="B164" s="2" t="s">
        <v>113</v>
      </c>
      <c r="C164" s="1" t="s">
        <v>49</v>
      </c>
      <c r="D164" s="6" t="s">
        <v>15</v>
      </c>
      <c r="E164" s="2" t="s">
        <v>64</v>
      </c>
      <c r="F164" s="7" t="s">
        <v>15</v>
      </c>
      <c r="G164" s="7" t="s">
        <v>15</v>
      </c>
      <c r="H164" s="7" t="s">
        <v>15</v>
      </c>
      <c r="I164" s="13" t="s">
        <v>15</v>
      </c>
      <c r="J164" s="7" t="s">
        <v>15</v>
      </c>
      <c r="K164" s="3">
        <v>37.28</v>
      </c>
      <c r="L164" s="3">
        <v>40.96</v>
      </c>
      <c r="M164" s="3">
        <v>45.12</v>
      </c>
      <c r="N164" s="7">
        <v>45.12</v>
      </c>
      <c r="O164" s="7">
        <v>45.12</v>
      </c>
      <c r="P164" s="7" t="s">
        <v>15</v>
      </c>
    </row>
    <row r="165" spans="1:17" ht="120" x14ac:dyDescent="0.25">
      <c r="A165" s="1">
        <v>159</v>
      </c>
      <c r="B165" s="2" t="s">
        <v>65</v>
      </c>
      <c r="C165" s="1" t="s">
        <v>49</v>
      </c>
      <c r="D165" s="6" t="s">
        <v>15</v>
      </c>
      <c r="E165" s="2" t="s">
        <v>66</v>
      </c>
      <c r="F165" s="7" t="s">
        <v>15</v>
      </c>
      <c r="G165" s="7" t="s">
        <v>15</v>
      </c>
      <c r="H165" s="7" t="s">
        <v>15</v>
      </c>
      <c r="I165" s="13" t="s">
        <v>15</v>
      </c>
      <c r="J165" s="7" t="s">
        <v>15</v>
      </c>
      <c r="K165" s="3">
        <v>100</v>
      </c>
      <c r="L165" s="3">
        <v>100</v>
      </c>
      <c r="M165" s="3">
        <v>100</v>
      </c>
      <c r="N165" s="7" t="s">
        <v>15</v>
      </c>
      <c r="O165" s="7" t="s">
        <v>15</v>
      </c>
      <c r="P165" s="7" t="s">
        <v>15</v>
      </c>
    </row>
    <row r="166" spans="1:17" ht="90" x14ac:dyDescent="0.25">
      <c r="A166" s="1">
        <v>160</v>
      </c>
      <c r="B166" s="2" t="s">
        <v>54</v>
      </c>
      <c r="C166" s="1" t="s">
        <v>49</v>
      </c>
      <c r="D166" s="6" t="s">
        <v>15</v>
      </c>
      <c r="E166" s="2" t="s">
        <v>114</v>
      </c>
      <c r="F166" s="7" t="s">
        <v>15</v>
      </c>
      <c r="G166" s="7" t="s">
        <v>15</v>
      </c>
      <c r="H166" s="7" t="s">
        <v>15</v>
      </c>
      <c r="I166" s="13" t="s">
        <v>15</v>
      </c>
      <c r="J166" s="7" t="s">
        <v>15</v>
      </c>
      <c r="K166" s="3">
        <v>71</v>
      </c>
      <c r="L166" s="3">
        <v>78</v>
      </c>
      <c r="M166" s="3">
        <v>85</v>
      </c>
      <c r="N166" s="7" t="s">
        <v>15</v>
      </c>
      <c r="O166" s="7" t="s">
        <v>15</v>
      </c>
      <c r="P166" s="7" t="s">
        <v>15</v>
      </c>
    </row>
    <row r="167" spans="1:17" ht="105" x14ac:dyDescent="0.25">
      <c r="A167" s="1">
        <v>161</v>
      </c>
      <c r="B167" s="9" t="s">
        <v>38</v>
      </c>
      <c r="C167" s="9" t="s">
        <v>15</v>
      </c>
      <c r="D167" s="6" t="s">
        <v>15</v>
      </c>
      <c r="E167" s="9" t="s">
        <v>15</v>
      </c>
      <c r="F167" s="7" t="s">
        <v>85</v>
      </c>
      <c r="G167" s="9" t="s">
        <v>20</v>
      </c>
      <c r="H167" s="7" t="s">
        <v>15</v>
      </c>
      <c r="I167" s="13" t="s">
        <v>15</v>
      </c>
      <c r="J167" s="7" t="s">
        <v>15</v>
      </c>
      <c r="K167" s="17">
        <f>K168+K170+K171</f>
        <v>3275082.7</v>
      </c>
      <c r="L167" s="17">
        <f t="shared" ref="L167:N167" si="117">L168+L170+L171</f>
        <v>5197832.4000000004</v>
      </c>
      <c r="M167" s="17">
        <v>2200000</v>
      </c>
      <c r="N167" s="17">
        <f t="shared" si="117"/>
        <v>2070000</v>
      </c>
      <c r="O167" s="17">
        <f t="shared" ref="O167" si="118">O168+O170+O171</f>
        <v>2070000</v>
      </c>
      <c r="P167" s="17">
        <f t="shared" si="96"/>
        <v>14812915.100000001</v>
      </c>
    </row>
    <row r="168" spans="1:17" ht="30" x14ac:dyDescent="0.25">
      <c r="A168" s="1">
        <v>162</v>
      </c>
      <c r="B168" s="9" t="s">
        <v>13</v>
      </c>
      <c r="C168" s="9" t="s">
        <v>14</v>
      </c>
      <c r="D168" s="6" t="s">
        <v>15</v>
      </c>
      <c r="E168" s="9" t="s">
        <v>15</v>
      </c>
      <c r="F168" s="9" t="s">
        <v>15</v>
      </c>
      <c r="G168" s="9" t="s">
        <v>15</v>
      </c>
      <c r="H168" s="7" t="s">
        <v>22</v>
      </c>
      <c r="I168" s="8" t="s">
        <v>80</v>
      </c>
      <c r="J168" s="7" t="s">
        <v>76</v>
      </c>
      <c r="K168" s="17">
        <v>2875082.7</v>
      </c>
      <c r="L168" s="17">
        <v>4997832.4000000004</v>
      </c>
      <c r="M168" s="17">
        <v>1970000</v>
      </c>
      <c r="N168" s="17">
        <v>2070000</v>
      </c>
      <c r="O168" s="17">
        <v>2070000</v>
      </c>
      <c r="P168" s="17">
        <f t="shared" si="96"/>
        <v>13982915.100000001</v>
      </c>
    </row>
    <row r="169" spans="1:17" ht="30" x14ac:dyDescent="0.25">
      <c r="A169" s="1">
        <v>163</v>
      </c>
      <c r="B169" s="9" t="s">
        <v>16</v>
      </c>
      <c r="C169" s="6" t="s">
        <v>15</v>
      </c>
      <c r="D169" s="6" t="s">
        <v>15</v>
      </c>
      <c r="E169" s="6" t="s">
        <v>15</v>
      </c>
      <c r="F169" s="6" t="s">
        <v>15</v>
      </c>
      <c r="G169" s="9" t="s">
        <v>15</v>
      </c>
      <c r="H169" s="6" t="s">
        <v>15</v>
      </c>
      <c r="I169" s="8" t="s">
        <v>15</v>
      </c>
      <c r="J169" s="6" t="s">
        <v>15</v>
      </c>
      <c r="K169" s="6" t="s">
        <v>15</v>
      </c>
      <c r="L169" s="6" t="s">
        <v>15</v>
      </c>
      <c r="M169" s="6" t="s">
        <v>15</v>
      </c>
      <c r="N169" s="6" t="s">
        <v>15</v>
      </c>
      <c r="O169" s="6" t="s">
        <v>15</v>
      </c>
      <c r="P169" s="6" t="s">
        <v>15</v>
      </c>
    </row>
    <row r="170" spans="1:17" x14ac:dyDescent="0.25">
      <c r="A170" s="1">
        <v>164</v>
      </c>
      <c r="B170" s="9" t="s">
        <v>17</v>
      </c>
      <c r="C170" s="9" t="s">
        <v>14</v>
      </c>
      <c r="D170" s="6" t="s">
        <v>15</v>
      </c>
      <c r="E170" s="9" t="s">
        <v>15</v>
      </c>
      <c r="F170" s="9" t="s">
        <v>15</v>
      </c>
      <c r="G170" s="9" t="s">
        <v>15</v>
      </c>
      <c r="H170" s="7" t="s">
        <v>26</v>
      </c>
      <c r="I170" s="13" t="s">
        <v>26</v>
      </c>
      <c r="J170" s="7" t="s">
        <v>26</v>
      </c>
      <c r="K170" s="17">
        <v>400000</v>
      </c>
      <c r="L170" s="17">
        <v>200000</v>
      </c>
      <c r="M170" s="17"/>
      <c r="N170" s="17"/>
      <c r="O170" s="17"/>
      <c r="P170" s="17">
        <f t="shared" si="96"/>
        <v>600000</v>
      </c>
    </row>
    <row r="171" spans="1:17" x14ac:dyDescent="0.25">
      <c r="A171" s="1">
        <v>165</v>
      </c>
      <c r="B171" s="9" t="s">
        <v>18</v>
      </c>
      <c r="C171" s="9" t="s">
        <v>14</v>
      </c>
      <c r="D171" s="6" t="s">
        <v>15</v>
      </c>
      <c r="E171" s="9" t="s">
        <v>15</v>
      </c>
      <c r="F171" s="9" t="s">
        <v>15</v>
      </c>
      <c r="G171" s="9" t="s">
        <v>15</v>
      </c>
      <c r="H171" s="7" t="s">
        <v>26</v>
      </c>
      <c r="I171" s="13" t="s">
        <v>26</v>
      </c>
      <c r="J171" s="7" t="s">
        <v>26</v>
      </c>
      <c r="K171" s="17"/>
      <c r="L171" s="17"/>
      <c r="M171" s="17"/>
      <c r="N171" s="17"/>
      <c r="O171" s="17"/>
      <c r="P171" s="17">
        <f t="shared" si="96"/>
        <v>0</v>
      </c>
    </row>
    <row r="172" spans="1:17" ht="105" x14ac:dyDescent="0.25">
      <c r="A172" s="1">
        <v>166</v>
      </c>
      <c r="B172" s="9" t="s">
        <v>35</v>
      </c>
      <c r="C172" s="9" t="s">
        <v>15</v>
      </c>
      <c r="D172" s="6" t="s">
        <v>15</v>
      </c>
      <c r="E172" s="9" t="s">
        <v>15</v>
      </c>
      <c r="F172" s="7" t="s">
        <v>85</v>
      </c>
      <c r="G172" s="9" t="s">
        <v>20</v>
      </c>
      <c r="H172" s="7" t="s">
        <v>15</v>
      </c>
      <c r="I172" s="13" t="s">
        <v>15</v>
      </c>
      <c r="J172" s="7" t="s">
        <v>15</v>
      </c>
      <c r="K172" s="17">
        <f t="shared" ref="K172:N172" si="119">K177+K182</f>
        <v>2260185.5252525252</v>
      </c>
      <c r="L172" s="17">
        <f t="shared" si="119"/>
        <v>1500000</v>
      </c>
      <c r="M172" s="17">
        <f t="shared" si="119"/>
        <v>2183925.9595959596</v>
      </c>
      <c r="N172" s="17">
        <f t="shared" si="119"/>
        <v>2179606</v>
      </c>
      <c r="O172" s="17">
        <f t="shared" ref="O172" si="120">O177+O182</f>
        <v>2179606</v>
      </c>
      <c r="P172" s="17">
        <f t="shared" si="96"/>
        <v>10303323.484848484</v>
      </c>
      <c r="Q172" s="19"/>
    </row>
    <row r="173" spans="1:17" ht="30" x14ac:dyDescent="0.25">
      <c r="A173" s="1">
        <v>167</v>
      </c>
      <c r="B173" s="9" t="s">
        <v>13</v>
      </c>
      <c r="C173" s="9" t="s">
        <v>14</v>
      </c>
      <c r="D173" s="6" t="s">
        <v>15</v>
      </c>
      <c r="E173" s="9" t="s">
        <v>15</v>
      </c>
      <c r="F173" s="9" t="s">
        <v>15</v>
      </c>
      <c r="G173" s="9" t="s">
        <v>15</v>
      </c>
      <c r="H173" s="7" t="s">
        <v>22</v>
      </c>
      <c r="I173" s="8" t="s">
        <v>80</v>
      </c>
      <c r="J173" s="9" t="s">
        <v>91</v>
      </c>
      <c r="K173" s="17">
        <f>K178+K183</f>
        <v>2252137.7999999998</v>
      </c>
      <c r="L173" s="17">
        <f>L178+L183</f>
        <v>1500000</v>
      </c>
      <c r="M173" s="17">
        <f t="shared" ref="K173:N176" si="121">M178+M183</f>
        <v>2128086.7000000002</v>
      </c>
      <c r="N173" s="17">
        <f t="shared" si="121"/>
        <v>2179606</v>
      </c>
      <c r="O173" s="17">
        <f t="shared" ref="O173" si="122">O178+O183</f>
        <v>2179606</v>
      </c>
      <c r="P173" s="17">
        <f t="shared" si="96"/>
        <v>10239436.5</v>
      </c>
    </row>
    <row r="174" spans="1:17" ht="30" x14ac:dyDescent="0.25">
      <c r="A174" s="1">
        <v>168</v>
      </c>
      <c r="B174" s="9" t="s">
        <v>16</v>
      </c>
      <c r="C174" s="6" t="s">
        <v>15</v>
      </c>
      <c r="D174" s="6" t="s">
        <v>15</v>
      </c>
      <c r="E174" s="6" t="s">
        <v>15</v>
      </c>
      <c r="F174" s="6" t="s">
        <v>15</v>
      </c>
      <c r="G174" s="6" t="s">
        <v>15</v>
      </c>
      <c r="H174" s="6" t="s">
        <v>15</v>
      </c>
      <c r="I174" s="8" t="s">
        <v>15</v>
      </c>
      <c r="J174" s="6" t="s">
        <v>15</v>
      </c>
      <c r="K174" s="6" t="s">
        <v>15</v>
      </c>
      <c r="L174" s="6" t="s">
        <v>15</v>
      </c>
      <c r="M174" s="6" t="s">
        <v>15</v>
      </c>
      <c r="N174" s="6" t="s">
        <v>15</v>
      </c>
      <c r="O174" s="6" t="s">
        <v>15</v>
      </c>
      <c r="P174" s="6" t="s">
        <v>15</v>
      </c>
    </row>
    <row r="175" spans="1:17" x14ac:dyDescent="0.25">
      <c r="A175" s="1">
        <v>169</v>
      </c>
      <c r="B175" s="9" t="s">
        <v>17</v>
      </c>
      <c r="C175" s="9" t="s">
        <v>14</v>
      </c>
      <c r="D175" s="6" t="s">
        <v>15</v>
      </c>
      <c r="E175" s="6" t="s">
        <v>15</v>
      </c>
      <c r="F175" s="6" t="s">
        <v>15</v>
      </c>
      <c r="G175" s="6" t="s">
        <v>15</v>
      </c>
      <c r="H175" s="6" t="s">
        <v>15</v>
      </c>
      <c r="I175" s="8" t="s">
        <v>15</v>
      </c>
      <c r="J175" s="6" t="s">
        <v>15</v>
      </c>
      <c r="K175" s="17">
        <f t="shared" si="121"/>
        <v>0</v>
      </c>
      <c r="L175" s="17">
        <f t="shared" si="121"/>
        <v>0</v>
      </c>
      <c r="M175" s="17">
        <f t="shared" si="121"/>
        <v>0</v>
      </c>
      <c r="N175" s="17">
        <f t="shared" si="121"/>
        <v>0</v>
      </c>
      <c r="O175" s="17">
        <f t="shared" ref="O175" si="123">O180+O185</f>
        <v>0</v>
      </c>
      <c r="P175" s="17">
        <f t="shared" si="96"/>
        <v>0</v>
      </c>
    </row>
    <row r="176" spans="1:17" x14ac:dyDescent="0.25">
      <c r="A176" s="1">
        <v>170</v>
      </c>
      <c r="B176" s="9" t="s">
        <v>18</v>
      </c>
      <c r="C176" s="9" t="s">
        <v>14</v>
      </c>
      <c r="D176" s="6" t="s">
        <v>15</v>
      </c>
      <c r="E176" s="6" t="s">
        <v>15</v>
      </c>
      <c r="F176" s="6" t="s">
        <v>15</v>
      </c>
      <c r="G176" s="6" t="s">
        <v>15</v>
      </c>
      <c r="H176" s="6" t="s">
        <v>15</v>
      </c>
      <c r="I176" s="8" t="s">
        <v>15</v>
      </c>
      <c r="J176" s="6" t="s">
        <v>15</v>
      </c>
      <c r="K176" s="17">
        <f t="shared" si="121"/>
        <v>8047.7252525252534</v>
      </c>
      <c r="L176" s="17">
        <f t="shared" si="121"/>
        <v>0</v>
      </c>
      <c r="M176" s="17">
        <f t="shared" si="121"/>
        <v>5839.2595959595956</v>
      </c>
      <c r="N176" s="17">
        <f t="shared" si="121"/>
        <v>0</v>
      </c>
      <c r="O176" s="17">
        <f t="shared" ref="O176" si="124">O181+O186</f>
        <v>0</v>
      </c>
      <c r="P176" s="17">
        <f t="shared" si="96"/>
        <v>13886.984848484848</v>
      </c>
    </row>
    <row r="177" spans="1:16" ht="105" x14ac:dyDescent="0.25">
      <c r="A177" s="1">
        <v>171</v>
      </c>
      <c r="B177" s="9" t="s">
        <v>36</v>
      </c>
      <c r="C177" s="9" t="s">
        <v>15</v>
      </c>
      <c r="D177" s="6" t="s">
        <v>15</v>
      </c>
      <c r="E177" s="9" t="s">
        <v>15</v>
      </c>
      <c r="F177" s="7" t="s">
        <v>85</v>
      </c>
      <c r="G177" s="9" t="s">
        <v>20</v>
      </c>
      <c r="H177" s="7" t="s">
        <v>15</v>
      </c>
      <c r="I177" s="13" t="s">
        <v>15</v>
      </c>
      <c r="J177" s="7" t="s">
        <v>15</v>
      </c>
      <c r="K177" s="17">
        <f t="shared" ref="K177:N177" si="125">K178+K180+K181</f>
        <v>1455413</v>
      </c>
      <c r="L177" s="17">
        <f t="shared" si="125"/>
        <v>1500000</v>
      </c>
      <c r="M177" s="17">
        <v>1600000</v>
      </c>
      <c r="N177" s="17">
        <f t="shared" si="125"/>
        <v>2179606</v>
      </c>
      <c r="O177" s="17">
        <f t="shared" ref="O177" si="126">O178+O180+O181</f>
        <v>2179606</v>
      </c>
      <c r="P177" s="17">
        <f t="shared" si="96"/>
        <v>8914625</v>
      </c>
    </row>
    <row r="178" spans="1:16" ht="30" x14ac:dyDescent="0.25">
      <c r="A178" s="1">
        <v>172</v>
      </c>
      <c r="B178" s="9" t="s">
        <v>13</v>
      </c>
      <c r="C178" s="9" t="s">
        <v>14</v>
      </c>
      <c r="D178" s="6" t="s">
        <v>15</v>
      </c>
      <c r="E178" s="9" t="s">
        <v>15</v>
      </c>
      <c r="F178" s="9" t="s">
        <v>15</v>
      </c>
      <c r="G178" s="9" t="s">
        <v>15</v>
      </c>
      <c r="H178" s="7" t="s">
        <v>22</v>
      </c>
      <c r="I178" s="8" t="s">
        <v>80</v>
      </c>
      <c r="J178" s="7" t="s">
        <v>76</v>
      </c>
      <c r="K178" s="17">
        <f>1970730.5-515317.5</f>
        <v>1455413</v>
      </c>
      <c r="L178" s="17">
        <v>1500000</v>
      </c>
      <c r="M178" s="17">
        <v>1550000</v>
      </c>
      <c r="N178" s="17">
        <f>1600000+579606</f>
        <v>2179606</v>
      </c>
      <c r="O178" s="17">
        <f>1600000+579606</f>
        <v>2179606</v>
      </c>
      <c r="P178" s="17">
        <f t="shared" si="96"/>
        <v>8864625</v>
      </c>
    </row>
    <row r="179" spans="1:16" ht="30" x14ac:dyDescent="0.25">
      <c r="A179" s="1">
        <v>173</v>
      </c>
      <c r="B179" s="9" t="s">
        <v>16</v>
      </c>
      <c r="C179" s="9"/>
      <c r="D179" s="9" t="s">
        <v>15</v>
      </c>
      <c r="E179" s="9" t="s">
        <v>15</v>
      </c>
      <c r="F179" s="9" t="s">
        <v>15</v>
      </c>
      <c r="G179" s="9" t="s">
        <v>15</v>
      </c>
      <c r="H179" s="9" t="s">
        <v>15</v>
      </c>
      <c r="I179" s="8" t="s">
        <v>15</v>
      </c>
      <c r="J179" s="9" t="s">
        <v>15</v>
      </c>
      <c r="K179" s="9" t="s">
        <v>15</v>
      </c>
      <c r="L179" s="9" t="s">
        <v>15</v>
      </c>
      <c r="M179" s="9" t="s">
        <v>15</v>
      </c>
      <c r="N179" s="9" t="s">
        <v>15</v>
      </c>
      <c r="O179" s="9" t="s">
        <v>15</v>
      </c>
      <c r="P179" s="9" t="s">
        <v>15</v>
      </c>
    </row>
    <row r="180" spans="1:16" x14ac:dyDescent="0.25">
      <c r="A180" s="1">
        <v>174</v>
      </c>
      <c r="B180" s="9" t="s">
        <v>17</v>
      </c>
      <c r="C180" s="9" t="s">
        <v>14</v>
      </c>
      <c r="D180" s="6" t="s">
        <v>15</v>
      </c>
      <c r="E180" s="6" t="s">
        <v>15</v>
      </c>
      <c r="F180" s="6" t="s">
        <v>15</v>
      </c>
      <c r="G180" s="6" t="s">
        <v>15</v>
      </c>
      <c r="H180" s="6" t="s">
        <v>15</v>
      </c>
      <c r="I180" s="8" t="s">
        <v>15</v>
      </c>
      <c r="J180" s="6" t="s">
        <v>15</v>
      </c>
      <c r="K180" s="17"/>
      <c r="L180" s="17"/>
      <c r="M180" s="17"/>
      <c r="N180" s="17"/>
      <c r="O180" s="17"/>
      <c r="P180" s="17">
        <f t="shared" si="96"/>
        <v>0</v>
      </c>
    </row>
    <row r="181" spans="1:16" x14ac:dyDescent="0.25">
      <c r="A181" s="1">
        <v>175</v>
      </c>
      <c r="B181" s="9" t="s">
        <v>18</v>
      </c>
      <c r="C181" s="9" t="s">
        <v>14</v>
      </c>
      <c r="D181" s="6" t="s">
        <v>15</v>
      </c>
      <c r="E181" s="6" t="s">
        <v>15</v>
      </c>
      <c r="F181" s="6" t="s">
        <v>15</v>
      </c>
      <c r="G181" s="6" t="s">
        <v>15</v>
      </c>
      <c r="H181" s="6" t="s">
        <v>15</v>
      </c>
      <c r="I181" s="8" t="s">
        <v>15</v>
      </c>
      <c r="J181" s="6" t="s">
        <v>15</v>
      </c>
      <c r="K181" s="17"/>
      <c r="L181" s="17"/>
      <c r="M181" s="17"/>
      <c r="N181" s="17"/>
      <c r="O181" s="17"/>
      <c r="P181" s="17">
        <f t="shared" ref="P181:P232" si="127">SUM(K181:O181)</f>
        <v>0</v>
      </c>
    </row>
    <row r="182" spans="1:16" ht="105" x14ac:dyDescent="0.25">
      <c r="A182" s="1">
        <v>176</v>
      </c>
      <c r="B182" s="9" t="s">
        <v>37</v>
      </c>
      <c r="C182" s="9" t="s">
        <v>15</v>
      </c>
      <c r="D182" s="6" t="s">
        <v>15</v>
      </c>
      <c r="E182" s="9" t="s">
        <v>15</v>
      </c>
      <c r="F182" s="7" t="s">
        <v>85</v>
      </c>
      <c r="G182" s="9" t="s">
        <v>20</v>
      </c>
      <c r="H182" s="7" t="s">
        <v>15</v>
      </c>
      <c r="I182" s="13" t="s">
        <v>15</v>
      </c>
      <c r="J182" s="7" t="s">
        <v>15</v>
      </c>
      <c r="K182" s="17">
        <f t="shared" ref="K182:N182" si="128">K183+K185+K186</f>
        <v>804772.52525252535</v>
      </c>
      <c r="L182" s="17">
        <f>L183+L185+L186</f>
        <v>0</v>
      </c>
      <c r="M182" s="17">
        <f t="shared" si="128"/>
        <v>583925.95959595952</v>
      </c>
      <c r="N182" s="17">
        <f t="shared" si="128"/>
        <v>0</v>
      </c>
      <c r="O182" s="17">
        <f t="shared" ref="O182" si="129">O183+O185+O186</f>
        <v>0</v>
      </c>
      <c r="P182" s="17">
        <f t="shared" si="127"/>
        <v>1388698.4848484849</v>
      </c>
    </row>
    <row r="183" spans="1:16" ht="30" x14ac:dyDescent="0.25">
      <c r="A183" s="1">
        <v>177</v>
      </c>
      <c r="B183" s="9" t="s">
        <v>13</v>
      </c>
      <c r="C183" s="9" t="s">
        <v>14</v>
      </c>
      <c r="D183" s="6" t="s">
        <v>15</v>
      </c>
      <c r="E183" s="9" t="s">
        <v>15</v>
      </c>
      <c r="F183" s="9" t="s">
        <v>15</v>
      </c>
      <c r="G183" s="9" t="s">
        <v>15</v>
      </c>
      <c r="H183" s="7" t="s">
        <v>22</v>
      </c>
      <c r="I183" s="8" t="s">
        <v>80</v>
      </c>
      <c r="J183" s="27" t="s">
        <v>90</v>
      </c>
      <c r="K183" s="17">
        <v>796724.8</v>
      </c>
      <c r="L183" s="17">
        <v>0</v>
      </c>
      <c r="M183" s="17">
        <v>578086.69999999995</v>
      </c>
      <c r="N183" s="17"/>
      <c r="O183" s="17"/>
      <c r="P183" s="17">
        <f t="shared" si="127"/>
        <v>1374811.5</v>
      </c>
    </row>
    <row r="184" spans="1:16" ht="30" x14ac:dyDescent="0.25">
      <c r="A184" s="1">
        <v>178</v>
      </c>
      <c r="B184" s="9" t="s">
        <v>16</v>
      </c>
      <c r="C184" s="6" t="s">
        <v>15</v>
      </c>
      <c r="D184" s="6" t="s">
        <v>15</v>
      </c>
      <c r="E184" s="6" t="s">
        <v>15</v>
      </c>
      <c r="F184" s="6" t="s">
        <v>15</v>
      </c>
      <c r="G184" s="6" t="s">
        <v>15</v>
      </c>
      <c r="H184" s="6" t="s">
        <v>15</v>
      </c>
      <c r="I184" s="8" t="s">
        <v>15</v>
      </c>
      <c r="J184" s="6" t="s">
        <v>15</v>
      </c>
      <c r="K184" s="6" t="s">
        <v>15</v>
      </c>
      <c r="L184" s="6" t="s">
        <v>15</v>
      </c>
      <c r="M184" s="6" t="s">
        <v>15</v>
      </c>
      <c r="N184" s="6" t="s">
        <v>15</v>
      </c>
      <c r="O184" s="6" t="s">
        <v>15</v>
      </c>
      <c r="P184" s="6" t="s">
        <v>15</v>
      </c>
    </row>
    <row r="185" spans="1:16" x14ac:dyDescent="0.25">
      <c r="A185" s="1">
        <v>179</v>
      </c>
      <c r="B185" s="9" t="s">
        <v>17</v>
      </c>
      <c r="C185" s="9" t="s">
        <v>14</v>
      </c>
      <c r="D185" s="6" t="s">
        <v>15</v>
      </c>
      <c r="E185" s="9" t="s">
        <v>15</v>
      </c>
      <c r="F185" s="9" t="s">
        <v>15</v>
      </c>
      <c r="G185" s="9" t="s">
        <v>15</v>
      </c>
      <c r="H185" s="9" t="s">
        <v>15</v>
      </c>
      <c r="I185" s="8" t="s">
        <v>15</v>
      </c>
      <c r="J185" s="9" t="s">
        <v>15</v>
      </c>
      <c r="K185" s="17"/>
      <c r="L185" s="17"/>
      <c r="M185" s="17"/>
      <c r="N185" s="17"/>
      <c r="O185" s="17"/>
      <c r="P185" s="17">
        <f t="shared" si="127"/>
        <v>0</v>
      </c>
    </row>
    <row r="186" spans="1:16" x14ac:dyDescent="0.25">
      <c r="A186" s="1">
        <v>180</v>
      </c>
      <c r="B186" s="9" t="s">
        <v>18</v>
      </c>
      <c r="C186" s="9" t="s">
        <v>14</v>
      </c>
      <c r="D186" s="6" t="s">
        <v>15</v>
      </c>
      <c r="E186" s="9" t="s">
        <v>15</v>
      </c>
      <c r="F186" s="9" t="s">
        <v>15</v>
      </c>
      <c r="G186" s="9" t="s">
        <v>15</v>
      </c>
      <c r="H186" s="9" t="s">
        <v>15</v>
      </c>
      <c r="I186" s="8" t="s">
        <v>15</v>
      </c>
      <c r="J186" s="9" t="s">
        <v>15</v>
      </c>
      <c r="K186" s="17">
        <f t="shared" ref="K186:N186" si="130">K183/99</f>
        <v>8047.7252525252534</v>
      </c>
      <c r="L186" s="17">
        <f t="shared" si="130"/>
        <v>0</v>
      </c>
      <c r="M186" s="17">
        <f t="shared" si="130"/>
        <v>5839.2595959595956</v>
      </c>
      <c r="N186" s="17">
        <f t="shared" si="130"/>
        <v>0</v>
      </c>
      <c r="O186" s="17">
        <f t="shared" ref="O186" si="131">O183/99</f>
        <v>0</v>
      </c>
      <c r="P186" s="17">
        <f t="shared" si="127"/>
        <v>13886.984848484848</v>
      </c>
    </row>
    <row r="187" spans="1:16" ht="105" x14ac:dyDescent="0.25">
      <c r="A187" s="1">
        <v>181</v>
      </c>
      <c r="B187" s="9" t="s">
        <v>39</v>
      </c>
      <c r="C187" s="6" t="s">
        <v>15</v>
      </c>
      <c r="D187" s="6" t="s">
        <v>15</v>
      </c>
      <c r="E187" s="6" t="s">
        <v>15</v>
      </c>
      <c r="F187" s="7" t="s">
        <v>85</v>
      </c>
      <c r="G187" s="9" t="s">
        <v>20</v>
      </c>
      <c r="H187" s="7" t="s">
        <v>15</v>
      </c>
      <c r="I187" s="13" t="s">
        <v>15</v>
      </c>
      <c r="J187" s="7" t="s">
        <v>15</v>
      </c>
      <c r="K187" s="17">
        <f t="shared" ref="K187:N187" si="132">K195+K200+K205</f>
        <v>361235.6</v>
      </c>
      <c r="L187" s="17">
        <f t="shared" si="132"/>
        <v>290009.2</v>
      </c>
      <c r="M187" s="17">
        <f t="shared" si="132"/>
        <v>46000</v>
      </c>
      <c r="N187" s="17">
        <f t="shared" si="132"/>
        <v>0</v>
      </c>
      <c r="O187" s="17">
        <f t="shared" ref="O187" si="133">O195+O200+O205</f>
        <v>0</v>
      </c>
      <c r="P187" s="17">
        <f t="shared" si="127"/>
        <v>697244.8</v>
      </c>
    </row>
    <row r="188" spans="1:16" ht="30" x14ac:dyDescent="0.25">
      <c r="A188" s="1">
        <v>182</v>
      </c>
      <c r="B188" s="9" t="s">
        <v>13</v>
      </c>
      <c r="C188" s="9" t="s">
        <v>14</v>
      </c>
      <c r="D188" s="6" t="s">
        <v>15</v>
      </c>
      <c r="E188" s="9" t="s">
        <v>15</v>
      </c>
      <c r="F188" s="7" t="s">
        <v>15</v>
      </c>
      <c r="G188" s="7" t="s">
        <v>15</v>
      </c>
      <c r="H188" s="7" t="s">
        <v>22</v>
      </c>
      <c r="I188" s="8" t="s">
        <v>81</v>
      </c>
      <c r="J188" s="7" t="s">
        <v>76</v>
      </c>
      <c r="K188" s="17">
        <f t="shared" ref="K188:N191" si="134">K196+K201+K206</f>
        <v>281235.59999999998</v>
      </c>
      <c r="L188" s="17">
        <f t="shared" si="134"/>
        <v>210009.2</v>
      </c>
      <c r="M188" s="17">
        <f t="shared" si="134"/>
        <v>46000</v>
      </c>
      <c r="N188" s="17">
        <f t="shared" si="134"/>
        <v>0</v>
      </c>
      <c r="O188" s="17">
        <f t="shared" ref="O188" si="135">O196+O201+O206</f>
        <v>0</v>
      </c>
      <c r="P188" s="17">
        <f t="shared" si="127"/>
        <v>537244.80000000005</v>
      </c>
    </row>
    <row r="189" spans="1:16" ht="30" x14ac:dyDescent="0.25">
      <c r="A189" s="1">
        <v>183</v>
      </c>
      <c r="B189" s="9" t="s">
        <v>16</v>
      </c>
      <c r="C189" s="6" t="s">
        <v>15</v>
      </c>
      <c r="D189" s="6" t="s">
        <v>15</v>
      </c>
      <c r="E189" s="6" t="s">
        <v>15</v>
      </c>
      <c r="F189" s="6" t="s">
        <v>15</v>
      </c>
      <c r="G189" s="6" t="s">
        <v>15</v>
      </c>
      <c r="H189" s="6" t="s">
        <v>15</v>
      </c>
      <c r="I189" s="8" t="s">
        <v>15</v>
      </c>
      <c r="J189" s="6" t="s">
        <v>15</v>
      </c>
      <c r="K189" s="6" t="s">
        <v>15</v>
      </c>
      <c r="L189" s="6" t="s">
        <v>15</v>
      </c>
      <c r="M189" s="6" t="s">
        <v>15</v>
      </c>
      <c r="N189" s="6" t="s">
        <v>15</v>
      </c>
      <c r="O189" s="6" t="s">
        <v>15</v>
      </c>
      <c r="P189" s="6" t="s">
        <v>15</v>
      </c>
    </row>
    <row r="190" spans="1:16" x14ac:dyDescent="0.25">
      <c r="A190" s="1">
        <v>184</v>
      </c>
      <c r="B190" s="9" t="s">
        <v>17</v>
      </c>
      <c r="C190" s="9" t="s">
        <v>14</v>
      </c>
      <c r="D190" s="6" t="s">
        <v>15</v>
      </c>
      <c r="E190" s="9" t="s">
        <v>15</v>
      </c>
      <c r="F190" s="7" t="s">
        <v>15</v>
      </c>
      <c r="G190" s="7" t="s">
        <v>15</v>
      </c>
      <c r="H190" s="7" t="s">
        <v>15</v>
      </c>
      <c r="I190" s="13" t="s">
        <v>15</v>
      </c>
      <c r="J190" s="7" t="s">
        <v>15</v>
      </c>
      <c r="K190" s="17">
        <f t="shared" si="134"/>
        <v>80000</v>
      </c>
      <c r="L190" s="17">
        <f t="shared" si="134"/>
        <v>80000</v>
      </c>
      <c r="M190" s="17">
        <f t="shared" si="134"/>
        <v>0</v>
      </c>
      <c r="N190" s="17">
        <f t="shared" si="134"/>
        <v>0</v>
      </c>
      <c r="O190" s="17">
        <f t="shared" ref="O190" si="136">O198+O203+O208</f>
        <v>0</v>
      </c>
      <c r="P190" s="17">
        <f t="shared" si="127"/>
        <v>160000</v>
      </c>
    </row>
    <row r="191" spans="1:16" x14ac:dyDescent="0.25">
      <c r="A191" s="1">
        <v>185</v>
      </c>
      <c r="B191" s="9" t="s">
        <v>18</v>
      </c>
      <c r="C191" s="9" t="s">
        <v>14</v>
      </c>
      <c r="D191" s="6" t="s">
        <v>15</v>
      </c>
      <c r="E191" s="9" t="s">
        <v>15</v>
      </c>
      <c r="F191" s="7" t="s">
        <v>15</v>
      </c>
      <c r="G191" s="6" t="s">
        <v>15</v>
      </c>
      <c r="H191" s="7" t="s">
        <v>15</v>
      </c>
      <c r="I191" s="13" t="s">
        <v>15</v>
      </c>
      <c r="J191" s="7" t="s">
        <v>15</v>
      </c>
      <c r="K191" s="17">
        <f t="shared" si="134"/>
        <v>0</v>
      </c>
      <c r="L191" s="17">
        <f t="shared" si="134"/>
        <v>0</v>
      </c>
      <c r="M191" s="17">
        <f t="shared" si="134"/>
        <v>0</v>
      </c>
      <c r="N191" s="17">
        <f t="shared" si="134"/>
        <v>0</v>
      </c>
      <c r="O191" s="17">
        <f t="shared" ref="O191" si="137">O199+O204+O209</f>
        <v>0</v>
      </c>
      <c r="P191" s="17">
        <f t="shared" si="127"/>
        <v>0</v>
      </c>
    </row>
    <row r="192" spans="1:16" ht="90" x14ac:dyDescent="0.25">
      <c r="A192" s="1">
        <v>186</v>
      </c>
      <c r="B192" s="2" t="s">
        <v>67</v>
      </c>
      <c r="C192" s="1" t="s">
        <v>49</v>
      </c>
      <c r="D192" s="6" t="s">
        <v>15</v>
      </c>
      <c r="E192" s="2" t="s">
        <v>68</v>
      </c>
      <c r="F192" s="7" t="s">
        <v>15</v>
      </c>
      <c r="G192" s="7" t="s">
        <v>15</v>
      </c>
      <c r="H192" s="7" t="s">
        <v>15</v>
      </c>
      <c r="I192" s="13" t="s">
        <v>15</v>
      </c>
      <c r="J192" s="7" t="s">
        <v>15</v>
      </c>
      <c r="K192" s="3">
        <v>20</v>
      </c>
      <c r="L192" s="3">
        <v>30</v>
      </c>
      <c r="M192" s="3">
        <v>40</v>
      </c>
      <c r="N192" s="7" t="s">
        <v>15</v>
      </c>
      <c r="O192" s="7" t="s">
        <v>15</v>
      </c>
      <c r="P192" s="7" t="s">
        <v>15</v>
      </c>
    </row>
    <row r="193" spans="1:17" ht="210" x14ac:dyDescent="0.25">
      <c r="A193" s="1">
        <v>187</v>
      </c>
      <c r="B193" s="2" t="s">
        <v>69</v>
      </c>
      <c r="C193" s="1" t="s">
        <v>49</v>
      </c>
      <c r="D193" s="6" t="s">
        <v>15</v>
      </c>
      <c r="E193" s="2" t="s">
        <v>115</v>
      </c>
      <c r="F193" s="7" t="s">
        <v>15</v>
      </c>
      <c r="G193" s="7" t="s">
        <v>15</v>
      </c>
      <c r="H193" s="7" t="s">
        <v>15</v>
      </c>
      <c r="I193" s="13" t="s">
        <v>15</v>
      </c>
      <c r="J193" s="7" t="s">
        <v>15</v>
      </c>
      <c r="K193" s="3">
        <v>15</v>
      </c>
      <c r="L193" s="3">
        <v>20</v>
      </c>
      <c r="M193" s="3">
        <v>25</v>
      </c>
      <c r="N193" s="7" t="s">
        <v>15</v>
      </c>
      <c r="O193" s="7" t="s">
        <v>15</v>
      </c>
      <c r="P193" s="7" t="s">
        <v>15</v>
      </c>
    </row>
    <row r="194" spans="1:17" ht="120" x14ac:dyDescent="0.25">
      <c r="A194" s="1">
        <v>188</v>
      </c>
      <c r="B194" s="2" t="s">
        <v>63</v>
      </c>
      <c r="C194" s="1" t="s">
        <v>46</v>
      </c>
      <c r="D194" s="6" t="s">
        <v>15</v>
      </c>
      <c r="E194" s="2" t="s">
        <v>19</v>
      </c>
      <c r="F194" s="7" t="s">
        <v>15</v>
      </c>
      <c r="G194" s="7" t="s">
        <v>15</v>
      </c>
      <c r="H194" s="7" t="s">
        <v>15</v>
      </c>
      <c r="I194" s="13" t="s">
        <v>15</v>
      </c>
      <c r="J194" s="7" t="s">
        <v>15</v>
      </c>
      <c r="K194" s="7" t="s">
        <v>15</v>
      </c>
      <c r="L194" s="7" t="s">
        <v>15</v>
      </c>
      <c r="M194" s="3">
        <v>1</v>
      </c>
      <c r="N194" s="7" t="s">
        <v>15</v>
      </c>
      <c r="O194" s="7" t="s">
        <v>15</v>
      </c>
      <c r="P194" s="7">
        <v>1</v>
      </c>
    </row>
    <row r="195" spans="1:17" ht="120" x14ac:dyDescent="0.25">
      <c r="A195" s="1">
        <v>189</v>
      </c>
      <c r="B195" s="9" t="s">
        <v>86</v>
      </c>
      <c r="C195" s="9" t="s">
        <v>15</v>
      </c>
      <c r="D195" s="6" t="s">
        <v>15</v>
      </c>
      <c r="E195" s="9" t="s">
        <v>15</v>
      </c>
      <c r="F195" s="7" t="s">
        <v>85</v>
      </c>
      <c r="G195" s="9" t="s">
        <v>20</v>
      </c>
      <c r="H195" s="7" t="s">
        <v>15</v>
      </c>
      <c r="I195" s="13" t="s">
        <v>15</v>
      </c>
      <c r="J195" s="7" t="s">
        <v>15</v>
      </c>
      <c r="K195" s="17">
        <f t="shared" ref="K195:N195" si="138">K196+K198+K199</f>
        <v>68000</v>
      </c>
      <c r="L195" s="17">
        <f t="shared" si="138"/>
        <v>68000</v>
      </c>
      <c r="M195" s="17">
        <f t="shared" si="138"/>
        <v>0</v>
      </c>
      <c r="N195" s="17">
        <f t="shared" si="138"/>
        <v>0</v>
      </c>
      <c r="O195" s="17">
        <f t="shared" ref="O195" si="139">O196+O198+O199</f>
        <v>0</v>
      </c>
      <c r="P195" s="17">
        <f t="shared" si="127"/>
        <v>136000</v>
      </c>
      <c r="Q195" s="29"/>
    </row>
    <row r="196" spans="1:17" ht="30" x14ac:dyDescent="0.25">
      <c r="A196" s="1">
        <v>190</v>
      </c>
      <c r="B196" s="9" t="s">
        <v>13</v>
      </c>
      <c r="C196" s="9" t="s">
        <v>14</v>
      </c>
      <c r="D196" s="6" t="s">
        <v>15</v>
      </c>
      <c r="E196" s="9" t="s">
        <v>15</v>
      </c>
      <c r="F196" s="9" t="s">
        <v>15</v>
      </c>
      <c r="G196" s="9" t="s">
        <v>15</v>
      </c>
      <c r="H196" s="7" t="s">
        <v>22</v>
      </c>
      <c r="I196" s="8" t="s">
        <v>82</v>
      </c>
      <c r="J196" s="7" t="s">
        <v>76</v>
      </c>
      <c r="K196" s="17">
        <v>68000</v>
      </c>
      <c r="L196" s="17">
        <v>68000</v>
      </c>
      <c r="M196" s="17"/>
      <c r="N196" s="17"/>
      <c r="O196" s="17"/>
      <c r="P196" s="17">
        <f t="shared" si="127"/>
        <v>136000</v>
      </c>
      <c r="Q196" s="30"/>
    </row>
    <row r="197" spans="1:17" ht="30" x14ac:dyDescent="0.25">
      <c r="A197" s="1">
        <v>191</v>
      </c>
      <c r="B197" s="9" t="s">
        <v>16</v>
      </c>
      <c r="C197" s="6" t="s">
        <v>15</v>
      </c>
      <c r="D197" s="6" t="s">
        <v>15</v>
      </c>
      <c r="E197" s="6" t="s">
        <v>15</v>
      </c>
      <c r="F197" s="6" t="s">
        <v>15</v>
      </c>
      <c r="G197" s="6" t="s">
        <v>15</v>
      </c>
      <c r="H197" s="6" t="s">
        <v>15</v>
      </c>
      <c r="I197" s="8" t="s">
        <v>15</v>
      </c>
      <c r="J197" s="6" t="s">
        <v>15</v>
      </c>
      <c r="K197" s="6" t="s">
        <v>15</v>
      </c>
      <c r="L197" s="6" t="s">
        <v>15</v>
      </c>
      <c r="M197" s="6" t="s">
        <v>15</v>
      </c>
      <c r="N197" s="6" t="s">
        <v>15</v>
      </c>
      <c r="O197" s="6" t="s">
        <v>15</v>
      </c>
      <c r="P197" s="6" t="s">
        <v>15</v>
      </c>
      <c r="Q197" s="30"/>
    </row>
    <row r="198" spans="1:17" x14ac:dyDescent="0.25">
      <c r="A198" s="1">
        <v>192</v>
      </c>
      <c r="B198" s="9" t="s">
        <v>17</v>
      </c>
      <c r="C198" s="9" t="s">
        <v>14</v>
      </c>
      <c r="D198" s="6" t="s">
        <v>15</v>
      </c>
      <c r="E198" s="9" t="s">
        <v>15</v>
      </c>
      <c r="F198" s="9" t="s">
        <v>15</v>
      </c>
      <c r="G198" s="9" t="s">
        <v>15</v>
      </c>
      <c r="H198" s="9" t="s">
        <v>15</v>
      </c>
      <c r="I198" s="8" t="s">
        <v>15</v>
      </c>
      <c r="J198" s="9" t="s">
        <v>15</v>
      </c>
      <c r="K198" s="17"/>
      <c r="L198" s="17"/>
      <c r="M198" s="17"/>
      <c r="N198" s="17"/>
      <c r="O198" s="17"/>
      <c r="P198" s="17">
        <f t="shared" si="127"/>
        <v>0</v>
      </c>
      <c r="Q198" s="30"/>
    </row>
    <row r="199" spans="1:17" x14ac:dyDescent="0.25">
      <c r="A199" s="1">
        <v>193</v>
      </c>
      <c r="B199" s="9" t="s">
        <v>18</v>
      </c>
      <c r="C199" s="9" t="s">
        <v>14</v>
      </c>
      <c r="D199" s="6" t="s">
        <v>15</v>
      </c>
      <c r="E199" s="9" t="s">
        <v>15</v>
      </c>
      <c r="F199" s="9" t="s">
        <v>15</v>
      </c>
      <c r="G199" s="9" t="s">
        <v>15</v>
      </c>
      <c r="H199" s="9" t="s">
        <v>15</v>
      </c>
      <c r="I199" s="8" t="s">
        <v>15</v>
      </c>
      <c r="J199" s="9" t="s">
        <v>15</v>
      </c>
      <c r="K199" s="17"/>
      <c r="L199" s="17"/>
      <c r="M199" s="17"/>
      <c r="N199" s="17"/>
      <c r="O199" s="17"/>
      <c r="P199" s="17">
        <f t="shared" si="127"/>
        <v>0</v>
      </c>
      <c r="Q199" s="30"/>
    </row>
    <row r="200" spans="1:17" ht="120" x14ac:dyDescent="0.25">
      <c r="A200" s="1">
        <v>194</v>
      </c>
      <c r="B200" s="9" t="s">
        <v>87</v>
      </c>
      <c r="C200" s="9" t="s">
        <v>15</v>
      </c>
      <c r="D200" s="6" t="s">
        <v>15</v>
      </c>
      <c r="E200" s="9" t="s">
        <v>15</v>
      </c>
      <c r="F200" s="7" t="s">
        <v>21</v>
      </c>
      <c r="G200" s="9" t="s">
        <v>20</v>
      </c>
      <c r="H200" s="7" t="s">
        <v>15</v>
      </c>
      <c r="I200" s="13" t="s">
        <v>15</v>
      </c>
      <c r="J200" s="7" t="s">
        <v>15</v>
      </c>
      <c r="K200" s="17">
        <f t="shared" ref="K200:N200" si="140">K201+K203+K204</f>
        <v>213235.6</v>
      </c>
      <c r="L200" s="17">
        <f t="shared" si="140"/>
        <v>142009.20000000001</v>
      </c>
      <c r="M200" s="17">
        <f t="shared" si="140"/>
        <v>46000</v>
      </c>
      <c r="N200" s="17">
        <f t="shared" si="140"/>
        <v>0</v>
      </c>
      <c r="O200" s="17">
        <f t="shared" ref="O200" si="141">O201+O203+O204</f>
        <v>0</v>
      </c>
      <c r="P200" s="17">
        <f t="shared" si="127"/>
        <v>401244.80000000005</v>
      </c>
      <c r="Q200" s="29"/>
    </row>
    <row r="201" spans="1:17" ht="30" x14ac:dyDescent="0.25">
      <c r="A201" s="1">
        <v>195</v>
      </c>
      <c r="B201" s="9" t="s">
        <v>13</v>
      </c>
      <c r="C201" s="9" t="s">
        <v>14</v>
      </c>
      <c r="D201" s="6" t="s">
        <v>15</v>
      </c>
      <c r="E201" s="9" t="s">
        <v>15</v>
      </c>
      <c r="F201" s="9" t="s">
        <v>15</v>
      </c>
      <c r="G201" s="9" t="s">
        <v>15</v>
      </c>
      <c r="H201" s="7" t="s">
        <v>22</v>
      </c>
      <c r="I201" s="8" t="s">
        <v>82</v>
      </c>
      <c r="J201" s="7">
        <v>244</v>
      </c>
      <c r="K201" s="17">
        <v>213235.6</v>
      </c>
      <c r="L201" s="17">
        <v>142009.20000000001</v>
      </c>
      <c r="M201" s="17">
        <v>46000</v>
      </c>
      <c r="N201" s="17"/>
      <c r="O201" s="17"/>
      <c r="P201" s="17">
        <f t="shared" si="127"/>
        <v>401244.80000000005</v>
      </c>
      <c r="Q201" s="28"/>
    </row>
    <row r="202" spans="1:17" ht="30" x14ac:dyDescent="0.25">
      <c r="A202" s="1">
        <v>196</v>
      </c>
      <c r="B202" s="9" t="s">
        <v>16</v>
      </c>
      <c r="C202" s="6" t="s">
        <v>15</v>
      </c>
      <c r="D202" s="6" t="s">
        <v>15</v>
      </c>
      <c r="E202" s="6" t="s">
        <v>15</v>
      </c>
      <c r="F202" s="6" t="s">
        <v>15</v>
      </c>
      <c r="G202" s="6" t="s">
        <v>15</v>
      </c>
      <c r="H202" s="6" t="s">
        <v>15</v>
      </c>
      <c r="I202" s="8" t="s">
        <v>15</v>
      </c>
      <c r="J202" s="6" t="s">
        <v>15</v>
      </c>
      <c r="K202" s="6" t="s">
        <v>15</v>
      </c>
      <c r="L202" s="6" t="s">
        <v>15</v>
      </c>
      <c r="M202" s="6" t="s">
        <v>15</v>
      </c>
      <c r="N202" s="6" t="s">
        <v>15</v>
      </c>
      <c r="O202" s="6" t="s">
        <v>15</v>
      </c>
      <c r="P202" s="6" t="s">
        <v>15</v>
      </c>
    </row>
    <row r="203" spans="1:17" x14ac:dyDescent="0.25">
      <c r="A203" s="1">
        <v>197</v>
      </c>
      <c r="B203" s="9" t="s">
        <v>17</v>
      </c>
      <c r="C203" s="9" t="s">
        <v>14</v>
      </c>
      <c r="D203" s="6" t="s">
        <v>15</v>
      </c>
      <c r="E203" s="6" t="s">
        <v>15</v>
      </c>
      <c r="F203" s="6" t="s">
        <v>15</v>
      </c>
      <c r="G203" s="6" t="s">
        <v>15</v>
      </c>
      <c r="H203" s="6" t="s">
        <v>15</v>
      </c>
      <c r="I203" s="8" t="s">
        <v>15</v>
      </c>
      <c r="J203" s="6" t="s">
        <v>15</v>
      </c>
      <c r="K203" s="17"/>
      <c r="L203" s="17"/>
      <c r="M203" s="17"/>
      <c r="N203" s="17"/>
      <c r="O203" s="17"/>
      <c r="P203" s="17">
        <f t="shared" si="127"/>
        <v>0</v>
      </c>
    </row>
    <row r="204" spans="1:17" x14ac:dyDescent="0.25">
      <c r="A204" s="1">
        <v>198</v>
      </c>
      <c r="B204" s="9" t="s">
        <v>18</v>
      </c>
      <c r="C204" s="9" t="s">
        <v>14</v>
      </c>
      <c r="D204" s="6" t="s">
        <v>15</v>
      </c>
      <c r="E204" s="6" t="s">
        <v>15</v>
      </c>
      <c r="F204" s="6" t="s">
        <v>15</v>
      </c>
      <c r="G204" s="6" t="s">
        <v>15</v>
      </c>
      <c r="H204" s="6" t="s">
        <v>15</v>
      </c>
      <c r="I204" s="8" t="s">
        <v>15</v>
      </c>
      <c r="J204" s="6" t="s">
        <v>15</v>
      </c>
      <c r="K204" s="17"/>
      <c r="L204" s="17"/>
      <c r="M204" s="17"/>
      <c r="N204" s="17"/>
      <c r="O204" s="17"/>
      <c r="P204" s="17">
        <f t="shared" si="127"/>
        <v>0</v>
      </c>
    </row>
    <row r="205" spans="1:17" ht="105" x14ac:dyDescent="0.25">
      <c r="A205" s="1">
        <v>199</v>
      </c>
      <c r="B205" s="9" t="s">
        <v>40</v>
      </c>
      <c r="C205" s="9" t="s">
        <v>15</v>
      </c>
      <c r="D205" s="6" t="s">
        <v>15</v>
      </c>
      <c r="E205" s="9" t="s">
        <v>15</v>
      </c>
      <c r="F205" s="7" t="s">
        <v>85</v>
      </c>
      <c r="G205" s="9" t="s">
        <v>20</v>
      </c>
      <c r="H205" s="7" t="s">
        <v>15</v>
      </c>
      <c r="I205" s="13" t="s">
        <v>15</v>
      </c>
      <c r="J205" s="7" t="s">
        <v>15</v>
      </c>
      <c r="K205" s="17">
        <f t="shared" ref="K205:N205" si="142">K206+K208+K209</f>
        <v>80000</v>
      </c>
      <c r="L205" s="17">
        <f t="shared" si="142"/>
        <v>80000</v>
      </c>
      <c r="M205" s="17">
        <f t="shared" si="142"/>
        <v>0</v>
      </c>
      <c r="N205" s="17">
        <f t="shared" si="142"/>
        <v>0</v>
      </c>
      <c r="O205" s="17">
        <f t="shared" ref="O205" si="143">O206+O208+O209</f>
        <v>0</v>
      </c>
      <c r="P205" s="17">
        <f t="shared" si="127"/>
        <v>160000</v>
      </c>
    </row>
    <row r="206" spans="1:17" ht="30" x14ac:dyDescent="0.25">
      <c r="A206" s="1">
        <v>200</v>
      </c>
      <c r="B206" s="9" t="s">
        <v>13</v>
      </c>
      <c r="C206" s="9" t="s">
        <v>14</v>
      </c>
      <c r="D206" s="6" t="s">
        <v>15</v>
      </c>
      <c r="E206" s="9" t="s">
        <v>15</v>
      </c>
      <c r="F206" s="9" t="s">
        <v>15</v>
      </c>
      <c r="G206" s="9" t="s">
        <v>15</v>
      </c>
      <c r="H206" s="7" t="s">
        <v>22</v>
      </c>
      <c r="I206" s="8" t="s">
        <v>83</v>
      </c>
      <c r="J206" s="7" t="s">
        <v>76</v>
      </c>
      <c r="K206" s="17"/>
      <c r="L206" s="17"/>
      <c r="M206" s="17"/>
      <c r="N206" s="17"/>
      <c r="O206" s="17"/>
      <c r="P206" s="17">
        <f t="shared" si="127"/>
        <v>0</v>
      </c>
    </row>
    <row r="207" spans="1:17" ht="30" x14ac:dyDescent="0.25">
      <c r="A207" s="1">
        <v>201</v>
      </c>
      <c r="B207" s="9" t="s">
        <v>16</v>
      </c>
      <c r="C207" s="6" t="s">
        <v>15</v>
      </c>
      <c r="D207" s="6" t="s">
        <v>15</v>
      </c>
      <c r="E207" s="6" t="s">
        <v>15</v>
      </c>
      <c r="F207" s="6" t="s">
        <v>15</v>
      </c>
      <c r="G207" s="6" t="s">
        <v>15</v>
      </c>
      <c r="H207" s="6" t="s">
        <v>15</v>
      </c>
      <c r="I207" s="8" t="s">
        <v>15</v>
      </c>
      <c r="J207" s="6" t="s">
        <v>15</v>
      </c>
      <c r="K207" s="6" t="s">
        <v>15</v>
      </c>
      <c r="L207" s="6" t="s">
        <v>15</v>
      </c>
      <c r="M207" s="6" t="s">
        <v>15</v>
      </c>
      <c r="N207" s="6" t="s">
        <v>15</v>
      </c>
      <c r="O207" s="6" t="s">
        <v>15</v>
      </c>
      <c r="P207" s="6" t="s">
        <v>15</v>
      </c>
    </row>
    <row r="208" spans="1:17" x14ac:dyDescent="0.25">
      <c r="A208" s="1">
        <v>202</v>
      </c>
      <c r="B208" s="9" t="s">
        <v>17</v>
      </c>
      <c r="C208" s="9" t="s">
        <v>14</v>
      </c>
      <c r="D208" s="6" t="s">
        <v>15</v>
      </c>
      <c r="E208" s="9" t="s">
        <v>15</v>
      </c>
      <c r="F208" s="9" t="s">
        <v>15</v>
      </c>
      <c r="G208" s="6" t="s">
        <v>15</v>
      </c>
      <c r="H208" s="9" t="s">
        <v>15</v>
      </c>
      <c r="I208" s="8" t="s">
        <v>15</v>
      </c>
      <c r="J208" s="6" t="s">
        <v>15</v>
      </c>
      <c r="K208" s="17">
        <v>80000</v>
      </c>
      <c r="L208" s="17">
        <v>80000</v>
      </c>
      <c r="M208" s="17"/>
      <c r="N208" s="17"/>
      <c r="O208" s="17"/>
      <c r="P208" s="17">
        <f t="shared" si="127"/>
        <v>160000</v>
      </c>
    </row>
    <row r="209" spans="1:16" x14ac:dyDescent="0.25">
      <c r="A209" s="1">
        <v>203</v>
      </c>
      <c r="B209" s="9" t="s">
        <v>18</v>
      </c>
      <c r="C209" s="9" t="s">
        <v>14</v>
      </c>
      <c r="D209" s="6" t="s">
        <v>15</v>
      </c>
      <c r="E209" s="9" t="s">
        <v>15</v>
      </c>
      <c r="F209" s="9" t="s">
        <v>15</v>
      </c>
      <c r="G209" s="6" t="s">
        <v>15</v>
      </c>
      <c r="H209" s="9" t="s">
        <v>15</v>
      </c>
      <c r="I209" s="8" t="s">
        <v>15</v>
      </c>
      <c r="J209" s="6" t="s">
        <v>15</v>
      </c>
      <c r="K209" s="17"/>
      <c r="L209" s="17"/>
      <c r="M209" s="17"/>
      <c r="N209" s="17"/>
      <c r="O209" s="17"/>
      <c r="P209" s="17">
        <f t="shared" si="127"/>
        <v>0</v>
      </c>
    </row>
    <row r="210" spans="1:16" ht="105" x14ac:dyDescent="0.25">
      <c r="A210" s="1">
        <v>204</v>
      </c>
      <c r="B210" s="9" t="s">
        <v>41</v>
      </c>
      <c r="C210" s="6" t="s">
        <v>15</v>
      </c>
      <c r="D210" s="6" t="s">
        <v>15</v>
      </c>
      <c r="E210" s="6" t="s">
        <v>15</v>
      </c>
      <c r="F210" s="7" t="s">
        <v>85</v>
      </c>
      <c r="G210" s="9" t="s">
        <v>20</v>
      </c>
      <c r="H210" s="7" t="s">
        <v>15</v>
      </c>
      <c r="I210" s="13" t="s">
        <v>15</v>
      </c>
      <c r="J210" s="7" t="s">
        <v>15</v>
      </c>
      <c r="K210" s="17">
        <f t="shared" ref="K210:P211" si="144">K218+K228+K223</f>
        <v>0</v>
      </c>
      <c r="L210" s="17">
        <f t="shared" si="144"/>
        <v>0</v>
      </c>
      <c r="M210" s="17">
        <f t="shared" si="144"/>
        <v>0</v>
      </c>
      <c r="N210" s="17">
        <f t="shared" si="144"/>
        <v>0</v>
      </c>
      <c r="O210" s="17">
        <f t="shared" si="144"/>
        <v>0</v>
      </c>
      <c r="P210" s="17">
        <f t="shared" si="144"/>
        <v>0</v>
      </c>
    </row>
    <row r="211" spans="1:16" ht="30" x14ac:dyDescent="0.25">
      <c r="A211" s="1">
        <v>205</v>
      </c>
      <c r="B211" s="9" t="s">
        <v>13</v>
      </c>
      <c r="C211" s="9" t="s">
        <v>14</v>
      </c>
      <c r="D211" s="6" t="s">
        <v>15</v>
      </c>
      <c r="E211" s="9" t="s">
        <v>15</v>
      </c>
      <c r="F211" s="7" t="s">
        <v>15</v>
      </c>
      <c r="G211" s="7" t="s">
        <v>15</v>
      </c>
      <c r="H211" s="7" t="s">
        <v>22</v>
      </c>
      <c r="I211" s="8" t="s">
        <v>84</v>
      </c>
      <c r="J211" s="9" t="s">
        <v>91</v>
      </c>
      <c r="K211" s="17">
        <f t="shared" si="144"/>
        <v>0</v>
      </c>
      <c r="L211" s="17">
        <f t="shared" si="144"/>
        <v>0</v>
      </c>
      <c r="M211" s="17">
        <f t="shared" si="144"/>
        <v>0</v>
      </c>
      <c r="N211" s="17">
        <f t="shared" si="144"/>
        <v>0</v>
      </c>
      <c r="O211" s="17">
        <f t="shared" si="144"/>
        <v>0</v>
      </c>
      <c r="P211" s="17">
        <f t="shared" si="144"/>
        <v>0</v>
      </c>
    </row>
    <row r="212" spans="1:16" ht="30" x14ac:dyDescent="0.25">
      <c r="A212" s="1">
        <v>206</v>
      </c>
      <c r="B212" s="9" t="s">
        <v>16</v>
      </c>
      <c r="C212" s="6" t="s">
        <v>15</v>
      </c>
      <c r="D212" s="6" t="s">
        <v>15</v>
      </c>
      <c r="E212" s="6" t="s">
        <v>15</v>
      </c>
      <c r="F212" s="6" t="s">
        <v>15</v>
      </c>
      <c r="G212" s="6" t="s">
        <v>15</v>
      </c>
      <c r="H212" s="6" t="s">
        <v>15</v>
      </c>
      <c r="I212" s="8" t="s">
        <v>15</v>
      </c>
      <c r="J212" s="6" t="s">
        <v>15</v>
      </c>
      <c r="K212" s="6" t="s">
        <v>15</v>
      </c>
      <c r="L212" s="6" t="s">
        <v>15</v>
      </c>
      <c r="M212" s="6" t="s">
        <v>15</v>
      </c>
      <c r="N212" s="6" t="s">
        <v>15</v>
      </c>
      <c r="O212" s="6" t="s">
        <v>15</v>
      </c>
      <c r="P212" s="6" t="s">
        <v>15</v>
      </c>
    </row>
    <row r="213" spans="1:16" x14ac:dyDescent="0.25">
      <c r="A213" s="1">
        <v>207</v>
      </c>
      <c r="B213" s="9" t="s">
        <v>17</v>
      </c>
      <c r="C213" s="9" t="s">
        <v>14</v>
      </c>
      <c r="D213" s="6" t="s">
        <v>15</v>
      </c>
      <c r="E213" s="9" t="s">
        <v>15</v>
      </c>
      <c r="F213" s="7" t="s">
        <v>15</v>
      </c>
      <c r="G213" s="7" t="s">
        <v>15</v>
      </c>
      <c r="H213" s="7" t="s">
        <v>15</v>
      </c>
      <c r="I213" s="13" t="s">
        <v>15</v>
      </c>
      <c r="J213" s="7" t="s">
        <v>15</v>
      </c>
      <c r="K213" s="17">
        <f t="shared" ref="K213:P214" si="145">K221+K231+K226</f>
        <v>0</v>
      </c>
      <c r="L213" s="17">
        <f t="shared" si="145"/>
        <v>0</v>
      </c>
      <c r="M213" s="17">
        <f t="shared" si="145"/>
        <v>0</v>
      </c>
      <c r="N213" s="17">
        <f t="shared" si="145"/>
        <v>0</v>
      </c>
      <c r="O213" s="17">
        <f t="shared" si="145"/>
        <v>0</v>
      </c>
      <c r="P213" s="17">
        <f t="shared" si="145"/>
        <v>0</v>
      </c>
    </row>
    <row r="214" spans="1:16" x14ac:dyDescent="0.25">
      <c r="A214" s="1">
        <v>208</v>
      </c>
      <c r="B214" s="9" t="s">
        <v>18</v>
      </c>
      <c r="C214" s="9" t="s">
        <v>14</v>
      </c>
      <c r="D214" s="6" t="s">
        <v>15</v>
      </c>
      <c r="E214" s="9" t="s">
        <v>15</v>
      </c>
      <c r="F214" s="7" t="s">
        <v>15</v>
      </c>
      <c r="G214" s="7" t="s">
        <v>15</v>
      </c>
      <c r="H214" s="7" t="s">
        <v>15</v>
      </c>
      <c r="I214" s="13" t="s">
        <v>15</v>
      </c>
      <c r="J214" s="7" t="s">
        <v>15</v>
      </c>
      <c r="K214" s="17">
        <f t="shared" si="145"/>
        <v>0</v>
      </c>
      <c r="L214" s="17">
        <f t="shared" si="145"/>
        <v>0</v>
      </c>
      <c r="M214" s="17">
        <f t="shared" si="145"/>
        <v>0</v>
      </c>
      <c r="N214" s="17">
        <f t="shared" si="145"/>
        <v>0</v>
      </c>
      <c r="O214" s="17">
        <f t="shared" si="145"/>
        <v>0</v>
      </c>
      <c r="P214" s="17">
        <f t="shared" si="145"/>
        <v>0</v>
      </c>
    </row>
    <row r="215" spans="1:16" ht="180" x14ac:dyDescent="0.25">
      <c r="A215" s="1">
        <v>209</v>
      </c>
      <c r="B215" s="2" t="s">
        <v>47</v>
      </c>
      <c r="C215" s="1" t="s">
        <v>23</v>
      </c>
      <c r="D215" s="6" t="s">
        <v>15</v>
      </c>
      <c r="E215" s="1" t="s">
        <v>19</v>
      </c>
      <c r="F215" s="7" t="s">
        <v>15</v>
      </c>
      <c r="G215" s="7" t="s">
        <v>15</v>
      </c>
      <c r="H215" s="7" t="s">
        <v>15</v>
      </c>
      <c r="I215" s="13" t="s">
        <v>15</v>
      </c>
      <c r="J215" s="7" t="s">
        <v>15</v>
      </c>
      <c r="K215" s="4"/>
      <c r="L215" s="4"/>
      <c r="M215" s="4"/>
      <c r="N215" s="4"/>
      <c r="O215" s="4"/>
      <c r="P215" s="4">
        <f t="shared" si="127"/>
        <v>0</v>
      </c>
    </row>
    <row r="216" spans="1:16" ht="195" x14ac:dyDescent="0.25">
      <c r="A216" s="1">
        <v>210</v>
      </c>
      <c r="B216" s="2" t="s">
        <v>112</v>
      </c>
      <c r="C216" s="1" t="s">
        <v>23</v>
      </c>
      <c r="D216" s="6" t="s">
        <v>15</v>
      </c>
      <c r="E216" s="1" t="s">
        <v>19</v>
      </c>
      <c r="F216" s="7" t="s">
        <v>15</v>
      </c>
      <c r="G216" s="7" t="s">
        <v>15</v>
      </c>
      <c r="H216" s="7" t="s">
        <v>15</v>
      </c>
      <c r="I216" s="13" t="s">
        <v>15</v>
      </c>
      <c r="J216" s="7" t="s">
        <v>15</v>
      </c>
      <c r="K216" s="4"/>
      <c r="L216" s="4"/>
      <c r="M216" s="4"/>
      <c r="N216" s="4"/>
      <c r="O216" s="4"/>
      <c r="P216" s="4">
        <f t="shared" si="127"/>
        <v>0</v>
      </c>
    </row>
    <row r="217" spans="1:16" ht="195" x14ac:dyDescent="0.25">
      <c r="A217" s="1">
        <v>211</v>
      </c>
      <c r="B217" s="2" t="s">
        <v>116</v>
      </c>
      <c r="C217" s="1" t="s">
        <v>23</v>
      </c>
      <c r="D217" s="6" t="s">
        <v>15</v>
      </c>
      <c r="E217" s="1" t="s">
        <v>19</v>
      </c>
      <c r="F217" s="7" t="s">
        <v>15</v>
      </c>
      <c r="G217" s="7" t="s">
        <v>15</v>
      </c>
      <c r="H217" s="7" t="s">
        <v>15</v>
      </c>
      <c r="I217" s="13" t="s">
        <v>15</v>
      </c>
      <c r="J217" s="7" t="s">
        <v>15</v>
      </c>
      <c r="K217" s="4"/>
      <c r="L217" s="4"/>
      <c r="M217" s="4"/>
      <c r="N217" s="4"/>
      <c r="O217" s="4"/>
      <c r="P217" s="4">
        <f t="shared" si="127"/>
        <v>0</v>
      </c>
    </row>
    <row r="218" spans="1:16" ht="105" x14ac:dyDescent="0.25">
      <c r="A218" s="1">
        <v>212</v>
      </c>
      <c r="B218" s="9" t="s">
        <v>94</v>
      </c>
      <c r="C218" s="9" t="s">
        <v>15</v>
      </c>
      <c r="D218" s="6" t="s">
        <v>15</v>
      </c>
      <c r="E218" s="9" t="s">
        <v>15</v>
      </c>
      <c r="F218" s="7" t="s">
        <v>85</v>
      </c>
      <c r="G218" s="9" t="s">
        <v>20</v>
      </c>
      <c r="H218" s="7" t="s">
        <v>15</v>
      </c>
      <c r="I218" s="13" t="s">
        <v>15</v>
      </c>
      <c r="J218" s="7" t="s">
        <v>15</v>
      </c>
      <c r="K218" s="17">
        <f t="shared" ref="K218:N218" si="146">K219+K221+K222</f>
        <v>0</v>
      </c>
      <c r="L218" s="17">
        <f t="shared" si="146"/>
        <v>0</v>
      </c>
      <c r="M218" s="17">
        <f t="shared" si="146"/>
        <v>0</v>
      </c>
      <c r="N218" s="17">
        <f t="shared" si="146"/>
        <v>0</v>
      </c>
      <c r="O218" s="17">
        <f t="shared" ref="O218" si="147">O219+O221+O222</f>
        <v>0</v>
      </c>
      <c r="P218" s="17">
        <f t="shared" si="127"/>
        <v>0</v>
      </c>
    </row>
    <row r="219" spans="1:16" ht="30" x14ac:dyDescent="0.25">
      <c r="A219" s="1">
        <v>213</v>
      </c>
      <c r="B219" s="9" t="s">
        <v>13</v>
      </c>
      <c r="C219" s="9" t="s">
        <v>14</v>
      </c>
      <c r="D219" s="6" t="s">
        <v>15</v>
      </c>
      <c r="E219" s="9" t="s">
        <v>15</v>
      </c>
      <c r="F219" s="9" t="s">
        <v>15</v>
      </c>
      <c r="G219" s="9" t="s">
        <v>15</v>
      </c>
      <c r="H219" s="7" t="s">
        <v>22</v>
      </c>
      <c r="I219" s="8" t="s">
        <v>84</v>
      </c>
      <c r="J219" s="7">
        <v>414</v>
      </c>
      <c r="K219" s="17"/>
      <c r="L219" s="17"/>
      <c r="M219" s="17"/>
      <c r="N219" s="17"/>
      <c r="O219" s="17"/>
      <c r="P219" s="17">
        <f t="shared" si="127"/>
        <v>0</v>
      </c>
    </row>
    <row r="220" spans="1:16" ht="30" x14ac:dyDescent="0.25">
      <c r="A220" s="1">
        <v>214</v>
      </c>
      <c r="B220" s="9" t="s">
        <v>16</v>
      </c>
      <c r="C220" s="6" t="s">
        <v>15</v>
      </c>
      <c r="D220" s="6" t="s">
        <v>15</v>
      </c>
      <c r="E220" s="9" t="s">
        <v>15</v>
      </c>
      <c r="F220" s="9" t="s">
        <v>15</v>
      </c>
      <c r="G220" s="9" t="s">
        <v>15</v>
      </c>
      <c r="H220" s="9" t="s">
        <v>15</v>
      </c>
      <c r="I220" s="8" t="s">
        <v>15</v>
      </c>
      <c r="J220" s="9" t="s">
        <v>15</v>
      </c>
      <c r="K220" s="9" t="s">
        <v>15</v>
      </c>
      <c r="L220" s="9" t="s">
        <v>15</v>
      </c>
      <c r="M220" s="9" t="s">
        <v>15</v>
      </c>
      <c r="N220" s="9" t="s">
        <v>15</v>
      </c>
      <c r="O220" s="9" t="s">
        <v>15</v>
      </c>
      <c r="P220" s="9" t="s">
        <v>15</v>
      </c>
    </row>
    <row r="221" spans="1:16" x14ac:dyDescent="0.25">
      <c r="A221" s="1">
        <v>215</v>
      </c>
      <c r="B221" s="9" t="s">
        <v>17</v>
      </c>
      <c r="C221" s="9" t="s">
        <v>14</v>
      </c>
      <c r="D221" s="6" t="s">
        <v>15</v>
      </c>
      <c r="E221" s="9" t="s">
        <v>15</v>
      </c>
      <c r="F221" s="9" t="s">
        <v>15</v>
      </c>
      <c r="G221" s="9" t="s">
        <v>15</v>
      </c>
      <c r="H221" s="9" t="s">
        <v>15</v>
      </c>
      <c r="I221" s="8" t="s">
        <v>15</v>
      </c>
      <c r="J221" s="9" t="s">
        <v>15</v>
      </c>
      <c r="K221" s="17"/>
      <c r="L221" s="17"/>
      <c r="M221" s="17"/>
      <c r="N221" s="17"/>
      <c r="O221" s="17"/>
      <c r="P221" s="17">
        <f t="shared" si="127"/>
        <v>0</v>
      </c>
    </row>
    <row r="222" spans="1:16" x14ac:dyDescent="0.25">
      <c r="A222" s="1">
        <v>216</v>
      </c>
      <c r="B222" s="9" t="s">
        <v>18</v>
      </c>
      <c r="C222" s="9" t="s">
        <v>14</v>
      </c>
      <c r="D222" s="6" t="s">
        <v>15</v>
      </c>
      <c r="E222" s="9" t="s">
        <v>15</v>
      </c>
      <c r="F222" s="9" t="s">
        <v>15</v>
      </c>
      <c r="G222" s="9" t="s">
        <v>15</v>
      </c>
      <c r="H222" s="9" t="s">
        <v>15</v>
      </c>
      <c r="I222" s="8" t="s">
        <v>15</v>
      </c>
      <c r="J222" s="9" t="s">
        <v>15</v>
      </c>
      <c r="K222" s="17"/>
      <c r="L222" s="17"/>
      <c r="M222" s="17"/>
      <c r="N222" s="17"/>
      <c r="O222" s="17"/>
      <c r="P222" s="17">
        <f t="shared" si="127"/>
        <v>0</v>
      </c>
    </row>
    <row r="223" spans="1:16" ht="105" x14ac:dyDescent="0.25">
      <c r="A223" s="1">
        <v>217</v>
      </c>
      <c r="B223" s="9" t="s">
        <v>93</v>
      </c>
      <c r="C223" s="9" t="s">
        <v>15</v>
      </c>
      <c r="D223" s="6" t="s">
        <v>15</v>
      </c>
      <c r="E223" s="9" t="s">
        <v>15</v>
      </c>
      <c r="F223" s="7" t="s">
        <v>85</v>
      </c>
      <c r="G223" s="9" t="s">
        <v>20</v>
      </c>
      <c r="H223" s="7" t="s">
        <v>15</v>
      </c>
      <c r="I223" s="13" t="s">
        <v>15</v>
      </c>
      <c r="J223" s="7" t="s">
        <v>15</v>
      </c>
      <c r="K223" s="17">
        <f t="shared" ref="K223:N223" si="148">K224+K226+K227</f>
        <v>0</v>
      </c>
      <c r="L223" s="17">
        <f t="shared" si="148"/>
        <v>0</v>
      </c>
      <c r="M223" s="17">
        <f t="shared" si="148"/>
        <v>0</v>
      </c>
      <c r="N223" s="17">
        <f t="shared" si="148"/>
        <v>0</v>
      </c>
      <c r="O223" s="17">
        <f t="shared" ref="O223" si="149">O224+O226+O227</f>
        <v>0</v>
      </c>
      <c r="P223" s="17">
        <f>SUM(K223:O223)</f>
        <v>0</v>
      </c>
    </row>
    <row r="224" spans="1:16" ht="30" x14ac:dyDescent="0.25">
      <c r="A224" s="1">
        <v>218</v>
      </c>
      <c r="B224" s="9" t="s">
        <v>13</v>
      </c>
      <c r="C224" s="9" t="s">
        <v>14</v>
      </c>
      <c r="D224" s="6" t="s">
        <v>15</v>
      </c>
      <c r="E224" s="9" t="s">
        <v>15</v>
      </c>
      <c r="F224" s="9" t="s">
        <v>15</v>
      </c>
      <c r="G224" s="9" t="s">
        <v>15</v>
      </c>
      <c r="H224" s="7" t="s">
        <v>22</v>
      </c>
      <c r="I224" s="8" t="s">
        <v>84</v>
      </c>
      <c r="J224" s="7">
        <v>240</v>
      </c>
      <c r="K224" s="17"/>
      <c r="L224" s="17"/>
      <c r="M224" s="17"/>
      <c r="N224" s="17"/>
      <c r="O224" s="17"/>
      <c r="P224" s="17">
        <f>SUM(K224:O224)</f>
        <v>0</v>
      </c>
    </row>
    <row r="225" spans="1:16" ht="30" x14ac:dyDescent="0.25">
      <c r="A225" s="1">
        <v>219</v>
      </c>
      <c r="B225" s="9" t="s">
        <v>16</v>
      </c>
      <c r="C225" s="6" t="s">
        <v>15</v>
      </c>
      <c r="D225" s="6" t="s">
        <v>15</v>
      </c>
      <c r="E225" s="6" t="s">
        <v>15</v>
      </c>
      <c r="F225" s="6" t="s">
        <v>15</v>
      </c>
      <c r="G225" s="6" t="s">
        <v>15</v>
      </c>
      <c r="H225" s="6" t="s">
        <v>15</v>
      </c>
      <c r="I225" s="8" t="s">
        <v>15</v>
      </c>
      <c r="J225" s="6" t="s">
        <v>15</v>
      </c>
      <c r="K225" s="6" t="s">
        <v>15</v>
      </c>
      <c r="L225" s="6" t="s">
        <v>15</v>
      </c>
      <c r="M225" s="6" t="s">
        <v>15</v>
      </c>
      <c r="N225" s="6" t="s">
        <v>15</v>
      </c>
      <c r="O225" s="6" t="s">
        <v>15</v>
      </c>
      <c r="P225" s="6" t="s">
        <v>15</v>
      </c>
    </row>
    <row r="226" spans="1:16" x14ac:dyDescent="0.25">
      <c r="A226" s="1">
        <v>220</v>
      </c>
      <c r="B226" s="9" t="s">
        <v>17</v>
      </c>
      <c r="C226" s="9" t="s">
        <v>14</v>
      </c>
      <c r="D226" s="6" t="s">
        <v>15</v>
      </c>
      <c r="E226" s="9" t="s">
        <v>15</v>
      </c>
      <c r="F226" s="9" t="s">
        <v>15</v>
      </c>
      <c r="G226" s="9" t="s">
        <v>15</v>
      </c>
      <c r="H226" s="6" t="s">
        <v>15</v>
      </c>
      <c r="I226" s="8" t="s">
        <v>15</v>
      </c>
      <c r="J226" s="6" t="s">
        <v>15</v>
      </c>
      <c r="K226" s="17"/>
      <c r="L226" s="17"/>
      <c r="M226" s="17"/>
      <c r="N226" s="17"/>
      <c r="O226" s="17"/>
      <c r="P226" s="17">
        <f>SUM(K226:O226)</f>
        <v>0</v>
      </c>
    </row>
    <row r="227" spans="1:16" x14ac:dyDescent="0.25">
      <c r="A227" s="1">
        <v>221</v>
      </c>
      <c r="B227" s="9" t="s">
        <v>18</v>
      </c>
      <c r="C227" s="9" t="s">
        <v>14</v>
      </c>
      <c r="D227" s="6" t="s">
        <v>15</v>
      </c>
      <c r="E227" s="9" t="s">
        <v>15</v>
      </c>
      <c r="F227" s="9" t="s">
        <v>15</v>
      </c>
      <c r="G227" s="6" t="s">
        <v>15</v>
      </c>
      <c r="H227" s="6" t="s">
        <v>15</v>
      </c>
      <c r="I227" s="8" t="s">
        <v>15</v>
      </c>
      <c r="J227" s="6" t="s">
        <v>15</v>
      </c>
      <c r="K227" s="17"/>
      <c r="L227" s="17"/>
      <c r="M227" s="17"/>
      <c r="N227" s="17"/>
      <c r="O227" s="17"/>
      <c r="P227" s="17">
        <f>SUM(K227:O227)</f>
        <v>0</v>
      </c>
    </row>
    <row r="228" spans="1:16" ht="105" x14ac:dyDescent="0.25">
      <c r="A228" s="1">
        <v>222</v>
      </c>
      <c r="B228" s="9" t="s">
        <v>92</v>
      </c>
      <c r="C228" s="9" t="s">
        <v>15</v>
      </c>
      <c r="D228" s="6" t="s">
        <v>15</v>
      </c>
      <c r="E228" s="9" t="s">
        <v>15</v>
      </c>
      <c r="F228" s="7" t="s">
        <v>85</v>
      </c>
      <c r="G228" s="9" t="s">
        <v>20</v>
      </c>
      <c r="H228" s="7" t="s">
        <v>15</v>
      </c>
      <c r="I228" s="13" t="s">
        <v>15</v>
      </c>
      <c r="J228" s="7" t="s">
        <v>15</v>
      </c>
      <c r="K228" s="17">
        <f t="shared" ref="K228:N228" si="150">K229+K231+K232</f>
        <v>0</v>
      </c>
      <c r="L228" s="17">
        <f t="shared" si="150"/>
        <v>0</v>
      </c>
      <c r="M228" s="17">
        <f t="shared" si="150"/>
        <v>0</v>
      </c>
      <c r="N228" s="17">
        <f t="shared" si="150"/>
        <v>0</v>
      </c>
      <c r="O228" s="17">
        <f t="shared" ref="O228" si="151">O229+O231+O232</f>
        <v>0</v>
      </c>
      <c r="P228" s="17">
        <f t="shared" si="127"/>
        <v>0</v>
      </c>
    </row>
    <row r="229" spans="1:16" ht="30" x14ac:dyDescent="0.25">
      <c r="A229" s="1">
        <v>223</v>
      </c>
      <c r="B229" s="9" t="s">
        <v>13</v>
      </c>
      <c r="C229" s="9" t="s">
        <v>14</v>
      </c>
      <c r="D229" s="6" t="s">
        <v>15</v>
      </c>
      <c r="E229" s="9" t="s">
        <v>15</v>
      </c>
      <c r="F229" s="9" t="s">
        <v>15</v>
      </c>
      <c r="G229" s="9" t="s">
        <v>15</v>
      </c>
      <c r="H229" s="7" t="s">
        <v>22</v>
      </c>
      <c r="I229" s="8" t="s">
        <v>84</v>
      </c>
      <c r="J229" s="7" t="s">
        <v>88</v>
      </c>
      <c r="K229" s="17"/>
      <c r="L229" s="17"/>
      <c r="M229" s="17"/>
      <c r="N229" s="17"/>
      <c r="O229" s="17"/>
      <c r="P229" s="17">
        <f t="shared" si="127"/>
        <v>0</v>
      </c>
    </row>
    <row r="230" spans="1:16" ht="30" x14ac:dyDescent="0.25">
      <c r="A230" s="1">
        <v>224</v>
      </c>
      <c r="B230" s="9" t="s">
        <v>16</v>
      </c>
      <c r="C230" s="6" t="s">
        <v>15</v>
      </c>
      <c r="D230" s="6" t="s">
        <v>15</v>
      </c>
      <c r="E230" s="6" t="s">
        <v>15</v>
      </c>
      <c r="F230" s="6" t="s">
        <v>15</v>
      </c>
      <c r="G230" s="6" t="s">
        <v>15</v>
      </c>
      <c r="H230" s="6" t="s">
        <v>15</v>
      </c>
      <c r="I230" s="8" t="s">
        <v>15</v>
      </c>
      <c r="J230" s="6" t="s">
        <v>15</v>
      </c>
      <c r="K230" s="6" t="s">
        <v>15</v>
      </c>
      <c r="L230" s="6" t="s">
        <v>15</v>
      </c>
      <c r="M230" s="6" t="s">
        <v>15</v>
      </c>
      <c r="N230" s="6" t="s">
        <v>15</v>
      </c>
      <c r="O230" s="6" t="s">
        <v>15</v>
      </c>
      <c r="P230" s="6" t="s">
        <v>15</v>
      </c>
    </row>
    <row r="231" spans="1:16" x14ac:dyDescent="0.25">
      <c r="A231" s="1">
        <v>225</v>
      </c>
      <c r="B231" s="9" t="s">
        <v>17</v>
      </c>
      <c r="C231" s="9" t="s">
        <v>14</v>
      </c>
      <c r="D231" s="6" t="s">
        <v>15</v>
      </c>
      <c r="E231" s="9" t="s">
        <v>15</v>
      </c>
      <c r="F231" s="9" t="s">
        <v>15</v>
      </c>
      <c r="G231" s="9" t="s">
        <v>15</v>
      </c>
      <c r="H231" s="9" t="s">
        <v>15</v>
      </c>
      <c r="I231" s="8" t="s">
        <v>15</v>
      </c>
      <c r="J231" s="9" t="s">
        <v>15</v>
      </c>
      <c r="K231" s="17"/>
      <c r="L231" s="17"/>
      <c r="M231" s="17"/>
      <c r="N231" s="17"/>
      <c r="O231" s="17"/>
      <c r="P231" s="17">
        <f t="shared" si="127"/>
        <v>0</v>
      </c>
    </row>
    <row r="232" spans="1:16" x14ac:dyDescent="0.25">
      <c r="A232" s="1">
        <v>226</v>
      </c>
      <c r="B232" s="9" t="s">
        <v>18</v>
      </c>
      <c r="C232" s="9" t="s">
        <v>14</v>
      </c>
      <c r="D232" s="6" t="s">
        <v>15</v>
      </c>
      <c r="E232" s="9" t="s">
        <v>15</v>
      </c>
      <c r="F232" s="9" t="s">
        <v>15</v>
      </c>
      <c r="G232" s="6" t="s">
        <v>15</v>
      </c>
      <c r="H232" s="6" t="s">
        <v>15</v>
      </c>
      <c r="I232" s="8" t="s">
        <v>15</v>
      </c>
      <c r="J232" s="6" t="s">
        <v>15</v>
      </c>
      <c r="K232" s="17"/>
      <c r="L232" s="17"/>
      <c r="M232" s="17"/>
      <c r="N232" s="17"/>
      <c r="O232" s="17"/>
      <c r="P232" s="17">
        <f t="shared" si="127"/>
        <v>0</v>
      </c>
    </row>
    <row r="233" spans="1:16" ht="105" x14ac:dyDescent="0.25">
      <c r="A233" s="1">
        <v>227</v>
      </c>
      <c r="B233" s="2" t="s">
        <v>42</v>
      </c>
      <c r="C233" s="6" t="s">
        <v>15</v>
      </c>
      <c r="D233" s="6" t="s">
        <v>15</v>
      </c>
      <c r="E233" s="6" t="s">
        <v>15</v>
      </c>
      <c r="F233" s="6" t="s">
        <v>85</v>
      </c>
      <c r="G233" s="2" t="s">
        <v>20</v>
      </c>
      <c r="H233" s="6" t="s">
        <v>22</v>
      </c>
      <c r="I233" s="8">
        <v>3140000000</v>
      </c>
      <c r="J233" s="9" t="s">
        <v>74</v>
      </c>
      <c r="K233" s="15">
        <f t="shared" ref="K233:N233" si="152">K240+K246</f>
        <v>309859.30000000005</v>
      </c>
      <c r="L233" s="15">
        <f t="shared" si="152"/>
        <v>309859.30000000005</v>
      </c>
      <c r="M233" s="15">
        <f t="shared" si="152"/>
        <v>284815.09999999998</v>
      </c>
      <c r="N233" s="15">
        <f t="shared" si="152"/>
        <v>284815.09999999998</v>
      </c>
      <c r="O233" s="15">
        <f t="shared" ref="O233" si="153">O240+O246</f>
        <v>284815.09999999998</v>
      </c>
      <c r="P233" s="17">
        <f t="shared" ref="P233:P251" si="154">SUM(K233:O233)</f>
        <v>1474163.9</v>
      </c>
    </row>
    <row r="234" spans="1:16" ht="30" x14ac:dyDescent="0.25">
      <c r="A234" s="1">
        <v>228</v>
      </c>
      <c r="B234" s="9" t="s">
        <v>13</v>
      </c>
      <c r="C234" s="6" t="s">
        <v>15</v>
      </c>
      <c r="D234" s="6" t="s">
        <v>15</v>
      </c>
      <c r="E234" s="6" t="s">
        <v>15</v>
      </c>
      <c r="F234" s="6" t="s">
        <v>15</v>
      </c>
      <c r="G234" s="6" t="s">
        <v>15</v>
      </c>
      <c r="H234" s="6" t="s">
        <v>15</v>
      </c>
      <c r="I234" s="8" t="s">
        <v>15</v>
      </c>
      <c r="J234" s="6" t="s">
        <v>15</v>
      </c>
      <c r="K234" s="15">
        <f>K241+K247</f>
        <v>309859.30000000005</v>
      </c>
      <c r="L234" s="15">
        <f>L241+L247</f>
        <v>309859.30000000005</v>
      </c>
      <c r="M234" s="15">
        <f>M241+M247</f>
        <v>284815.09999999998</v>
      </c>
      <c r="N234" s="15">
        <f>N241+N247</f>
        <v>284815.09999999998</v>
      </c>
      <c r="O234" s="15">
        <f>O241+O247</f>
        <v>284815.09999999998</v>
      </c>
      <c r="P234" s="17">
        <f t="shared" si="154"/>
        <v>1474163.9</v>
      </c>
    </row>
    <row r="235" spans="1:16" ht="30" x14ac:dyDescent="0.25">
      <c r="A235" s="1">
        <v>229</v>
      </c>
      <c r="B235" s="9" t="s">
        <v>16</v>
      </c>
      <c r="C235" s="9" t="s">
        <v>14</v>
      </c>
      <c r="D235" s="6" t="s">
        <v>15</v>
      </c>
      <c r="E235" s="6" t="s">
        <v>15</v>
      </c>
      <c r="F235" s="6" t="s">
        <v>15</v>
      </c>
      <c r="G235" s="6" t="s">
        <v>15</v>
      </c>
      <c r="H235" s="6" t="s">
        <v>15</v>
      </c>
      <c r="I235" s="8" t="s">
        <v>15</v>
      </c>
      <c r="J235" s="6" t="s">
        <v>15</v>
      </c>
      <c r="K235" s="6" t="s">
        <v>15</v>
      </c>
      <c r="L235" s="6" t="s">
        <v>15</v>
      </c>
      <c r="M235" s="6" t="s">
        <v>15</v>
      </c>
      <c r="N235" s="6" t="s">
        <v>15</v>
      </c>
      <c r="O235" s="6" t="s">
        <v>15</v>
      </c>
      <c r="P235" s="6" t="s">
        <v>15</v>
      </c>
    </row>
    <row r="236" spans="1:16" x14ac:dyDescent="0.25">
      <c r="A236" s="1">
        <v>230</v>
      </c>
      <c r="B236" s="9" t="s">
        <v>17</v>
      </c>
      <c r="C236" s="9" t="s">
        <v>14</v>
      </c>
      <c r="D236" s="6" t="s">
        <v>15</v>
      </c>
      <c r="E236" s="6" t="s">
        <v>15</v>
      </c>
      <c r="F236" s="6" t="s">
        <v>15</v>
      </c>
      <c r="G236" s="6" t="s">
        <v>15</v>
      </c>
      <c r="H236" s="6" t="s">
        <v>15</v>
      </c>
      <c r="I236" s="8" t="s">
        <v>15</v>
      </c>
      <c r="J236" s="6" t="s">
        <v>15</v>
      </c>
      <c r="K236" s="15">
        <f t="shared" ref="K236:N237" si="155">K243+K249</f>
        <v>0</v>
      </c>
      <c r="L236" s="15">
        <f t="shared" si="155"/>
        <v>0</v>
      </c>
      <c r="M236" s="15">
        <f t="shared" si="155"/>
        <v>0</v>
      </c>
      <c r="N236" s="15">
        <f t="shared" si="155"/>
        <v>0</v>
      </c>
      <c r="O236" s="15">
        <f t="shared" ref="O236" si="156">O243+O249</f>
        <v>0</v>
      </c>
      <c r="P236" s="17">
        <f t="shared" si="154"/>
        <v>0</v>
      </c>
    </row>
    <row r="237" spans="1:16" x14ac:dyDescent="0.25">
      <c r="A237" s="1">
        <v>231</v>
      </c>
      <c r="B237" s="9" t="s">
        <v>18</v>
      </c>
      <c r="C237" s="9" t="s">
        <v>14</v>
      </c>
      <c r="D237" s="6" t="s">
        <v>15</v>
      </c>
      <c r="E237" s="6" t="s">
        <v>15</v>
      </c>
      <c r="F237" s="6" t="s">
        <v>15</v>
      </c>
      <c r="G237" s="6" t="s">
        <v>15</v>
      </c>
      <c r="H237" s="6" t="s">
        <v>15</v>
      </c>
      <c r="I237" s="8" t="s">
        <v>15</v>
      </c>
      <c r="J237" s="6" t="s">
        <v>15</v>
      </c>
      <c r="K237" s="15">
        <f t="shared" si="155"/>
        <v>0</v>
      </c>
      <c r="L237" s="15">
        <f t="shared" si="155"/>
        <v>0</v>
      </c>
      <c r="M237" s="15">
        <f t="shared" si="155"/>
        <v>0</v>
      </c>
      <c r="N237" s="15">
        <f t="shared" si="155"/>
        <v>0</v>
      </c>
      <c r="O237" s="15">
        <f t="shared" ref="O237" si="157">O244+O250</f>
        <v>0</v>
      </c>
      <c r="P237" s="17">
        <f t="shared" si="154"/>
        <v>0</v>
      </c>
    </row>
    <row r="238" spans="1:16" ht="150" x14ac:dyDescent="0.25">
      <c r="A238" s="1">
        <v>232</v>
      </c>
      <c r="B238" s="2" t="s">
        <v>51</v>
      </c>
      <c r="C238" s="1" t="s">
        <v>49</v>
      </c>
      <c r="D238" s="6" t="s">
        <v>15</v>
      </c>
      <c r="E238" s="2" t="s">
        <v>52</v>
      </c>
      <c r="F238" s="7" t="s">
        <v>15</v>
      </c>
      <c r="G238" s="7" t="s">
        <v>15</v>
      </c>
      <c r="H238" s="7" t="s">
        <v>15</v>
      </c>
      <c r="I238" s="13" t="s">
        <v>15</v>
      </c>
      <c r="J238" s="7" t="s">
        <v>15</v>
      </c>
      <c r="K238" s="3">
        <f t="shared" ref="K238:N238" si="158">K245</f>
        <v>95</v>
      </c>
      <c r="L238" s="3">
        <f t="shared" si="158"/>
        <v>95</v>
      </c>
      <c r="M238" s="3">
        <f t="shared" si="158"/>
        <v>95</v>
      </c>
      <c r="N238" s="3">
        <f t="shared" si="158"/>
        <v>95</v>
      </c>
      <c r="O238" s="3">
        <f t="shared" ref="O238" si="159">O245</f>
        <v>95</v>
      </c>
      <c r="P238" s="7" t="s">
        <v>15</v>
      </c>
    </row>
    <row r="239" spans="1:16" ht="105" x14ac:dyDescent="0.25">
      <c r="A239" s="1">
        <v>233</v>
      </c>
      <c r="B239" s="2" t="s">
        <v>59</v>
      </c>
      <c r="C239" s="1" t="s">
        <v>72</v>
      </c>
      <c r="D239" s="6" t="s">
        <v>15</v>
      </c>
      <c r="E239" s="2" t="s">
        <v>19</v>
      </c>
      <c r="F239" s="7" t="s">
        <v>15</v>
      </c>
      <c r="G239" s="7" t="s">
        <v>15</v>
      </c>
      <c r="H239" s="7" t="s">
        <v>15</v>
      </c>
      <c r="I239" s="13" t="s">
        <v>15</v>
      </c>
      <c r="J239" s="7" t="s">
        <v>15</v>
      </c>
      <c r="K239" s="17">
        <f t="shared" ref="K239:N239" si="160">K251</f>
        <v>0</v>
      </c>
      <c r="L239" s="17">
        <f t="shared" si="160"/>
        <v>0</v>
      </c>
      <c r="M239" s="17">
        <f t="shared" si="160"/>
        <v>0</v>
      </c>
      <c r="N239" s="17">
        <f t="shared" si="160"/>
        <v>0</v>
      </c>
      <c r="O239" s="17">
        <f t="shared" ref="O239" si="161">O251</f>
        <v>0</v>
      </c>
      <c r="P239" s="17">
        <f t="shared" si="154"/>
        <v>0</v>
      </c>
    </row>
    <row r="240" spans="1:16" ht="105" x14ac:dyDescent="0.25">
      <c r="A240" s="1">
        <v>234</v>
      </c>
      <c r="B240" s="9" t="s">
        <v>43</v>
      </c>
      <c r="C240" s="6" t="s">
        <v>15</v>
      </c>
      <c r="D240" s="6" t="s">
        <v>15</v>
      </c>
      <c r="E240" s="6" t="s">
        <v>15</v>
      </c>
      <c r="F240" s="7" t="s">
        <v>85</v>
      </c>
      <c r="G240" s="9" t="s">
        <v>20</v>
      </c>
      <c r="H240" s="7" t="s">
        <v>15</v>
      </c>
      <c r="I240" s="13" t="s">
        <v>15</v>
      </c>
      <c r="J240" s="7" t="s">
        <v>15</v>
      </c>
      <c r="K240" s="17">
        <f t="shared" ref="K240:N240" si="162">K241+K243+K244</f>
        <v>151609.70000000001</v>
      </c>
      <c r="L240" s="17">
        <f t="shared" si="162"/>
        <v>151609.70000000001</v>
      </c>
      <c r="M240" s="17">
        <f t="shared" si="162"/>
        <v>151609.70000000001</v>
      </c>
      <c r="N240" s="17">
        <f t="shared" si="162"/>
        <v>151609.70000000001</v>
      </c>
      <c r="O240" s="17">
        <f t="shared" ref="O240" si="163">O241+O243+O244</f>
        <v>151609.70000000001</v>
      </c>
      <c r="P240" s="17">
        <f t="shared" si="154"/>
        <v>758048.5</v>
      </c>
    </row>
    <row r="241" spans="1:16" ht="30" x14ac:dyDescent="0.25">
      <c r="A241" s="1">
        <v>235</v>
      </c>
      <c r="B241" s="9" t="s">
        <v>13</v>
      </c>
      <c r="C241" s="9" t="s">
        <v>14</v>
      </c>
      <c r="D241" s="6" t="s">
        <v>15</v>
      </c>
      <c r="E241" s="9" t="s">
        <v>15</v>
      </c>
      <c r="F241" s="7" t="s">
        <v>15</v>
      </c>
      <c r="G241" s="7" t="s">
        <v>15</v>
      </c>
      <c r="H241" s="7" t="s">
        <v>22</v>
      </c>
      <c r="I241" s="8">
        <v>3140114315</v>
      </c>
      <c r="J241" s="9" t="s">
        <v>74</v>
      </c>
      <c r="K241" s="17">
        <v>151609.70000000001</v>
      </c>
      <c r="L241" s="17">
        <v>151609.70000000001</v>
      </c>
      <c r="M241" s="17">
        <v>151609.70000000001</v>
      </c>
      <c r="N241" s="17">
        <v>151609.70000000001</v>
      </c>
      <c r="O241" s="17">
        <v>151609.70000000001</v>
      </c>
      <c r="P241" s="17">
        <f t="shared" si="154"/>
        <v>758048.5</v>
      </c>
    </row>
    <row r="242" spans="1:16" ht="30" x14ac:dyDescent="0.25">
      <c r="A242" s="1">
        <v>236</v>
      </c>
      <c r="B242" s="9" t="s">
        <v>16</v>
      </c>
      <c r="C242" s="6" t="s">
        <v>15</v>
      </c>
      <c r="D242" s="6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13" t="s">
        <v>15</v>
      </c>
      <c r="J242" s="7" t="s">
        <v>15</v>
      </c>
      <c r="K242" s="7" t="s">
        <v>15</v>
      </c>
      <c r="L242" s="7" t="s">
        <v>15</v>
      </c>
      <c r="M242" s="7" t="s">
        <v>15</v>
      </c>
      <c r="N242" s="7" t="s">
        <v>15</v>
      </c>
      <c r="O242" s="7" t="s">
        <v>15</v>
      </c>
      <c r="P242" s="7" t="s">
        <v>15</v>
      </c>
    </row>
    <row r="243" spans="1:16" x14ac:dyDescent="0.25">
      <c r="A243" s="1">
        <v>237</v>
      </c>
      <c r="B243" s="9" t="s">
        <v>17</v>
      </c>
      <c r="C243" s="9" t="s">
        <v>14</v>
      </c>
      <c r="D243" s="6" t="s">
        <v>15</v>
      </c>
      <c r="E243" s="9" t="s">
        <v>15</v>
      </c>
      <c r="F243" s="7" t="s">
        <v>15</v>
      </c>
      <c r="G243" s="7" t="s">
        <v>15</v>
      </c>
      <c r="H243" s="7" t="s">
        <v>15</v>
      </c>
      <c r="I243" s="13" t="s">
        <v>15</v>
      </c>
      <c r="J243" s="7" t="s">
        <v>15</v>
      </c>
      <c r="K243" s="17"/>
      <c r="L243" s="17"/>
      <c r="M243" s="17"/>
      <c r="N243" s="17"/>
      <c r="O243" s="17"/>
      <c r="P243" s="17">
        <f t="shared" si="154"/>
        <v>0</v>
      </c>
    </row>
    <row r="244" spans="1:16" x14ac:dyDescent="0.25">
      <c r="A244" s="1">
        <v>238</v>
      </c>
      <c r="B244" s="9" t="s">
        <v>18</v>
      </c>
      <c r="C244" s="9" t="s">
        <v>14</v>
      </c>
      <c r="D244" s="6" t="s">
        <v>15</v>
      </c>
      <c r="E244" s="9" t="s">
        <v>15</v>
      </c>
      <c r="F244" s="7" t="s">
        <v>15</v>
      </c>
      <c r="G244" s="7" t="s">
        <v>15</v>
      </c>
      <c r="H244" s="7" t="s">
        <v>15</v>
      </c>
      <c r="I244" s="13" t="s">
        <v>15</v>
      </c>
      <c r="J244" s="7" t="s">
        <v>15</v>
      </c>
      <c r="K244" s="17"/>
      <c r="L244" s="17"/>
      <c r="M244" s="17"/>
      <c r="N244" s="17"/>
      <c r="O244" s="17"/>
      <c r="P244" s="17">
        <f t="shared" si="154"/>
        <v>0</v>
      </c>
    </row>
    <row r="245" spans="1:16" ht="150" x14ac:dyDescent="0.25">
      <c r="A245" s="1">
        <v>239</v>
      </c>
      <c r="B245" s="2" t="s">
        <v>51</v>
      </c>
      <c r="C245" s="1" t="s">
        <v>49</v>
      </c>
      <c r="D245" s="6" t="s">
        <v>15</v>
      </c>
      <c r="E245" s="2" t="s">
        <v>52</v>
      </c>
      <c r="F245" s="7" t="s">
        <v>15</v>
      </c>
      <c r="G245" s="7" t="s">
        <v>15</v>
      </c>
      <c r="H245" s="7" t="s">
        <v>15</v>
      </c>
      <c r="I245" s="13" t="s">
        <v>15</v>
      </c>
      <c r="J245" s="7" t="s">
        <v>15</v>
      </c>
      <c r="K245" s="3">
        <v>95</v>
      </c>
      <c r="L245" s="3">
        <v>95</v>
      </c>
      <c r="M245" s="3">
        <v>95</v>
      </c>
      <c r="N245" s="3">
        <v>95</v>
      </c>
      <c r="O245" s="3">
        <v>95</v>
      </c>
      <c r="P245" s="7" t="s">
        <v>15</v>
      </c>
    </row>
    <row r="246" spans="1:16" ht="105" x14ac:dyDescent="0.25">
      <c r="A246" s="1">
        <v>240</v>
      </c>
      <c r="B246" s="9" t="s">
        <v>44</v>
      </c>
      <c r="C246" s="6" t="s">
        <v>15</v>
      </c>
      <c r="D246" s="6" t="s">
        <v>15</v>
      </c>
      <c r="E246" s="6" t="s">
        <v>15</v>
      </c>
      <c r="F246" s="7" t="s">
        <v>85</v>
      </c>
      <c r="G246" s="9" t="s">
        <v>20</v>
      </c>
      <c r="H246" s="7" t="s">
        <v>15</v>
      </c>
      <c r="I246" s="13" t="s">
        <v>15</v>
      </c>
      <c r="J246" s="7" t="s">
        <v>15</v>
      </c>
      <c r="K246" s="17">
        <f t="shared" ref="K246:N246" si="164">K247+K249+K250</f>
        <v>158249.60000000001</v>
      </c>
      <c r="L246" s="17">
        <f t="shared" si="164"/>
        <v>158249.60000000001</v>
      </c>
      <c r="M246" s="17">
        <f t="shared" si="164"/>
        <v>133205.4</v>
      </c>
      <c r="N246" s="17">
        <f t="shared" si="164"/>
        <v>133205.4</v>
      </c>
      <c r="O246" s="17">
        <f t="shared" ref="O246" si="165">O247+O249+O250</f>
        <v>133205.4</v>
      </c>
      <c r="P246" s="17">
        <f t="shared" si="154"/>
        <v>716115.4</v>
      </c>
    </row>
    <row r="247" spans="1:16" ht="30" x14ac:dyDescent="0.25">
      <c r="A247" s="1">
        <v>241</v>
      </c>
      <c r="B247" s="9" t="s">
        <v>13</v>
      </c>
      <c r="C247" s="9" t="s">
        <v>14</v>
      </c>
      <c r="D247" s="6" t="s">
        <v>15</v>
      </c>
      <c r="E247" s="9" t="s">
        <v>15</v>
      </c>
      <c r="F247" s="7" t="s">
        <v>15</v>
      </c>
      <c r="G247" s="7" t="s">
        <v>15</v>
      </c>
      <c r="H247" s="7" t="s">
        <v>22</v>
      </c>
      <c r="I247" s="8">
        <v>3140214315</v>
      </c>
      <c r="J247" s="7">
        <v>851</v>
      </c>
      <c r="K247" s="17">
        <v>158249.60000000001</v>
      </c>
      <c r="L247" s="17">
        <v>158249.60000000001</v>
      </c>
      <c r="M247" s="17">
        <v>133205.4</v>
      </c>
      <c r="N247" s="17">
        <v>133205.4</v>
      </c>
      <c r="O247" s="17">
        <v>133205.4</v>
      </c>
      <c r="P247" s="17">
        <f t="shared" si="154"/>
        <v>716115.4</v>
      </c>
    </row>
    <row r="248" spans="1:16" ht="30" x14ac:dyDescent="0.25">
      <c r="A248" s="1">
        <v>242</v>
      </c>
      <c r="B248" s="9" t="s">
        <v>16</v>
      </c>
      <c r="C248" s="6" t="s">
        <v>15</v>
      </c>
      <c r="D248" s="6" t="s">
        <v>15</v>
      </c>
      <c r="E248" s="6" t="s">
        <v>15</v>
      </c>
      <c r="F248" s="6" t="s">
        <v>15</v>
      </c>
      <c r="G248" s="6" t="s">
        <v>15</v>
      </c>
      <c r="H248" s="6" t="s">
        <v>15</v>
      </c>
      <c r="I248" s="8" t="s">
        <v>15</v>
      </c>
      <c r="J248" s="6" t="s">
        <v>15</v>
      </c>
      <c r="K248" s="6" t="s">
        <v>15</v>
      </c>
      <c r="L248" s="6" t="s">
        <v>15</v>
      </c>
      <c r="M248" s="6" t="s">
        <v>15</v>
      </c>
      <c r="N248" s="6" t="s">
        <v>15</v>
      </c>
      <c r="O248" s="6" t="s">
        <v>15</v>
      </c>
      <c r="P248" s="6" t="s">
        <v>15</v>
      </c>
    </row>
    <row r="249" spans="1:16" x14ac:dyDescent="0.25">
      <c r="A249" s="1">
        <v>243</v>
      </c>
      <c r="B249" s="9" t="s">
        <v>17</v>
      </c>
      <c r="C249" s="9" t="s">
        <v>14</v>
      </c>
      <c r="D249" s="6" t="s">
        <v>15</v>
      </c>
      <c r="E249" s="9" t="s">
        <v>15</v>
      </c>
      <c r="F249" s="7" t="s">
        <v>15</v>
      </c>
      <c r="G249" s="6" t="s">
        <v>15</v>
      </c>
      <c r="H249" s="7" t="s">
        <v>15</v>
      </c>
      <c r="I249" s="13" t="s">
        <v>15</v>
      </c>
      <c r="J249" s="7" t="s">
        <v>15</v>
      </c>
      <c r="K249" s="17"/>
      <c r="L249" s="17"/>
      <c r="M249" s="17"/>
      <c r="N249" s="17"/>
      <c r="O249" s="17"/>
      <c r="P249" s="17">
        <f t="shared" si="154"/>
        <v>0</v>
      </c>
    </row>
    <row r="250" spans="1:16" x14ac:dyDescent="0.25">
      <c r="A250" s="1">
        <v>244</v>
      </c>
      <c r="B250" s="9" t="s">
        <v>18</v>
      </c>
      <c r="C250" s="9" t="s">
        <v>14</v>
      </c>
      <c r="D250" s="6" t="s">
        <v>15</v>
      </c>
      <c r="E250" s="9" t="s">
        <v>15</v>
      </c>
      <c r="F250" s="7" t="s">
        <v>15</v>
      </c>
      <c r="G250" s="6" t="s">
        <v>15</v>
      </c>
      <c r="H250" s="7" t="s">
        <v>15</v>
      </c>
      <c r="I250" s="13" t="s">
        <v>15</v>
      </c>
      <c r="J250" s="7" t="s">
        <v>15</v>
      </c>
      <c r="K250" s="17"/>
      <c r="L250" s="17"/>
      <c r="M250" s="17"/>
      <c r="N250" s="17"/>
      <c r="O250" s="17"/>
      <c r="P250" s="17">
        <f t="shared" si="154"/>
        <v>0</v>
      </c>
    </row>
    <row r="251" spans="1:16" ht="105" x14ac:dyDescent="0.25">
      <c r="A251" s="1">
        <v>245</v>
      </c>
      <c r="B251" s="2" t="s">
        <v>59</v>
      </c>
      <c r="C251" s="1" t="s">
        <v>72</v>
      </c>
      <c r="D251" s="6" t="s">
        <v>15</v>
      </c>
      <c r="E251" s="2" t="s">
        <v>19</v>
      </c>
      <c r="F251" s="7" t="s">
        <v>15</v>
      </c>
      <c r="G251" s="7" t="s">
        <v>15</v>
      </c>
      <c r="H251" s="7" t="s">
        <v>15</v>
      </c>
      <c r="I251" s="13" t="s">
        <v>15</v>
      </c>
      <c r="J251" s="7" t="s">
        <v>15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f t="shared" si="154"/>
        <v>0</v>
      </c>
    </row>
  </sheetData>
  <mergeCells count="12">
    <mergeCell ref="N1:P1"/>
    <mergeCell ref="G4:G5"/>
    <mergeCell ref="H4:J4"/>
    <mergeCell ref="P4:P5"/>
    <mergeCell ref="K4:N4"/>
    <mergeCell ref="A2:P2"/>
    <mergeCell ref="A4:A5"/>
    <mergeCell ref="B4:B5"/>
    <mergeCell ref="C4:C5"/>
    <mergeCell ref="D4:D5"/>
    <mergeCell ref="E4:E5"/>
    <mergeCell ref="F4:F5"/>
  </mergeCells>
  <pageMargins left="0.19685039370078741" right="0.19685039370078741" top="0.98425196850393704" bottom="0.39370078740157483" header="0.31496062992125984" footer="0.31496062992125984"/>
  <pageSetup paperSize="9" scale="55" firstPageNumber="4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2022-03-28T09:01:51Z</dcterms:modified>
</cp:coreProperties>
</file>