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900" windowHeight="7770" activeTab="0"/>
  </bookViews>
  <sheets>
    <sheet name="Цели-задачи" sheetId="1" r:id="rId1"/>
  </sheets>
  <definedNames>
    <definedName name="_GoBack" localSheetId="0">'Цели-задачи'!$A$4</definedName>
    <definedName name="_xlnm.Print_Titles" localSheetId="0">'Цели-задачи'!$6:$8</definedName>
    <definedName name="_xlnm.Print_Area" localSheetId="0">'Цели-задачи'!$A$2:$X$268</definedName>
  </definedNames>
  <calcPr fullCalcOnLoad="1"/>
</workbook>
</file>

<file path=xl/sharedStrings.xml><?xml version="1.0" encoding="utf-8"?>
<sst xmlns="http://schemas.openxmlformats.org/spreadsheetml/2006/main" count="4055" uniqueCount="515">
  <si>
    <t>1.4-ПП4</t>
  </si>
  <si>
    <t>Показатель "Процент взысканных средств в бюджет к объему выявленных финансовых нарушений"</t>
  </si>
  <si>
    <t>Мероприятие "Координация и методологическая поддержка работы органов местного самоуправления"</t>
  </si>
  <si>
    <t>1.3.1.1.</t>
  </si>
  <si>
    <t>1.3.2-ПОМ2</t>
  </si>
  <si>
    <t>1.3.2.2-ПМ1</t>
  </si>
  <si>
    <t>1.3.2.3.</t>
  </si>
  <si>
    <t>1.3.2.3-ПМ1</t>
  </si>
  <si>
    <t>1.3.2.4.</t>
  </si>
  <si>
    <t>1.3.2.5.</t>
  </si>
  <si>
    <t>1.3.2.6.</t>
  </si>
  <si>
    <t>1.3.1.1-ПМ1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</si>
  <si>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</si>
  <si>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</si>
  <si>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</si>
  <si>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</si>
  <si>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</si>
  <si>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</si>
  <si>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</si>
  <si>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>1.</t>
  </si>
  <si>
    <t>1.1.</t>
  </si>
  <si>
    <t>Единица измерения показателя</t>
  </si>
  <si>
    <t>1.1.1.</t>
  </si>
  <si>
    <t>1.1.2.</t>
  </si>
  <si>
    <t>Ответственный исполнитель и соисполнители</t>
  </si>
  <si>
    <t>Методика расчета показателя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</si>
  <si>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</si>
  <si>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</si>
  <si>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</si>
  <si>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</si>
  <si>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</si>
  <si>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</si>
  <si>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</si>
  <si>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</si>
  <si>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</si>
  <si>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</si>
  <si>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</si>
  <si>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</si>
  <si>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</si>
  <si>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</si>
  <si>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</si>
  <si>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</si>
  <si>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</si>
  <si>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</si>
  <si>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</si>
  <si>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</si>
  <si>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</si>
  <si>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1.1.2.1.</t>
  </si>
  <si>
    <t>шт.</t>
  </si>
  <si>
    <t>1.1.1.1.</t>
  </si>
  <si>
    <t>1.1.1.2.</t>
  </si>
  <si>
    <t>1.1.1.3.</t>
  </si>
  <si>
    <t>1.1.3.</t>
  </si>
  <si>
    <t>1.1.3.1.</t>
  </si>
  <si>
    <t>1.1.4.</t>
  </si>
  <si>
    <t>1.1.5.</t>
  </si>
  <si>
    <t>%</t>
  </si>
  <si>
    <t>-</t>
  </si>
  <si>
    <t>1.2.</t>
  </si>
  <si>
    <t>1.3.</t>
  </si>
  <si>
    <t>1.3.1.</t>
  </si>
  <si>
    <t>1.3.2.</t>
  </si>
  <si>
    <t>Подпрограмма "Обеспечение сбалансированности и устойчивости бюджета Забайкальского края"</t>
  </si>
  <si>
    <t>Показатель "Доля расходов, распределенных по государственным программам, в общем объеме расходов бюджета Забайкальского края"</t>
  </si>
  <si>
    <t>кроме того, финансирование из других источников:</t>
  </si>
  <si>
    <t>Показатель "Число проведенных семинаров-совещаний"</t>
  </si>
  <si>
    <t>1.1.5.1.</t>
  </si>
  <si>
    <t xml:space="preserve">Мероприятие "Проведение оценки качества финансового менеджмента главных распорядителей бюджетных средств" </t>
  </si>
  <si>
    <t>Показатель "Среднее значение показателя качества финансового менеджмента главных распорядителей бюджетных средств"</t>
  </si>
  <si>
    <t>Показатель "Доля главных распорядителей бюджетных средств, охваченных оценкой качества финансового менеджмента"</t>
  </si>
  <si>
    <t>Показатель "Просроченная задолженность по государственному долгу Забайкальского края"</t>
  </si>
  <si>
    <t>Показатель "Соотношение расходов на обслуживание государственного долга Забайкальского края с объемом расходов бюджета края (без учета расходов, осуществляемых за счет субвенций)"</t>
  </si>
  <si>
    <t>1.2.1.</t>
  </si>
  <si>
    <t>1.2.1.1.</t>
  </si>
  <si>
    <t xml:space="preserve">Мероприятие "Своевременное и качественное составление проекта бюджета Забайкальского края" </t>
  </si>
  <si>
    <t>Мероприятие "Организация исполнения бюджета Забайкальского края"</t>
  </si>
  <si>
    <t>Мероприятие "Своевременное и качественное составление бюджетной отчетности"</t>
  </si>
  <si>
    <t>1.2.2.</t>
  </si>
  <si>
    <t>1.2.2.1.</t>
  </si>
  <si>
    <t>1.2.2.2.</t>
  </si>
  <si>
    <t>1.4.</t>
  </si>
  <si>
    <t>Показатель "Полнота выполнения плана проверок в рамках осуществления внутреннего государственного финансового контроля"</t>
  </si>
  <si>
    <t>1.4.1.</t>
  </si>
  <si>
    <t>1.5.</t>
  </si>
  <si>
    <t>Обеспечивающая подпрограмма</t>
  </si>
  <si>
    <t>1.5.1.</t>
  </si>
  <si>
    <t>Абсолютный показатель</t>
  </si>
  <si>
    <t>Министерство финансов Забайкальского края</t>
  </si>
  <si>
    <t>гр.16</t>
  </si>
  <si>
    <t>Показатель "Отчетность об исполнении бюджета Забайкальского края представлена в Минфин России в установленный срок"</t>
  </si>
  <si>
    <t>Подпрограмма "Управление государственным долгом Забайкальского края"</t>
  </si>
  <si>
    <t>финансирование за счет краевого бюджета</t>
  </si>
  <si>
    <t>Мероприятие "Мониторинг состояния муниципального долга"</t>
  </si>
  <si>
    <t>1.3.2.1.</t>
  </si>
  <si>
    <t>ПЦ1</t>
  </si>
  <si>
    <t>ПЦ2</t>
  </si>
  <si>
    <t>ПЦ3</t>
  </si>
  <si>
    <t>ПЦ4</t>
  </si>
  <si>
    <t>1.1-ПП1</t>
  </si>
  <si>
    <t>1.1-ПП3</t>
  </si>
  <si>
    <t>1.1-ПП2</t>
  </si>
  <si>
    <t>1.1.1-ПОМ1</t>
  </si>
  <si>
    <t>1.1.1.1.-ПМ1</t>
  </si>
  <si>
    <t>1.1.1.2-ПМ1</t>
  </si>
  <si>
    <t>1.1.1.3-ПМ1</t>
  </si>
  <si>
    <t>1.1.2-ПОМ1</t>
  </si>
  <si>
    <t>1.1.2.1-ПМ1</t>
  </si>
  <si>
    <t>1.1.3-ПОМ1</t>
  </si>
  <si>
    <t>1.1.3.1-ПМ1</t>
  </si>
  <si>
    <t>1.1.4-ПОМ1</t>
  </si>
  <si>
    <t>1.1.5-ПОМ1</t>
  </si>
  <si>
    <t>1.2-ПП1</t>
  </si>
  <si>
    <t>1.2-ПП2</t>
  </si>
  <si>
    <t>1.2-ПП3</t>
  </si>
  <si>
    <t>1.2.1-ПОМ1</t>
  </si>
  <si>
    <t>1.3-ПП1</t>
  </si>
  <si>
    <t>1.3-ПП2</t>
  </si>
  <si>
    <t>1.3-ПП3</t>
  </si>
  <si>
    <t>1.3.1-ПОМ1</t>
  </si>
  <si>
    <t>1.3.2-ПОМ1</t>
  </si>
  <si>
    <t>1.4-ПП1</t>
  </si>
  <si>
    <t>1.4-ПП2</t>
  </si>
  <si>
    <t>1.4-ПП3</t>
  </si>
  <si>
    <t>1.4.1-ПОМ1</t>
  </si>
  <si>
    <t>Цель "Сохранение финансовой стабильности в долгосрочной перспективе на основе совершенствования управления региональными финансами и повышения их открытости"</t>
  </si>
  <si>
    <t xml:space="preserve">Показатель "Доля просроченной кредиторской задолженности в расходах консолидированного бюджета Забайкальского края" </t>
  </si>
  <si>
    <t>Показатель "Соотношение фактического и планового объема предоставления дотаций местным бюджетам на выравнивание бюджетной обеспеченности"</t>
  </si>
  <si>
    <t>Показатель "Доля средств, направляемых на перекредитование, в общем объеме заимствований"</t>
  </si>
  <si>
    <t>0106</t>
  </si>
  <si>
    <t>0113</t>
  </si>
  <si>
    <t>720</t>
  </si>
  <si>
    <t xml:space="preserve"> 01 06</t>
  </si>
  <si>
    <t>521 02 16</t>
  </si>
  <si>
    <t>ВСЕГО</t>
  </si>
  <si>
    <t>13 01</t>
  </si>
  <si>
    <t xml:space="preserve"> 065 02 00</t>
  </si>
  <si>
    <t>065 03 00</t>
  </si>
  <si>
    <t>Мероприятие "Предоставление дотаций на выравнивание бюджетной обеспеченности поселений"</t>
  </si>
  <si>
    <t xml:space="preserve">Показатель "Закон о бюджете Забайкальского края принят до начала финансового года" </t>
  </si>
  <si>
    <t>ед.</t>
  </si>
  <si>
    <t>да/нет</t>
  </si>
  <si>
    <t>1.2.2.1. ПМ1</t>
  </si>
  <si>
    <t>1.2.2.2. ПМ1</t>
  </si>
  <si>
    <t>балл</t>
  </si>
  <si>
    <t>Показатель "Обеспечение расходных обязательств в полном объеме"</t>
  </si>
  <si>
    <t>516 01 10</t>
  </si>
  <si>
    <t>517 07 00</t>
  </si>
  <si>
    <t>517 02 01</t>
  </si>
  <si>
    <t>521 02 03</t>
  </si>
  <si>
    <t>521 02 04</t>
  </si>
  <si>
    <t>002 04 00</t>
  </si>
  <si>
    <t>092 03 00</t>
  </si>
  <si>
    <t>Показатель "Наличие расчета распределения средств"</t>
  </si>
  <si>
    <t>Показатель "Минимально гарантированный уровень бюджетной обеспеченности муниципальных образований в расчете на 1 жителя"</t>
  </si>
  <si>
    <t>Мероприятие "Осуществление деятельности по ведению бюджетного (бухгалтерского) учета"</t>
  </si>
  <si>
    <t>1.3.2.2</t>
  </si>
  <si>
    <t>Абсолютный показатель, определяется в соответствии с методикой, утвержденной Минфином России</t>
  </si>
  <si>
    <t>Показатель "Размещение информации о краевом бюджете на официальном сайте Министерства финансов Забайкальского края в полном объеме"</t>
  </si>
  <si>
    <t>1.5.1.1.</t>
  </si>
  <si>
    <t>1.3.2.1-ПМ1</t>
  </si>
  <si>
    <t>Показатель "Количество государственных программ, в отношении которых проведены проверки полноты и достоверности отчетности"</t>
  </si>
  <si>
    <t>1.4.1-ПОМ2</t>
  </si>
  <si>
    <t>Показатель "Доля исполненных вынесенных постановлений по делам об административных правонарушениях к общему количеству вынесенных постановлений по делам об административных правонарушениях"</t>
  </si>
  <si>
    <t>Показатель "Доля муниципальных образований, утверждающих бюджет на трехлетний период в общем количестве муниципальных образований"</t>
  </si>
  <si>
    <t>1.3.1.1-ПМ2</t>
  </si>
  <si>
    <t>х</t>
  </si>
  <si>
    <t xml:space="preserve">Показатель "Проведение мониторинга применяемых налоговых льгот, оценка бюджетной эффективности с учетом конкретного результата их применения, введение налоговых льгот по региональным налогам при условии обеспечения прироста налоговых поступлений" </t>
  </si>
  <si>
    <t xml:space="preserve">Мероприятие "Мобилизация поступления доходов в консолидированный бюджет Забайкальского края" </t>
  </si>
  <si>
    <t>1.2.1.1-ПМ1</t>
  </si>
  <si>
    <t>Подпрограмма "Совершенствование межбюджетных отношений"</t>
  </si>
  <si>
    <t>Показатель "Число нарушений бюджетного законодательства при составлении проекта бюджета, исполнении бюджета и формировании бюджетной отчетности, выявленных органами внешнего государственного финансового контроля"</t>
  </si>
  <si>
    <t>Показатель "Проведение ежеквартальных заседаний Межведомственной комиссии по мобилизации доходов в консолидированный бюджет Забайкальского края и контролю за соблюдением налоговой дисциплины"</t>
  </si>
  <si>
    <t>тыс.руб.</t>
  </si>
  <si>
    <t>Показатель "Доля муниципальных образований, утверждающих муниципальные программы в общем  количестве муниципальных образований"</t>
  </si>
  <si>
    <t>Задача 3. "Повышение стимулирующей роли межбюджетных трансфертов в активизации социально-экономического развития муниципальных образований Забайкальского края"</t>
  </si>
  <si>
    <t>Показатель "Соотношение недоимки по платежам в консолидированный бюджет Забайкальского края к объему налоговых и неналоговых доходов консолидированного бюджета Забайкальского края за отчетный период соответствующему показателю аналогичного периода предыдущего года"</t>
  </si>
  <si>
    <t>0929900</t>
  </si>
  <si>
    <t>Показатель "Обеспечение финансирования в полном объеме"</t>
  </si>
  <si>
    <t>Основное мероприятие "Обеспечение выполнения функций государственными органами"</t>
  </si>
  <si>
    <t>1.5.1.2.</t>
  </si>
  <si>
    <t>1.3.2.7.</t>
  </si>
  <si>
    <t>1.3.2.8-ПМ1</t>
  </si>
  <si>
    <t>Мероприятие "Обеспечение деятельности Министерства финансов Забайкальского края"</t>
  </si>
  <si>
    <t>Показатель "Исполнение обязательств перед кредиторами по государственному долгу субъекта Российской Федерации"</t>
  </si>
  <si>
    <t>Мероприятие "Обслуживание государственного долга субъекта Российской Федерации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значения)"</t>
  </si>
  <si>
    <t>Показатель "Исполнение обязательств перед кредиторами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значения)"</t>
  </si>
  <si>
    <t>Показатель "Количество принятых нормативных актов, устанавливающих норматив формирования расходов органов местного самоуправления поселений"</t>
  </si>
  <si>
    <t>Мероприятие "Предоставление субвенций бюджетам муниципальных районов на финансовое обеспечение передаваемых государственных полномочий по расчету и предоставлению дотаций поселениям"</t>
  </si>
  <si>
    <t>Мероприятие "Предоставление субвенций бюджетам муниципальных районов на осуществление государственного полномочия по установлению отдельных нормативов формирования расходов органов местного самоуправления поселений"</t>
  </si>
  <si>
    <t>Основное мероприятие "Обслуживание государственного долга Забайкальского края"</t>
  </si>
  <si>
    <t>Мероприятие "Финансовое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 по расчету и предоставлению дотаций поселениям на выравнивание бюджетной обеспеченности"</t>
  </si>
  <si>
    <t>1.1.4.1.</t>
  </si>
  <si>
    <t>1.1.4.1.-ПМ1</t>
  </si>
  <si>
    <t>1.1.5.1-ПМ1</t>
  </si>
  <si>
    <t>1.5.1.1-ПМ1</t>
  </si>
  <si>
    <t>01 3 02 79204</t>
  </si>
  <si>
    <t>320</t>
  </si>
  <si>
    <t>01 5 01 29400</t>
  </si>
  <si>
    <t>850</t>
  </si>
  <si>
    <t>01 5 01 49300</t>
  </si>
  <si>
    <t>240</t>
  </si>
  <si>
    <t>01 5 01 19901</t>
  </si>
  <si>
    <t>610</t>
  </si>
  <si>
    <t xml:space="preserve"> Х </t>
  </si>
  <si>
    <t>01 2 02 06065</t>
  </si>
  <si>
    <t>01 3 02 78010</t>
  </si>
  <si>
    <t>01 3 02 78020</t>
  </si>
  <si>
    <t>01 3 02 78050</t>
  </si>
  <si>
    <t>01 3 02 78060</t>
  </si>
  <si>
    <t>01 2 02 06066</t>
  </si>
  <si>
    <t>Основное мероприятие "Совершенствование программно-целевых методов управления"</t>
  </si>
  <si>
    <t>Основное мероприятие "Создание условий для наращивания налогового потенциала Забайкальского края"</t>
  </si>
  <si>
    <t>Задача 2. "Повышение эффективности управления государственным долгом Забайкальского края"</t>
  </si>
  <si>
    <t>Основное мероприятие "Удержание объема государственного долга Забайкальского края на безопасном для финансовой системы края уровне. Планирование долговых обязательств Забайкальского края"</t>
  </si>
  <si>
    <t>Основное мероприятие "Создание условий для большей самостоятельности муниципальных образований и ответственности органов местного самоуправления за результаты своей деятельности. Повышение эффективности предоставляемых межбюджетных трансфертов местным бюджетам"</t>
  </si>
  <si>
    <t>1.4.2.</t>
  </si>
  <si>
    <t>1.4.2-ПОМ1</t>
  </si>
  <si>
    <t>Показатель "Обеспечение условий для своевременности кассовых выплат при исполнении бюджета Забайкальского края"</t>
  </si>
  <si>
    <t xml:space="preserve">Мероприятие "Проведение совещаний с исполнительными органами государственной власти Забайкальского края по вопросам корректировки  государственных программ, работы с государственными программами" </t>
  </si>
  <si>
    <t>Основное мероприятие "Повышение качества управления финансами исполнительных органов государственной власти Забайкальского края"</t>
  </si>
  <si>
    <t>Задача 5. "Создание организационных условий для эффективного и прозрачного управления финансовыми ресурсами в рамках установленных функций и полномочий Министерства финансов Забайкальского края"</t>
  </si>
  <si>
    <t>Показатель "Достижение показателей финансовой оценки по Плану финансового оздоровления"</t>
  </si>
  <si>
    <t>место в рейтинге</t>
  </si>
  <si>
    <t>Мероприятие "Подготовка брошюры "Бюджет для граждан"</t>
  </si>
  <si>
    <t>Подпрограмма "Осуществление внутреннего государственного финансового контроля и контроля в сфере закупок"</t>
  </si>
  <si>
    <t>Показатель "Выполнение плана проверок в рамках проведения внутреннего финансового аудита"</t>
  </si>
  <si>
    <t>1.1.1.4.</t>
  </si>
  <si>
    <t>1.1.1.4-ПМ2</t>
  </si>
  <si>
    <t>1.1.1.4-ПМ3</t>
  </si>
  <si>
    <t>степень качества</t>
  </si>
  <si>
    <t>Показатель "Улучшение качества управления региональными финансами в Забайкальском крае"</t>
  </si>
  <si>
    <t>Показатель "Увеличение налоговых и неналоговых доходов консолидированного бюджета Забайкальского края"</t>
  </si>
  <si>
    <t>Показатель "Установление достоверности годовой бюджетной отчетности Министерства финансов Забайкальского края"</t>
  </si>
  <si>
    <t>1.5.1.1.-ПМ2</t>
  </si>
  <si>
    <t>Мероприятие "Работа в государственной интегрированной информационной системе управления общественными финансами "Электронный бюджет"</t>
  </si>
  <si>
    <t>Показатель "Отклонение фактического объёма налоговых и неналоговых  доходов  бюджета Забайкальского края от первоначально утвержденного уровня"</t>
  </si>
  <si>
    <t>Показатель "Отношение дефицита  бюджета Забайкальского края к общему годовому объему доходов  бюджета Забайкальского края (без учета объема безвозмездных поступлений)"</t>
  </si>
  <si>
    <t>Основное мероприятие "Обеспечение эффективного управления региональными финансами, составление и организация исполнения  бюджета Забайкальского края, реализация возложенных на Министерство финансов Забайкальского края бюджетных полномочий"</t>
  </si>
  <si>
    <t>Основное мероприятие "Повышение достоверности и надежности прогнозных параметров  бюджета Забайкальского края в части налоговых и неналоговых доходов бюджета Забайкальского края"</t>
  </si>
  <si>
    <t>Мероприятие "Процентные платежи по государственному долгу Забайкальского края"</t>
  </si>
  <si>
    <t>Показатель "Доля межбюджетных трансфертов из бюджета Забайкальского края бюджетам муниципальных образований, распределяемая по утвержденным методикам (за исключением инвестиционной финансовой помощи)"</t>
  </si>
  <si>
    <t>Основное мероприятие "Повышение качества проверок финансовой дисциплины организаций, получающих средства  бюджета Забайкальского края. Содействие снижению объемов нарушений законодательства в финансово-бюджетной сфере"</t>
  </si>
  <si>
    <t>Задача 4. "Осуществление и совершенствование контрольно-ревизионной работы по внутреннему государственному финансовому контролю и контролю в сфере закупок"</t>
  </si>
  <si>
    <t>Показатель "Отношение размера выявленных нарушений в финансово-бюджетной сфере к сумме проверенных за отчетный период средств бюджета Забайкальского края"</t>
  </si>
  <si>
    <t>Зкпр / Рк *100, где
Зкпр - объем просроченной кредиторской задолженности консолидированного бюджета Забайкальского края на 1 число года, следующего за отчетным;
Рк - расходы консолидированного бюджета Забайкальского края в отчетном году</t>
  </si>
  <si>
    <t>ЗНСпр / ДН * 100, где
ЗНСпр - объем просроченной задолженности по налогам и сборам в  бюджет Забайкальского края по состоянию на 1 января года, следующего за отчетным;
ДН - объем налоговых доходов  бюджета Забайкальского края за отчетный год</t>
  </si>
  <si>
    <t>Рп / Р *100, где
Рп - объем расходов, осуществленный в соответствии с кассовым планом;
Р - общий объем фактически произведенных расходов</t>
  </si>
  <si>
    <t xml:space="preserve">СУММ КФМi / i, где
КФМi - показатель качества финансового менеджмента i-го главного распорядителя бюджетных средств в отчетном году;
i - общее количество главных распорядителей бюджетных средств, принявших участие в оценке </t>
  </si>
  <si>
    <t>ГРБСфм / ГРБС *100, где
ГРБСфм - количество главных распорядителей бюджетных средств, в отношении которых в отчетном году проводилась оценка качества финансового менеджмента управления финансами;
ГРБС - общее количество главных распорядителей бюджетных средств</t>
  </si>
  <si>
    <t>ГД / Д * 100, где
ГД - объем государственного долга Забайкальского края;
Д - доходы бюджета Забайкальского края без учета безвозмездных поступлений</t>
  </si>
  <si>
    <t>(МБТ-Субв) / МБТ*100, где
МБТ - общий объем межбюджетных трансфертов из бюджета края бюджетам муниципальных образований, предоставленный в отчетном году;
Субв - объем субвенций муниципальным образованиям из бюджета Забайкальского края</t>
  </si>
  <si>
    <t>Дф / Дпл * 100, где
Дф - сумма фактически предоставленных в отчетном году дотаций местным бюджетам на выравнивание бюджетной обеспеченности;
Дпл - плановый объем предоставления в отчетном году дотаций местным бюджетам на выравнивание бюджетной обеспеченности</t>
  </si>
  <si>
    <t>МОв/МО * 100, где
МОв - количество муниципальных образований, достигших высокого качества управления муниципальными финансами;
МО - общее количество муниципальных образований</t>
  </si>
  <si>
    <t>ПРф / ПРпл * 100, где
ПРф - фактическое число плановых проверок, проведенных в отчетом году;
ПРпл - число проверок, предусмотренных на отчетный год планом проверок</t>
  </si>
  <si>
    <t>ПДАПи / ПДАПобщ * 100, где ПДАПи - количество исполненных вынесенных постановлений по делам об административных правонарушениях; ПДАПобщ - количество вынесенных постановлений по делам об административных правонарушениях</t>
  </si>
  <si>
    <t>Вф / В *100, где
Вф - объем фактически зачисленных в краевой бюджет средств в результате взысканий в связи с выявлением финансовых нарушений;
В - общий объем средств, который в соответствии с законодательством требует взыскания в связи с выявлением финансовых нарушений</t>
  </si>
  <si>
    <t>Деф / Д * 100, где
Деф - дефицит  бюджета Забайкальского края, предусмотренный законом о бюджете на отчетный год;
Д - доходы  бюджета Забайкальского края без учета безвозмездных поступлений, предусмотренные законом о бюджете на отчетный год</t>
  </si>
  <si>
    <t>Задача 1. "Обеспечение сбалансированности и устойчивости  краевого бюджета  в условиях ограниченности его доходных источников и источников финансирования дефицита бюджета"</t>
  </si>
  <si>
    <t>1.5-ПП1</t>
  </si>
  <si>
    <t xml:space="preserve">Показатель "Выполнение условий Соглашения о предоставлении дотации на выравнивание бюджетной обеспеченности субъектов Российской Федерации из федерального бюджета бюджету Забайкальского края"
</t>
  </si>
  <si>
    <t>1.2.2-ПОМ2</t>
  </si>
  <si>
    <t>1.5.1-ПОМ</t>
  </si>
  <si>
    <t>Показатель "Недопущение образования просроченной задолженности по государственному долгу Забайкальского края"</t>
  </si>
  <si>
    <t>».</t>
  </si>
  <si>
    <t>Показатель "Доля муниципальных образований, достигших высокого качества управления муниципальными финансами, в общем объеме муниципальных образований"</t>
  </si>
  <si>
    <t>1.3.2.9-ПМ1</t>
  </si>
  <si>
    <t>тыс. рублей</t>
  </si>
  <si>
    <t>01 3 02 78180</t>
  </si>
  <si>
    <t>1.3.2.10-ПМ1</t>
  </si>
  <si>
    <t>1.2.3.</t>
  </si>
  <si>
    <t>Основное мероприятие "Повышение гибкости долговой политики Забайкальского края"</t>
  </si>
  <si>
    <t>1.2.3-ПОМ3</t>
  </si>
  <si>
    <t>Показатель "Присвоение Забайкальскому краю кредитного рейтинга по национальной шкале"</t>
  </si>
  <si>
    <t>1.2.3.1.</t>
  </si>
  <si>
    <t>Мероприятие "Присвоение и поддержание кредитного рейтинга Забайкальского края"</t>
  </si>
  <si>
    <t>1.2.3.1. ПМ1</t>
  </si>
  <si>
    <t>01 2 03 06001</t>
  </si>
  <si>
    <t>244</t>
  </si>
  <si>
    <t>Мероприятие "Предоставление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программ"</t>
  </si>
  <si>
    <t>Основное мероприятие "Планирование и предоставление межбюджетных трансфертов местным бюджетам муниципальных образований"</t>
  </si>
  <si>
    <t>01 3 02 71202</t>
  </si>
  <si>
    <t>521</t>
  </si>
  <si>
    <t>Показатель "Исполнение обязательств перед рейтинговыми агентствами по оплате услуг по присвоению и поддержанию кредитного рейтинга Забайкальского края"</t>
  </si>
  <si>
    <t>0701</t>
  </si>
  <si>
    <t>Показатель "Обеспечение финансирования в полном объеме предусмотренных в бюджете Забайкальского края средств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программ"</t>
  </si>
  <si>
    <r>
      <t>Показатель "Отношение объема государственного долга к утвержденному годовому объему доходов бюджета без учета утвержденного объема безвозмездных поступлений"</t>
    </r>
    <r>
      <rPr>
        <sz val="10"/>
        <color indexed="10"/>
        <rFont val="Times New Roman"/>
        <family val="1"/>
      </rPr>
      <t xml:space="preserve"> </t>
    </r>
  </si>
  <si>
    <t>Коэф-фициент значимости</t>
  </si>
  <si>
    <t>№ п/п</t>
  </si>
  <si>
    <t>Сроки реализации, годы</t>
  </si>
  <si>
    <t>Главный раздел, подраздел</t>
  </si>
  <si>
    <t>ФПннд/ГБНннд*100-100,                                            где                                                                       ФПннд - фактическое поступление налоговых и неналоговых доходов  бюджета Забайкальского края за отчетный год;                                   ГБНннд - первоначальные годовые бюджетные назначения  налоговых и неналоговых доходов  бюджета Забайкальского края (предусмотренные в первой редакции закона о бюджете Забайкальского края) за отчетный год</t>
  </si>
  <si>
    <t>Робсл / Р *100, где
Робсл - объем расходов на обслуживание государственного долга Забайкальского края в отчетном году;
Р - общий объем расходов бюджета Забайкальского края в отчетном году</t>
  </si>
  <si>
    <t>П / З *100, где
П - объем средств, направленный на перекредитование;
З - общий объем заимствований в отчетном году</t>
  </si>
  <si>
    <t>ОСО/ ОССП*100, где
ОСО - объем средств, направленный на оплату услуг рейтинговым агентствам;
ОССП- общий объем средств, предусмотренных на оплату услуг рейтинговым агентствам</t>
  </si>
  <si>
    <t>МБТм / МБТ * 100, где
МБТм - объем расходов на предоставление межбюджетных трансфертов из бюджета края бюджетам муниципальных образований в отчетном году, распределенный по утвержденным методикам;
МБТ - общий объем межбюджетных трансфертов из бюджета края бюджетам муниципальных образований, предоставленный в отчетном году</t>
  </si>
  <si>
    <t>МОт/МО * 100, где                                            МОт - муниципальные образования, утверждающие бюджет на трехлетний период;                                       
 МО - общее количество муниципальных образований</t>
  </si>
  <si>
    <t xml:space="preserve">Кр на 01.06.2017/Кр 01.01.2018 *100, где 
Кр  - кредиторская задолженность по начислениям на оплату труда работников учреждений бюджетной сферы, финансируемых за счет средств муниципального  образования  </t>
  </si>
  <si>
    <t>Нар / Спр * 100, где
Нар - оценочный размер выявленных по результатам проведенных  в отчетном году проверок нарушений в финансово-бюджетной сфере;
Спр - общая сумма средств бюджета Забайкальского края, в отношении которой в отчетном году проведены проверки</t>
  </si>
  <si>
    <t>0110109300</t>
  </si>
  <si>
    <t>0150119908</t>
  </si>
  <si>
    <t>110</t>
  </si>
  <si>
    <t>ВСЕГО:</t>
  </si>
  <si>
    <t>1.5.1.3</t>
  </si>
  <si>
    <t>1.5.1.2. ПМ1</t>
  </si>
  <si>
    <t>1.5.1.3 ПМ1</t>
  </si>
  <si>
    <t xml:space="preserve"> - </t>
  </si>
  <si>
    <t xml:space="preserve"> -    </t>
  </si>
  <si>
    <t>1</t>
  </si>
  <si>
    <t xml:space="preserve"> х </t>
  </si>
  <si>
    <t>01 3 02 79205</t>
  </si>
  <si>
    <t>01 3 02 78181</t>
  </si>
  <si>
    <t>Мероприятие "Предоставление субсидий на частичную компенсацию дополнительных расходов на повышение оплаты труда работников бюджетной сферы"</t>
  </si>
  <si>
    <t>1403</t>
  </si>
  <si>
    <t>01 3 02 78183</t>
  </si>
  <si>
    <t>Мероприятие "Организация закупочного процесса в Забайкальском крае"</t>
  </si>
  <si>
    <t>Показатель "Количество государственных закупок, охваченных мониторингом"</t>
  </si>
  <si>
    <t>1.1.6</t>
  </si>
  <si>
    <t>1.1.6-ПОМ1</t>
  </si>
  <si>
    <t>1.1.6.1</t>
  </si>
  <si>
    <t>1.1.6.1-ПМ1</t>
  </si>
  <si>
    <t>1.1.6.2</t>
  </si>
  <si>
    <t>1.1.6.2.-ПМ1</t>
  </si>
  <si>
    <t>Мероприятие "Совершенствование системы  организации закупочной деятельности  в Забайкальском крае"</t>
  </si>
  <si>
    <t xml:space="preserve">финансирование за счет  краевого бюджета </t>
  </si>
  <si>
    <t>гр.21</t>
  </si>
  <si>
    <t>0150209015</t>
  </si>
  <si>
    <t xml:space="preserve">  Х  </t>
  </si>
  <si>
    <t>01 3 02 78184</t>
  </si>
  <si>
    <t>1.3.2.13</t>
  </si>
  <si>
    <t>Показатель "Полнота выполнения плана проверок в рамках контроля в сфере закупок"</t>
  </si>
  <si>
    <t>1.4.1-ПОМ3</t>
  </si>
  <si>
    <t>Вф / В *100, где
Вф - объем фактически зачисленных в краевой бюджет средств в результате взысканий в связи с вынесением постановлений о назначении административных наказаний в виде штрафов;
В - объем средств, которые требуется взыскать в связи с вынесением постановлений о назначении административных наказаний в виде штрафов</t>
  </si>
  <si>
    <t>1.3.2.5.  ПМ1</t>
  </si>
  <si>
    <t>0702</t>
  </si>
  <si>
    <t>2014-2021</t>
  </si>
  <si>
    <t>ППФОф / ППФОп*100, где
ППФОф -  фактически выполненные показатели Плана финансового оздоровления;
ППФОп - запланированные показатели Плана финансового оздоровления</t>
  </si>
  <si>
    <t>Ргп / Р * 100, где
Ргп - общий объем расходов, распределенных по государственным программам Забайкальского края, в отчетном году;
Р - общий объем расходов  бюджета Забайкальского края в отчетном году</t>
  </si>
  <si>
    <t>НПА пр/НПА * 100, где
НПА пр - количество фактически принятых нормативных правовых актов;
НПА - количество нормативных правовых актов, которые требуется принять</t>
  </si>
  <si>
    <t>(ННПп:VННДп)/                                                 (ННПп-1:VННДп-1), где                                                                  ННПп - недоимка по налоговым платежам консолидированного бюджета Забайкальского края за отчетный период;                              VННДп - объем налоговых и неналоговых доходов   консолидированного бюджета Забайкальского края за отчетный период;   
ННПп-1 -  недоимка по налоговым платежам консолидированного бюджета Забайкальского края за  год, предшествующий отчетному периоду;
VННДп-1 - объем налоговых и неналоговых доходов   консолидированного бюджета Забайкальского края за  год, предшествующий отчетному периоду</t>
  </si>
  <si>
    <t>Показатель "Проведение контрольных мероприятий в отношении соответствия информации, содержащейся в документах  закупок государственных заказчиков Забайкальского края,  требованиям действующего законодательства"</t>
  </si>
  <si>
    <t>Показатель "Обеспечение финансирования в полном объеме  средств субсидий, предусмотренных в бюджете Забайкальского края на частичную компенсацию дополнительных расходов по повышению оплаты труда работников бюджетной сферы"</t>
  </si>
  <si>
    <t>Показатель "Объем средств, направляемых на решение вопросов местного значения в общем объеме межбюджетных трансфертов из бюджета Забайкальского края"</t>
  </si>
  <si>
    <t>Показатель "Общественное обсуждение проектов  документов стратегического планирования Министерства финансов Забайкальского края"</t>
  </si>
  <si>
    <t>Показатель "Доля государственных учреждений Забайкальского края, своевременно размещающих в требуемом объеме сведения на официальном сайте по размещению информации о государственных и муниципальных учреждениях "bus.gov.ru"</t>
  </si>
  <si>
    <t>Показатель "Повышение уровня открытости бюджетных данных среди субъектов Российской Федерации по результатам мониторинга, проводимого по заказу Минфина России"</t>
  </si>
  <si>
    <t>Показатель "Доля муниципальных образований, имеющих просроченную кредиторскую задолженность по социально значимым расходам"</t>
  </si>
  <si>
    <t>1.3.2.14</t>
  </si>
  <si>
    <t>01 3 02 78185</t>
  </si>
  <si>
    <t xml:space="preserve">100- Кр1/Кр2 *100,  где  
Кр1 - объем просроченной кредиторской задолженности бюджета муниципального образования на 1 января года, следующего за отчетным;   
Кр2 - объем просроченной кредиторской задолженности бюджета муниципального образования на 1 января отчетного года 
</t>
  </si>
  <si>
    <t>Показатель "Количество исполнительных органов государственной власти  и государственных учреждений края, переданных на централизованное бухгалтерское обслуживание"</t>
  </si>
  <si>
    <t>Эз/Зак * 100, где
Эз - сумма экономии, полученная в результате проведения конкурентных закупок;
Зак - общая сумма начальной (максимальной) цены контрактов</t>
  </si>
  <si>
    <t>Основные  мероприятия, мероприятия, показатели и объемы финансирования государственной программы Забайкальского края "Управление государственными финансами и государственным долгом"</t>
  </si>
  <si>
    <t>Фп/Пп*100, где                                             Фп - фактическое проведение проверок внутреннего финансового аудита;                                                                   Пп- количество запланированных проверок внутреннего финансового аудита</t>
  </si>
  <si>
    <t>1.6.</t>
  </si>
  <si>
    <t>Подпрограмма "Повышение финансовой грамотности населения"</t>
  </si>
  <si>
    <t>1.6-ПП1</t>
  </si>
  <si>
    <t>чел.</t>
  </si>
  <si>
    <t>1.6.1.</t>
  </si>
  <si>
    <t>Основное мероприятие "Организация и проведение мероприятий, способствующих передаче знаний, навыков и умений по финансовой грамотности всем категориям населения"</t>
  </si>
  <si>
    <t>1.6.1.-ПОМ1</t>
  </si>
  <si>
    <t>1.6.1.1.</t>
  </si>
  <si>
    <t>1.6.1.1-ПМ</t>
  </si>
  <si>
    <t>Показатель "Своевременное размещение планов мероприятий и отчетов по ним на портале "вашифинансы.рф"</t>
  </si>
  <si>
    <t>1.6.2.</t>
  </si>
  <si>
    <t>Основное мероприятие "Реализация информационной кампании по повышению финансовой грамотности"</t>
  </si>
  <si>
    <t>1.6.2-ПОМ1</t>
  </si>
  <si>
    <t xml:space="preserve">Показатель "Наполнение информацией блока по финансовой грамотности единого портала государственной и муниципальной бюджетной системы Забайкальского края "Открытый бюджет Забайкальского края"   </t>
  </si>
  <si>
    <t>1.6.2.1</t>
  </si>
  <si>
    <t xml:space="preserve">Мероприятие "Обеспечение своевременности публикации материалов на едином портале государственной и муниципальной бюджетной системы Забайкальского края "Открытый бюджет Забайкальского края"  </t>
  </si>
  <si>
    <t>1.6.2.1-ПМ</t>
  </si>
  <si>
    <t>1.6.3.</t>
  </si>
  <si>
    <t>1.6.3-ПОМ</t>
  </si>
  <si>
    <t>1.6.3.1</t>
  </si>
  <si>
    <t>1.6.3.1-ПМ</t>
  </si>
  <si>
    <t>Показатель "Количество ежегодных публикаций брошюры "Бюджет для граждан"</t>
  </si>
  <si>
    <t>1.6.3.2</t>
  </si>
  <si>
    <t>1.6.3.2 -ПМ</t>
  </si>
  <si>
    <t>1.5.2.</t>
  </si>
  <si>
    <t>1.5.2.3</t>
  </si>
  <si>
    <t>Мероприятие "Повышение финансовой грамотности населения Забайкальского края"</t>
  </si>
  <si>
    <t>1.5.2.3. ПМ1</t>
  </si>
  <si>
    <t>Показатель "Разработка программы по повышению финансовой грамотности населения Забайкальского края"</t>
  </si>
  <si>
    <t>1.5.2-ПОМ1</t>
  </si>
  <si>
    <t>1.5.2.1</t>
  </si>
  <si>
    <t>1.5.2.1-ПМ1</t>
  </si>
  <si>
    <t>1.5.2.2</t>
  </si>
  <si>
    <t>1.5.2.2 -ПМ1</t>
  </si>
  <si>
    <t>ПЦ5</t>
  </si>
  <si>
    <t>Показатель "Увеличение охвата населения мероприятиями по повышению финансовой грамотности"</t>
  </si>
  <si>
    <t>2014-2018</t>
  </si>
  <si>
    <t>Показатель "Отношение просроченной задолженности по налогам и сборам в краевой бюджет к объему налоговых доходов  краевого бюджета  по состоянию на 1 января года, следующего за отчетным"</t>
  </si>
  <si>
    <t>гр.22</t>
  </si>
  <si>
    <t>гр.23</t>
  </si>
  <si>
    <t>гр.24</t>
  </si>
  <si>
    <t>Пи / Побщ * 100, где 
Пи - количество исполненных представлений (предписаний); Побщ - общее количество представлений (предписаний), выданных по результатам контрольных мероприятий</t>
  </si>
  <si>
    <t>Показатель "Процент взысканных средств в бюджет к объему средств, которые требуется взыскать в связи с вынесением постановлений о назначении административных наказаний в виде штрафов"</t>
  </si>
  <si>
    <t>2014-2024</t>
  </si>
  <si>
    <t>2019-2024</t>
  </si>
  <si>
    <t xml:space="preserve">Мероприятие  "Осуществление контроля, предусмотренного ч. 5 ст. 99 Федерального закона от  5 апреля 2013 года № 44-ФЗ  "О контрактной системе в сфере закупок товаров, работ, услуг для обеспечения государственных и муниципальных нужд" </t>
  </si>
  <si>
    <t>1.1.7 -ПОМ1</t>
  </si>
  <si>
    <t>1.1.7.1</t>
  </si>
  <si>
    <t>1.1.7.1-ПМ1</t>
  </si>
  <si>
    <t>час</t>
  </si>
  <si>
    <t>1.1.7</t>
  </si>
  <si>
    <t>2021-2024</t>
  </si>
  <si>
    <t>04 10</t>
  </si>
  <si>
    <t>011D454070</t>
  </si>
  <si>
    <t>Мероприятие "Доведение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требований"</t>
  </si>
  <si>
    <t>Показатель "Учет мнения граждан (заинтересованных пользователей) путем проведения опроса о выявлении востребованной информации о финансах"</t>
  </si>
  <si>
    <t>Основное мероприятие "Региональный проект "Информационная безопасность (Забайкальский край)"</t>
  </si>
  <si>
    <t>Показатель "Доля муниципальных районов, муниципальных и городских округов, охваченных мониторингом состояния муниципального долга"</t>
  </si>
  <si>
    <t>Показатель "Доля муниципальных районов, муниципальных и городских округов, имеющих просроченную задолженность по бюджетным кредитам, по которым не приняты меры принуждения"</t>
  </si>
  <si>
    <t>Показатель "Доля муниципальных образований, выполняющих условия Соглашений по осуществлению мер, направленных на снижение уровня дотационности муниципальных районов (муниципальных и городских округов) Забайкальского края и увеличение налоговых и неналоговых доходов консолидированных бюджетов муниципальных районов (муниципальных и городских округов) Забайкальского края, а также на бюджетную консолидацию и повышение эффективности использования бюджетных средств"</t>
  </si>
  <si>
    <t>МОм / МО * 100, где
МОм - количество муниципальных образований, выполняющих условия Соглашения по осуществлению мер, направленных на снижение уровня дотационности муниципальных районов (муниципальных и городских округов) Забайкальского края и увеличение налоговых и неналоговых доходов консолидированных бюджетов муниципальных районов (муниципальных и городских округов) Забайкальского края, а также на бюджетную консолидацию и повышение эффективности использования бюджетных средств;
МО - общее количество муниципальных образований</t>
  </si>
  <si>
    <t>Мероприятие "Предоставление дотаций на выравнивание бюджетной обеспеченности муниципальных районов (муниципальных и городских округов)"</t>
  </si>
  <si>
    <t>Мероприятие "Предоставление дотаций на поддержку мер по обеспечению сбалансированности бюджетов муниципальных районов (муниципальных и городских округов)"</t>
  </si>
  <si>
    <t xml:space="preserve">Показатель "Объем дотаций на поддержку мер по обеспечению сбалансированности бюджетов муниципальных районов (муниципальных и городских округов), распределяемый в соответствии с утвержденным порядком" </t>
  </si>
  <si>
    <t>Мероприятие "Предоставление субсидий  бюджетам муниципальных районов (муниципальных и городских округов) в целях софинансирования расходных обязательств бюджета муниципального района (муниципального и городского округа) по оплате труда работников учреждений бюджетной сферы, финансируемых за счет средств муниципального района (муниципального и городского округа)"</t>
  </si>
  <si>
    <t>МО1/МО2*100, где 
МО1- количество муниципальных образований,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округа);
 МО2 - общее количество муниципальных образований получающих субсидию</t>
  </si>
  <si>
    <t xml:space="preserve">Показатель "Снижение доли  просроченной кредиторской задолженности  в общем объеме расходов местных бюджетов муниципальных районов (муниципальных и городских округов)"        </t>
  </si>
  <si>
    <t>Мероприятие "Предоставление субсидий  бюджетам муниципальных районов (муниципальных и городских округов)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 Забайкальского края"</t>
  </si>
  <si>
    <t xml:space="preserve">Мероприятие "Предоставление субсидий  бюджетам муниципальных районов (муниципальных и городских округов) на  погашение просроченной кредиторской задолженности по отдельным расходным обязательствам местных бюджетов" </t>
  </si>
  <si>
    <t>Мероприятие "Предоставление дотаций бюджетам муниципальных районов (муниципальных и городских округов), достигших наилучших результатов по итогам комплексной оценки органов местного самоуправления муниципальных районов (муниципальных и городских округов) Забайкальского края"</t>
  </si>
  <si>
    <t>Мероприятие "Предоставление субсидий  бюджетам муниципальных районов (муниципальных и городских округов) на выравнивание обеспеченности муниципальных районов (муниципальных и городских округов) на реализацию отдельных расходных обязательств муниципальных районов  (муниципальных и городских округов)"</t>
  </si>
  <si>
    <t>Мероприятие "Предоставление дотаций на компенсацию снижения поступления налоговых и неналоговых доходов бюджетов муниципальных районов, в том числе преобразованных в муниципальные округа, и городских округов Забайкальского края"</t>
  </si>
  <si>
    <t>Показатель "Обеспечение в полном объеме исполнения расходных обязательств, предусмотренных  в бюджетах муниципальных районов, муниципальных округов, городских округов"</t>
  </si>
  <si>
    <t>01 3 02 78030</t>
  </si>
  <si>
    <t>1.3.2.6.  ПМ1</t>
  </si>
  <si>
    <t>1.3.2.8.</t>
  </si>
  <si>
    <t>1.3.2.11.</t>
  </si>
  <si>
    <t>1.3.2.11-ПМ1</t>
  </si>
  <si>
    <t>1.3.2.15</t>
  </si>
  <si>
    <t>1.3.2.15- ПМ1</t>
  </si>
  <si>
    <t xml:space="preserve">Уоб / Уп*100, где
 Уоб – общий объем дотации на поддержку мер по обеспечению сбалансированности бюджетов муниципальных районов (муниципальных и городских округов) предусмотренный в бюджете  края;
Уп - объем дотации на поддержку мер по обеспечению сбалансированности бюджетов муниципальных районов (муниципальных и городских округов), распределенный в соответствии с утвержденным порядком
</t>
  </si>
  <si>
    <t xml:space="preserve">Сбр / Сф * 100, где
Сбр – объем субвенций бюджетам муниципальных районов на осуществление государственного полномочия по предоставлению дотаций поселениям на выравнивание бюджетной обеспеченности, распределенный в соответствии с  законом о бюджете края;
Сф - объем субвенций бюджетам муниципальных районов на осуществление государственного полномочия по предоставлению дотаций поселениям на выравнивание бюджетной обеспеченности,  перечисленный в бюджеты муниципальных районов
</t>
  </si>
  <si>
    <t>Vбр / Vф * 100, где
Vбр – объем субвенций  бюджетам муниципальных районов на финансовое обеспечение передаваемых государственных полномочий по расчету и предоставлению дотаций поселениям, распределенный в соответствии с  законом о бюджете края;
Vф - объем  субвенций бюджетам муниципальных районов на финансовое обеспечение передаваемых государственных полномочий по расчету и предоставлению дотаций поселениям,  перечисленный в бюджеты муниципальных районов</t>
  </si>
  <si>
    <t xml:space="preserve">Vро/Vиро*100, где
Vро - объем расходных обязательств, предусмотренных  в бюджетах муниципальных районов, муниципальных округов, городских округов;
Vиро- объем исполненных расходных обязательств  муниципальных районов, муниципальных округов, городских округов
</t>
  </si>
  <si>
    <t>0160309017</t>
  </si>
  <si>
    <t>0160109017</t>
  </si>
  <si>
    <t>Мероприятие "Принятие мер по недопущению роста объема недоимки в консолидированный бюджет Забайкальского края"</t>
  </si>
  <si>
    <r>
      <t xml:space="preserve">Показатель "Отсутствие просроченной кредиторской задолженности по оплате труда </t>
    </r>
    <r>
      <rPr>
        <sz val="10"/>
        <rFont val="Times New Roman"/>
        <family val="1"/>
      </rPr>
      <t>и начислениям на выплаты по оплате труда работников учреждений бюджетной сферы, финансируемых за счет средств муниципального образования, на 1 января года, следующего за годом</t>
    </r>
    <r>
      <rPr>
        <sz val="10"/>
        <color indexed="8"/>
        <rFont val="Times New Roman"/>
        <family val="1"/>
      </rPr>
      <t xml:space="preserve"> предоставления субсидии"</t>
    </r>
  </si>
  <si>
    <t>01 3 02 78040</t>
  </si>
  <si>
    <t>Мероприятие "Предоставление дотаций на обеспечение расходных обязательств бюджетов муниципальных районов (муниципальных округов, городских округов) Забайкальского края"</t>
  </si>
  <si>
    <t>Показатель "Отсутствие просроченной кредиторской задолженности по первоочередным расходным обязательствам на 1 января года, следующего за годом предоставления дотации"</t>
  </si>
  <si>
    <t>1.3.2.7.  ПМ1</t>
  </si>
  <si>
    <t>1.3.2.9.</t>
  </si>
  <si>
    <t xml:space="preserve">1.3.2.10. </t>
  </si>
  <si>
    <t>1.3.2.11-ПМ 2</t>
  </si>
  <si>
    <t>1.3.2.11- ПМ 3</t>
  </si>
  <si>
    <t>1.3.2.11-ПМ 4</t>
  </si>
  <si>
    <t>1.3.2.12.</t>
  </si>
  <si>
    <t>1.3.2.12-ПМ1</t>
  </si>
  <si>
    <t>1.3.2.13  ПМ1</t>
  </si>
  <si>
    <t>1.3.2.14 ПМ1</t>
  </si>
  <si>
    <t>1.3.2.16</t>
  </si>
  <si>
    <t>1.3.2.16- ПМ1</t>
  </si>
  <si>
    <t>* Перечень используемых сокращений:
ИОГВ - исполнительные органы государственной власти;
ОМСУМО - органы местного самоуправления муниципальных образований;
ГУ - государственные учреждения;
МУ - муниципальные учреждения;
ФО МР, МОиГО - финансовые органы муниципальных районов, муниципальных  и городских округов;
ГИС "Региональные финансы" - государственная информационная система "Автоматизированная система управления региональными финансами Забайкальского края".</t>
  </si>
  <si>
    <t>Ргис / Р * 100, где
Ргис -количество ИОГВ, ОМСУМО, ГУ, МУ* Забайкальского края, подключенных к ГИС "Региональные финансы"*;
Р - общее количество ИОГВ, ОМО, ГУ, МУ Забайкальского края</t>
  </si>
  <si>
    <t>Показатель "Доля  органов государственной власти, государственных учреждений, финансовых органов муниципальных районов, муниципальных и городских округов Забайкальского края, обеспеченных возможностью юридически значимого электронного документооборота в ГИС "Региональные финансы"*</t>
  </si>
  <si>
    <t>Рэд / Р * 100, где
Рэд - количество ИОГВ, ГУ, ФО МР, МО и ГО* Забайкальского края, обеспеченных возможностью юридически значимого электронного документооборота в ГИС "Региональные финансы"*;
Р - общее количество ИОГВ,ГУ, ФО МР, МО и ГО Забайкальского края</t>
  </si>
  <si>
    <t>Показатель "Доля  органов государственной власти, органов местного самоуправления муниципальных образований, государственных и муниципальных учреждений Забайкальского края, обеспеченных возможностью работы в ГИС "Региональные финансы"*</t>
  </si>
  <si>
    <t>Показатель "Средний срок простоя  ГИС "Региональные финансы"* в результате компьютерных атак"</t>
  </si>
  <si>
    <t>Показатель "Аттестация критической информационной структуры ГИС "Региональные финансы"*</t>
  </si>
  <si>
    <t>Мероприятие "Развитие ГИС "Региональные финансы"*</t>
  </si>
  <si>
    <r>
      <rPr>
        <sz val="14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 xml:space="preserve">ПРИЛОЖЕНИЕ
 к государственной программе Забайкальского края
"Управление государственными финансами и государственным долгом"                                                                              </t>
    </r>
  </si>
  <si>
    <t>Мероприятие "Предоставление дотаций бюджетам муниципальных районов (муниципальных и городских округов) на поощрение наилучших показателей деятельности органов местного самоуправления муниципальных районов (муниципальных и городских округов)"</t>
  </si>
  <si>
    <t>1.3.2.17</t>
  </si>
  <si>
    <t>1.3.2.17- ПМ1</t>
  </si>
  <si>
    <t>01 3 02 78186</t>
  </si>
  <si>
    <t>1.3.2.17- ПМ2</t>
  </si>
  <si>
    <t>1.3.2.17- ПМ3</t>
  </si>
  <si>
    <t>Показатель "Доля муниципальных районов, муниципальных и городских округов в которых отсутствуют бюджетные обязательства принятые сверх объема доведенных лимитов бюджетных обязательств местного бюджета"</t>
  </si>
  <si>
    <t>Показатель "Доля муниципальных районов, муниципальных и городских округов в которых отсутствует проектно-сметная документация с истекшими сроками возможности её применения"</t>
  </si>
  <si>
    <t>2022-2024</t>
  </si>
  <si>
    <t>Показатель "Темп роста налоговых доходов местных бюджетов в году предоставления иных межбюджетных трансфертов к году, предшествующему году предоставления иных межбюджетных трансфертов"</t>
  </si>
  <si>
    <t>Основное мероприятие "Повышение открытости бюджетных данных"</t>
  </si>
  <si>
    <t>Показатель "Количество проведенных публичных мероприятий (семинары, "круглые столы", конференции и др.) по вопросам финансовой грамотности населения"</t>
  </si>
  <si>
    <t>Показатель "Количество человек, охваченных просветительскими мероприятиями по вопросам финансовой грамотности"</t>
  </si>
  <si>
    <t>Мероприятие "Формирование межведомственного плана мероприятий, обеспечение работы совещательных и координационных органов по финансовой грамотности"</t>
  </si>
  <si>
    <r>
      <t>МОсверх / МО * 100, где
МОсверх - количество муниципальных районов, муниципальных  и городских округов, не имеющих по состоянию на 1 января года, следующего за отчетным, бюджетные обязательства принятые сверх объема доведенных лимитов бюджетных обязательств местного бюджета, определяе</t>
    </r>
    <r>
      <rPr>
        <sz val="10"/>
        <rFont val="Times New Roman"/>
        <family val="1"/>
      </rPr>
      <t>тся на основании данных бухгалтерской отчетности</t>
    </r>
    <r>
      <rPr>
        <sz val="10"/>
        <color indexed="8"/>
        <rFont val="Times New Roman"/>
        <family val="1"/>
      </rPr>
      <t>;
МО - общее количество муниципальных районов, муниципальных  и городских округов</t>
    </r>
  </si>
  <si>
    <r>
      <t>МОсмета / МО * 100, где
МОсмета - количество муниципальных районов, муниципальных  и городских округов, не имеющих по состоянию на 1 января года, следующего за отчетным, проектно-сметная документация, разработанной за счет средств местного бюджета, с истекшими сроками возможности её применения, определяет</t>
    </r>
    <r>
      <rPr>
        <sz val="10"/>
        <rFont val="Times New Roman"/>
        <family val="1"/>
      </rPr>
      <t>ся на основании данных муниципальных районов, муниципальных  и городских округов</t>
    </r>
    <r>
      <rPr>
        <sz val="10"/>
        <color indexed="8"/>
        <rFont val="Times New Roman"/>
        <family val="1"/>
      </rPr>
      <t>;
МО - общее количество муниципальных районов, муниципальных  и городских округов</t>
    </r>
  </si>
  <si>
    <t xml:space="preserve"> Если Ицены &gt; Д2/Д1*100-100, то значение принимается 
равное 0; 
если Ицены &lt; Д2/Д1*100-100, то значение принимается
 равное 1, где 
Ицены - индекс потребительских цен соответствующего года; 
Д2 - налоговые доходы местного бюджета в году предоставления иных межбюджетных трансфертов; 
Д1 - налоговые доходы года, предшествующего году предоставления иных межбюджетных трансфертов</t>
  </si>
  <si>
    <t xml:space="preserve">[ДН(n)+ДНН(n)] / [ДН(n-1)+ДНН(n-1)] * 100, где
ДН(n), ДН(n-1) - налоговые доходы консолидированного бюджета Забайкальского края в отчетном году, в году, предшествующему отчетному;
ДНН(n), ДНН(n-1) - неналоговые доходы консолидированного бюджета Забайкальского края в отчетном году, в году, предшествующему отчетному </t>
  </si>
  <si>
    <t>2018-2024</t>
  </si>
  <si>
    <t xml:space="preserve">ООпогаш/ООнач*100, где
ООпогаш - общий объем погашенных процентов по государственному долгу субъекта Российской Федерации кредитным организациям;
ООнач - общий объем начисленных процентов  по государственному долгу субъекта Российской Федерации кредитными организациями </t>
  </si>
  <si>
    <t>ООпогаш/ООнач*100, где
ООпогаш - общий объем погашенных процентов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значения);
ООнач - общий объем начисленных процентов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</si>
  <si>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МР,МОиГОкредитор / МР,МОиГО * 100, где
МР,МОиГОкредитор - количество муниципальных районов, муниципальных  и городских округов, имеющих по состоянию на 1 января года, следующего за отчетным, просроченную кредиторскую задолженность, определяется на основании данных муниципальных образований;
МР,МОиГО - общее количество муниципальных районов, муниципальных  и городских округов</t>
  </si>
  <si>
    <t>МР,МОиГОпрбк / МР,МОиГО * 100, где
МР,МОиГОпрбк - количество муниципальных районов, муниципальных и городских округов, имеющих по состоянию на 1 января года, следующего за отчетным, просроченную задолженность по бюджетным кредитам, по которым не приняты меры принуждения;
МР,МОиГО - общее количество муниципальных районов, муниципальных и городских округов</t>
  </si>
  <si>
    <t>МОп/МО * 100, где
МОп - количество муниципальных образований, утверждающих муниципальные программы;
МО - общее количество муниципальных образований</t>
  </si>
  <si>
    <t>(Днн+МБТ)/Чн, где
Днн - общий объем налоговых и неналоговых доходов, поступивших в бюджеты муниципальных образований в отчетном году;
МБТ - общий объем межбюджетных трансфертов из бюджета края бюджетам муниципальных образований, предоставленный в отчетном году;
Чн - общая численность населения, проживающего на территории муниципального образования</t>
  </si>
  <si>
    <t>Пр на 01.01.2019 - Пр на 01.01.2020, где
 Пр на 01.01.2019 - просроченная кредиторская задолженность на 1 января 2019 года по местному бюджету;
 Пр на 01.01.2020 - просроченная кредиторская задолженность на 1 января 2020 года по местному бюджету</t>
  </si>
  <si>
    <t>Показатель "Снижение объема кредиторской задолженности по начислениям на оплату труда работников учреждений бюджетной сферы, финансируемых за счет средств муниципального образования на конец отчетного периода по отношению к сложившейся просроченной кредиторской задолженности по начислениям на оплату труда работников учреждений бюджетной сферы, финансируемых за счет средств  муниципального образования по состоянию на 1  июня 2017 года"</t>
  </si>
  <si>
    <t xml:space="preserve">Vкр1  - Vкр2  / Vр*100,  где  
Vкр1 - объем просроченной кредиторской задолженности бюджета муниципального образования на 1 января года, следующего за отчетным;   
Vкр2 - объем просроченной кредиторской задолженности бюджета муниципального образования на 1 января
 отчетного года; 
Vр - общий объем расходов местных бюджетов муниципальных районов (муниципальных и городских округов) </t>
  </si>
  <si>
    <t xml:space="preserve">Vфмдо/Vпмдо*100, где
Vфмдо - сумма фактически предоставленных в отчетном году 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программ;
Vпмдо - плановый объем предоставления в отчетном году 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
</t>
  </si>
  <si>
    <t xml:space="preserve">Уч / Уф *100, где
Уч – объем средств субсидий, предусмотренных в бюджете Забайкальского края на частичную компенсацию дополнительных расходов по повышению оплаты труда работников бюджетной сферы;
Уф - объем средств субсидий, фактически перечисленный  из бюджета края бюджетам муниципальных образований  на частичную компенсацию дополнительных расходов по повышению оплаты труда работников бюджетной сферы
</t>
  </si>
  <si>
    <t>МО1/МО2*100, где 
МО1- количество муниципальных образований,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округа);
 МО2- общее количество муниципальных образований получающих субсидию</t>
  </si>
  <si>
    <t>Мероприятие "Предоставление иных межбюджетных трансфертов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базы"</t>
  </si>
  <si>
    <t>Показатель "Снижение объема  просроченной кредиторской задолженности на 1 января следующего за отчетным к объему просроченной кредиторской задолженности на начало отчетного года"</t>
  </si>
  <si>
    <t>Показатель "Доля исполненных представлений (предписаний), к общему количеству представлений (предписаний), выданных по результатам контрольных мероприятий"</t>
  </si>
  <si>
    <t>Основное мероприятие "Создание условий к формированию среды для развития добросовестной конкуренции в сфере закупок"</t>
  </si>
  <si>
    <t>P = Gz / G х 100, где
Gz – количество государственных  учреждений Забайкальского края, своевременно размещающих в требуемом объеме сведения на официальном сайте по размещению информации о государственных и муниципальных учреждениях "bus.gov.ru"на текущий финансовый год и плановый период;
G – общее количество государственных  учреждений Забайкальского края</t>
  </si>
  <si>
    <t xml:space="preserve">Задача 6. "Формирование у населения разумного финансового поведения, ответственного отношения к личным финансам" </t>
  </si>
  <si>
    <t>Основное мероприятие "Обеспечение реализации государственной политики в сфере закупок"</t>
  </si>
  <si>
    <t>Показатель "Снижение начальной (максимальной)  цены контракта при осуществлении государственных  закупок конкурентными способами"</t>
  </si>
  <si>
    <t>Показатель "Доля принятых нормативных правовых актов от потребности"</t>
  </si>
  <si>
    <t>Показатель "Доля муниципальных районов, муниципальных округов и городских округов,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округа)"</t>
  </si>
  <si>
    <t>Показатель "Не допущение прироста просроченной кредиторской задолженности на 1 января 2020 года к уровню просроченной кредиторской задолженности  на 1 января 2019 года по местному бюджету"</t>
  </si>
  <si>
    <t>Показатель "Доля муниципальных районов и городских округов,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округа)"</t>
  </si>
  <si>
    <t>Да=1                                                                                                           
Нет=0</t>
  </si>
  <si>
    <t>Да=1                                                                                                          
Нет=0</t>
  </si>
  <si>
    <t>Да=0
Нет=1</t>
  </si>
  <si>
    <t xml:space="preserve">  из федерального бюджета</t>
  </si>
  <si>
    <t xml:space="preserve">  из местных бюджетов</t>
  </si>
  <si>
    <t xml:space="preserve">  из внебюджетных источников</t>
  </si>
  <si>
    <t>МР,МОиГОм / МР,МОиГО * 100, где МР,МОиГОм
 - число муниципальных районов, муниципальных и городских округов, охваченных мониторингом состояния муниципального долга;
МР,МОиГО - общее количество муниципальных районов, муниципальных и городских округов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</si>
</sst>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#,##0.0_ ;\-#,##0.0\ "/>
    <numFmt numFmtId="169" formatCode="_-* #,##0.0_р_._-;\-* #,##0.0_р_._-;_-* &quot;-&quot;?_р_._-;_-@_-"/>
    <numFmt numFmtId="170" formatCode="#,##0_ ;\-#,##0\ "/>
    <numFmt numFmtId="171" formatCode="_-* #,##0.0_р_._-;\-* #,##0.0_р_._-;_-* &quot;-&quot;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/>
    </xf>
    <xf numFmtId="0" fontId="50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2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vertical="top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7" borderId="0" xfId="0" applyFill="1" applyAlignment="1">
      <alignment/>
    </xf>
    <xf numFmtId="0" fontId="7" fillId="34" borderId="10" xfId="0" applyFont="1" applyFill="1" applyBorder="1" applyAlignment="1">
      <alignment horizontal="left" vertical="top" wrapText="1"/>
    </xf>
    <xf numFmtId="167" fontId="52" fillId="34" borderId="11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167" fontId="52" fillId="34" borderId="11" xfId="0" applyNumberFormat="1" applyFont="1" applyFill="1" applyBorder="1" applyAlignment="1">
      <alignment horizontal="center" vertical="top"/>
    </xf>
    <xf numFmtId="169" fontId="52" fillId="34" borderId="11" xfId="0" applyNumberFormat="1" applyFont="1" applyFill="1" applyBorder="1" applyAlignment="1">
      <alignment horizontal="center" vertical="top"/>
    </xf>
    <xf numFmtId="164" fontId="52" fillId="34" borderId="11" xfId="0" applyNumberFormat="1" applyFont="1" applyFill="1" applyBorder="1" applyAlignment="1">
      <alignment horizontal="center" vertical="top"/>
    </xf>
    <xf numFmtId="167" fontId="51" fillId="34" borderId="11" xfId="0" applyNumberFormat="1" applyFont="1" applyFill="1" applyBorder="1" applyAlignment="1">
      <alignment horizontal="center" vertical="top"/>
    </xf>
    <xf numFmtId="0" fontId="52" fillId="34" borderId="10" xfId="0" applyFont="1" applyFill="1" applyBorder="1" applyAlignment="1">
      <alignment horizontal="left" vertical="center" wrapText="1"/>
    </xf>
    <xf numFmtId="49" fontId="52" fillId="34" borderId="11" xfId="0" applyNumberFormat="1" applyFont="1" applyFill="1" applyBorder="1" applyAlignment="1">
      <alignment horizontal="center" vertical="top" wrapText="1"/>
    </xf>
    <xf numFmtId="1" fontId="52" fillId="34" borderId="11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>
      <alignment horizontal="left" vertical="top" wrapText="1"/>
    </xf>
    <xf numFmtId="0" fontId="52" fillId="34" borderId="11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top" wrapText="1"/>
    </xf>
    <xf numFmtId="170" fontId="8" fillId="34" borderId="10" xfId="0" applyNumberFormat="1" applyFont="1" applyFill="1" applyBorder="1" applyAlignment="1">
      <alignment horizontal="center" vertical="top"/>
    </xf>
    <xf numFmtId="171" fontId="52" fillId="34" borderId="11" xfId="0" applyNumberFormat="1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left" vertical="top" wrapText="1"/>
    </xf>
    <xf numFmtId="169" fontId="52" fillId="34" borderId="11" xfId="0" applyNumberFormat="1" applyFont="1" applyFill="1" applyBorder="1" applyAlignment="1">
      <alignment horizontal="center" vertical="top" wrapText="1"/>
    </xf>
    <xf numFmtId="169" fontId="52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167" fontId="7" fillId="34" borderId="10" xfId="0" applyNumberFormat="1" applyFont="1" applyFill="1" applyBorder="1" applyAlignment="1">
      <alignment horizontal="center" vertical="top"/>
    </xf>
    <xf numFmtId="169" fontId="52" fillId="34" borderId="10" xfId="0" applyNumberFormat="1" applyFont="1" applyFill="1" applyBorder="1" applyAlignment="1">
      <alignment horizontal="center" vertical="top"/>
    </xf>
    <xf numFmtId="169" fontId="7" fillId="34" borderId="10" xfId="0" applyNumberFormat="1" applyFont="1" applyFill="1" applyBorder="1" applyAlignment="1">
      <alignment horizontal="center" vertical="top"/>
    </xf>
    <xf numFmtId="169" fontId="55" fillId="34" borderId="10" xfId="0" applyNumberFormat="1" applyFont="1" applyFill="1" applyBorder="1" applyAlignment="1">
      <alignment horizontal="center" vertical="top"/>
    </xf>
    <xf numFmtId="0" fontId="52" fillId="34" borderId="10" xfId="0" applyFont="1" applyFill="1" applyBorder="1" applyAlignment="1">
      <alignment horizontal="center" vertical="top"/>
    </xf>
    <xf numFmtId="167" fontId="52" fillId="34" borderId="10" xfId="0" applyNumberFormat="1" applyFont="1" applyFill="1" applyBorder="1" applyAlignment="1">
      <alignment horizontal="center" vertical="top"/>
    </xf>
    <xf numFmtId="169" fontId="52" fillId="34" borderId="14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164" fontId="52" fillId="34" borderId="10" xfId="0" applyNumberFormat="1" applyFont="1" applyFill="1" applyBorder="1" applyAlignment="1">
      <alignment horizontal="center" vertical="top"/>
    </xf>
    <xf numFmtId="164" fontId="52" fillId="34" borderId="14" xfId="0" applyNumberFormat="1" applyFont="1" applyFill="1" applyBorder="1" applyAlignment="1">
      <alignment horizontal="center" vertical="top"/>
    </xf>
    <xf numFmtId="164" fontId="52" fillId="34" borderId="15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167" fontId="7" fillId="34" borderId="11" xfId="0" applyNumberFormat="1" applyFont="1" applyFill="1" applyBorder="1" applyAlignment="1">
      <alignment horizontal="center" vertical="top" wrapText="1"/>
    </xf>
    <xf numFmtId="169" fontId="7" fillId="34" borderId="11" xfId="0" applyNumberFormat="1" applyFont="1" applyFill="1" applyBorder="1" applyAlignment="1">
      <alignment horizontal="center" vertical="top" wrapText="1"/>
    </xf>
    <xf numFmtId="169" fontId="55" fillId="34" borderId="11" xfId="0" applyNumberFormat="1" applyFont="1" applyFill="1" applyBorder="1" applyAlignment="1">
      <alignment horizontal="center" vertical="top" wrapText="1"/>
    </xf>
    <xf numFmtId="167" fontId="55" fillId="34" borderId="11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0" fontId="52" fillId="34" borderId="10" xfId="0" applyNumberFormat="1" applyFont="1" applyFill="1" applyBorder="1" applyAlignment="1">
      <alignment horizontal="center" vertical="top"/>
    </xf>
    <xf numFmtId="49" fontId="52" fillId="34" borderId="10" xfId="0" applyNumberFormat="1" applyFont="1" applyFill="1" applyBorder="1" applyAlignment="1">
      <alignment horizontal="center" vertical="top"/>
    </xf>
    <xf numFmtId="0" fontId="56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52" fillId="34" borderId="10" xfId="0" applyNumberFormat="1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top" wrapText="1"/>
    </xf>
    <xf numFmtId="167" fontId="52" fillId="34" borderId="10" xfId="0" applyNumberFormat="1" applyFont="1" applyFill="1" applyBorder="1" applyAlignment="1">
      <alignment horizontal="center" vertical="top" wrapText="1"/>
    </xf>
    <xf numFmtId="169" fontId="52" fillId="34" borderId="10" xfId="58" applyNumberFormat="1" applyFont="1" applyFill="1" applyBorder="1" applyAlignment="1">
      <alignment horizontal="center" vertical="top"/>
    </xf>
    <xf numFmtId="169" fontId="56" fillId="34" borderId="10" xfId="0" applyNumberFormat="1" applyFont="1" applyFill="1" applyBorder="1" applyAlignment="1">
      <alignment horizontal="center" vertical="top"/>
    </xf>
    <xf numFmtId="49" fontId="52" fillId="34" borderId="10" xfId="0" applyNumberFormat="1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167" fontId="8" fillId="34" borderId="11" xfId="0" applyNumberFormat="1" applyFont="1" applyFill="1" applyBorder="1" applyAlignment="1">
      <alignment horizontal="center" vertical="top" wrapText="1"/>
    </xf>
    <xf numFmtId="169" fontId="8" fillId="34" borderId="10" xfId="0" applyNumberFormat="1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left" vertical="top" wrapText="1"/>
    </xf>
    <xf numFmtId="169" fontId="52" fillId="34" borderId="15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/>
    </xf>
    <xf numFmtId="169" fontId="8" fillId="34" borderId="11" xfId="0" applyNumberFormat="1" applyFont="1" applyFill="1" applyBorder="1" applyAlignment="1">
      <alignment horizontal="center" vertical="top"/>
    </xf>
    <xf numFmtId="167" fontId="8" fillId="34" borderId="10" xfId="0" applyNumberFormat="1" applyFont="1" applyFill="1" applyBorder="1" applyAlignment="1">
      <alignment horizontal="center" vertical="top"/>
    </xf>
    <xf numFmtId="169" fontId="9" fillId="34" borderId="10" xfId="0" applyNumberFormat="1" applyFont="1" applyFill="1" applyBorder="1" applyAlignment="1">
      <alignment horizontal="center" vertical="top"/>
    </xf>
    <xf numFmtId="169" fontId="57" fillId="34" borderId="10" xfId="0" applyNumberFormat="1" applyFont="1" applyFill="1" applyBorder="1" applyAlignment="1">
      <alignment horizontal="center" vertical="top"/>
    </xf>
    <xf numFmtId="168" fontId="52" fillId="34" borderId="10" xfId="0" applyNumberFormat="1" applyFont="1" applyFill="1" applyBorder="1" applyAlignment="1">
      <alignment horizontal="center" vertical="top"/>
    </xf>
    <xf numFmtId="168" fontId="52" fillId="34" borderId="14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top"/>
    </xf>
    <xf numFmtId="169" fontId="52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top"/>
    </xf>
    <xf numFmtId="168" fontId="55" fillId="34" borderId="10" xfId="0" applyNumberFormat="1" applyFont="1" applyFill="1" applyBorder="1" applyAlignment="1">
      <alignment horizontal="center" vertical="top"/>
    </xf>
    <xf numFmtId="168" fontId="10" fillId="34" borderId="10" xfId="0" applyNumberFormat="1" applyFont="1" applyFill="1" applyBorder="1" applyAlignment="1">
      <alignment horizontal="center" vertical="top"/>
    </xf>
    <xf numFmtId="169" fontId="55" fillId="34" borderId="11" xfId="0" applyNumberFormat="1" applyFont="1" applyFill="1" applyBorder="1" applyAlignment="1">
      <alignment horizontal="center" vertical="top"/>
    </xf>
    <xf numFmtId="1" fontId="52" fillId="34" borderId="10" xfId="0" applyNumberFormat="1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167" fontId="9" fillId="34" borderId="10" xfId="0" applyNumberFormat="1" applyFont="1" applyFill="1" applyBorder="1" applyAlignment="1">
      <alignment horizontal="center" vertical="top"/>
    </xf>
    <xf numFmtId="1" fontId="9" fillId="34" borderId="10" xfId="0" applyNumberFormat="1" applyFont="1" applyFill="1" applyBorder="1" applyAlignment="1">
      <alignment horizontal="center" vertical="top"/>
    </xf>
    <xf numFmtId="49" fontId="9" fillId="34" borderId="10" xfId="0" applyNumberFormat="1" applyFont="1" applyFill="1" applyBorder="1" applyAlignment="1">
      <alignment horizontal="center" vertical="top"/>
    </xf>
    <xf numFmtId="14" fontId="58" fillId="34" borderId="12" xfId="0" applyNumberFormat="1" applyFont="1" applyFill="1" applyBorder="1" applyAlignment="1">
      <alignment horizontal="center" vertical="top"/>
    </xf>
    <xf numFmtId="0" fontId="58" fillId="34" borderId="12" xfId="0" applyFont="1" applyFill="1" applyBorder="1" applyAlignment="1">
      <alignment horizontal="center" vertical="top" wrapText="1"/>
    </xf>
    <xf numFmtId="167" fontId="58" fillId="34" borderId="10" xfId="0" applyNumberFormat="1" applyFont="1" applyFill="1" applyBorder="1" applyAlignment="1">
      <alignment horizontal="center" vertical="top"/>
    </xf>
    <xf numFmtId="169" fontId="58" fillId="34" borderId="10" xfId="0" applyNumberFormat="1" applyFont="1" applyFill="1" applyBorder="1" applyAlignment="1">
      <alignment horizontal="center" vertical="top"/>
    </xf>
    <xf numFmtId="1" fontId="9" fillId="34" borderId="16" xfId="0" applyNumberFormat="1" applyFont="1" applyFill="1" applyBorder="1" applyAlignment="1">
      <alignment horizontal="center" vertical="top"/>
    </xf>
    <xf numFmtId="1" fontId="9" fillId="34" borderId="11" xfId="0" applyNumberFormat="1" applyFont="1" applyFill="1" applyBorder="1" applyAlignment="1">
      <alignment horizontal="center" vertical="top"/>
    </xf>
    <xf numFmtId="167" fontId="9" fillId="34" borderId="11" xfId="0" applyNumberFormat="1" applyFont="1" applyFill="1" applyBorder="1" applyAlignment="1">
      <alignment horizontal="center" vertical="top"/>
    </xf>
    <xf numFmtId="14" fontId="52" fillId="34" borderId="10" xfId="0" applyNumberFormat="1" applyFont="1" applyFill="1" applyBorder="1" applyAlignment="1">
      <alignment horizontal="center" vertical="top"/>
    </xf>
    <xf numFmtId="49" fontId="9" fillId="34" borderId="11" xfId="0" applyNumberFormat="1" applyFont="1" applyFill="1" applyBorder="1" applyAlignment="1">
      <alignment horizontal="center" vertical="top"/>
    </xf>
    <xf numFmtId="169" fontId="8" fillId="34" borderId="14" xfId="0" applyNumberFormat="1" applyFont="1" applyFill="1" applyBorder="1" applyAlignment="1">
      <alignment horizontal="center" vertical="top"/>
    </xf>
    <xf numFmtId="1" fontId="52" fillId="34" borderId="10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52" fillId="34" borderId="12" xfId="0" applyNumberFormat="1" applyFont="1" applyFill="1" applyBorder="1" applyAlignment="1">
      <alignment horizontal="center" vertical="top"/>
    </xf>
    <xf numFmtId="169" fontId="52" fillId="34" borderId="12" xfId="0" applyNumberFormat="1" applyFont="1" applyFill="1" applyBorder="1" applyAlignment="1">
      <alignment horizontal="center" vertical="top"/>
    </xf>
    <xf numFmtId="164" fontId="52" fillId="34" borderId="12" xfId="0" applyNumberFormat="1" applyFont="1" applyFill="1" applyBorder="1" applyAlignment="1">
      <alignment horizontal="center" vertical="top"/>
    </xf>
    <xf numFmtId="0" fontId="53" fillId="34" borderId="10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 wrapText="1"/>
    </xf>
    <xf numFmtId="4" fontId="51" fillId="34" borderId="10" xfId="0" applyNumberFormat="1" applyFont="1" applyFill="1" applyBorder="1" applyAlignment="1">
      <alignment horizontal="center" vertical="top"/>
    </xf>
    <xf numFmtId="166" fontId="51" fillId="34" borderId="10" xfId="0" applyNumberFormat="1" applyFont="1" applyFill="1" applyBorder="1" applyAlignment="1">
      <alignment horizontal="center" vertical="top"/>
    </xf>
    <xf numFmtId="169" fontId="51" fillId="34" borderId="10" xfId="0" applyNumberFormat="1" applyFont="1" applyFill="1" applyBorder="1" applyAlignment="1">
      <alignment horizontal="center" vertical="top"/>
    </xf>
    <xf numFmtId="49" fontId="51" fillId="34" borderId="10" xfId="0" applyNumberFormat="1" applyFont="1" applyFill="1" applyBorder="1" applyAlignment="1">
      <alignment horizontal="center" vertical="top"/>
    </xf>
    <xf numFmtId="166" fontId="51" fillId="34" borderId="11" xfId="0" applyNumberFormat="1" applyFont="1" applyFill="1" applyBorder="1" applyAlignment="1">
      <alignment horizontal="center" vertical="top"/>
    </xf>
    <xf numFmtId="169" fontId="51" fillId="34" borderId="11" xfId="0" applyNumberFormat="1" applyFont="1" applyFill="1" applyBorder="1" applyAlignment="1">
      <alignment horizontal="center" vertical="top"/>
    </xf>
    <xf numFmtId="169" fontId="51" fillId="34" borderId="11" xfId="0" applyNumberFormat="1" applyFont="1" applyFill="1" applyBorder="1" applyAlignment="1">
      <alignment horizontal="center" vertical="top" wrapText="1"/>
    </xf>
    <xf numFmtId="49" fontId="51" fillId="34" borderId="11" xfId="0" applyNumberFormat="1" applyFont="1" applyFill="1" applyBorder="1" applyAlignment="1">
      <alignment horizontal="center" vertical="top"/>
    </xf>
    <xf numFmtId="169" fontId="12" fillId="34" borderId="11" xfId="0" applyNumberFormat="1" applyFont="1" applyFill="1" applyBorder="1" applyAlignment="1">
      <alignment horizontal="center" vertical="top" wrapText="1"/>
    </xf>
    <xf numFmtId="167" fontId="51" fillId="34" borderId="11" xfId="0" applyNumberFormat="1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/>
    </xf>
    <xf numFmtId="1" fontId="52" fillId="34" borderId="10" xfId="0" applyNumberFormat="1" applyFont="1" applyFill="1" applyBorder="1" applyAlignment="1">
      <alignment horizontal="center" vertical="center" wrapText="1"/>
    </xf>
    <xf numFmtId="167" fontId="52" fillId="34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/>
    </xf>
    <xf numFmtId="169" fontId="51" fillId="34" borderId="10" xfId="0" applyNumberFormat="1" applyFont="1" applyFill="1" applyBorder="1" applyAlignment="1">
      <alignment horizontal="center" vertical="center"/>
    </xf>
    <xf numFmtId="167" fontId="51" fillId="34" borderId="10" xfId="0" applyNumberFormat="1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67" fontId="13" fillId="34" borderId="11" xfId="0" applyNumberFormat="1" applyFont="1" applyFill="1" applyBorder="1" applyAlignment="1">
      <alignment horizontal="center" vertical="top" wrapText="1"/>
    </xf>
    <xf numFmtId="169" fontId="13" fillId="34" borderId="11" xfId="0" applyNumberFormat="1" applyFont="1" applyFill="1" applyBorder="1" applyAlignment="1">
      <alignment horizontal="center" vertical="top" wrapText="1"/>
    </xf>
    <xf numFmtId="169" fontId="59" fillId="34" borderId="11" xfId="0" applyNumberFormat="1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167" fontId="52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14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169" fontId="9" fillId="34" borderId="10" xfId="0" applyNumberFormat="1" applyFont="1" applyFill="1" applyBorder="1" applyAlignment="1">
      <alignment vertical="center"/>
    </xf>
    <xf numFmtId="169" fontId="52" fillId="34" borderId="10" xfId="0" applyNumberFormat="1" applyFont="1" applyFill="1" applyBorder="1" applyAlignment="1">
      <alignment horizontal="right" vertical="top"/>
    </xf>
    <xf numFmtId="169" fontId="9" fillId="34" borderId="10" xfId="0" applyNumberFormat="1" applyFont="1" applyFill="1" applyBorder="1" applyAlignment="1">
      <alignment horizontal="center" vertical="center"/>
    </xf>
    <xf numFmtId="169" fontId="51" fillId="34" borderId="0" xfId="0" applyNumberFormat="1" applyFont="1" applyFill="1" applyAlignment="1">
      <alignment horizontal="center" vertical="center"/>
    </xf>
    <xf numFmtId="167" fontId="55" fillId="34" borderId="10" xfId="0" applyNumberFormat="1" applyFont="1" applyFill="1" applyBorder="1" applyAlignment="1">
      <alignment horizontal="center" vertical="top"/>
    </xf>
    <xf numFmtId="170" fontId="52" fillId="34" borderId="10" xfId="0" applyNumberFormat="1" applyFont="1" applyFill="1" applyBorder="1" applyAlignment="1">
      <alignment horizontal="center" vertical="top"/>
    </xf>
    <xf numFmtId="164" fontId="52" fillId="34" borderId="10" xfId="0" applyNumberFormat="1" applyFont="1" applyFill="1" applyBorder="1" applyAlignment="1">
      <alignment horizontal="center" vertical="top" shrinkToFit="1"/>
    </xf>
    <xf numFmtId="49" fontId="51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justify" vertical="center"/>
    </xf>
    <xf numFmtId="0" fontId="10" fillId="34" borderId="11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justify" vertical="center" wrapText="1"/>
    </xf>
    <xf numFmtId="1" fontId="52" fillId="34" borderId="11" xfId="0" applyNumberFormat="1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9" fontId="10" fillId="34" borderId="10" xfId="0" applyNumberFormat="1" applyFont="1" applyFill="1" applyBorder="1" applyAlignment="1">
      <alignment horizontal="center" vertical="top"/>
    </xf>
    <xf numFmtId="1" fontId="8" fillId="34" borderId="10" xfId="0" applyNumberFormat="1" applyFont="1" applyFill="1" applyBorder="1" applyAlignment="1">
      <alignment horizontal="center" vertical="top" wrapText="1"/>
    </xf>
    <xf numFmtId="16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 wrapText="1"/>
    </xf>
    <xf numFmtId="164" fontId="8" fillId="34" borderId="10" xfId="0" applyNumberFormat="1" applyFont="1" applyFill="1" applyBorder="1" applyAlignment="1">
      <alignment horizontal="center" vertical="top"/>
    </xf>
    <xf numFmtId="164" fontId="8" fillId="34" borderId="10" xfId="0" applyNumberFormat="1" applyFont="1" applyFill="1" applyBorder="1" applyAlignment="1">
      <alignment horizontal="center" vertical="top" shrinkToFit="1"/>
    </xf>
    <xf numFmtId="0" fontId="8" fillId="34" borderId="0" xfId="0" applyFont="1" applyFill="1" applyBorder="1" applyAlignment="1">
      <alignment horizontal="center" vertical="top" wrapText="1"/>
    </xf>
    <xf numFmtId="167" fontId="8" fillId="34" borderId="17" xfId="0" applyNumberFormat="1" applyFont="1" applyFill="1" applyBorder="1" applyAlignment="1">
      <alignment horizontal="center" vertical="top"/>
    </xf>
    <xf numFmtId="167" fontId="8" fillId="34" borderId="0" xfId="0" applyNumberFormat="1" applyFont="1" applyFill="1" applyBorder="1" applyAlignment="1">
      <alignment horizontal="center" vertical="top"/>
    </xf>
    <xf numFmtId="169" fontId="8" fillId="34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52" fillId="34" borderId="12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top" wrapText="1"/>
    </xf>
    <xf numFmtId="0" fontId="60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68"/>
  <sheetViews>
    <sheetView tabSelected="1" view="pageBreakPreview" zoomScale="80" zoomScaleNormal="70" zoomScaleSheetLayoutView="80" zoomScalePageLayoutView="0" workbookViewId="0" topLeftCell="A251">
      <selection activeCell="E266" sqref="E266"/>
    </sheetView>
  </sheetViews>
  <sheetFormatPr defaultColWidth="8.8515625" defaultRowHeight="15"/>
  <cols>
    <col min="1" max="1" width="9.140625" style="1" customWidth="1"/>
    <col min="2" max="2" width="44.140625" style="4" customWidth="1"/>
    <col min="3" max="3" width="13.8515625" style="1" customWidth="1"/>
    <col min="4" max="4" width="10.28125" style="2" customWidth="1"/>
    <col min="5" max="5" width="30.8515625" style="3" customWidth="1"/>
    <col min="6" max="6" width="13.57421875" style="3" customWidth="1"/>
    <col min="7" max="7" width="21.140625" style="3" customWidth="1"/>
    <col min="8" max="8" width="9.421875" style="3" customWidth="1"/>
    <col min="9" max="9" width="13.57421875" style="3" customWidth="1"/>
    <col min="10" max="10" width="9.28125" style="3" customWidth="1"/>
    <col min="11" max="11" width="11.421875" style="3" customWidth="1"/>
    <col min="12" max="12" width="11.57421875" style="3" customWidth="1"/>
    <col min="13" max="13" width="15.57421875" style="3" customWidth="1"/>
    <col min="14" max="14" width="17.421875" style="3" customWidth="1"/>
    <col min="15" max="15" width="14.57421875" style="3" customWidth="1"/>
    <col min="16" max="16" width="16.28125" style="3" customWidth="1"/>
    <col min="17" max="17" width="15.8515625" style="3" customWidth="1"/>
    <col min="18" max="18" width="18.00390625" style="3" customWidth="1"/>
    <col min="19" max="19" width="14.28125" style="3" customWidth="1"/>
    <col min="20" max="23" width="14.8515625" style="3" customWidth="1"/>
    <col min="24" max="24" width="16.140625" style="3" customWidth="1"/>
    <col min="25" max="16384" width="8.8515625" style="3" customWidth="1"/>
  </cols>
  <sheetData>
    <row r="1" spans="1:24" ht="18.75" hidden="1">
      <c r="A1" s="11"/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8" customFormat="1" ht="99.75" customHeight="1">
      <c r="A2" s="12"/>
      <c r="B2" s="13"/>
      <c r="C2" s="12"/>
      <c r="D2" s="14"/>
      <c r="E2" s="15"/>
      <c r="F2" s="15"/>
      <c r="G2" s="15"/>
      <c r="H2" s="15"/>
      <c r="I2" s="15"/>
      <c r="J2" s="15"/>
      <c r="K2" s="15"/>
      <c r="L2" s="15"/>
      <c r="M2" s="15"/>
      <c r="N2" s="241" t="s">
        <v>464</v>
      </c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8" customFormat="1" ht="17.25" customHeight="1">
      <c r="A3" s="16"/>
      <c r="B3" s="13"/>
      <c r="C3" s="12"/>
      <c r="D3" s="14"/>
      <c r="E3" s="15"/>
      <c r="F3" s="15"/>
      <c r="G3" s="15"/>
      <c r="H3" s="15"/>
      <c r="I3" s="15"/>
      <c r="J3" s="15"/>
      <c r="K3" s="15"/>
      <c r="L3" s="15"/>
      <c r="M3" s="15"/>
      <c r="N3" s="9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8" customFormat="1" ht="18.75">
      <c r="A4" s="12"/>
      <c r="B4" s="243" t="s">
        <v>351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"/>
      <c r="U4" s="24"/>
      <c r="V4" s="24"/>
      <c r="W4" s="24"/>
      <c r="X4" s="15"/>
    </row>
    <row r="5" spans="1:24" s="8" customFormat="1" ht="15">
      <c r="A5" s="12"/>
      <c r="B5" s="13"/>
      <c r="C5" s="12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8" customFormat="1" ht="34.5" customHeight="1">
      <c r="A6" s="222" t="s">
        <v>287</v>
      </c>
      <c r="B6" s="222" t="s">
        <v>46</v>
      </c>
      <c r="C6" s="222" t="s">
        <v>21</v>
      </c>
      <c r="D6" s="222" t="s">
        <v>286</v>
      </c>
      <c r="E6" s="222" t="s">
        <v>25</v>
      </c>
      <c r="F6" s="222" t="s">
        <v>288</v>
      </c>
      <c r="G6" s="222" t="s">
        <v>24</v>
      </c>
      <c r="H6" s="246" t="s">
        <v>16</v>
      </c>
      <c r="I6" s="246"/>
      <c r="J6" s="246"/>
      <c r="K6" s="245" t="s">
        <v>15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</row>
    <row r="7" spans="1:24" s="8" customFormat="1" ht="57" customHeight="1">
      <c r="A7" s="224"/>
      <c r="B7" s="224"/>
      <c r="C7" s="224"/>
      <c r="D7" s="224"/>
      <c r="E7" s="224"/>
      <c r="F7" s="224"/>
      <c r="G7" s="224"/>
      <c r="H7" s="61" t="s">
        <v>289</v>
      </c>
      <c r="I7" s="61" t="s">
        <v>12</v>
      </c>
      <c r="J7" s="61" t="s">
        <v>13</v>
      </c>
      <c r="K7" s="64">
        <v>2012</v>
      </c>
      <c r="L7" s="64">
        <v>2013</v>
      </c>
      <c r="M7" s="64">
        <v>2014</v>
      </c>
      <c r="N7" s="64">
        <v>2015</v>
      </c>
      <c r="O7" s="64">
        <v>2016</v>
      </c>
      <c r="P7" s="64">
        <v>2017</v>
      </c>
      <c r="Q7" s="64">
        <v>2018</v>
      </c>
      <c r="R7" s="64">
        <v>2019</v>
      </c>
      <c r="S7" s="64">
        <v>2020</v>
      </c>
      <c r="T7" s="64">
        <v>2021</v>
      </c>
      <c r="U7" s="64">
        <v>2022</v>
      </c>
      <c r="V7" s="64">
        <v>2023</v>
      </c>
      <c r="W7" s="64">
        <v>2024</v>
      </c>
      <c r="X7" s="65" t="s">
        <v>45</v>
      </c>
    </row>
    <row r="8" spans="1:98" s="19" customFormat="1" ht="15">
      <c r="A8" s="25" t="s">
        <v>26</v>
      </c>
      <c r="B8" s="66" t="s">
        <v>27</v>
      </c>
      <c r="C8" s="25" t="s">
        <v>28</v>
      </c>
      <c r="D8" s="66" t="s">
        <v>29</v>
      </c>
      <c r="E8" s="66" t="s">
        <v>30</v>
      </c>
      <c r="F8" s="66" t="s">
        <v>31</v>
      </c>
      <c r="G8" s="66" t="s">
        <v>32</v>
      </c>
      <c r="H8" s="66" t="s">
        <v>33</v>
      </c>
      <c r="I8" s="66" t="s">
        <v>34</v>
      </c>
      <c r="J8" s="66" t="s">
        <v>35</v>
      </c>
      <c r="K8" s="65" t="s">
        <v>36</v>
      </c>
      <c r="L8" s="65" t="s">
        <v>37</v>
      </c>
      <c r="M8" s="65" t="s">
        <v>38</v>
      </c>
      <c r="N8" s="65" t="s">
        <v>39</v>
      </c>
      <c r="O8" s="65" t="s">
        <v>40</v>
      </c>
      <c r="P8" s="65" t="s">
        <v>88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324</v>
      </c>
      <c r="V8" s="65" t="s">
        <v>391</v>
      </c>
      <c r="W8" s="65" t="s">
        <v>392</v>
      </c>
      <c r="X8" s="67" t="s">
        <v>393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24" s="8" customFormat="1" ht="78.75" customHeight="1">
      <c r="A9" s="59" t="s">
        <v>19</v>
      </c>
      <c r="B9" s="68" t="s">
        <v>124</v>
      </c>
      <c r="C9" s="60" t="s">
        <v>14</v>
      </c>
      <c r="D9" s="60" t="s">
        <v>14</v>
      </c>
      <c r="E9" s="60" t="s">
        <v>14</v>
      </c>
      <c r="F9" s="60" t="s">
        <v>14</v>
      </c>
      <c r="G9" s="60" t="s">
        <v>14</v>
      </c>
      <c r="H9" s="33" t="s">
        <v>14</v>
      </c>
      <c r="I9" s="33" t="s">
        <v>14</v>
      </c>
      <c r="J9" s="33" t="s">
        <v>14</v>
      </c>
      <c r="K9" s="69" t="s">
        <v>14</v>
      </c>
      <c r="L9" s="69" t="s">
        <v>14</v>
      </c>
      <c r="M9" s="69" t="s">
        <v>14</v>
      </c>
      <c r="N9" s="69" t="s">
        <v>14</v>
      </c>
      <c r="O9" s="69" t="s">
        <v>14</v>
      </c>
      <c r="P9" s="69" t="s">
        <v>14</v>
      </c>
      <c r="Q9" s="69" t="s">
        <v>14</v>
      </c>
      <c r="R9" s="69" t="s">
        <v>14</v>
      </c>
      <c r="S9" s="69" t="s">
        <v>14</v>
      </c>
      <c r="T9" s="69" t="s">
        <v>14</v>
      </c>
      <c r="U9" s="69" t="s">
        <v>14</v>
      </c>
      <c r="V9" s="69" t="s">
        <v>14</v>
      </c>
      <c r="W9" s="69" t="s">
        <v>14</v>
      </c>
      <c r="X9" s="70" t="s">
        <v>14</v>
      </c>
    </row>
    <row r="10" spans="1:24" s="20" customFormat="1" ht="30" customHeight="1">
      <c r="A10" s="25"/>
      <c r="B10" s="34" t="s">
        <v>91</v>
      </c>
      <c r="C10" s="44" t="s">
        <v>266</v>
      </c>
      <c r="D10" s="44" t="s">
        <v>14</v>
      </c>
      <c r="E10" s="71" t="s">
        <v>14</v>
      </c>
      <c r="F10" s="71" t="s">
        <v>14</v>
      </c>
      <c r="G10" s="25" t="s">
        <v>87</v>
      </c>
      <c r="H10" s="72" t="s">
        <v>14</v>
      </c>
      <c r="I10" s="72" t="s">
        <v>14</v>
      </c>
      <c r="J10" s="72" t="s">
        <v>14</v>
      </c>
      <c r="K10" s="73">
        <v>0</v>
      </c>
      <c r="L10" s="73">
        <v>0</v>
      </c>
      <c r="M10" s="74">
        <f>M79+M107+M201</f>
        <v>3346227.7</v>
      </c>
      <c r="N10" s="74">
        <f>N79+N107+N201</f>
        <v>3904655.8000000003</v>
      </c>
      <c r="O10" s="74">
        <f>O79+O107+O201</f>
        <v>4015453.4</v>
      </c>
      <c r="P10" s="74">
        <f>P79+P107+P201</f>
        <v>5413826.300000001</v>
      </c>
      <c r="Q10" s="74">
        <f>Q22+Q79+Q107+Q201</f>
        <v>10059969.1</v>
      </c>
      <c r="R10" s="75">
        <f aca="true" t="shared" si="0" ref="R10:X10">R22+R79+R107+R201+R247</f>
        <v>9977638.2</v>
      </c>
      <c r="S10" s="75">
        <f t="shared" si="0"/>
        <v>8011487.899999999</v>
      </c>
      <c r="T10" s="75">
        <f t="shared" si="0"/>
        <v>8100775.4</v>
      </c>
      <c r="U10" s="75">
        <f t="shared" si="0"/>
        <v>8166770.8</v>
      </c>
      <c r="V10" s="75">
        <f t="shared" si="0"/>
        <v>6607873.500000001</v>
      </c>
      <c r="W10" s="75">
        <f t="shared" si="0"/>
        <v>6121090.399999999</v>
      </c>
      <c r="X10" s="75">
        <f t="shared" si="0"/>
        <v>73725768.5</v>
      </c>
    </row>
    <row r="11" spans="1:24" s="8" customFormat="1" ht="15">
      <c r="A11" s="25"/>
      <c r="B11" s="35" t="s">
        <v>64</v>
      </c>
      <c r="C11" s="25"/>
      <c r="D11" s="25"/>
      <c r="E11" s="76"/>
      <c r="F11" s="76"/>
      <c r="G11" s="76"/>
      <c r="H11" s="77"/>
      <c r="I11" s="77"/>
      <c r="J11" s="77"/>
      <c r="K11" s="73"/>
      <c r="L11" s="73"/>
      <c r="M11" s="73"/>
      <c r="N11" s="73"/>
      <c r="O11" s="73"/>
      <c r="P11" s="73"/>
      <c r="Q11" s="73"/>
      <c r="R11" s="73"/>
      <c r="S11" s="78"/>
      <c r="T11" s="78"/>
      <c r="U11" s="78"/>
      <c r="V11" s="78"/>
      <c r="W11" s="78"/>
      <c r="X11" s="73"/>
    </row>
    <row r="12" spans="1:24" s="8" customFormat="1" ht="15">
      <c r="A12" s="25"/>
      <c r="B12" s="35" t="s">
        <v>511</v>
      </c>
      <c r="C12" s="25" t="s">
        <v>266</v>
      </c>
      <c r="D12" s="60" t="s">
        <v>14</v>
      </c>
      <c r="E12" s="76" t="s">
        <v>14</v>
      </c>
      <c r="F12" s="76" t="s">
        <v>14</v>
      </c>
      <c r="G12" s="60" t="s">
        <v>14</v>
      </c>
      <c r="H12" s="77" t="s">
        <v>14</v>
      </c>
      <c r="I12" s="77" t="s">
        <v>14</v>
      </c>
      <c r="J12" s="77" t="s">
        <v>14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 t="str">
        <f>T24</f>
        <v>-</v>
      </c>
      <c r="U12" s="73">
        <v>0</v>
      </c>
      <c r="V12" s="73">
        <v>0</v>
      </c>
      <c r="W12" s="73">
        <v>0</v>
      </c>
      <c r="X12" s="73" t="str">
        <f>T12</f>
        <v>-</v>
      </c>
    </row>
    <row r="13" spans="1:24" s="8" customFormat="1" ht="15">
      <c r="A13" s="25"/>
      <c r="B13" s="35" t="s">
        <v>512</v>
      </c>
      <c r="C13" s="25" t="s">
        <v>266</v>
      </c>
      <c r="D13" s="60" t="s">
        <v>14</v>
      </c>
      <c r="E13" s="76" t="s">
        <v>14</v>
      </c>
      <c r="F13" s="76" t="s">
        <v>14</v>
      </c>
      <c r="G13" s="60" t="s">
        <v>14</v>
      </c>
      <c r="H13" s="77" t="s">
        <v>14</v>
      </c>
      <c r="I13" s="77" t="s">
        <v>14</v>
      </c>
      <c r="J13" s="77" t="s">
        <v>14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24" s="8" customFormat="1" ht="15">
      <c r="A14" s="25"/>
      <c r="B14" s="35" t="s">
        <v>513</v>
      </c>
      <c r="C14" s="25" t="s">
        <v>266</v>
      </c>
      <c r="D14" s="60" t="s">
        <v>14</v>
      </c>
      <c r="E14" s="76" t="s">
        <v>14</v>
      </c>
      <c r="F14" s="76" t="s">
        <v>14</v>
      </c>
      <c r="G14" s="60" t="s">
        <v>14</v>
      </c>
      <c r="H14" s="77" t="s">
        <v>14</v>
      </c>
      <c r="I14" s="77" t="s">
        <v>14</v>
      </c>
      <c r="J14" s="77" t="s">
        <v>14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  <row r="15" spans="1:24" s="8" customFormat="1" ht="135.75" customHeight="1">
      <c r="A15" s="79" t="s">
        <v>94</v>
      </c>
      <c r="B15" s="35" t="s">
        <v>236</v>
      </c>
      <c r="C15" s="25" t="s">
        <v>56</v>
      </c>
      <c r="D15" s="60" t="s">
        <v>14</v>
      </c>
      <c r="E15" s="25" t="s">
        <v>256</v>
      </c>
      <c r="F15" s="36" t="s">
        <v>14</v>
      </c>
      <c r="G15" s="25" t="s">
        <v>14</v>
      </c>
      <c r="H15" s="77" t="s">
        <v>14</v>
      </c>
      <c r="I15" s="77" t="s">
        <v>14</v>
      </c>
      <c r="J15" s="77" t="s">
        <v>14</v>
      </c>
      <c r="K15" s="73" t="s">
        <v>14</v>
      </c>
      <c r="L15" s="73">
        <v>13.9</v>
      </c>
      <c r="M15" s="73">
        <v>15</v>
      </c>
      <c r="N15" s="73">
        <v>14.8</v>
      </c>
      <c r="O15" s="73">
        <v>14.6</v>
      </c>
      <c r="P15" s="73">
        <v>14.4</v>
      </c>
      <c r="Q15" s="73">
        <v>10</v>
      </c>
      <c r="R15" s="73">
        <v>10</v>
      </c>
      <c r="S15" s="78">
        <v>10</v>
      </c>
      <c r="T15" s="78">
        <v>10</v>
      </c>
      <c r="U15" s="78">
        <v>10</v>
      </c>
      <c r="V15" s="78">
        <v>10</v>
      </c>
      <c r="W15" s="78">
        <v>10</v>
      </c>
      <c r="X15" s="73" t="s">
        <v>14</v>
      </c>
    </row>
    <row r="16" spans="1:24" s="8" customFormat="1" ht="58.5" customHeight="1">
      <c r="A16" s="25" t="s">
        <v>95</v>
      </c>
      <c r="B16" s="35" t="s">
        <v>230</v>
      </c>
      <c r="C16" s="25" t="s">
        <v>229</v>
      </c>
      <c r="D16" s="60" t="s">
        <v>14</v>
      </c>
      <c r="E16" s="25" t="s">
        <v>156</v>
      </c>
      <c r="F16" s="36" t="s">
        <v>14</v>
      </c>
      <c r="G16" s="76" t="s">
        <v>14</v>
      </c>
      <c r="H16" s="77" t="s">
        <v>14</v>
      </c>
      <c r="I16" s="77" t="s">
        <v>14</v>
      </c>
      <c r="J16" s="77" t="s">
        <v>14</v>
      </c>
      <c r="K16" s="73">
        <v>2</v>
      </c>
      <c r="L16" s="73">
        <v>2</v>
      </c>
      <c r="M16" s="73">
        <v>2</v>
      </c>
      <c r="N16" s="73">
        <v>3</v>
      </c>
      <c r="O16" s="73">
        <v>2</v>
      </c>
      <c r="P16" s="73">
        <v>2</v>
      </c>
      <c r="Q16" s="73">
        <v>2</v>
      </c>
      <c r="R16" s="73">
        <v>2</v>
      </c>
      <c r="S16" s="78">
        <v>2</v>
      </c>
      <c r="T16" s="78">
        <v>2</v>
      </c>
      <c r="U16" s="78">
        <v>2</v>
      </c>
      <c r="V16" s="78">
        <v>2</v>
      </c>
      <c r="W16" s="78">
        <v>2</v>
      </c>
      <c r="X16" s="73" t="s">
        <v>14</v>
      </c>
    </row>
    <row r="17" spans="1:24" s="8" customFormat="1" ht="159" customHeight="1">
      <c r="A17" s="25" t="s">
        <v>96</v>
      </c>
      <c r="B17" s="35" t="s">
        <v>231</v>
      </c>
      <c r="C17" s="25" t="s">
        <v>56</v>
      </c>
      <c r="D17" s="60" t="s">
        <v>14</v>
      </c>
      <c r="E17" s="25" t="s">
        <v>482</v>
      </c>
      <c r="F17" s="36" t="s">
        <v>14</v>
      </c>
      <c r="G17" s="76" t="s">
        <v>14</v>
      </c>
      <c r="H17" s="77" t="s">
        <v>14</v>
      </c>
      <c r="I17" s="77" t="s">
        <v>14</v>
      </c>
      <c r="J17" s="77" t="s">
        <v>14</v>
      </c>
      <c r="K17" s="73">
        <v>101.7</v>
      </c>
      <c r="L17" s="73">
        <v>104.7</v>
      </c>
      <c r="M17" s="73">
        <v>100</v>
      </c>
      <c r="N17" s="73">
        <v>103.9</v>
      </c>
      <c r="O17" s="73">
        <v>102.1</v>
      </c>
      <c r="P17" s="73">
        <v>104</v>
      </c>
      <c r="Q17" s="73">
        <v>104.7</v>
      </c>
      <c r="R17" s="73">
        <v>105</v>
      </c>
      <c r="S17" s="78">
        <v>105.4</v>
      </c>
      <c r="T17" s="78">
        <v>106</v>
      </c>
      <c r="U17" s="78">
        <v>106</v>
      </c>
      <c r="V17" s="78">
        <v>106</v>
      </c>
      <c r="W17" s="78">
        <v>106</v>
      </c>
      <c r="X17" s="73" t="s">
        <v>14</v>
      </c>
    </row>
    <row r="18" spans="1:24" s="8" customFormat="1" ht="63" customHeight="1">
      <c r="A18" s="25" t="s">
        <v>97</v>
      </c>
      <c r="B18" s="35" t="s">
        <v>344</v>
      </c>
      <c r="C18" s="25" t="s">
        <v>222</v>
      </c>
      <c r="D18" s="60" t="s">
        <v>14</v>
      </c>
      <c r="E18" s="25" t="s">
        <v>86</v>
      </c>
      <c r="F18" s="36" t="s">
        <v>14</v>
      </c>
      <c r="G18" s="60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80">
        <v>65</v>
      </c>
      <c r="P18" s="80">
        <v>64</v>
      </c>
      <c r="Q18" s="80">
        <v>63</v>
      </c>
      <c r="R18" s="80">
        <v>62</v>
      </c>
      <c r="S18" s="81">
        <v>61</v>
      </c>
      <c r="T18" s="81">
        <v>60</v>
      </c>
      <c r="U18" s="81">
        <v>59</v>
      </c>
      <c r="V18" s="81">
        <v>58</v>
      </c>
      <c r="W18" s="81">
        <v>57</v>
      </c>
      <c r="X18" s="73" t="s">
        <v>14</v>
      </c>
    </row>
    <row r="19" spans="1:24" s="8" customFormat="1" ht="42" customHeight="1">
      <c r="A19" s="25" t="s">
        <v>387</v>
      </c>
      <c r="B19" s="35" t="s">
        <v>388</v>
      </c>
      <c r="C19" s="25" t="s">
        <v>140</v>
      </c>
      <c r="D19" s="76" t="s">
        <v>14</v>
      </c>
      <c r="E19" s="25" t="s">
        <v>508</v>
      </c>
      <c r="F19" s="65" t="s">
        <v>14</v>
      </c>
      <c r="G19" s="60" t="s">
        <v>14</v>
      </c>
      <c r="H19" s="33" t="s">
        <v>14</v>
      </c>
      <c r="I19" s="33" t="s">
        <v>14</v>
      </c>
      <c r="J19" s="33" t="s">
        <v>14</v>
      </c>
      <c r="K19" s="33" t="s">
        <v>14</v>
      </c>
      <c r="L19" s="33" t="s">
        <v>14</v>
      </c>
      <c r="M19" s="33" t="s">
        <v>14</v>
      </c>
      <c r="N19" s="33" t="s">
        <v>14</v>
      </c>
      <c r="O19" s="33" t="s">
        <v>14</v>
      </c>
      <c r="P19" s="33" t="s">
        <v>14</v>
      </c>
      <c r="Q19" s="39">
        <v>1</v>
      </c>
      <c r="R19" s="39">
        <v>1</v>
      </c>
      <c r="S19" s="82">
        <v>1</v>
      </c>
      <c r="T19" s="82">
        <v>1</v>
      </c>
      <c r="U19" s="82">
        <v>1</v>
      </c>
      <c r="V19" s="82">
        <v>1</v>
      </c>
      <c r="W19" s="82">
        <v>1</v>
      </c>
      <c r="X19" s="73" t="s">
        <v>14</v>
      </c>
    </row>
    <row r="20" spans="1:24" s="8" customFormat="1" ht="71.25" customHeight="1">
      <c r="A20" s="44"/>
      <c r="B20" s="32" t="s">
        <v>257</v>
      </c>
      <c r="C20" s="83" t="s">
        <v>14</v>
      </c>
      <c r="D20" s="83" t="s">
        <v>14</v>
      </c>
      <c r="E20" s="83" t="s">
        <v>14</v>
      </c>
      <c r="F20" s="56" t="s">
        <v>14</v>
      </c>
      <c r="G20" s="83" t="s">
        <v>14</v>
      </c>
      <c r="H20" s="84" t="s">
        <v>14</v>
      </c>
      <c r="I20" s="84" t="s">
        <v>14</v>
      </c>
      <c r="J20" s="84" t="s">
        <v>14</v>
      </c>
      <c r="K20" s="85" t="s">
        <v>14</v>
      </c>
      <c r="L20" s="85" t="s">
        <v>14</v>
      </c>
      <c r="M20" s="85" t="s">
        <v>14</v>
      </c>
      <c r="N20" s="85" t="s">
        <v>14</v>
      </c>
      <c r="O20" s="85" t="s">
        <v>14</v>
      </c>
      <c r="P20" s="85" t="s">
        <v>14</v>
      </c>
      <c r="Q20" s="85" t="s">
        <v>14</v>
      </c>
      <c r="R20" s="86" t="s">
        <v>14</v>
      </c>
      <c r="S20" s="86" t="s">
        <v>14</v>
      </c>
      <c r="T20" s="86" t="s">
        <v>14</v>
      </c>
      <c r="U20" s="86" t="s">
        <v>14</v>
      </c>
      <c r="V20" s="86" t="s">
        <v>14</v>
      </c>
      <c r="W20" s="86" t="s">
        <v>14</v>
      </c>
      <c r="X20" s="86" t="s">
        <v>14</v>
      </c>
    </row>
    <row r="21" spans="1:24" s="8" customFormat="1" ht="40.5" customHeight="1">
      <c r="A21" s="44" t="s">
        <v>20</v>
      </c>
      <c r="B21" s="32" t="s">
        <v>62</v>
      </c>
      <c r="C21" s="76" t="s">
        <v>14</v>
      </c>
      <c r="D21" s="76"/>
      <c r="E21" s="76" t="s">
        <v>14</v>
      </c>
      <c r="F21" s="76" t="s">
        <v>396</v>
      </c>
      <c r="G21" s="25" t="s">
        <v>87</v>
      </c>
      <c r="H21" s="33" t="s">
        <v>14</v>
      </c>
      <c r="I21" s="87" t="s">
        <v>14</v>
      </c>
      <c r="J21" s="33" t="s">
        <v>14</v>
      </c>
      <c r="K21" s="69" t="s">
        <v>14</v>
      </c>
      <c r="L21" s="69" t="s">
        <v>14</v>
      </c>
      <c r="M21" s="69" t="s">
        <v>14</v>
      </c>
      <c r="N21" s="69" t="s">
        <v>14</v>
      </c>
      <c r="O21" s="69" t="s">
        <v>14</v>
      </c>
      <c r="P21" s="69" t="s">
        <v>14</v>
      </c>
      <c r="Q21" s="69" t="s">
        <v>14</v>
      </c>
      <c r="R21" s="69" t="s">
        <v>14</v>
      </c>
      <c r="S21" s="69" t="s">
        <v>14</v>
      </c>
      <c r="T21" s="69" t="s">
        <v>14</v>
      </c>
      <c r="U21" s="69" t="s">
        <v>14</v>
      </c>
      <c r="V21" s="69" t="s">
        <v>14</v>
      </c>
      <c r="W21" s="69" t="s">
        <v>14</v>
      </c>
      <c r="X21" s="69" t="s">
        <v>14</v>
      </c>
    </row>
    <row r="22" spans="1:24" s="8" customFormat="1" ht="15">
      <c r="A22" s="25"/>
      <c r="B22" s="34" t="s">
        <v>91</v>
      </c>
      <c r="C22" s="25" t="s">
        <v>266</v>
      </c>
      <c r="D22" s="76" t="s">
        <v>14</v>
      </c>
      <c r="E22" s="76" t="s">
        <v>14</v>
      </c>
      <c r="F22" s="76" t="s">
        <v>14</v>
      </c>
      <c r="G22" s="76"/>
      <c r="H22" s="77" t="s">
        <v>14</v>
      </c>
      <c r="I22" s="77" t="s">
        <v>14</v>
      </c>
      <c r="J22" s="77" t="s">
        <v>14</v>
      </c>
      <c r="K22" s="75" t="s">
        <v>57</v>
      </c>
      <c r="L22" s="75" t="s">
        <v>57</v>
      </c>
      <c r="M22" s="75" t="s">
        <v>57</v>
      </c>
      <c r="N22" s="75" t="s">
        <v>57</v>
      </c>
      <c r="O22" s="75" t="s">
        <v>57</v>
      </c>
      <c r="P22" s="75" t="s">
        <v>57</v>
      </c>
      <c r="Q22" s="75">
        <f aca="true" t="shared" si="1" ref="Q22:W22">Q29</f>
        <v>49933.6</v>
      </c>
      <c r="R22" s="75">
        <f t="shared" si="1"/>
        <v>29174.6</v>
      </c>
      <c r="S22" s="75">
        <f t="shared" si="1"/>
        <v>37347.4</v>
      </c>
      <c r="T22" s="75">
        <f>T29</f>
        <v>51170.9</v>
      </c>
      <c r="U22" s="75">
        <f t="shared" si="1"/>
        <v>58110.7</v>
      </c>
      <c r="V22" s="75">
        <f t="shared" si="1"/>
        <v>45598.6</v>
      </c>
      <c r="W22" s="75">
        <f t="shared" si="1"/>
        <v>47018.9</v>
      </c>
      <c r="X22" s="75">
        <f>Q22+R22+S22+T22+U22+V22+W22</f>
        <v>318354.7</v>
      </c>
    </row>
    <row r="23" spans="1:24" s="8" customFormat="1" ht="15">
      <c r="A23" s="25"/>
      <c r="B23" s="35" t="s">
        <v>64</v>
      </c>
      <c r="C23" s="25"/>
      <c r="D23" s="76"/>
      <c r="E23" s="76"/>
      <c r="F23" s="76"/>
      <c r="G23" s="76"/>
      <c r="H23" s="77"/>
      <c r="I23" s="77"/>
      <c r="J23" s="77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s="26" customFormat="1" ht="15">
      <c r="A24" s="25"/>
      <c r="B24" s="35" t="s">
        <v>511</v>
      </c>
      <c r="C24" s="25" t="s">
        <v>266</v>
      </c>
      <c r="D24" s="76" t="s">
        <v>14</v>
      </c>
      <c r="E24" s="76" t="s">
        <v>14</v>
      </c>
      <c r="F24" s="76" t="s">
        <v>14</v>
      </c>
      <c r="G24" s="76"/>
      <c r="H24" s="77" t="s">
        <v>14</v>
      </c>
      <c r="I24" s="77" t="s">
        <v>14</v>
      </c>
      <c r="J24" s="77" t="s">
        <v>14</v>
      </c>
      <c r="K24" s="75" t="s">
        <v>57</v>
      </c>
      <c r="L24" s="75" t="s">
        <v>57</v>
      </c>
      <c r="M24" s="75" t="s">
        <v>57</v>
      </c>
      <c r="N24" s="75" t="s">
        <v>57</v>
      </c>
      <c r="O24" s="75" t="s">
        <v>57</v>
      </c>
      <c r="P24" s="75" t="s">
        <v>57</v>
      </c>
      <c r="Q24" s="75" t="s">
        <v>57</v>
      </c>
      <c r="R24" s="75" t="s">
        <v>57</v>
      </c>
      <c r="S24" s="75" t="s">
        <v>57</v>
      </c>
      <c r="T24" s="75" t="s">
        <v>57</v>
      </c>
      <c r="U24" s="75" t="s">
        <v>57</v>
      </c>
      <c r="V24" s="75" t="s">
        <v>57</v>
      </c>
      <c r="W24" s="75" t="s">
        <v>57</v>
      </c>
      <c r="X24" s="75" t="str">
        <f>T24</f>
        <v>-</v>
      </c>
    </row>
    <row r="25" spans="1:24" s="8" customFormat="1" ht="121.5" customHeight="1">
      <c r="A25" s="25" t="s">
        <v>98</v>
      </c>
      <c r="B25" s="35" t="s">
        <v>125</v>
      </c>
      <c r="C25" s="25" t="s">
        <v>56</v>
      </c>
      <c r="D25" s="76" t="s">
        <v>14</v>
      </c>
      <c r="E25" s="25" t="s">
        <v>244</v>
      </c>
      <c r="F25" s="76" t="s">
        <v>14</v>
      </c>
      <c r="G25" s="76" t="s">
        <v>14</v>
      </c>
      <c r="H25" s="77" t="s">
        <v>14</v>
      </c>
      <c r="I25" s="77" t="s">
        <v>14</v>
      </c>
      <c r="J25" s="77" t="s">
        <v>14</v>
      </c>
      <c r="K25" s="73" t="s">
        <v>14</v>
      </c>
      <c r="L25" s="73" t="s">
        <v>14</v>
      </c>
      <c r="M25" s="73">
        <v>0.9</v>
      </c>
      <c r="N25" s="73">
        <v>2.5</v>
      </c>
      <c r="O25" s="70">
        <v>2.5</v>
      </c>
      <c r="P25" s="70">
        <v>2.4</v>
      </c>
      <c r="Q25" s="70">
        <v>2.3</v>
      </c>
      <c r="R25" s="70">
        <v>2.2</v>
      </c>
      <c r="S25" s="70">
        <v>2</v>
      </c>
      <c r="T25" s="70">
        <v>1.8</v>
      </c>
      <c r="U25" s="70">
        <v>1.7</v>
      </c>
      <c r="V25" s="70">
        <v>1.7</v>
      </c>
      <c r="W25" s="70">
        <v>1.7</v>
      </c>
      <c r="X25" s="73" t="s">
        <v>14</v>
      </c>
    </row>
    <row r="26" spans="1:24" s="8" customFormat="1" ht="125.25" customHeight="1">
      <c r="A26" s="25" t="s">
        <v>100</v>
      </c>
      <c r="B26" s="35" t="s">
        <v>390</v>
      </c>
      <c r="C26" s="25" t="s">
        <v>56</v>
      </c>
      <c r="D26" s="76" t="s">
        <v>14</v>
      </c>
      <c r="E26" s="25" t="s">
        <v>245</v>
      </c>
      <c r="F26" s="60" t="s">
        <v>14</v>
      </c>
      <c r="G26" s="60" t="s">
        <v>14</v>
      </c>
      <c r="H26" s="77" t="s">
        <v>14</v>
      </c>
      <c r="I26" s="77" t="s">
        <v>14</v>
      </c>
      <c r="J26" s="77" t="s">
        <v>14</v>
      </c>
      <c r="K26" s="73">
        <v>4.5</v>
      </c>
      <c r="L26" s="73">
        <v>4.5</v>
      </c>
      <c r="M26" s="73">
        <v>4.3</v>
      </c>
      <c r="N26" s="73">
        <v>4.1</v>
      </c>
      <c r="O26" s="73">
        <v>4</v>
      </c>
      <c r="P26" s="73">
        <v>3.5</v>
      </c>
      <c r="Q26" s="73">
        <v>3</v>
      </c>
      <c r="R26" s="73">
        <v>2.9</v>
      </c>
      <c r="S26" s="78">
        <v>2.8</v>
      </c>
      <c r="T26" s="78">
        <v>2.7</v>
      </c>
      <c r="U26" s="78">
        <v>2.6</v>
      </c>
      <c r="V26" s="78">
        <v>2.5</v>
      </c>
      <c r="W26" s="78">
        <v>2.4</v>
      </c>
      <c r="X26" s="73" t="s">
        <v>14</v>
      </c>
    </row>
    <row r="27" spans="1:24" s="8" customFormat="1" ht="93.75" customHeight="1">
      <c r="A27" s="25" t="s">
        <v>99</v>
      </c>
      <c r="B27" s="35" t="s">
        <v>221</v>
      </c>
      <c r="C27" s="25" t="s">
        <v>56</v>
      </c>
      <c r="D27" s="76" t="s">
        <v>14</v>
      </c>
      <c r="E27" s="25" t="s">
        <v>335</v>
      </c>
      <c r="F27" s="60" t="s">
        <v>14</v>
      </c>
      <c r="G27" s="60" t="s">
        <v>14</v>
      </c>
      <c r="H27" s="77" t="s">
        <v>14</v>
      </c>
      <c r="I27" s="77" t="s">
        <v>14</v>
      </c>
      <c r="J27" s="77" t="s">
        <v>14</v>
      </c>
      <c r="K27" s="77" t="s">
        <v>14</v>
      </c>
      <c r="L27" s="77" t="s">
        <v>14</v>
      </c>
      <c r="M27" s="77" t="s">
        <v>14</v>
      </c>
      <c r="N27" s="77" t="s">
        <v>14</v>
      </c>
      <c r="O27" s="73">
        <v>100</v>
      </c>
      <c r="P27" s="73">
        <v>100</v>
      </c>
      <c r="Q27" s="73">
        <v>100</v>
      </c>
      <c r="R27" s="73">
        <v>100</v>
      </c>
      <c r="S27" s="78">
        <v>100</v>
      </c>
      <c r="T27" s="78">
        <v>100</v>
      </c>
      <c r="U27" s="78">
        <v>100</v>
      </c>
      <c r="V27" s="78">
        <v>100</v>
      </c>
      <c r="W27" s="78">
        <v>100</v>
      </c>
      <c r="X27" s="73" t="s">
        <v>14</v>
      </c>
    </row>
    <row r="28" spans="1:24" s="8" customFormat="1" ht="98.25" customHeight="1">
      <c r="A28" s="44" t="s">
        <v>22</v>
      </c>
      <c r="B28" s="88" t="s">
        <v>237</v>
      </c>
      <c r="C28" s="76" t="s">
        <v>14</v>
      </c>
      <c r="D28" s="76"/>
      <c r="E28" s="76" t="s">
        <v>14</v>
      </c>
      <c r="F28" s="76" t="s">
        <v>396</v>
      </c>
      <c r="G28" s="25" t="s">
        <v>14</v>
      </c>
      <c r="H28" s="77" t="s">
        <v>14</v>
      </c>
      <c r="I28" s="77" t="s">
        <v>14</v>
      </c>
      <c r="J28" s="77" t="s">
        <v>14</v>
      </c>
      <c r="K28" s="73" t="s">
        <v>14</v>
      </c>
      <c r="L28" s="73" t="s">
        <v>14</v>
      </c>
      <c r="M28" s="73" t="s">
        <v>14</v>
      </c>
      <c r="N28" s="73" t="s">
        <v>14</v>
      </c>
      <c r="O28" s="73" t="s">
        <v>14</v>
      </c>
      <c r="P28" s="73" t="s">
        <v>14</v>
      </c>
      <c r="Q28" s="73" t="s">
        <v>14</v>
      </c>
      <c r="R28" s="73" t="s">
        <v>14</v>
      </c>
      <c r="S28" s="73" t="s">
        <v>14</v>
      </c>
      <c r="T28" s="73" t="s">
        <v>14</v>
      </c>
      <c r="U28" s="73" t="s">
        <v>14</v>
      </c>
      <c r="V28" s="73" t="s">
        <v>14</v>
      </c>
      <c r="W28" s="73" t="s">
        <v>14</v>
      </c>
      <c r="X28" s="73" t="s">
        <v>14</v>
      </c>
    </row>
    <row r="29" spans="1:24" s="8" customFormat="1" ht="19.5" customHeight="1">
      <c r="A29" s="25"/>
      <c r="B29" s="34" t="s">
        <v>91</v>
      </c>
      <c r="C29" s="25" t="s">
        <v>266</v>
      </c>
      <c r="D29" s="76" t="s">
        <v>14</v>
      </c>
      <c r="E29" s="76" t="s">
        <v>14</v>
      </c>
      <c r="F29" s="76" t="s">
        <v>14</v>
      </c>
      <c r="G29" s="76" t="s">
        <v>14</v>
      </c>
      <c r="H29" s="77" t="s">
        <v>57</v>
      </c>
      <c r="I29" s="77" t="s">
        <v>57</v>
      </c>
      <c r="J29" s="77" t="s">
        <v>57</v>
      </c>
      <c r="K29" s="73" t="s">
        <v>57</v>
      </c>
      <c r="L29" s="73" t="s">
        <v>57</v>
      </c>
      <c r="M29" s="73" t="s">
        <v>57</v>
      </c>
      <c r="N29" s="73" t="s">
        <v>57</v>
      </c>
      <c r="O29" s="73" t="s">
        <v>57</v>
      </c>
      <c r="P29" s="73" t="s">
        <v>57</v>
      </c>
      <c r="Q29" s="73">
        <f>Q38</f>
        <v>49933.6</v>
      </c>
      <c r="R29" s="73">
        <f>R38</f>
        <v>29174.6</v>
      </c>
      <c r="S29" s="73">
        <f>S38</f>
        <v>37347.4</v>
      </c>
      <c r="T29" s="73">
        <f>T38</f>
        <v>51170.9</v>
      </c>
      <c r="U29" s="73">
        <v>58110.7</v>
      </c>
      <c r="V29" s="73">
        <v>45598.6</v>
      </c>
      <c r="W29" s="73">
        <v>47018.9</v>
      </c>
      <c r="X29" s="73">
        <f>Q29+R29+S29+T29+U29+V29+W29</f>
        <v>318354.7</v>
      </c>
    </row>
    <row r="30" spans="1:24" s="8" customFormat="1" ht="84" customHeight="1">
      <c r="A30" s="25" t="s">
        <v>101</v>
      </c>
      <c r="B30" s="35" t="s">
        <v>170</v>
      </c>
      <c r="C30" s="25" t="s">
        <v>139</v>
      </c>
      <c r="D30" s="76" t="s">
        <v>14</v>
      </c>
      <c r="E30" s="76" t="s">
        <v>86</v>
      </c>
      <c r="F30" s="60" t="s">
        <v>14</v>
      </c>
      <c r="G30" s="60" t="s">
        <v>14</v>
      </c>
      <c r="H30" s="77" t="s">
        <v>14</v>
      </c>
      <c r="I30" s="77" t="s">
        <v>14</v>
      </c>
      <c r="J30" s="77" t="s">
        <v>14</v>
      </c>
      <c r="K30" s="73" t="s">
        <v>14</v>
      </c>
      <c r="L30" s="73" t="s">
        <v>14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73" t="s">
        <v>14</v>
      </c>
    </row>
    <row r="31" spans="1:24" s="8" customFormat="1" ht="41.25" customHeight="1">
      <c r="A31" s="25" t="s">
        <v>49</v>
      </c>
      <c r="B31" s="35" t="s">
        <v>74</v>
      </c>
      <c r="C31" s="76" t="s">
        <v>14</v>
      </c>
      <c r="D31" s="76"/>
      <c r="E31" s="76" t="s">
        <v>14</v>
      </c>
      <c r="F31" s="76" t="s">
        <v>396</v>
      </c>
      <c r="G31" s="25" t="s">
        <v>14</v>
      </c>
      <c r="H31" s="77" t="s">
        <v>14</v>
      </c>
      <c r="I31" s="77" t="s">
        <v>14</v>
      </c>
      <c r="J31" s="77" t="s">
        <v>14</v>
      </c>
      <c r="K31" s="73" t="s">
        <v>14</v>
      </c>
      <c r="L31" s="73" t="s">
        <v>14</v>
      </c>
      <c r="M31" s="73" t="s">
        <v>14</v>
      </c>
      <c r="N31" s="73" t="s">
        <v>14</v>
      </c>
      <c r="O31" s="73" t="s">
        <v>14</v>
      </c>
      <c r="P31" s="73" t="s">
        <v>14</v>
      </c>
      <c r="Q31" s="73" t="s">
        <v>14</v>
      </c>
      <c r="R31" s="73" t="s">
        <v>14</v>
      </c>
      <c r="S31" s="73" t="s">
        <v>14</v>
      </c>
      <c r="T31" s="73" t="s">
        <v>14</v>
      </c>
      <c r="U31" s="73" t="s">
        <v>14</v>
      </c>
      <c r="V31" s="73" t="s">
        <v>14</v>
      </c>
      <c r="W31" s="73" t="s">
        <v>14</v>
      </c>
      <c r="X31" s="73" t="s">
        <v>14</v>
      </c>
    </row>
    <row r="32" spans="1:24" s="8" customFormat="1" ht="41.25" customHeight="1">
      <c r="A32" s="25" t="s">
        <v>102</v>
      </c>
      <c r="B32" s="35" t="s">
        <v>138</v>
      </c>
      <c r="C32" s="25" t="s">
        <v>140</v>
      </c>
      <c r="D32" s="76" t="s">
        <v>14</v>
      </c>
      <c r="E32" s="25" t="s">
        <v>509</v>
      </c>
      <c r="F32" s="76" t="s">
        <v>14</v>
      </c>
      <c r="G32" s="76" t="s">
        <v>14</v>
      </c>
      <c r="H32" s="77" t="s">
        <v>14</v>
      </c>
      <c r="I32" s="77" t="s">
        <v>14</v>
      </c>
      <c r="J32" s="77" t="s">
        <v>14</v>
      </c>
      <c r="K32" s="73">
        <v>1</v>
      </c>
      <c r="L32" s="73">
        <v>1</v>
      </c>
      <c r="M32" s="73">
        <v>1</v>
      </c>
      <c r="N32" s="73">
        <v>1</v>
      </c>
      <c r="O32" s="73">
        <v>1</v>
      </c>
      <c r="P32" s="73">
        <v>1</v>
      </c>
      <c r="Q32" s="73">
        <v>1</v>
      </c>
      <c r="R32" s="73">
        <v>1</v>
      </c>
      <c r="S32" s="73">
        <v>1</v>
      </c>
      <c r="T32" s="73">
        <v>1</v>
      </c>
      <c r="U32" s="73">
        <v>1</v>
      </c>
      <c r="V32" s="73">
        <v>1</v>
      </c>
      <c r="W32" s="73">
        <v>1</v>
      </c>
      <c r="X32" s="73" t="s">
        <v>14</v>
      </c>
    </row>
    <row r="33" spans="1:24" s="8" customFormat="1" ht="30" customHeight="1">
      <c r="A33" s="25" t="s">
        <v>50</v>
      </c>
      <c r="B33" s="35" t="s">
        <v>75</v>
      </c>
      <c r="C33" s="76" t="s">
        <v>14</v>
      </c>
      <c r="D33" s="76"/>
      <c r="E33" s="76" t="s">
        <v>14</v>
      </c>
      <c r="F33" s="76" t="s">
        <v>396</v>
      </c>
      <c r="G33" s="25" t="s">
        <v>14</v>
      </c>
      <c r="H33" s="77" t="s">
        <v>14</v>
      </c>
      <c r="I33" s="77" t="s">
        <v>14</v>
      </c>
      <c r="J33" s="77" t="s">
        <v>14</v>
      </c>
      <c r="K33" s="73" t="s">
        <v>14</v>
      </c>
      <c r="L33" s="73" t="s">
        <v>14</v>
      </c>
      <c r="M33" s="73" t="s">
        <v>14</v>
      </c>
      <c r="N33" s="73" t="s">
        <v>14</v>
      </c>
      <c r="O33" s="73" t="s">
        <v>14</v>
      </c>
      <c r="P33" s="73" t="s">
        <v>14</v>
      </c>
      <c r="Q33" s="73" t="s">
        <v>14</v>
      </c>
      <c r="R33" s="73" t="s">
        <v>14</v>
      </c>
      <c r="S33" s="73" t="s">
        <v>14</v>
      </c>
      <c r="T33" s="73" t="s">
        <v>14</v>
      </c>
      <c r="U33" s="73" t="s">
        <v>14</v>
      </c>
      <c r="V33" s="73" t="s">
        <v>14</v>
      </c>
      <c r="W33" s="73" t="s">
        <v>14</v>
      </c>
      <c r="X33" s="73" t="s">
        <v>14</v>
      </c>
    </row>
    <row r="34" spans="1:24" s="8" customFormat="1" ht="83.25" customHeight="1">
      <c r="A34" s="25" t="s">
        <v>103</v>
      </c>
      <c r="B34" s="35" t="s">
        <v>217</v>
      </c>
      <c r="C34" s="25" t="s">
        <v>56</v>
      </c>
      <c r="D34" s="76" t="s">
        <v>14</v>
      </c>
      <c r="E34" s="25" t="s">
        <v>246</v>
      </c>
      <c r="F34" s="76" t="s">
        <v>14</v>
      </c>
      <c r="G34" s="76" t="s">
        <v>14</v>
      </c>
      <c r="H34" s="77" t="s">
        <v>14</v>
      </c>
      <c r="I34" s="77" t="s">
        <v>14</v>
      </c>
      <c r="J34" s="77" t="s">
        <v>14</v>
      </c>
      <c r="K34" s="73" t="s">
        <v>14</v>
      </c>
      <c r="L34" s="73" t="s">
        <v>14</v>
      </c>
      <c r="M34" s="73">
        <v>100</v>
      </c>
      <c r="N34" s="73">
        <v>100</v>
      </c>
      <c r="O34" s="73">
        <v>100</v>
      </c>
      <c r="P34" s="73">
        <v>100</v>
      </c>
      <c r="Q34" s="73">
        <v>100</v>
      </c>
      <c r="R34" s="73">
        <v>100</v>
      </c>
      <c r="S34" s="73">
        <v>100</v>
      </c>
      <c r="T34" s="73">
        <v>100</v>
      </c>
      <c r="U34" s="73">
        <v>100</v>
      </c>
      <c r="V34" s="73">
        <v>100</v>
      </c>
      <c r="W34" s="73">
        <v>100</v>
      </c>
      <c r="X34" s="73" t="s">
        <v>14</v>
      </c>
    </row>
    <row r="35" spans="1:24" s="10" customFormat="1" ht="36" customHeight="1">
      <c r="A35" s="25" t="s">
        <v>51</v>
      </c>
      <c r="B35" s="35" t="s">
        <v>76</v>
      </c>
      <c r="C35" s="76" t="s">
        <v>14</v>
      </c>
      <c r="D35" s="76"/>
      <c r="E35" s="76" t="s">
        <v>14</v>
      </c>
      <c r="F35" s="76" t="s">
        <v>396</v>
      </c>
      <c r="G35" s="25" t="s">
        <v>14</v>
      </c>
      <c r="H35" s="77" t="s">
        <v>14</v>
      </c>
      <c r="I35" s="77" t="s">
        <v>14</v>
      </c>
      <c r="J35" s="77" t="s">
        <v>14</v>
      </c>
      <c r="K35" s="73" t="s">
        <v>14</v>
      </c>
      <c r="L35" s="73" t="s">
        <v>14</v>
      </c>
      <c r="M35" s="73" t="s">
        <v>14</v>
      </c>
      <c r="N35" s="73" t="s">
        <v>14</v>
      </c>
      <c r="O35" s="73" t="s">
        <v>14</v>
      </c>
      <c r="P35" s="73" t="s">
        <v>14</v>
      </c>
      <c r="Q35" s="73" t="s">
        <v>14</v>
      </c>
      <c r="R35" s="73" t="s">
        <v>14</v>
      </c>
      <c r="S35" s="73" t="s">
        <v>14</v>
      </c>
      <c r="T35" s="73" t="s">
        <v>14</v>
      </c>
      <c r="U35" s="73" t="s">
        <v>14</v>
      </c>
      <c r="V35" s="73" t="s">
        <v>14</v>
      </c>
      <c r="W35" s="73" t="s">
        <v>14</v>
      </c>
      <c r="X35" s="73" t="s">
        <v>14</v>
      </c>
    </row>
    <row r="36" spans="1:24" s="8" customFormat="1" ht="42.75" customHeight="1">
      <c r="A36" s="25" t="s">
        <v>104</v>
      </c>
      <c r="B36" s="35" t="s">
        <v>89</v>
      </c>
      <c r="C36" s="25" t="s">
        <v>140</v>
      </c>
      <c r="D36" s="76" t="s">
        <v>14</v>
      </c>
      <c r="E36" s="25" t="s">
        <v>509</v>
      </c>
      <c r="F36" s="76" t="s">
        <v>14</v>
      </c>
      <c r="G36" s="76" t="s">
        <v>14</v>
      </c>
      <c r="H36" s="77" t="s">
        <v>14</v>
      </c>
      <c r="I36" s="77" t="s">
        <v>14</v>
      </c>
      <c r="J36" s="77" t="s">
        <v>14</v>
      </c>
      <c r="K36" s="73">
        <v>1</v>
      </c>
      <c r="L36" s="73">
        <v>1</v>
      </c>
      <c r="M36" s="73">
        <v>1</v>
      </c>
      <c r="N36" s="73">
        <v>1</v>
      </c>
      <c r="O36" s="73">
        <v>1</v>
      </c>
      <c r="P36" s="73">
        <v>1</v>
      </c>
      <c r="Q36" s="73">
        <v>1</v>
      </c>
      <c r="R36" s="73">
        <v>1</v>
      </c>
      <c r="S36" s="73">
        <v>1</v>
      </c>
      <c r="T36" s="73">
        <v>1</v>
      </c>
      <c r="U36" s="73">
        <v>1</v>
      </c>
      <c r="V36" s="73">
        <v>1</v>
      </c>
      <c r="W36" s="73">
        <v>1</v>
      </c>
      <c r="X36" s="73" t="s">
        <v>14</v>
      </c>
    </row>
    <row r="37" spans="1:24" s="8" customFormat="1" ht="28.5" customHeight="1">
      <c r="A37" s="25" t="s">
        <v>226</v>
      </c>
      <c r="B37" s="35" t="s">
        <v>463</v>
      </c>
      <c r="C37" s="25" t="s">
        <v>14</v>
      </c>
      <c r="D37" s="76"/>
      <c r="E37" s="25" t="s">
        <v>14</v>
      </c>
      <c r="F37" s="76" t="s">
        <v>396</v>
      </c>
      <c r="G37" s="76" t="s">
        <v>14</v>
      </c>
      <c r="H37" s="76" t="s">
        <v>14</v>
      </c>
      <c r="I37" s="76" t="s">
        <v>14</v>
      </c>
      <c r="J37" s="76" t="s">
        <v>14</v>
      </c>
      <c r="K37" s="76" t="s">
        <v>14</v>
      </c>
      <c r="L37" s="76" t="s">
        <v>14</v>
      </c>
      <c r="M37" s="76" t="s">
        <v>14</v>
      </c>
      <c r="N37" s="76" t="s">
        <v>14</v>
      </c>
      <c r="O37" s="76" t="s">
        <v>14</v>
      </c>
      <c r="P37" s="76" t="s">
        <v>14</v>
      </c>
      <c r="Q37" s="76" t="s">
        <v>14</v>
      </c>
      <c r="R37" s="76" t="s">
        <v>14</v>
      </c>
      <c r="S37" s="76" t="s">
        <v>14</v>
      </c>
      <c r="T37" s="76" t="s">
        <v>14</v>
      </c>
      <c r="U37" s="76" t="s">
        <v>14</v>
      </c>
      <c r="V37" s="76" t="s">
        <v>14</v>
      </c>
      <c r="W37" s="76" t="s">
        <v>14</v>
      </c>
      <c r="X37" s="76" t="s">
        <v>14</v>
      </c>
    </row>
    <row r="38" spans="1:24" s="29" customFormat="1" ht="18.75" customHeight="1">
      <c r="A38" s="25"/>
      <c r="B38" s="34" t="s">
        <v>91</v>
      </c>
      <c r="C38" s="25" t="s">
        <v>266</v>
      </c>
      <c r="D38" s="76" t="s">
        <v>14</v>
      </c>
      <c r="E38" s="76" t="s">
        <v>14</v>
      </c>
      <c r="F38" s="76" t="s">
        <v>14</v>
      </c>
      <c r="G38" s="76"/>
      <c r="H38" s="90" t="s">
        <v>129</v>
      </c>
      <c r="I38" s="90" t="s">
        <v>298</v>
      </c>
      <c r="J38" s="90" t="s">
        <v>200</v>
      </c>
      <c r="K38" s="73" t="s">
        <v>57</v>
      </c>
      <c r="L38" s="73" t="s">
        <v>57</v>
      </c>
      <c r="M38" s="73" t="s">
        <v>57</v>
      </c>
      <c r="N38" s="73" t="s">
        <v>57</v>
      </c>
      <c r="O38" s="73" t="s">
        <v>57</v>
      </c>
      <c r="P38" s="73" t="s">
        <v>57</v>
      </c>
      <c r="Q38" s="73">
        <v>49933.6</v>
      </c>
      <c r="R38" s="73">
        <v>29174.6</v>
      </c>
      <c r="S38" s="78">
        <v>37347.4</v>
      </c>
      <c r="T38" s="73">
        <v>51170.9</v>
      </c>
      <c r="U38" s="73">
        <v>58110.7</v>
      </c>
      <c r="V38" s="73">
        <v>45598.6</v>
      </c>
      <c r="W38" s="73">
        <v>47018.9</v>
      </c>
      <c r="X38" s="73">
        <f>Q38+R38+S38+T38+U38+V38+W38</f>
        <v>318354.7</v>
      </c>
    </row>
    <row r="39" spans="1:24" s="8" customFormat="1" ht="122.25" customHeight="1">
      <c r="A39" s="25" t="s">
        <v>227</v>
      </c>
      <c r="B39" s="35" t="s">
        <v>460</v>
      </c>
      <c r="C39" s="25" t="s">
        <v>56</v>
      </c>
      <c r="D39" s="76" t="s">
        <v>14</v>
      </c>
      <c r="E39" s="91" t="s">
        <v>457</v>
      </c>
      <c r="F39" s="76" t="s">
        <v>14</v>
      </c>
      <c r="G39" s="76" t="s">
        <v>14</v>
      </c>
      <c r="H39" s="77" t="s">
        <v>14</v>
      </c>
      <c r="I39" s="77" t="s">
        <v>14</v>
      </c>
      <c r="J39" s="77" t="s">
        <v>14</v>
      </c>
      <c r="K39" s="77" t="s">
        <v>14</v>
      </c>
      <c r="L39" s="77" t="s">
        <v>14</v>
      </c>
      <c r="M39" s="77" t="s">
        <v>14</v>
      </c>
      <c r="N39" s="77" t="s">
        <v>14</v>
      </c>
      <c r="O39" s="77" t="s">
        <v>14</v>
      </c>
      <c r="P39" s="77" t="s">
        <v>14</v>
      </c>
      <c r="Q39" s="73">
        <v>10</v>
      </c>
      <c r="R39" s="73">
        <v>30</v>
      </c>
      <c r="S39" s="73">
        <v>60</v>
      </c>
      <c r="T39" s="73">
        <v>80</v>
      </c>
      <c r="U39" s="73">
        <v>100</v>
      </c>
      <c r="V39" s="73">
        <v>100</v>
      </c>
      <c r="W39" s="73">
        <v>100</v>
      </c>
      <c r="X39" s="73" t="s">
        <v>14</v>
      </c>
    </row>
    <row r="40" spans="1:24" s="8" customFormat="1" ht="150" customHeight="1">
      <c r="A40" s="25" t="s">
        <v>228</v>
      </c>
      <c r="B40" s="35" t="s">
        <v>458</v>
      </c>
      <c r="C40" s="25" t="s">
        <v>56</v>
      </c>
      <c r="D40" s="76" t="s">
        <v>14</v>
      </c>
      <c r="E40" s="91" t="s">
        <v>459</v>
      </c>
      <c r="F40" s="76" t="s">
        <v>14</v>
      </c>
      <c r="G40" s="76" t="s">
        <v>14</v>
      </c>
      <c r="H40" s="77" t="s">
        <v>14</v>
      </c>
      <c r="I40" s="77" t="s">
        <v>14</v>
      </c>
      <c r="J40" s="77" t="s">
        <v>14</v>
      </c>
      <c r="K40" s="77" t="s">
        <v>14</v>
      </c>
      <c r="L40" s="77" t="s">
        <v>14</v>
      </c>
      <c r="M40" s="77" t="s">
        <v>14</v>
      </c>
      <c r="N40" s="77" t="s">
        <v>14</v>
      </c>
      <c r="O40" s="77" t="s">
        <v>14</v>
      </c>
      <c r="P40" s="77" t="s">
        <v>14</v>
      </c>
      <c r="Q40" s="73">
        <v>16</v>
      </c>
      <c r="R40" s="73">
        <v>46</v>
      </c>
      <c r="S40" s="73">
        <v>100</v>
      </c>
      <c r="T40" s="73">
        <v>100</v>
      </c>
      <c r="U40" s="73">
        <v>100</v>
      </c>
      <c r="V40" s="73">
        <v>100</v>
      </c>
      <c r="W40" s="73">
        <v>100</v>
      </c>
      <c r="X40" s="73" t="s">
        <v>14</v>
      </c>
    </row>
    <row r="41" spans="1:24" s="8" customFormat="1" ht="35.25" customHeight="1">
      <c r="A41" s="44" t="s">
        <v>23</v>
      </c>
      <c r="B41" s="88" t="s">
        <v>210</v>
      </c>
      <c r="C41" s="25" t="s">
        <v>14</v>
      </c>
      <c r="D41" s="76"/>
      <c r="E41" s="76" t="s">
        <v>14</v>
      </c>
      <c r="F41" s="76" t="s">
        <v>396</v>
      </c>
      <c r="G41" s="76" t="s">
        <v>14</v>
      </c>
      <c r="H41" s="77" t="s">
        <v>14</v>
      </c>
      <c r="I41" s="77" t="s">
        <v>14</v>
      </c>
      <c r="J41" s="77" t="s">
        <v>14</v>
      </c>
      <c r="K41" s="73" t="s">
        <v>14</v>
      </c>
      <c r="L41" s="73" t="s">
        <v>14</v>
      </c>
      <c r="M41" s="73" t="s">
        <v>14</v>
      </c>
      <c r="N41" s="73" t="s">
        <v>14</v>
      </c>
      <c r="O41" s="73" t="s">
        <v>14</v>
      </c>
      <c r="P41" s="73" t="s">
        <v>14</v>
      </c>
      <c r="Q41" s="73" t="s">
        <v>14</v>
      </c>
      <c r="R41" s="73" t="s">
        <v>14</v>
      </c>
      <c r="S41" s="73" t="s">
        <v>14</v>
      </c>
      <c r="T41" s="73" t="s">
        <v>14</v>
      </c>
      <c r="U41" s="73" t="s">
        <v>14</v>
      </c>
      <c r="V41" s="73" t="s">
        <v>14</v>
      </c>
      <c r="W41" s="73" t="s">
        <v>14</v>
      </c>
      <c r="X41" s="73" t="s">
        <v>14</v>
      </c>
    </row>
    <row r="42" spans="1:24" s="8" customFormat="1" ht="24" customHeight="1">
      <c r="A42" s="25"/>
      <c r="B42" s="45" t="s">
        <v>91</v>
      </c>
      <c r="C42" s="25" t="s">
        <v>266</v>
      </c>
      <c r="D42" s="76" t="s">
        <v>14</v>
      </c>
      <c r="E42" s="76" t="s">
        <v>14</v>
      </c>
      <c r="F42" s="76" t="s">
        <v>14</v>
      </c>
      <c r="G42" s="76" t="s">
        <v>14</v>
      </c>
      <c r="H42" s="77" t="s">
        <v>14</v>
      </c>
      <c r="I42" s="77" t="s">
        <v>14</v>
      </c>
      <c r="J42" s="77" t="s">
        <v>14</v>
      </c>
      <c r="K42" s="73" t="s">
        <v>57</v>
      </c>
      <c r="L42" s="73" t="s">
        <v>57</v>
      </c>
      <c r="M42" s="73" t="s">
        <v>57</v>
      </c>
      <c r="N42" s="73" t="s">
        <v>57</v>
      </c>
      <c r="O42" s="73" t="s">
        <v>57</v>
      </c>
      <c r="P42" s="73" t="s">
        <v>57</v>
      </c>
      <c r="Q42" s="73" t="s">
        <v>57</v>
      </c>
      <c r="R42" s="73" t="s">
        <v>57</v>
      </c>
      <c r="S42" s="78" t="s">
        <v>57</v>
      </c>
      <c r="T42" s="78" t="s">
        <v>57</v>
      </c>
      <c r="U42" s="78" t="s">
        <v>57</v>
      </c>
      <c r="V42" s="78" t="s">
        <v>57</v>
      </c>
      <c r="W42" s="78" t="s">
        <v>57</v>
      </c>
      <c r="X42" s="73" t="s">
        <v>57</v>
      </c>
    </row>
    <row r="43" spans="1:24" s="8" customFormat="1" ht="122.25" customHeight="1">
      <c r="A43" s="25" t="s">
        <v>105</v>
      </c>
      <c r="B43" s="35" t="s">
        <v>63</v>
      </c>
      <c r="C43" s="25" t="s">
        <v>56</v>
      </c>
      <c r="D43" s="76" t="s">
        <v>14</v>
      </c>
      <c r="E43" s="79" t="s">
        <v>336</v>
      </c>
      <c r="F43" s="76" t="s">
        <v>14</v>
      </c>
      <c r="G43" s="76" t="s">
        <v>14</v>
      </c>
      <c r="H43" s="77" t="s">
        <v>14</v>
      </c>
      <c r="I43" s="77" t="s">
        <v>14</v>
      </c>
      <c r="J43" s="77" t="s">
        <v>14</v>
      </c>
      <c r="K43" s="73" t="s">
        <v>14</v>
      </c>
      <c r="L43" s="73" t="s">
        <v>14</v>
      </c>
      <c r="M43" s="73" t="s">
        <v>14</v>
      </c>
      <c r="N43" s="73" t="s">
        <v>14</v>
      </c>
      <c r="O43" s="70">
        <v>80</v>
      </c>
      <c r="P43" s="70">
        <v>95</v>
      </c>
      <c r="Q43" s="70">
        <v>92.9</v>
      </c>
      <c r="R43" s="70">
        <v>93</v>
      </c>
      <c r="S43" s="70">
        <v>93</v>
      </c>
      <c r="T43" s="70">
        <v>93</v>
      </c>
      <c r="U43" s="70">
        <v>93</v>
      </c>
      <c r="V43" s="70">
        <v>93</v>
      </c>
      <c r="W43" s="70">
        <v>93</v>
      </c>
      <c r="X43" s="73" t="s">
        <v>14</v>
      </c>
    </row>
    <row r="44" spans="1:24" s="8" customFormat="1" ht="81.75" customHeight="1">
      <c r="A44" s="25" t="s">
        <v>47</v>
      </c>
      <c r="B44" s="35" t="s">
        <v>218</v>
      </c>
      <c r="C44" s="76" t="s">
        <v>14</v>
      </c>
      <c r="D44" s="25"/>
      <c r="E44" s="76" t="s">
        <v>14</v>
      </c>
      <c r="F44" s="76" t="s">
        <v>396</v>
      </c>
      <c r="G44" s="76" t="s">
        <v>14</v>
      </c>
      <c r="H44" s="77" t="s">
        <v>14</v>
      </c>
      <c r="I44" s="77" t="s">
        <v>14</v>
      </c>
      <c r="J44" s="77" t="s">
        <v>14</v>
      </c>
      <c r="K44" s="73" t="s">
        <v>14</v>
      </c>
      <c r="L44" s="73" t="s">
        <v>14</v>
      </c>
      <c r="M44" s="73" t="s">
        <v>14</v>
      </c>
      <c r="N44" s="73" t="s">
        <v>14</v>
      </c>
      <c r="O44" s="73" t="s">
        <v>14</v>
      </c>
      <c r="P44" s="73" t="s">
        <v>14</v>
      </c>
      <c r="Q44" s="73" t="s">
        <v>14</v>
      </c>
      <c r="R44" s="73" t="s">
        <v>14</v>
      </c>
      <c r="S44" s="73" t="s">
        <v>14</v>
      </c>
      <c r="T44" s="73" t="s">
        <v>14</v>
      </c>
      <c r="U44" s="73" t="s">
        <v>14</v>
      </c>
      <c r="V44" s="73" t="s">
        <v>14</v>
      </c>
      <c r="W44" s="73" t="s">
        <v>14</v>
      </c>
      <c r="X44" s="73" t="s">
        <v>14</v>
      </c>
    </row>
    <row r="45" spans="1:24" s="8" customFormat="1" ht="31.5" customHeight="1">
      <c r="A45" s="25" t="s">
        <v>106</v>
      </c>
      <c r="B45" s="35" t="s">
        <v>65</v>
      </c>
      <c r="C45" s="25" t="s">
        <v>48</v>
      </c>
      <c r="D45" s="76" t="s">
        <v>14</v>
      </c>
      <c r="E45" s="76" t="s">
        <v>86</v>
      </c>
      <c r="F45" s="76" t="s">
        <v>14</v>
      </c>
      <c r="G45" s="76" t="s">
        <v>14</v>
      </c>
      <c r="H45" s="77" t="s">
        <v>14</v>
      </c>
      <c r="I45" s="77" t="s">
        <v>14</v>
      </c>
      <c r="J45" s="77" t="s">
        <v>14</v>
      </c>
      <c r="K45" s="73">
        <v>4</v>
      </c>
      <c r="L45" s="73">
        <v>4</v>
      </c>
      <c r="M45" s="73">
        <v>2</v>
      </c>
      <c r="N45" s="73">
        <v>2</v>
      </c>
      <c r="O45" s="73">
        <v>2</v>
      </c>
      <c r="P45" s="73">
        <v>2</v>
      </c>
      <c r="Q45" s="73">
        <v>2</v>
      </c>
      <c r="R45" s="73">
        <v>2</v>
      </c>
      <c r="S45" s="78">
        <v>2</v>
      </c>
      <c r="T45" s="78">
        <v>2</v>
      </c>
      <c r="U45" s="78">
        <v>2</v>
      </c>
      <c r="V45" s="78">
        <v>2</v>
      </c>
      <c r="W45" s="78">
        <v>2</v>
      </c>
      <c r="X45" s="73" t="s">
        <v>14</v>
      </c>
    </row>
    <row r="46" spans="1:24" s="8" customFormat="1" ht="41.25" customHeight="1">
      <c r="A46" s="44" t="s">
        <v>52</v>
      </c>
      <c r="B46" s="88" t="s">
        <v>219</v>
      </c>
      <c r="C46" s="76" t="s">
        <v>14</v>
      </c>
      <c r="D46" s="76"/>
      <c r="E46" s="76" t="s">
        <v>14</v>
      </c>
      <c r="F46" s="76" t="s">
        <v>396</v>
      </c>
      <c r="G46" s="76" t="s">
        <v>14</v>
      </c>
      <c r="H46" s="77" t="s">
        <v>14</v>
      </c>
      <c r="I46" s="77" t="s">
        <v>14</v>
      </c>
      <c r="J46" s="77" t="s">
        <v>14</v>
      </c>
      <c r="K46" s="73" t="s">
        <v>14</v>
      </c>
      <c r="L46" s="73" t="s">
        <v>14</v>
      </c>
      <c r="M46" s="73" t="s">
        <v>14</v>
      </c>
      <c r="N46" s="73" t="s">
        <v>14</v>
      </c>
      <c r="O46" s="73" t="s">
        <v>14</v>
      </c>
      <c r="P46" s="73" t="s">
        <v>14</v>
      </c>
      <c r="Q46" s="73" t="s">
        <v>14</v>
      </c>
      <c r="R46" s="73" t="s">
        <v>14</v>
      </c>
      <c r="S46" s="73" t="s">
        <v>14</v>
      </c>
      <c r="T46" s="73" t="s">
        <v>14</v>
      </c>
      <c r="U46" s="73" t="s">
        <v>14</v>
      </c>
      <c r="V46" s="73" t="s">
        <v>14</v>
      </c>
      <c r="W46" s="73" t="s">
        <v>14</v>
      </c>
      <c r="X46" s="73" t="s">
        <v>14</v>
      </c>
    </row>
    <row r="47" spans="1:24" s="8" customFormat="1" ht="21" customHeight="1">
      <c r="A47" s="25"/>
      <c r="B47" s="34" t="s">
        <v>91</v>
      </c>
      <c r="C47" s="25" t="s">
        <v>266</v>
      </c>
      <c r="D47" s="76" t="s">
        <v>14</v>
      </c>
      <c r="E47" s="76" t="s">
        <v>14</v>
      </c>
      <c r="F47" s="76" t="s">
        <v>14</v>
      </c>
      <c r="G47" s="76" t="s">
        <v>14</v>
      </c>
      <c r="H47" s="77" t="s">
        <v>14</v>
      </c>
      <c r="I47" s="77" t="s">
        <v>14</v>
      </c>
      <c r="J47" s="77" t="s">
        <v>14</v>
      </c>
      <c r="K47" s="73" t="s">
        <v>57</v>
      </c>
      <c r="L47" s="73" t="s">
        <v>57</v>
      </c>
      <c r="M47" s="73" t="s">
        <v>57</v>
      </c>
      <c r="N47" s="73" t="s">
        <v>57</v>
      </c>
      <c r="O47" s="73" t="s">
        <v>57</v>
      </c>
      <c r="P47" s="73" t="s">
        <v>57</v>
      </c>
      <c r="Q47" s="73" t="s">
        <v>57</v>
      </c>
      <c r="R47" s="73" t="s">
        <v>57</v>
      </c>
      <c r="S47" s="78" t="s">
        <v>57</v>
      </c>
      <c r="T47" s="78" t="s">
        <v>57</v>
      </c>
      <c r="U47" s="78" t="s">
        <v>57</v>
      </c>
      <c r="V47" s="78" t="s">
        <v>57</v>
      </c>
      <c r="W47" s="78" t="s">
        <v>57</v>
      </c>
      <c r="X47" s="73" t="s">
        <v>57</v>
      </c>
    </row>
    <row r="48" spans="1:24" s="8" customFormat="1" ht="134.25" customHeight="1">
      <c r="A48" s="25" t="s">
        <v>107</v>
      </c>
      <c r="B48" s="35" t="s">
        <v>68</v>
      </c>
      <c r="C48" s="25" t="s">
        <v>143</v>
      </c>
      <c r="D48" s="76" t="s">
        <v>14</v>
      </c>
      <c r="E48" s="25" t="s">
        <v>247</v>
      </c>
      <c r="F48" s="76" t="s">
        <v>14</v>
      </c>
      <c r="G48" s="76" t="s">
        <v>14</v>
      </c>
      <c r="H48" s="77" t="s">
        <v>14</v>
      </c>
      <c r="I48" s="77" t="s">
        <v>14</v>
      </c>
      <c r="J48" s="77" t="s">
        <v>14</v>
      </c>
      <c r="K48" s="73">
        <v>32</v>
      </c>
      <c r="L48" s="73">
        <v>32</v>
      </c>
      <c r="M48" s="73">
        <v>32</v>
      </c>
      <c r="N48" s="73">
        <v>32.5</v>
      </c>
      <c r="O48" s="73">
        <v>33</v>
      </c>
      <c r="P48" s="73">
        <v>40</v>
      </c>
      <c r="Q48" s="73">
        <v>42</v>
      </c>
      <c r="R48" s="73">
        <v>45</v>
      </c>
      <c r="S48" s="78">
        <v>50</v>
      </c>
      <c r="T48" s="78">
        <v>55</v>
      </c>
      <c r="U48" s="78">
        <v>56</v>
      </c>
      <c r="V48" s="78">
        <v>57</v>
      </c>
      <c r="W48" s="78">
        <v>58</v>
      </c>
      <c r="X48" s="73" t="s">
        <v>14</v>
      </c>
    </row>
    <row r="49" spans="1:24" s="8" customFormat="1" ht="41.25" customHeight="1">
      <c r="A49" s="25" t="s">
        <v>53</v>
      </c>
      <c r="B49" s="35" t="s">
        <v>67</v>
      </c>
      <c r="C49" s="76" t="s">
        <v>14</v>
      </c>
      <c r="D49" s="76"/>
      <c r="E49" s="76" t="s">
        <v>14</v>
      </c>
      <c r="F49" s="76" t="s">
        <v>396</v>
      </c>
      <c r="G49" s="25" t="s">
        <v>14</v>
      </c>
      <c r="H49" s="77" t="s">
        <v>14</v>
      </c>
      <c r="I49" s="77" t="s">
        <v>14</v>
      </c>
      <c r="J49" s="77" t="s">
        <v>14</v>
      </c>
      <c r="K49" s="73" t="s">
        <v>14</v>
      </c>
      <c r="L49" s="73" t="s">
        <v>14</v>
      </c>
      <c r="M49" s="73" t="s">
        <v>14</v>
      </c>
      <c r="N49" s="73" t="s">
        <v>14</v>
      </c>
      <c r="O49" s="73" t="s">
        <v>14</v>
      </c>
      <c r="P49" s="73" t="s">
        <v>14</v>
      </c>
      <c r="Q49" s="73" t="s">
        <v>14</v>
      </c>
      <c r="R49" s="73" t="s">
        <v>14</v>
      </c>
      <c r="S49" s="73" t="s">
        <v>14</v>
      </c>
      <c r="T49" s="73" t="s">
        <v>14</v>
      </c>
      <c r="U49" s="73" t="s">
        <v>14</v>
      </c>
      <c r="V49" s="73" t="s">
        <v>14</v>
      </c>
      <c r="W49" s="73" t="s">
        <v>14</v>
      </c>
      <c r="X49" s="73" t="s">
        <v>14</v>
      </c>
    </row>
    <row r="50" spans="1:24" s="8" customFormat="1" ht="138" customHeight="1">
      <c r="A50" s="25" t="s">
        <v>108</v>
      </c>
      <c r="B50" s="35" t="s">
        <v>69</v>
      </c>
      <c r="C50" s="25" t="s">
        <v>56</v>
      </c>
      <c r="D50" s="76" t="s">
        <v>14</v>
      </c>
      <c r="E50" s="25" t="s">
        <v>248</v>
      </c>
      <c r="F50" s="76" t="s">
        <v>14</v>
      </c>
      <c r="G50" s="76" t="s">
        <v>14</v>
      </c>
      <c r="H50" s="77" t="s">
        <v>14</v>
      </c>
      <c r="I50" s="77" t="s">
        <v>14</v>
      </c>
      <c r="J50" s="77" t="s">
        <v>14</v>
      </c>
      <c r="K50" s="73">
        <v>100</v>
      </c>
      <c r="L50" s="73">
        <v>100</v>
      </c>
      <c r="M50" s="70">
        <v>100</v>
      </c>
      <c r="N50" s="70">
        <v>100</v>
      </c>
      <c r="O50" s="73">
        <v>100</v>
      </c>
      <c r="P50" s="73">
        <v>100</v>
      </c>
      <c r="Q50" s="73">
        <v>100</v>
      </c>
      <c r="R50" s="73">
        <v>100</v>
      </c>
      <c r="S50" s="78">
        <v>100</v>
      </c>
      <c r="T50" s="78">
        <v>100</v>
      </c>
      <c r="U50" s="78">
        <v>100</v>
      </c>
      <c r="V50" s="78">
        <v>100</v>
      </c>
      <c r="W50" s="78">
        <v>100</v>
      </c>
      <c r="X50" s="73" t="s">
        <v>14</v>
      </c>
    </row>
    <row r="51" spans="1:24" s="8" customFormat="1" ht="77.25" customHeight="1">
      <c r="A51" s="44" t="s">
        <v>54</v>
      </c>
      <c r="B51" s="32" t="s">
        <v>238</v>
      </c>
      <c r="C51" s="76" t="s">
        <v>14</v>
      </c>
      <c r="D51" s="76"/>
      <c r="E51" s="76" t="s">
        <v>14</v>
      </c>
      <c r="F51" s="76" t="s">
        <v>396</v>
      </c>
      <c r="G51" s="25" t="s">
        <v>14</v>
      </c>
      <c r="H51" s="77" t="s">
        <v>14</v>
      </c>
      <c r="I51" s="77" t="s">
        <v>14</v>
      </c>
      <c r="J51" s="77" t="s">
        <v>14</v>
      </c>
      <c r="K51" s="73" t="s">
        <v>14</v>
      </c>
      <c r="L51" s="73" t="s">
        <v>14</v>
      </c>
      <c r="M51" s="73" t="s">
        <v>14</v>
      </c>
      <c r="N51" s="73" t="s">
        <v>14</v>
      </c>
      <c r="O51" s="73" t="s">
        <v>14</v>
      </c>
      <c r="P51" s="73" t="s">
        <v>14</v>
      </c>
      <c r="Q51" s="73" t="s">
        <v>14</v>
      </c>
      <c r="R51" s="73" t="s">
        <v>14</v>
      </c>
      <c r="S51" s="73" t="s">
        <v>14</v>
      </c>
      <c r="T51" s="73" t="s">
        <v>14</v>
      </c>
      <c r="U51" s="73" t="s">
        <v>14</v>
      </c>
      <c r="V51" s="73" t="s">
        <v>14</v>
      </c>
      <c r="W51" s="73" t="s">
        <v>14</v>
      </c>
      <c r="X51" s="73" t="s">
        <v>14</v>
      </c>
    </row>
    <row r="52" spans="1:24" s="8" customFormat="1" ht="15.75" customHeight="1">
      <c r="A52" s="25"/>
      <c r="B52" s="92" t="s">
        <v>91</v>
      </c>
      <c r="C52" s="25" t="s">
        <v>266</v>
      </c>
      <c r="D52" s="76" t="s">
        <v>14</v>
      </c>
      <c r="E52" s="76" t="s">
        <v>14</v>
      </c>
      <c r="F52" s="76" t="s">
        <v>14</v>
      </c>
      <c r="G52" s="76" t="s">
        <v>14</v>
      </c>
      <c r="H52" s="77" t="s">
        <v>57</v>
      </c>
      <c r="I52" s="77" t="s">
        <v>57</v>
      </c>
      <c r="J52" s="77" t="s">
        <v>57</v>
      </c>
      <c r="K52" s="73" t="s">
        <v>57</v>
      </c>
      <c r="L52" s="73" t="s">
        <v>57</v>
      </c>
      <c r="M52" s="73" t="s">
        <v>57</v>
      </c>
      <c r="N52" s="73" t="s">
        <v>57</v>
      </c>
      <c r="O52" s="73" t="s">
        <v>57</v>
      </c>
      <c r="P52" s="73" t="s">
        <v>57</v>
      </c>
      <c r="Q52" s="73" t="s">
        <v>57</v>
      </c>
      <c r="R52" s="73" t="s">
        <v>57</v>
      </c>
      <c r="S52" s="78" t="s">
        <v>57</v>
      </c>
      <c r="T52" s="78" t="s">
        <v>57</v>
      </c>
      <c r="U52" s="78" t="s">
        <v>57</v>
      </c>
      <c r="V52" s="78" t="s">
        <v>57</v>
      </c>
      <c r="W52" s="78" t="s">
        <v>57</v>
      </c>
      <c r="X52" s="73" t="s">
        <v>57</v>
      </c>
    </row>
    <row r="53" spans="1:24" s="8" customFormat="1" ht="293.25" customHeight="1">
      <c r="A53" s="25" t="s">
        <v>109</v>
      </c>
      <c r="B53" s="35" t="s">
        <v>175</v>
      </c>
      <c r="C53" s="25" t="s">
        <v>56</v>
      </c>
      <c r="D53" s="76" t="s">
        <v>14</v>
      </c>
      <c r="E53" s="93" t="s">
        <v>338</v>
      </c>
      <c r="F53" s="60" t="s">
        <v>14</v>
      </c>
      <c r="G53" s="76" t="s">
        <v>14</v>
      </c>
      <c r="H53" s="77" t="s">
        <v>14</v>
      </c>
      <c r="I53" s="77" t="s">
        <v>14</v>
      </c>
      <c r="J53" s="77" t="s">
        <v>14</v>
      </c>
      <c r="K53" s="73">
        <v>1.19</v>
      </c>
      <c r="L53" s="73">
        <v>1.09</v>
      </c>
      <c r="M53" s="73">
        <v>1.03</v>
      </c>
      <c r="N53" s="73">
        <v>1</v>
      </c>
      <c r="O53" s="73">
        <v>1</v>
      </c>
      <c r="P53" s="73">
        <v>1</v>
      </c>
      <c r="Q53" s="73">
        <v>1</v>
      </c>
      <c r="R53" s="73">
        <v>1</v>
      </c>
      <c r="S53" s="78">
        <v>1</v>
      </c>
      <c r="T53" s="78">
        <v>1</v>
      </c>
      <c r="U53" s="78">
        <v>1</v>
      </c>
      <c r="V53" s="78">
        <v>1</v>
      </c>
      <c r="W53" s="78">
        <v>1</v>
      </c>
      <c r="X53" s="73" t="s">
        <v>14</v>
      </c>
    </row>
    <row r="54" spans="1:24" s="8" customFormat="1" ht="45" customHeight="1">
      <c r="A54" s="25" t="s">
        <v>191</v>
      </c>
      <c r="B54" s="35" t="s">
        <v>439</v>
      </c>
      <c r="C54" s="76" t="s">
        <v>14</v>
      </c>
      <c r="D54" s="76"/>
      <c r="E54" s="76" t="s">
        <v>14</v>
      </c>
      <c r="F54" s="76" t="s">
        <v>396</v>
      </c>
      <c r="G54" s="25" t="s">
        <v>14</v>
      </c>
      <c r="H54" s="77" t="s">
        <v>14</v>
      </c>
      <c r="I54" s="77" t="s">
        <v>14</v>
      </c>
      <c r="J54" s="77" t="s">
        <v>14</v>
      </c>
      <c r="K54" s="73" t="s">
        <v>14</v>
      </c>
      <c r="L54" s="73" t="s">
        <v>14</v>
      </c>
      <c r="M54" s="73" t="s">
        <v>14</v>
      </c>
      <c r="N54" s="73" t="s">
        <v>14</v>
      </c>
      <c r="O54" s="73" t="s">
        <v>14</v>
      </c>
      <c r="P54" s="73" t="s">
        <v>14</v>
      </c>
      <c r="Q54" s="73" t="s">
        <v>14</v>
      </c>
      <c r="R54" s="73" t="s">
        <v>14</v>
      </c>
      <c r="S54" s="73" t="s">
        <v>14</v>
      </c>
      <c r="T54" s="73" t="s">
        <v>14</v>
      </c>
      <c r="U54" s="73" t="s">
        <v>14</v>
      </c>
      <c r="V54" s="73" t="s">
        <v>14</v>
      </c>
      <c r="W54" s="73" t="s">
        <v>14</v>
      </c>
      <c r="X54" s="73" t="s">
        <v>14</v>
      </c>
    </row>
    <row r="55" spans="1:24" s="8" customFormat="1" ht="198.75" customHeight="1">
      <c r="A55" s="25" t="s">
        <v>192</v>
      </c>
      <c r="B55" s="94" t="s">
        <v>235</v>
      </c>
      <c r="C55" s="25" t="s">
        <v>56</v>
      </c>
      <c r="D55" s="25" t="s">
        <v>14</v>
      </c>
      <c r="E55" s="66" t="s">
        <v>290</v>
      </c>
      <c r="F55" s="25" t="s">
        <v>14</v>
      </c>
      <c r="G55" s="25" t="s">
        <v>14</v>
      </c>
      <c r="H55" s="95" t="s">
        <v>14</v>
      </c>
      <c r="I55" s="95" t="s">
        <v>14</v>
      </c>
      <c r="J55" s="95" t="s">
        <v>14</v>
      </c>
      <c r="K55" s="96">
        <v>-0.1</v>
      </c>
      <c r="L55" s="96">
        <v>-9</v>
      </c>
      <c r="M55" s="96">
        <v>-11.8</v>
      </c>
      <c r="N55" s="96">
        <v>7.5</v>
      </c>
      <c r="O55" s="96">
        <v>7</v>
      </c>
      <c r="P55" s="96">
        <v>6.5</v>
      </c>
      <c r="Q55" s="96">
        <v>6</v>
      </c>
      <c r="R55" s="96">
        <v>5.5</v>
      </c>
      <c r="S55" s="96">
        <v>5</v>
      </c>
      <c r="T55" s="96">
        <v>4.5</v>
      </c>
      <c r="U55" s="96">
        <v>4</v>
      </c>
      <c r="V55" s="96">
        <v>3.5</v>
      </c>
      <c r="W55" s="96">
        <v>3</v>
      </c>
      <c r="X55" s="70" t="s">
        <v>14</v>
      </c>
    </row>
    <row r="56" spans="1:24" s="8" customFormat="1" ht="54.75" customHeight="1">
      <c r="A56" s="44" t="s">
        <v>55</v>
      </c>
      <c r="B56" s="32" t="s">
        <v>211</v>
      </c>
      <c r="C56" s="76" t="s">
        <v>14</v>
      </c>
      <c r="D56" s="76"/>
      <c r="E56" s="76" t="s">
        <v>14</v>
      </c>
      <c r="F56" s="76" t="s">
        <v>396</v>
      </c>
      <c r="G56" s="25" t="s">
        <v>14</v>
      </c>
      <c r="H56" s="77" t="s">
        <v>14</v>
      </c>
      <c r="I56" s="77" t="s">
        <v>14</v>
      </c>
      <c r="J56" s="77" t="s">
        <v>14</v>
      </c>
      <c r="K56" s="73" t="s">
        <v>14</v>
      </c>
      <c r="L56" s="73" t="s">
        <v>14</v>
      </c>
      <c r="M56" s="73" t="s">
        <v>14</v>
      </c>
      <c r="N56" s="73" t="s">
        <v>14</v>
      </c>
      <c r="O56" s="73" t="s">
        <v>14</v>
      </c>
      <c r="P56" s="73" t="s">
        <v>14</v>
      </c>
      <c r="Q56" s="73" t="s">
        <v>14</v>
      </c>
      <c r="R56" s="73" t="s">
        <v>14</v>
      </c>
      <c r="S56" s="73" t="s">
        <v>14</v>
      </c>
      <c r="T56" s="73" t="s">
        <v>14</v>
      </c>
      <c r="U56" s="73" t="s">
        <v>14</v>
      </c>
      <c r="V56" s="73" t="s">
        <v>14</v>
      </c>
      <c r="W56" s="73" t="s">
        <v>14</v>
      </c>
      <c r="X56" s="73" t="s">
        <v>14</v>
      </c>
    </row>
    <row r="57" spans="1:24" s="8" customFormat="1" ht="18.75" customHeight="1">
      <c r="A57" s="25"/>
      <c r="B57" s="34" t="s">
        <v>91</v>
      </c>
      <c r="C57" s="25" t="s">
        <v>266</v>
      </c>
      <c r="D57" s="76" t="s">
        <v>14</v>
      </c>
      <c r="E57" s="76" t="s">
        <v>14</v>
      </c>
      <c r="F57" s="76" t="s">
        <v>14</v>
      </c>
      <c r="G57" s="76" t="s">
        <v>14</v>
      </c>
      <c r="H57" s="77" t="s">
        <v>14</v>
      </c>
      <c r="I57" s="77" t="s">
        <v>14</v>
      </c>
      <c r="J57" s="77" t="s">
        <v>14</v>
      </c>
      <c r="K57" s="73" t="s">
        <v>57</v>
      </c>
      <c r="L57" s="73" t="s">
        <v>57</v>
      </c>
      <c r="M57" s="73" t="s">
        <v>57</v>
      </c>
      <c r="N57" s="73" t="s">
        <v>57</v>
      </c>
      <c r="O57" s="73" t="s">
        <v>57</v>
      </c>
      <c r="P57" s="73" t="s">
        <v>57</v>
      </c>
      <c r="Q57" s="73" t="s">
        <v>57</v>
      </c>
      <c r="R57" s="73" t="s">
        <v>57</v>
      </c>
      <c r="S57" s="78" t="s">
        <v>57</v>
      </c>
      <c r="T57" s="78" t="s">
        <v>57</v>
      </c>
      <c r="U57" s="78" t="s">
        <v>57</v>
      </c>
      <c r="V57" s="78" t="s">
        <v>57</v>
      </c>
      <c r="W57" s="78" t="s">
        <v>57</v>
      </c>
      <c r="X57" s="73" t="s">
        <v>57</v>
      </c>
    </row>
    <row r="58" spans="1:24" s="8" customFormat="1" ht="84.75" customHeight="1">
      <c r="A58" s="25" t="s">
        <v>110</v>
      </c>
      <c r="B58" s="35" t="s">
        <v>166</v>
      </c>
      <c r="C58" s="25" t="s">
        <v>56</v>
      </c>
      <c r="D58" s="25" t="s">
        <v>14</v>
      </c>
      <c r="E58" s="25" t="s">
        <v>86</v>
      </c>
      <c r="F58" s="76" t="s">
        <v>14</v>
      </c>
      <c r="G58" s="76" t="s">
        <v>14</v>
      </c>
      <c r="H58" s="76" t="s">
        <v>14</v>
      </c>
      <c r="I58" s="76" t="s">
        <v>14</v>
      </c>
      <c r="J58" s="76" t="s">
        <v>14</v>
      </c>
      <c r="K58" s="96">
        <v>100</v>
      </c>
      <c r="L58" s="96">
        <v>100</v>
      </c>
      <c r="M58" s="96">
        <v>100</v>
      </c>
      <c r="N58" s="96">
        <v>100</v>
      </c>
      <c r="O58" s="96">
        <v>100</v>
      </c>
      <c r="P58" s="96">
        <v>100</v>
      </c>
      <c r="Q58" s="96">
        <v>100</v>
      </c>
      <c r="R58" s="96">
        <v>100</v>
      </c>
      <c r="S58" s="96">
        <v>100</v>
      </c>
      <c r="T58" s="96">
        <v>100</v>
      </c>
      <c r="U58" s="96">
        <v>100</v>
      </c>
      <c r="V58" s="96">
        <v>100</v>
      </c>
      <c r="W58" s="96">
        <v>100</v>
      </c>
      <c r="X58" s="73" t="s">
        <v>14</v>
      </c>
    </row>
    <row r="59" spans="1:24" s="8" customFormat="1" ht="54" customHeight="1">
      <c r="A59" s="25" t="s">
        <v>66</v>
      </c>
      <c r="B59" s="35" t="s">
        <v>167</v>
      </c>
      <c r="C59" s="76" t="s">
        <v>14</v>
      </c>
      <c r="D59" s="76"/>
      <c r="E59" s="76" t="s">
        <v>14</v>
      </c>
      <c r="F59" s="76" t="s">
        <v>396</v>
      </c>
      <c r="G59" s="25" t="s">
        <v>14</v>
      </c>
      <c r="H59" s="77" t="s">
        <v>14</v>
      </c>
      <c r="I59" s="77" t="s">
        <v>14</v>
      </c>
      <c r="J59" s="77" t="s">
        <v>14</v>
      </c>
      <c r="K59" s="73" t="s">
        <v>14</v>
      </c>
      <c r="L59" s="73" t="s">
        <v>14</v>
      </c>
      <c r="M59" s="73" t="s">
        <v>14</v>
      </c>
      <c r="N59" s="73" t="s">
        <v>14</v>
      </c>
      <c r="O59" s="73" t="s">
        <v>14</v>
      </c>
      <c r="P59" s="73" t="s">
        <v>14</v>
      </c>
      <c r="Q59" s="73" t="s">
        <v>14</v>
      </c>
      <c r="R59" s="73" t="s">
        <v>14</v>
      </c>
      <c r="S59" s="73" t="s">
        <v>14</v>
      </c>
      <c r="T59" s="73" t="s">
        <v>14</v>
      </c>
      <c r="U59" s="73" t="s">
        <v>14</v>
      </c>
      <c r="V59" s="73" t="s">
        <v>14</v>
      </c>
      <c r="W59" s="73" t="s">
        <v>14</v>
      </c>
      <c r="X59" s="73" t="s">
        <v>14</v>
      </c>
    </row>
    <row r="60" spans="1:24" s="8" customFormat="1" ht="71.25" customHeight="1">
      <c r="A60" s="25" t="s">
        <v>193</v>
      </c>
      <c r="B60" s="35" t="s">
        <v>171</v>
      </c>
      <c r="C60" s="25" t="s">
        <v>139</v>
      </c>
      <c r="D60" s="25" t="s">
        <v>14</v>
      </c>
      <c r="E60" s="25" t="s">
        <v>86</v>
      </c>
      <c r="F60" s="76" t="s">
        <v>14</v>
      </c>
      <c r="G60" s="76" t="s">
        <v>14</v>
      </c>
      <c r="H60" s="77" t="s">
        <v>14</v>
      </c>
      <c r="I60" s="77" t="s">
        <v>14</v>
      </c>
      <c r="J60" s="77" t="s">
        <v>14</v>
      </c>
      <c r="K60" s="73">
        <v>3</v>
      </c>
      <c r="L60" s="73">
        <v>1</v>
      </c>
      <c r="M60" s="73">
        <v>4</v>
      </c>
      <c r="N60" s="73">
        <v>4</v>
      </c>
      <c r="O60" s="73">
        <v>4</v>
      </c>
      <c r="P60" s="97">
        <v>4</v>
      </c>
      <c r="Q60" s="97">
        <v>4</v>
      </c>
      <c r="R60" s="73">
        <v>4</v>
      </c>
      <c r="S60" s="73">
        <v>4</v>
      </c>
      <c r="T60" s="73">
        <v>4</v>
      </c>
      <c r="U60" s="73">
        <v>4</v>
      </c>
      <c r="V60" s="73">
        <v>4</v>
      </c>
      <c r="W60" s="73">
        <v>4</v>
      </c>
      <c r="X60" s="73" t="s">
        <v>14</v>
      </c>
    </row>
    <row r="61" spans="1:24" s="8" customFormat="1" ht="42" customHeight="1">
      <c r="A61" s="98" t="s">
        <v>316</v>
      </c>
      <c r="B61" s="88" t="s">
        <v>502</v>
      </c>
      <c r="C61" s="76" t="s">
        <v>14</v>
      </c>
      <c r="D61" s="25"/>
      <c r="E61" s="76" t="s">
        <v>14</v>
      </c>
      <c r="F61" s="76" t="s">
        <v>483</v>
      </c>
      <c r="G61" s="25" t="s">
        <v>14</v>
      </c>
      <c r="H61" s="77" t="s">
        <v>14</v>
      </c>
      <c r="I61" s="77" t="s">
        <v>14</v>
      </c>
      <c r="J61" s="77" t="s">
        <v>14</v>
      </c>
      <c r="K61" s="73" t="s">
        <v>14</v>
      </c>
      <c r="L61" s="73" t="s">
        <v>14</v>
      </c>
      <c r="M61" s="73" t="s">
        <v>14</v>
      </c>
      <c r="N61" s="73" t="s">
        <v>14</v>
      </c>
      <c r="O61" s="73" t="s">
        <v>14</v>
      </c>
      <c r="P61" s="73" t="s">
        <v>14</v>
      </c>
      <c r="Q61" s="73" t="s">
        <v>14</v>
      </c>
      <c r="R61" s="73" t="s">
        <v>14</v>
      </c>
      <c r="S61" s="73" t="s">
        <v>14</v>
      </c>
      <c r="T61" s="73" t="s">
        <v>14</v>
      </c>
      <c r="U61" s="73" t="s">
        <v>14</v>
      </c>
      <c r="V61" s="73" t="s">
        <v>14</v>
      </c>
      <c r="W61" s="73" t="s">
        <v>14</v>
      </c>
      <c r="X61" s="73" t="s">
        <v>14</v>
      </c>
    </row>
    <row r="62" spans="1:24" s="8" customFormat="1" ht="83.25" customHeight="1">
      <c r="A62" s="25" t="s">
        <v>317</v>
      </c>
      <c r="B62" s="35" t="s">
        <v>503</v>
      </c>
      <c r="C62" s="25" t="s">
        <v>56</v>
      </c>
      <c r="D62" s="25" t="s">
        <v>14</v>
      </c>
      <c r="E62" s="25" t="s">
        <v>350</v>
      </c>
      <c r="F62" s="25" t="s">
        <v>14</v>
      </c>
      <c r="G62" s="25" t="s">
        <v>14</v>
      </c>
      <c r="H62" s="25" t="s">
        <v>14</v>
      </c>
      <c r="I62" s="60" t="s">
        <v>14</v>
      </c>
      <c r="J62" s="60" t="s">
        <v>14</v>
      </c>
      <c r="K62" s="99" t="s">
        <v>14</v>
      </c>
      <c r="L62" s="99" t="s">
        <v>14</v>
      </c>
      <c r="M62" s="99" t="s">
        <v>14</v>
      </c>
      <c r="N62" s="99" t="s">
        <v>14</v>
      </c>
      <c r="O62" s="99" t="s">
        <v>14</v>
      </c>
      <c r="P62" s="99" t="s">
        <v>14</v>
      </c>
      <c r="Q62" s="37">
        <v>5</v>
      </c>
      <c r="R62" s="37">
        <v>6</v>
      </c>
      <c r="S62" s="37">
        <v>7</v>
      </c>
      <c r="T62" s="37">
        <v>7</v>
      </c>
      <c r="U62" s="37">
        <v>7</v>
      </c>
      <c r="V62" s="37">
        <v>7</v>
      </c>
      <c r="W62" s="37">
        <v>7</v>
      </c>
      <c r="X62" s="99" t="s">
        <v>14</v>
      </c>
    </row>
    <row r="63" spans="1:24" s="8" customFormat="1" ht="54" customHeight="1">
      <c r="A63" s="25" t="s">
        <v>318</v>
      </c>
      <c r="B63" s="35" t="s">
        <v>322</v>
      </c>
      <c r="C63" s="25" t="s">
        <v>14</v>
      </c>
      <c r="D63" s="25"/>
      <c r="E63" s="25" t="s">
        <v>14</v>
      </c>
      <c r="F63" s="76" t="s">
        <v>483</v>
      </c>
      <c r="G63" s="25" t="s">
        <v>14</v>
      </c>
      <c r="H63" s="25" t="s">
        <v>14</v>
      </c>
      <c r="I63" s="60" t="s">
        <v>14</v>
      </c>
      <c r="J63" s="60" t="s">
        <v>14</v>
      </c>
      <c r="K63" s="99" t="s">
        <v>14</v>
      </c>
      <c r="L63" s="99" t="s">
        <v>14</v>
      </c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</row>
    <row r="64" spans="1:24" s="8" customFormat="1" ht="110.25" customHeight="1">
      <c r="A64" s="25" t="s">
        <v>319</v>
      </c>
      <c r="B64" s="94" t="s">
        <v>504</v>
      </c>
      <c r="C64" s="25" t="s">
        <v>56</v>
      </c>
      <c r="D64" s="25" t="s">
        <v>14</v>
      </c>
      <c r="E64" s="25" t="s">
        <v>337</v>
      </c>
      <c r="F64" s="25" t="s">
        <v>14</v>
      </c>
      <c r="G64" s="25" t="s">
        <v>14</v>
      </c>
      <c r="H64" s="25" t="s">
        <v>14</v>
      </c>
      <c r="I64" s="25" t="s">
        <v>14</v>
      </c>
      <c r="J64" s="25" t="s">
        <v>14</v>
      </c>
      <c r="K64" s="25" t="s">
        <v>14</v>
      </c>
      <c r="L64" s="25" t="s">
        <v>14</v>
      </c>
      <c r="M64" s="25" t="s">
        <v>14</v>
      </c>
      <c r="N64" s="25" t="s">
        <v>14</v>
      </c>
      <c r="O64" s="25" t="s">
        <v>14</v>
      </c>
      <c r="P64" s="25" t="s">
        <v>14</v>
      </c>
      <c r="Q64" s="37">
        <v>100</v>
      </c>
      <c r="R64" s="37">
        <v>100</v>
      </c>
      <c r="S64" s="37">
        <v>100</v>
      </c>
      <c r="T64" s="37">
        <v>100</v>
      </c>
      <c r="U64" s="37">
        <v>100</v>
      </c>
      <c r="V64" s="37">
        <v>100</v>
      </c>
      <c r="W64" s="37">
        <v>100</v>
      </c>
      <c r="X64" s="99" t="s">
        <v>14</v>
      </c>
    </row>
    <row r="65" spans="1:24" s="8" customFormat="1" ht="83.25" customHeight="1">
      <c r="A65" s="25" t="s">
        <v>320</v>
      </c>
      <c r="B65" s="35" t="s">
        <v>398</v>
      </c>
      <c r="C65" s="25" t="s">
        <v>14</v>
      </c>
      <c r="D65" s="25"/>
      <c r="E65" s="25" t="s">
        <v>14</v>
      </c>
      <c r="F65" s="76" t="s">
        <v>483</v>
      </c>
      <c r="G65" s="25" t="s">
        <v>14</v>
      </c>
      <c r="H65" s="25" t="s">
        <v>14</v>
      </c>
      <c r="I65" s="25" t="s">
        <v>14</v>
      </c>
      <c r="J65" s="25" t="s">
        <v>14</v>
      </c>
      <c r="K65" s="25" t="s">
        <v>14</v>
      </c>
      <c r="L65" s="25" t="s">
        <v>14</v>
      </c>
      <c r="M65" s="25" t="s">
        <v>14</v>
      </c>
      <c r="N65" s="25" t="s">
        <v>14</v>
      </c>
      <c r="O65" s="25" t="s">
        <v>14</v>
      </c>
      <c r="P65" s="25" t="s">
        <v>14</v>
      </c>
      <c r="Q65" s="25" t="s">
        <v>14</v>
      </c>
      <c r="R65" s="25" t="s">
        <v>14</v>
      </c>
      <c r="S65" s="25" t="s">
        <v>14</v>
      </c>
      <c r="T65" s="25" t="s">
        <v>14</v>
      </c>
      <c r="U65" s="25" t="s">
        <v>14</v>
      </c>
      <c r="V65" s="25" t="s">
        <v>14</v>
      </c>
      <c r="W65" s="25" t="s">
        <v>14</v>
      </c>
      <c r="X65" s="25" t="s">
        <v>14</v>
      </c>
    </row>
    <row r="66" spans="1:24" s="8" customFormat="1" ht="86.25" customHeight="1">
      <c r="A66" s="25" t="s">
        <v>321</v>
      </c>
      <c r="B66" s="35" t="s">
        <v>339</v>
      </c>
      <c r="C66" s="25" t="s">
        <v>56</v>
      </c>
      <c r="D66" s="25" t="s">
        <v>14</v>
      </c>
      <c r="E66" s="76" t="s">
        <v>86</v>
      </c>
      <c r="F66" s="100" t="s">
        <v>14</v>
      </c>
      <c r="G66" s="100" t="s">
        <v>14</v>
      </c>
      <c r="H66" s="101" t="s">
        <v>14</v>
      </c>
      <c r="I66" s="101" t="s">
        <v>14</v>
      </c>
      <c r="J66" s="101" t="s">
        <v>14</v>
      </c>
      <c r="K66" s="102" t="s">
        <v>14</v>
      </c>
      <c r="L66" s="102" t="s">
        <v>14</v>
      </c>
      <c r="M66" s="102" t="s">
        <v>14</v>
      </c>
      <c r="N66" s="102" t="s">
        <v>14</v>
      </c>
      <c r="O66" s="102" t="s">
        <v>14</v>
      </c>
      <c r="P66" s="102" t="s">
        <v>14</v>
      </c>
      <c r="Q66" s="102">
        <v>100</v>
      </c>
      <c r="R66" s="73">
        <v>100</v>
      </c>
      <c r="S66" s="73">
        <v>100</v>
      </c>
      <c r="T66" s="73">
        <v>100</v>
      </c>
      <c r="U66" s="73">
        <v>100</v>
      </c>
      <c r="V66" s="73">
        <v>100</v>
      </c>
      <c r="W66" s="73">
        <v>100</v>
      </c>
      <c r="X66" s="73" t="s">
        <v>14</v>
      </c>
    </row>
    <row r="67" spans="1:24" s="27" customFormat="1" ht="44.25" customHeight="1">
      <c r="A67" s="98" t="s">
        <v>403</v>
      </c>
      <c r="B67" s="103" t="s">
        <v>409</v>
      </c>
      <c r="C67" s="76" t="s">
        <v>14</v>
      </c>
      <c r="D67" s="25"/>
      <c r="E67" s="76" t="s">
        <v>14</v>
      </c>
      <c r="F67" s="76" t="s">
        <v>404</v>
      </c>
      <c r="G67" s="25" t="s">
        <v>14</v>
      </c>
      <c r="H67" s="77" t="s">
        <v>14</v>
      </c>
      <c r="I67" s="77" t="s">
        <v>14</v>
      </c>
      <c r="J67" s="77" t="s">
        <v>14</v>
      </c>
      <c r="K67" s="73" t="s">
        <v>14</v>
      </c>
      <c r="L67" s="73" t="s">
        <v>14</v>
      </c>
      <c r="M67" s="73" t="s">
        <v>14</v>
      </c>
      <c r="N67" s="73" t="s">
        <v>14</v>
      </c>
      <c r="O67" s="73" t="s">
        <v>14</v>
      </c>
      <c r="P67" s="73" t="s">
        <v>14</v>
      </c>
      <c r="Q67" s="73" t="s">
        <v>14</v>
      </c>
      <c r="R67" s="73" t="s">
        <v>14</v>
      </c>
      <c r="S67" s="73" t="s">
        <v>14</v>
      </c>
      <c r="T67" s="73" t="s">
        <v>14</v>
      </c>
      <c r="U67" s="73" t="s">
        <v>14</v>
      </c>
      <c r="V67" s="73" t="s">
        <v>14</v>
      </c>
      <c r="W67" s="73" t="s">
        <v>14</v>
      </c>
      <c r="X67" s="73" t="s">
        <v>14</v>
      </c>
    </row>
    <row r="68" spans="1:24" s="27" customFormat="1" ht="21" customHeight="1">
      <c r="A68" s="25"/>
      <c r="B68" s="34" t="s">
        <v>91</v>
      </c>
      <c r="C68" s="25" t="s">
        <v>266</v>
      </c>
      <c r="D68" s="76" t="s">
        <v>14</v>
      </c>
      <c r="E68" s="76" t="s">
        <v>14</v>
      </c>
      <c r="F68" s="76" t="s">
        <v>14</v>
      </c>
      <c r="G68" s="76" t="s">
        <v>14</v>
      </c>
      <c r="H68" s="77" t="s">
        <v>57</v>
      </c>
      <c r="I68" s="77" t="s">
        <v>57</v>
      </c>
      <c r="J68" s="77" t="s">
        <v>57</v>
      </c>
      <c r="K68" s="73" t="s">
        <v>57</v>
      </c>
      <c r="L68" s="73" t="s">
        <v>57</v>
      </c>
      <c r="M68" s="73" t="s">
        <v>57</v>
      </c>
      <c r="N68" s="73" t="s">
        <v>57</v>
      </c>
      <c r="O68" s="73" t="s">
        <v>57</v>
      </c>
      <c r="P68" s="73" t="s">
        <v>57</v>
      </c>
      <c r="Q68" s="73" t="s">
        <v>57</v>
      </c>
      <c r="R68" s="73" t="s">
        <v>57</v>
      </c>
      <c r="S68" s="73" t="s">
        <v>57</v>
      </c>
      <c r="T68" s="78">
        <v>0</v>
      </c>
      <c r="U68" s="73" t="s">
        <v>57</v>
      </c>
      <c r="V68" s="73" t="s">
        <v>57</v>
      </c>
      <c r="W68" s="73" t="s">
        <v>57</v>
      </c>
      <c r="X68" s="73" t="s">
        <v>57</v>
      </c>
    </row>
    <row r="69" spans="1:24" s="27" customFormat="1" ht="35.25" customHeight="1">
      <c r="A69" s="25"/>
      <c r="B69" s="35" t="s">
        <v>64</v>
      </c>
      <c r="C69" s="25"/>
      <c r="D69" s="76"/>
      <c r="E69" s="76"/>
      <c r="F69" s="76"/>
      <c r="G69" s="76"/>
      <c r="H69" s="77"/>
      <c r="I69" s="77"/>
      <c r="J69" s="77"/>
      <c r="K69" s="73"/>
      <c r="L69" s="73"/>
      <c r="M69" s="73"/>
      <c r="N69" s="73"/>
      <c r="O69" s="73"/>
      <c r="P69" s="73"/>
      <c r="Q69" s="73"/>
      <c r="R69" s="73"/>
      <c r="S69" s="73"/>
      <c r="T69" s="104"/>
      <c r="U69" s="73"/>
      <c r="V69" s="73"/>
      <c r="W69" s="73"/>
      <c r="X69" s="73" t="s">
        <v>57</v>
      </c>
    </row>
    <row r="70" spans="1:24" s="27" customFormat="1" ht="21" customHeight="1">
      <c r="A70" s="25"/>
      <c r="B70" s="35" t="s">
        <v>511</v>
      </c>
      <c r="C70" s="25" t="s">
        <v>266</v>
      </c>
      <c r="D70" s="76" t="s">
        <v>14</v>
      </c>
      <c r="E70" s="76" t="s">
        <v>14</v>
      </c>
      <c r="F70" s="76" t="s">
        <v>14</v>
      </c>
      <c r="G70" s="76" t="s">
        <v>14</v>
      </c>
      <c r="H70" s="77" t="s">
        <v>57</v>
      </c>
      <c r="I70" s="77" t="s">
        <v>57</v>
      </c>
      <c r="J70" s="77" t="s">
        <v>57</v>
      </c>
      <c r="K70" s="73" t="s">
        <v>57</v>
      </c>
      <c r="L70" s="73" t="s">
        <v>57</v>
      </c>
      <c r="M70" s="73" t="s">
        <v>57</v>
      </c>
      <c r="N70" s="73" t="s">
        <v>57</v>
      </c>
      <c r="O70" s="73" t="s">
        <v>57</v>
      </c>
      <c r="P70" s="73" t="s">
        <v>57</v>
      </c>
      <c r="Q70" s="73" t="s">
        <v>57</v>
      </c>
      <c r="R70" s="73" t="s">
        <v>57</v>
      </c>
      <c r="S70" s="73" t="s">
        <v>57</v>
      </c>
      <c r="T70" s="104">
        <v>0</v>
      </c>
      <c r="U70" s="73" t="s">
        <v>57</v>
      </c>
      <c r="V70" s="73" t="s">
        <v>57</v>
      </c>
      <c r="W70" s="73" t="s">
        <v>57</v>
      </c>
      <c r="X70" s="73" t="s">
        <v>57</v>
      </c>
    </row>
    <row r="71" spans="1:24" s="27" customFormat="1" ht="54.75" customHeight="1">
      <c r="A71" s="25" t="s">
        <v>399</v>
      </c>
      <c r="B71" s="35" t="s">
        <v>461</v>
      </c>
      <c r="C71" s="60" t="s">
        <v>402</v>
      </c>
      <c r="D71" s="60" t="s">
        <v>14</v>
      </c>
      <c r="E71" s="99" t="s">
        <v>86</v>
      </c>
      <c r="F71" s="100" t="s">
        <v>14</v>
      </c>
      <c r="G71" s="105" t="s">
        <v>14</v>
      </c>
      <c r="H71" s="101" t="s">
        <v>14</v>
      </c>
      <c r="I71" s="101" t="s">
        <v>14</v>
      </c>
      <c r="J71" s="101" t="s">
        <v>14</v>
      </c>
      <c r="K71" s="101" t="s">
        <v>14</v>
      </c>
      <c r="L71" s="101" t="s">
        <v>14</v>
      </c>
      <c r="M71" s="101" t="s">
        <v>14</v>
      </c>
      <c r="N71" s="101" t="s">
        <v>14</v>
      </c>
      <c r="O71" s="101" t="s">
        <v>14</v>
      </c>
      <c r="P71" s="101" t="s">
        <v>14</v>
      </c>
      <c r="Q71" s="101" t="s">
        <v>14</v>
      </c>
      <c r="R71" s="101" t="s">
        <v>14</v>
      </c>
      <c r="S71" s="101" t="s">
        <v>14</v>
      </c>
      <c r="T71" s="38" t="s">
        <v>14</v>
      </c>
      <c r="U71" s="38">
        <v>18</v>
      </c>
      <c r="V71" s="101" t="s">
        <v>14</v>
      </c>
      <c r="W71" s="101" t="s">
        <v>14</v>
      </c>
      <c r="X71" s="101" t="s">
        <v>14</v>
      </c>
    </row>
    <row r="72" spans="1:24" s="27" customFormat="1" ht="69" customHeight="1">
      <c r="A72" s="25" t="s">
        <v>400</v>
      </c>
      <c r="B72" s="35" t="s">
        <v>407</v>
      </c>
      <c r="C72" s="60" t="s">
        <v>14</v>
      </c>
      <c r="D72" s="60"/>
      <c r="E72" s="99" t="s">
        <v>14</v>
      </c>
      <c r="F72" s="76" t="s">
        <v>404</v>
      </c>
      <c r="G72" s="25" t="s">
        <v>14</v>
      </c>
      <c r="H72" s="25" t="s">
        <v>14</v>
      </c>
      <c r="I72" s="25" t="s">
        <v>14</v>
      </c>
      <c r="J72" s="25" t="s">
        <v>14</v>
      </c>
      <c r="K72" s="25" t="s">
        <v>14</v>
      </c>
      <c r="L72" s="25" t="s">
        <v>14</v>
      </c>
      <c r="M72" s="25" t="s">
        <v>14</v>
      </c>
      <c r="N72" s="25" t="s">
        <v>14</v>
      </c>
      <c r="O72" s="25" t="s">
        <v>14</v>
      </c>
      <c r="P72" s="25" t="s">
        <v>14</v>
      </c>
      <c r="Q72" s="25" t="s">
        <v>14</v>
      </c>
      <c r="R72" s="25" t="s">
        <v>14</v>
      </c>
      <c r="S72" s="25" t="s">
        <v>14</v>
      </c>
      <c r="T72" s="25" t="s">
        <v>14</v>
      </c>
      <c r="U72" s="25" t="s">
        <v>14</v>
      </c>
      <c r="V72" s="25" t="s">
        <v>14</v>
      </c>
      <c r="W72" s="25" t="s">
        <v>14</v>
      </c>
      <c r="X72" s="25" t="s">
        <v>14</v>
      </c>
    </row>
    <row r="73" spans="1:24" s="27" customFormat="1" ht="20.25" customHeight="1">
      <c r="A73" s="25"/>
      <c r="B73" s="34" t="s">
        <v>91</v>
      </c>
      <c r="C73" s="25" t="s">
        <v>266</v>
      </c>
      <c r="D73" s="76" t="s">
        <v>14</v>
      </c>
      <c r="E73" s="76" t="s">
        <v>14</v>
      </c>
      <c r="F73" s="76" t="s">
        <v>14</v>
      </c>
      <c r="G73" s="76" t="s">
        <v>14</v>
      </c>
      <c r="H73" s="77" t="s">
        <v>405</v>
      </c>
      <c r="I73" s="77" t="s">
        <v>406</v>
      </c>
      <c r="J73" s="90">
        <v>242</v>
      </c>
      <c r="K73" s="73" t="s">
        <v>57</v>
      </c>
      <c r="L73" s="73" t="s">
        <v>57</v>
      </c>
      <c r="M73" s="73" t="s">
        <v>57</v>
      </c>
      <c r="N73" s="73" t="s">
        <v>57</v>
      </c>
      <c r="O73" s="73" t="s">
        <v>57</v>
      </c>
      <c r="P73" s="73" t="s">
        <v>57</v>
      </c>
      <c r="Q73" s="73" t="s">
        <v>57</v>
      </c>
      <c r="R73" s="73" t="s">
        <v>57</v>
      </c>
      <c r="S73" s="73" t="s">
        <v>57</v>
      </c>
      <c r="T73" s="78">
        <v>0</v>
      </c>
      <c r="U73" s="73" t="s">
        <v>57</v>
      </c>
      <c r="V73" s="73" t="s">
        <v>57</v>
      </c>
      <c r="W73" s="73" t="s">
        <v>57</v>
      </c>
      <c r="X73" s="73" t="s">
        <v>57</v>
      </c>
    </row>
    <row r="74" spans="1:24" s="27" customFormat="1" ht="30.75" customHeight="1">
      <c r="A74" s="25"/>
      <c r="B74" s="35" t="s">
        <v>64</v>
      </c>
      <c r="C74" s="25"/>
      <c r="D74" s="76"/>
      <c r="E74" s="76"/>
      <c r="F74" s="76"/>
      <c r="G74" s="76"/>
      <c r="H74" s="77"/>
      <c r="I74" s="77"/>
      <c r="J74" s="90"/>
      <c r="K74" s="73"/>
      <c r="L74" s="73"/>
      <c r="M74" s="73"/>
      <c r="N74" s="73"/>
      <c r="O74" s="73"/>
      <c r="P74" s="73"/>
      <c r="Q74" s="73"/>
      <c r="R74" s="73"/>
      <c r="S74" s="73"/>
      <c r="T74" s="104"/>
      <c r="U74" s="73"/>
      <c r="V74" s="73"/>
      <c r="W74" s="73"/>
      <c r="X74" s="73" t="s">
        <v>57</v>
      </c>
    </row>
    <row r="75" spans="1:24" s="27" customFormat="1" ht="20.25" customHeight="1">
      <c r="A75" s="25"/>
      <c r="B75" s="35" t="s">
        <v>18</v>
      </c>
      <c r="C75" s="25" t="s">
        <v>266</v>
      </c>
      <c r="D75" s="76" t="s">
        <v>14</v>
      </c>
      <c r="E75" s="76" t="s">
        <v>14</v>
      </c>
      <c r="F75" s="76" t="s">
        <v>14</v>
      </c>
      <c r="G75" s="76" t="s">
        <v>14</v>
      </c>
      <c r="H75" s="77" t="s">
        <v>405</v>
      </c>
      <c r="I75" s="77" t="s">
        <v>406</v>
      </c>
      <c r="J75" s="90">
        <v>242</v>
      </c>
      <c r="K75" s="73" t="s">
        <v>57</v>
      </c>
      <c r="L75" s="73" t="s">
        <v>57</v>
      </c>
      <c r="M75" s="73" t="s">
        <v>57</v>
      </c>
      <c r="N75" s="73" t="s">
        <v>57</v>
      </c>
      <c r="O75" s="73" t="s">
        <v>57</v>
      </c>
      <c r="P75" s="73" t="s">
        <v>57</v>
      </c>
      <c r="Q75" s="73" t="s">
        <v>57</v>
      </c>
      <c r="R75" s="73" t="s">
        <v>57</v>
      </c>
      <c r="S75" s="73" t="s">
        <v>57</v>
      </c>
      <c r="T75" s="104">
        <v>0</v>
      </c>
      <c r="U75" s="73" t="s">
        <v>57</v>
      </c>
      <c r="V75" s="73" t="s">
        <v>57</v>
      </c>
      <c r="W75" s="73" t="s">
        <v>57</v>
      </c>
      <c r="X75" s="73" t="s">
        <v>57</v>
      </c>
    </row>
    <row r="76" spans="1:24" s="27" customFormat="1" ht="53.25" customHeight="1">
      <c r="A76" s="25" t="s">
        <v>401</v>
      </c>
      <c r="B76" s="35" t="s">
        <v>462</v>
      </c>
      <c r="C76" s="76" t="s">
        <v>140</v>
      </c>
      <c r="D76" s="62" t="s">
        <v>14</v>
      </c>
      <c r="E76" s="25" t="s">
        <v>509</v>
      </c>
      <c r="F76" s="100" t="s">
        <v>14</v>
      </c>
      <c r="G76" s="105" t="s">
        <v>14</v>
      </c>
      <c r="H76" s="101" t="s">
        <v>14</v>
      </c>
      <c r="I76" s="101" t="s">
        <v>14</v>
      </c>
      <c r="J76" s="101" t="s">
        <v>14</v>
      </c>
      <c r="K76" s="106" t="s">
        <v>14</v>
      </c>
      <c r="L76" s="106" t="s">
        <v>14</v>
      </c>
      <c r="M76" s="106" t="s">
        <v>14</v>
      </c>
      <c r="N76" s="106" t="s">
        <v>14</v>
      </c>
      <c r="O76" s="106" t="s">
        <v>14</v>
      </c>
      <c r="P76" s="106" t="s">
        <v>14</v>
      </c>
      <c r="Q76" s="106" t="s">
        <v>14</v>
      </c>
      <c r="R76" s="38" t="s">
        <v>14</v>
      </c>
      <c r="S76" s="38" t="s">
        <v>14</v>
      </c>
      <c r="T76" s="38" t="s">
        <v>14</v>
      </c>
      <c r="U76" s="38">
        <v>1</v>
      </c>
      <c r="V76" s="38" t="s">
        <v>14</v>
      </c>
      <c r="W76" s="38" t="s">
        <v>14</v>
      </c>
      <c r="X76" s="38" t="s">
        <v>14</v>
      </c>
    </row>
    <row r="77" spans="1:24" s="20" customFormat="1" ht="42" customHeight="1">
      <c r="A77" s="44"/>
      <c r="B77" s="32" t="s">
        <v>212</v>
      </c>
      <c r="C77" s="83" t="s">
        <v>14</v>
      </c>
      <c r="D77" s="83" t="s">
        <v>14</v>
      </c>
      <c r="E77" s="83" t="s">
        <v>14</v>
      </c>
      <c r="F77" s="44" t="s">
        <v>14</v>
      </c>
      <c r="G77" s="83" t="s">
        <v>14</v>
      </c>
      <c r="H77" s="84" t="s">
        <v>14</v>
      </c>
      <c r="I77" s="84" t="s">
        <v>14</v>
      </c>
      <c r="J77" s="84" t="s">
        <v>14</v>
      </c>
      <c r="K77" s="85" t="s">
        <v>14</v>
      </c>
      <c r="L77" s="85" t="s">
        <v>14</v>
      </c>
      <c r="M77" s="85" t="s">
        <v>14</v>
      </c>
      <c r="N77" s="85" t="s">
        <v>14</v>
      </c>
      <c r="O77" s="85" t="s">
        <v>14</v>
      </c>
      <c r="P77" s="85" t="s">
        <v>14</v>
      </c>
      <c r="Q77" s="85" t="s">
        <v>14</v>
      </c>
      <c r="R77" s="86" t="s">
        <v>14</v>
      </c>
      <c r="S77" s="86" t="s">
        <v>14</v>
      </c>
      <c r="T77" s="86" t="s">
        <v>14</v>
      </c>
      <c r="U77" s="86" t="s">
        <v>14</v>
      </c>
      <c r="V77" s="86" t="s">
        <v>14</v>
      </c>
      <c r="W77" s="86" t="s">
        <v>14</v>
      </c>
      <c r="X77" s="86" t="s">
        <v>14</v>
      </c>
    </row>
    <row r="78" spans="1:24" s="10" customFormat="1" ht="40.5" customHeight="1">
      <c r="A78" s="44" t="s">
        <v>58</v>
      </c>
      <c r="B78" s="32" t="s">
        <v>90</v>
      </c>
      <c r="C78" s="76" t="s">
        <v>14</v>
      </c>
      <c r="D78" s="76"/>
      <c r="E78" s="76" t="s">
        <v>14</v>
      </c>
      <c r="F78" s="76" t="s">
        <v>396</v>
      </c>
      <c r="G78" s="25" t="s">
        <v>87</v>
      </c>
      <c r="H78" s="77" t="s">
        <v>14</v>
      </c>
      <c r="I78" s="77" t="s">
        <v>14</v>
      </c>
      <c r="J78" s="77" t="s">
        <v>14</v>
      </c>
      <c r="K78" s="73" t="s">
        <v>14</v>
      </c>
      <c r="L78" s="73" t="s">
        <v>14</v>
      </c>
      <c r="M78" s="73" t="s">
        <v>14</v>
      </c>
      <c r="N78" s="73" t="s">
        <v>14</v>
      </c>
      <c r="O78" s="73" t="s">
        <v>14</v>
      </c>
      <c r="P78" s="73" t="s">
        <v>14</v>
      </c>
      <c r="Q78" s="73" t="s">
        <v>14</v>
      </c>
      <c r="R78" s="73" t="s">
        <v>14</v>
      </c>
      <c r="S78" s="73" t="s">
        <v>14</v>
      </c>
      <c r="T78" s="73" t="s">
        <v>14</v>
      </c>
      <c r="U78" s="73" t="s">
        <v>14</v>
      </c>
      <c r="V78" s="73" t="s">
        <v>14</v>
      </c>
      <c r="W78" s="73" t="s">
        <v>14</v>
      </c>
      <c r="X78" s="73" t="s">
        <v>14</v>
      </c>
    </row>
    <row r="79" spans="1:24" s="10" customFormat="1" ht="18.75" customHeight="1">
      <c r="A79" s="44"/>
      <c r="B79" s="45" t="s">
        <v>91</v>
      </c>
      <c r="C79" s="92" t="s">
        <v>266</v>
      </c>
      <c r="D79" s="36" t="s">
        <v>14</v>
      </c>
      <c r="E79" s="36" t="s">
        <v>14</v>
      </c>
      <c r="F79" s="36" t="s">
        <v>14</v>
      </c>
      <c r="G79" s="36" t="s">
        <v>14</v>
      </c>
      <c r="H79" s="107" t="s">
        <v>57</v>
      </c>
      <c r="I79" s="107" t="s">
        <v>57</v>
      </c>
      <c r="J79" s="107" t="s">
        <v>57</v>
      </c>
      <c r="K79" s="108" t="s">
        <v>57</v>
      </c>
      <c r="L79" s="108" t="s">
        <v>57</v>
      </c>
      <c r="M79" s="74">
        <f>M89</f>
        <v>1098504.9</v>
      </c>
      <c r="N79" s="74">
        <f>N89</f>
        <v>1509553.9</v>
      </c>
      <c r="O79" s="74">
        <f>O89</f>
        <v>1532434.2</v>
      </c>
      <c r="P79" s="74">
        <f>P89+P100</f>
        <v>1750405</v>
      </c>
      <c r="Q79" s="109">
        <f>Q89+Q100</f>
        <v>1149590.8</v>
      </c>
      <c r="R79" s="75">
        <f>R89+R100</f>
        <v>1032500</v>
      </c>
      <c r="S79" s="75">
        <f>S89+S100</f>
        <v>1067085.9</v>
      </c>
      <c r="T79" s="75">
        <v>788630</v>
      </c>
      <c r="U79" s="75">
        <v>1364585</v>
      </c>
      <c r="V79" s="75">
        <v>1627471.8</v>
      </c>
      <c r="W79" s="75">
        <v>1743722.2</v>
      </c>
      <c r="X79" s="75">
        <f>SUM(M79:W79)</f>
        <v>14664483.7</v>
      </c>
    </row>
    <row r="80" spans="1:24" s="10" customFormat="1" ht="80.25" customHeight="1">
      <c r="A80" s="25" t="s">
        <v>111</v>
      </c>
      <c r="B80" s="35" t="s">
        <v>285</v>
      </c>
      <c r="C80" s="25" t="s">
        <v>56</v>
      </c>
      <c r="D80" s="76" t="s">
        <v>14</v>
      </c>
      <c r="E80" s="25" t="s">
        <v>249</v>
      </c>
      <c r="F80" s="76" t="s">
        <v>14</v>
      </c>
      <c r="G80" s="76" t="s">
        <v>14</v>
      </c>
      <c r="H80" s="77" t="s">
        <v>14</v>
      </c>
      <c r="I80" s="77" t="s">
        <v>14</v>
      </c>
      <c r="J80" s="77" t="s">
        <v>14</v>
      </c>
      <c r="K80" s="70">
        <v>47.1</v>
      </c>
      <c r="L80" s="102">
        <v>70</v>
      </c>
      <c r="M80" s="102">
        <v>76.1</v>
      </c>
      <c r="N80" s="102">
        <v>96.6</v>
      </c>
      <c r="O80" s="102">
        <v>100</v>
      </c>
      <c r="P80" s="102">
        <v>100</v>
      </c>
      <c r="Q80" s="102">
        <v>89</v>
      </c>
      <c r="R80" s="73">
        <v>84</v>
      </c>
      <c r="S80" s="73">
        <v>77</v>
      </c>
      <c r="T80" s="73">
        <v>75</v>
      </c>
      <c r="U80" s="73">
        <v>70</v>
      </c>
      <c r="V80" s="73">
        <v>65</v>
      </c>
      <c r="W80" s="73">
        <v>59</v>
      </c>
      <c r="X80" s="73" t="s">
        <v>14</v>
      </c>
    </row>
    <row r="81" spans="1:24" s="8" customFormat="1" ht="33.75" customHeight="1">
      <c r="A81" s="25" t="s">
        <v>112</v>
      </c>
      <c r="B81" s="35" t="s">
        <v>70</v>
      </c>
      <c r="C81" s="25" t="s">
        <v>266</v>
      </c>
      <c r="D81" s="76" t="s">
        <v>14</v>
      </c>
      <c r="E81" s="76" t="s">
        <v>86</v>
      </c>
      <c r="F81" s="76" t="s">
        <v>14</v>
      </c>
      <c r="G81" s="76" t="s">
        <v>14</v>
      </c>
      <c r="H81" s="77" t="s">
        <v>14</v>
      </c>
      <c r="I81" s="77" t="s">
        <v>14</v>
      </c>
      <c r="J81" s="77" t="s">
        <v>14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73" t="s">
        <v>14</v>
      </c>
    </row>
    <row r="82" spans="1:24" s="8" customFormat="1" ht="108.75" customHeight="1">
      <c r="A82" s="25" t="s">
        <v>113</v>
      </c>
      <c r="B82" s="35" t="s">
        <v>71</v>
      </c>
      <c r="C82" s="25" t="s">
        <v>56</v>
      </c>
      <c r="D82" s="76" t="s">
        <v>14</v>
      </c>
      <c r="E82" s="25" t="s">
        <v>291</v>
      </c>
      <c r="F82" s="76" t="s">
        <v>14</v>
      </c>
      <c r="G82" s="76" t="s">
        <v>14</v>
      </c>
      <c r="H82" s="77" t="s">
        <v>14</v>
      </c>
      <c r="I82" s="77" t="s">
        <v>14</v>
      </c>
      <c r="J82" s="77" t="s">
        <v>14</v>
      </c>
      <c r="K82" s="73">
        <v>0.9</v>
      </c>
      <c r="L82" s="73">
        <v>1.6</v>
      </c>
      <c r="M82" s="73">
        <v>2.5</v>
      </c>
      <c r="N82" s="73">
        <v>4</v>
      </c>
      <c r="O82" s="73">
        <v>7</v>
      </c>
      <c r="P82" s="102">
        <v>5</v>
      </c>
      <c r="Q82" s="102">
        <v>7</v>
      </c>
      <c r="R82" s="73">
        <v>7</v>
      </c>
      <c r="S82" s="78">
        <v>7</v>
      </c>
      <c r="T82" s="78">
        <v>7</v>
      </c>
      <c r="U82" s="78">
        <v>7</v>
      </c>
      <c r="V82" s="78">
        <v>7</v>
      </c>
      <c r="W82" s="78">
        <v>7</v>
      </c>
      <c r="X82" s="73" t="s">
        <v>14</v>
      </c>
    </row>
    <row r="83" spans="1:24" s="8" customFormat="1" ht="69" customHeight="1">
      <c r="A83" s="44" t="s">
        <v>72</v>
      </c>
      <c r="B83" s="32" t="s">
        <v>213</v>
      </c>
      <c r="C83" s="76" t="s">
        <v>14</v>
      </c>
      <c r="D83" s="76"/>
      <c r="E83" s="76" t="s">
        <v>14</v>
      </c>
      <c r="F83" s="76" t="s">
        <v>14</v>
      </c>
      <c r="G83" s="25" t="s">
        <v>14</v>
      </c>
      <c r="H83" s="77" t="s">
        <v>14</v>
      </c>
      <c r="I83" s="77" t="s">
        <v>14</v>
      </c>
      <c r="J83" s="77" t="s">
        <v>14</v>
      </c>
      <c r="K83" s="73" t="s">
        <v>14</v>
      </c>
      <c r="L83" s="73" t="s">
        <v>14</v>
      </c>
      <c r="M83" s="73" t="s">
        <v>14</v>
      </c>
      <c r="N83" s="73" t="s">
        <v>14</v>
      </c>
      <c r="O83" s="73" t="s">
        <v>14</v>
      </c>
      <c r="P83" s="73" t="s">
        <v>14</v>
      </c>
      <c r="Q83" s="73" t="s">
        <v>14</v>
      </c>
      <c r="R83" s="73" t="s">
        <v>14</v>
      </c>
      <c r="S83" s="73" t="s">
        <v>14</v>
      </c>
      <c r="T83" s="73" t="s">
        <v>14</v>
      </c>
      <c r="U83" s="73" t="s">
        <v>14</v>
      </c>
      <c r="V83" s="73" t="s">
        <v>14</v>
      </c>
      <c r="W83" s="73" t="s">
        <v>14</v>
      </c>
      <c r="X83" s="73" t="s">
        <v>14</v>
      </c>
    </row>
    <row r="84" spans="1:24" s="8" customFormat="1" ht="67.5" customHeight="1">
      <c r="A84" s="25"/>
      <c r="B84" s="112" t="s">
        <v>91</v>
      </c>
      <c r="C84" s="25" t="s">
        <v>266</v>
      </c>
      <c r="D84" s="76" t="s">
        <v>14</v>
      </c>
      <c r="E84" s="76" t="s">
        <v>14</v>
      </c>
      <c r="F84" s="76" t="s">
        <v>14</v>
      </c>
      <c r="G84" s="76" t="s">
        <v>14</v>
      </c>
      <c r="H84" s="77" t="s">
        <v>14</v>
      </c>
      <c r="I84" s="77" t="s">
        <v>14</v>
      </c>
      <c r="J84" s="77" t="s">
        <v>14</v>
      </c>
      <c r="K84" s="73" t="s">
        <v>57</v>
      </c>
      <c r="L84" s="73" t="s">
        <v>57</v>
      </c>
      <c r="M84" s="73" t="s">
        <v>57</v>
      </c>
      <c r="N84" s="73" t="s">
        <v>57</v>
      </c>
      <c r="O84" s="73" t="s">
        <v>57</v>
      </c>
      <c r="P84" s="73" t="s">
        <v>57</v>
      </c>
      <c r="Q84" s="73" t="s">
        <v>57</v>
      </c>
      <c r="R84" s="73" t="s">
        <v>57</v>
      </c>
      <c r="S84" s="78" t="s">
        <v>57</v>
      </c>
      <c r="T84" s="78" t="s">
        <v>57</v>
      </c>
      <c r="U84" s="78" t="s">
        <v>57</v>
      </c>
      <c r="V84" s="78" t="s">
        <v>57</v>
      </c>
      <c r="W84" s="78" t="s">
        <v>57</v>
      </c>
      <c r="X84" s="73" t="s">
        <v>57</v>
      </c>
    </row>
    <row r="85" spans="1:24" s="8" customFormat="1" ht="69" customHeight="1">
      <c r="A85" s="25" t="s">
        <v>114</v>
      </c>
      <c r="B85" s="35" t="s">
        <v>127</v>
      </c>
      <c r="C85" s="25" t="s">
        <v>56</v>
      </c>
      <c r="D85" s="76" t="s">
        <v>14</v>
      </c>
      <c r="E85" s="25" t="s">
        <v>292</v>
      </c>
      <c r="F85" s="76" t="s">
        <v>14</v>
      </c>
      <c r="G85" s="76" t="s">
        <v>14</v>
      </c>
      <c r="H85" s="77" t="s">
        <v>14</v>
      </c>
      <c r="I85" s="77" t="s">
        <v>14</v>
      </c>
      <c r="J85" s="77" t="s">
        <v>14</v>
      </c>
      <c r="K85" s="73">
        <v>40.8</v>
      </c>
      <c r="L85" s="73">
        <v>56.9</v>
      </c>
      <c r="M85" s="70">
        <v>57</v>
      </c>
      <c r="N85" s="70">
        <v>70</v>
      </c>
      <c r="O85" s="70">
        <v>100</v>
      </c>
      <c r="P85" s="70">
        <v>100</v>
      </c>
      <c r="Q85" s="70">
        <v>100</v>
      </c>
      <c r="R85" s="70">
        <v>100</v>
      </c>
      <c r="S85" s="70">
        <v>85</v>
      </c>
      <c r="T85" s="70">
        <v>100</v>
      </c>
      <c r="U85" s="70">
        <v>100</v>
      </c>
      <c r="V85" s="70">
        <v>100</v>
      </c>
      <c r="W85" s="70">
        <v>100</v>
      </c>
      <c r="X85" s="73" t="s">
        <v>14</v>
      </c>
    </row>
    <row r="86" spans="1:24" s="8" customFormat="1" ht="122.25" customHeight="1">
      <c r="A86" s="25" t="s">
        <v>73</v>
      </c>
      <c r="B86" s="35" t="s">
        <v>92</v>
      </c>
      <c r="C86" s="76" t="s">
        <v>14</v>
      </c>
      <c r="D86" s="76"/>
      <c r="E86" s="76" t="s">
        <v>14</v>
      </c>
      <c r="F86" s="76" t="s">
        <v>396</v>
      </c>
      <c r="G86" s="25" t="s">
        <v>14</v>
      </c>
      <c r="H86" s="77" t="s">
        <v>14</v>
      </c>
      <c r="I86" s="77" t="s">
        <v>14</v>
      </c>
      <c r="J86" s="77" t="s">
        <v>14</v>
      </c>
      <c r="K86" s="73" t="s">
        <v>14</v>
      </c>
      <c r="L86" s="73" t="s">
        <v>14</v>
      </c>
      <c r="M86" s="73" t="s">
        <v>14</v>
      </c>
      <c r="N86" s="73" t="s">
        <v>14</v>
      </c>
      <c r="O86" s="73" t="s">
        <v>14</v>
      </c>
      <c r="P86" s="73" t="s">
        <v>14</v>
      </c>
      <c r="Q86" s="73" t="s">
        <v>14</v>
      </c>
      <c r="R86" s="73" t="s">
        <v>14</v>
      </c>
      <c r="S86" s="73" t="s">
        <v>14</v>
      </c>
      <c r="T86" s="73" t="s">
        <v>14</v>
      </c>
      <c r="U86" s="73" t="s">
        <v>14</v>
      </c>
      <c r="V86" s="73" t="s">
        <v>14</v>
      </c>
      <c r="W86" s="73" t="s">
        <v>14</v>
      </c>
      <c r="X86" s="73" t="s">
        <v>14</v>
      </c>
    </row>
    <row r="87" spans="1:24" s="8" customFormat="1" ht="155.25" customHeight="1">
      <c r="A87" s="25" t="s">
        <v>168</v>
      </c>
      <c r="B87" s="35" t="s">
        <v>410</v>
      </c>
      <c r="C87" s="25" t="s">
        <v>56</v>
      </c>
      <c r="D87" s="76" t="s">
        <v>14</v>
      </c>
      <c r="E87" s="25" t="s">
        <v>514</v>
      </c>
      <c r="F87" s="76" t="s">
        <v>14</v>
      </c>
      <c r="G87" s="76" t="s">
        <v>14</v>
      </c>
      <c r="H87" s="77" t="s">
        <v>14</v>
      </c>
      <c r="I87" s="77" t="s">
        <v>14</v>
      </c>
      <c r="J87" s="77" t="s">
        <v>14</v>
      </c>
      <c r="K87" s="73">
        <v>100</v>
      </c>
      <c r="L87" s="73">
        <v>100</v>
      </c>
      <c r="M87" s="73">
        <v>100</v>
      </c>
      <c r="N87" s="73">
        <v>100</v>
      </c>
      <c r="O87" s="73">
        <v>100</v>
      </c>
      <c r="P87" s="73">
        <v>100</v>
      </c>
      <c r="Q87" s="73">
        <v>100</v>
      </c>
      <c r="R87" s="73">
        <v>100</v>
      </c>
      <c r="S87" s="73">
        <v>100</v>
      </c>
      <c r="T87" s="73">
        <v>100</v>
      </c>
      <c r="U87" s="73">
        <v>100</v>
      </c>
      <c r="V87" s="73">
        <v>100</v>
      </c>
      <c r="W87" s="73">
        <v>100</v>
      </c>
      <c r="X87" s="73" t="s">
        <v>14</v>
      </c>
    </row>
    <row r="88" spans="1:24" s="27" customFormat="1" ht="43.5" customHeight="1">
      <c r="A88" s="44" t="s">
        <v>77</v>
      </c>
      <c r="B88" s="103" t="s">
        <v>189</v>
      </c>
      <c r="C88" s="76" t="s">
        <v>14</v>
      </c>
      <c r="D88" s="76"/>
      <c r="E88" s="76" t="s">
        <v>14</v>
      </c>
      <c r="F88" s="76" t="s">
        <v>396</v>
      </c>
      <c r="G88" s="25" t="s">
        <v>14</v>
      </c>
      <c r="H88" s="77" t="s">
        <v>14</v>
      </c>
      <c r="I88" s="77" t="s">
        <v>14</v>
      </c>
      <c r="J88" s="77" t="s">
        <v>14</v>
      </c>
      <c r="K88" s="73" t="s">
        <v>14</v>
      </c>
      <c r="L88" s="73" t="s">
        <v>14</v>
      </c>
      <c r="M88" s="73" t="s">
        <v>14</v>
      </c>
      <c r="N88" s="73" t="s">
        <v>14</v>
      </c>
      <c r="O88" s="73" t="s">
        <v>14</v>
      </c>
      <c r="P88" s="73" t="s">
        <v>14</v>
      </c>
      <c r="Q88" s="73" t="s">
        <v>14</v>
      </c>
      <c r="R88" s="73" t="s">
        <v>14</v>
      </c>
      <c r="S88" s="73" t="s">
        <v>14</v>
      </c>
      <c r="T88" s="73" t="s">
        <v>14</v>
      </c>
      <c r="U88" s="73" t="s">
        <v>14</v>
      </c>
      <c r="V88" s="73" t="s">
        <v>14</v>
      </c>
      <c r="W88" s="73" t="s">
        <v>14</v>
      </c>
      <c r="X88" s="73" t="s">
        <v>14</v>
      </c>
    </row>
    <row r="89" spans="1:24" s="29" customFormat="1" ht="25.5" customHeight="1">
      <c r="A89" s="25"/>
      <c r="B89" s="34" t="s">
        <v>91</v>
      </c>
      <c r="C89" s="25" t="s">
        <v>17</v>
      </c>
      <c r="D89" s="76" t="s">
        <v>14</v>
      </c>
      <c r="E89" s="76" t="s">
        <v>14</v>
      </c>
      <c r="F89" s="76" t="s">
        <v>14</v>
      </c>
      <c r="G89" s="76" t="s">
        <v>14</v>
      </c>
      <c r="H89" s="77" t="s">
        <v>14</v>
      </c>
      <c r="I89" s="77" t="s">
        <v>14</v>
      </c>
      <c r="J89" s="77" t="s">
        <v>14</v>
      </c>
      <c r="K89" s="73" t="s">
        <v>57</v>
      </c>
      <c r="L89" s="73" t="s">
        <v>57</v>
      </c>
      <c r="M89" s="73">
        <f>M92+M96</f>
        <v>1098504.9</v>
      </c>
      <c r="N89" s="73">
        <f>N92+N96</f>
        <v>1509553.9</v>
      </c>
      <c r="O89" s="73">
        <f>O93+O97</f>
        <v>1532434.2</v>
      </c>
      <c r="P89" s="73">
        <f>P93</f>
        <v>1749555</v>
      </c>
      <c r="Q89" s="73">
        <f>Q93</f>
        <v>1148740.8</v>
      </c>
      <c r="R89" s="73">
        <f>R93</f>
        <v>1032500</v>
      </c>
      <c r="S89" s="73">
        <f>S93</f>
        <v>1067085.9</v>
      </c>
      <c r="T89" s="75">
        <v>788630</v>
      </c>
      <c r="U89" s="75">
        <v>1364585</v>
      </c>
      <c r="V89" s="75">
        <v>1627471.8</v>
      </c>
      <c r="W89" s="75">
        <v>1743722.2</v>
      </c>
      <c r="X89" s="73">
        <f>SUM(M89:W89)</f>
        <v>14662783.7</v>
      </c>
    </row>
    <row r="90" spans="1:24" s="8" customFormat="1" ht="44.25" customHeight="1">
      <c r="A90" s="25" t="s">
        <v>260</v>
      </c>
      <c r="B90" s="34" t="s">
        <v>262</v>
      </c>
      <c r="C90" s="76" t="s">
        <v>140</v>
      </c>
      <c r="D90" s="76" t="s">
        <v>14</v>
      </c>
      <c r="E90" s="25" t="s">
        <v>508</v>
      </c>
      <c r="F90" s="77" t="s">
        <v>14</v>
      </c>
      <c r="G90" s="77" t="s">
        <v>14</v>
      </c>
      <c r="H90" s="77" t="s">
        <v>14</v>
      </c>
      <c r="I90" s="73" t="s">
        <v>14</v>
      </c>
      <c r="J90" s="73" t="s">
        <v>14</v>
      </c>
      <c r="K90" s="73" t="s">
        <v>14</v>
      </c>
      <c r="L90" s="73" t="s">
        <v>14</v>
      </c>
      <c r="M90" s="73" t="s">
        <v>14</v>
      </c>
      <c r="N90" s="73" t="s">
        <v>14</v>
      </c>
      <c r="O90" s="73" t="s">
        <v>14</v>
      </c>
      <c r="P90" s="97">
        <v>1</v>
      </c>
      <c r="Q90" s="97">
        <v>1</v>
      </c>
      <c r="R90" s="73">
        <v>1</v>
      </c>
      <c r="S90" s="73">
        <v>1</v>
      </c>
      <c r="T90" s="73">
        <v>1</v>
      </c>
      <c r="U90" s="73">
        <v>1</v>
      </c>
      <c r="V90" s="73">
        <v>1</v>
      </c>
      <c r="W90" s="73">
        <v>1</v>
      </c>
      <c r="X90" s="113" t="s">
        <v>14</v>
      </c>
    </row>
    <row r="91" spans="1:24" s="27" customFormat="1" ht="30" customHeight="1">
      <c r="A91" s="25" t="s">
        <v>78</v>
      </c>
      <c r="B91" s="35" t="s">
        <v>239</v>
      </c>
      <c r="C91" s="25" t="s">
        <v>14</v>
      </c>
      <c r="D91" s="25"/>
      <c r="E91" s="25" t="s">
        <v>14</v>
      </c>
      <c r="F91" s="76" t="s">
        <v>396</v>
      </c>
      <c r="G91" s="76" t="s">
        <v>14</v>
      </c>
      <c r="H91" s="77" t="s">
        <v>14</v>
      </c>
      <c r="I91" s="77" t="s">
        <v>14</v>
      </c>
      <c r="J91" s="77" t="s">
        <v>14</v>
      </c>
      <c r="K91" s="73" t="s">
        <v>14</v>
      </c>
      <c r="L91" s="73" t="s">
        <v>14</v>
      </c>
      <c r="M91" s="73" t="s">
        <v>14</v>
      </c>
      <c r="N91" s="73" t="s">
        <v>14</v>
      </c>
      <c r="O91" s="73" t="s">
        <v>14</v>
      </c>
      <c r="P91" s="73" t="s">
        <v>14</v>
      </c>
      <c r="Q91" s="73" t="s">
        <v>14</v>
      </c>
      <c r="R91" s="73" t="s">
        <v>14</v>
      </c>
      <c r="S91" s="73" t="s">
        <v>14</v>
      </c>
      <c r="T91" s="73" t="s">
        <v>14</v>
      </c>
      <c r="U91" s="73" t="s">
        <v>14</v>
      </c>
      <c r="V91" s="73" t="s">
        <v>14</v>
      </c>
      <c r="W91" s="73" t="s">
        <v>14</v>
      </c>
      <c r="X91" s="73" t="s">
        <v>14</v>
      </c>
    </row>
    <row r="92" spans="1:24" s="27" customFormat="1" ht="18" customHeight="1">
      <c r="A92" s="228"/>
      <c r="B92" s="232" t="s">
        <v>91</v>
      </c>
      <c r="C92" s="222" t="s">
        <v>14</v>
      </c>
      <c r="D92" s="222" t="s">
        <v>14</v>
      </c>
      <c r="E92" s="230" t="s">
        <v>14</v>
      </c>
      <c r="F92" s="230" t="s">
        <v>14</v>
      </c>
      <c r="G92" s="230" t="s">
        <v>14</v>
      </c>
      <c r="H92" s="77" t="s">
        <v>134</v>
      </c>
      <c r="I92" s="77" t="s">
        <v>135</v>
      </c>
      <c r="J92" s="90">
        <v>720</v>
      </c>
      <c r="K92" s="73" t="s">
        <v>14</v>
      </c>
      <c r="L92" s="73" t="s">
        <v>14</v>
      </c>
      <c r="M92" s="108">
        <v>1092489.2</v>
      </c>
      <c r="N92" s="108">
        <v>1507404.7</v>
      </c>
      <c r="O92" s="73" t="s">
        <v>14</v>
      </c>
      <c r="P92" s="73" t="s">
        <v>14</v>
      </c>
      <c r="Q92" s="73" t="s">
        <v>14</v>
      </c>
      <c r="R92" s="73" t="s">
        <v>14</v>
      </c>
      <c r="S92" s="73" t="s">
        <v>14</v>
      </c>
      <c r="T92" s="73" t="s">
        <v>14</v>
      </c>
      <c r="U92" s="73" t="s">
        <v>14</v>
      </c>
      <c r="V92" s="73" t="s">
        <v>14</v>
      </c>
      <c r="W92" s="73" t="s">
        <v>14</v>
      </c>
      <c r="X92" s="73">
        <f>SUM(M92:W92)</f>
        <v>2599893.9</v>
      </c>
    </row>
    <row r="93" spans="1:24" s="29" customFormat="1" ht="15.75" customHeight="1">
      <c r="A93" s="229"/>
      <c r="B93" s="233"/>
      <c r="C93" s="224"/>
      <c r="D93" s="224"/>
      <c r="E93" s="231"/>
      <c r="F93" s="231"/>
      <c r="G93" s="231"/>
      <c r="H93" s="90">
        <v>1301</v>
      </c>
      <c r="I93" s="90" t="s">
        <v>204</v>
      </c>
      <c r="J93" s="90">
        <v>720</v>
      </c>
      <c r="K93" s="73" t="s">
        <v>14</v>
      </c>
      <c r="L93" s="73" t="s">
        <v>14</v>
      </c>
      <c r="M93" s="73" t="s">
        <v>14</v>
      </c>
      <c r="N93" s="73" t="s">
        <v>14</v>
      </c>
      <c r="O93" s="108">
        <v>1532133.4</v>
      </c>
      <c r="P93" s="97">
        <v>1749555</v>
      </c>
      <c r="Q93" s="97">
        <v>1148740.8</v>
      </c>
      <c r="R93" s="73">
        <v>1032500</v>
      </c>
      <c r="S93" s="73">
        <v>1067085.9</v>
      </c>
      <c r="T93" s="75">
        <v>788630</v>
      </c>
      <c r="U93" s="75">
        <v>1364585</v>
      </c>
      <c r="V93" s="75">
        <v>1627471.8</v>
      </c>
      <c r="W93" s="75">
        <v>1743722.2</v>
      </c>
      <c r="X93" s="73">
        <f>SUM(M93:W93)</f>
        <v>12054424.1</v>
      </c>
    </row>
    <row r="94" spans="1:24" s="8" customFormat="1" ht="150.75" customHeight="1">
      <c r="A94" s="25" t="s">
        <v>141</v>
      </c>
      <c r="B94" s="35" t="s">
        <v>183</v>
      </c>
      <c r="C94" s="25" t="s">
        <v>56</v>
      </c>
      <c r="D94" s="25" t="s">
        <v>14</v>
      </c>
      <c r="E94" s="25" t="s">
        <v>484</v>
      </c>
      <c r="F94" s="76" t="s">
        <v>14</v>
      </c>
      <c r="G94" s="76" t="s">
        <v>14</v>
      </c>
      <c r="H94" s="77" t="s">
        <v>14</v>
      </c>
      <c r="I94" s="77" t="s">
        <v>14</v>
      </c>
      <c r="J94" s="77" t="s">
        <v>14</v>
      </c>
      <c r="K94" s="73">
        <v>100</v>
      </c>
      <c r="L94" s="73">
        <v>100</v>
      </c>
      <c r="M94" s="73">
        <v>100</v>
      </c>
      <c r="N94" s="73">
        <v>100</v>
      </c>
      <c r="O94" s="73">
        <v>100</v>
      </c>
      <c r="P94" s="73">
        <v>100</v>
      </c>
      <c r="Q94" s="73">
        <v>100</v>
      </c>
      <c r="R94" s="73">
        <v>100</v>
      </c>
      <c r="S94" s="73">
        <v>100</v>
      </c>
      <c r="T94" s="73">
        <v>100</v>
      </c>
      <c r="U94" s="73">
        <v>100</v>
      </c>
      <c r="V94" s="73">
        <v>100</v>
      </c>
      <c r="W94" s="73">
        <v>100</v>
      </c>
      <c r="X94" s="73" t="s">
        <v>14</v>
      </c>
    </row>
    <row r="95" spans="1:24" s="8" customFormat="1" ht="93" customHeight="1">
      <c r="A95" s="25" t="s">
        <v>79</v>
      </c>
      <c r="B95" s="35" t="s">
        <v>184</v>
      </c>
      <c r="C95" s="25" t="s">
        <v>14</v>
      </c>
      <c r="D95" s="25"/>
      <c r="E95" s="25" t="s">
        <v>14</v>
      </c>
      <c r="F95" s="76" t="s">
        <v>396</v>
      </c>
      <c r="G95" s="76" t="s">
        <v>14</v>
      </c>
      <c r="H95" s="77" t="s">
        <v>14</v>
      </c>
      <c r="I95" s="77" t="s">
        <v>14</v>
      </c>
      <c r="J95" s="77" t="s">
        <v>14</v>
      </c>
      <c r="K95" s="73" t="s">
        <v>14</v>
      </c>
      <c r="L95" s="73" t="s">
        <v>14</v>
      </c>
      <c r="M95" s="73" t="s">
        <v>14</v>
      </c>
      <c r="N95" s="73" t="s">
        <v>14</v>
      </c>
      <c r="O95" s="73" t="s">
        <v>14</v>
      </c>
      <c r="P95" s="73" t="s">
        <v>14</v>
      </c>
      <c r="Q95" s="73" t="s">
        <v>14</v>
      </c>
      <c r="R95" s="73" t="s">
        <v>14</v>
      </c>
      <c r="S95" s="73" t="s">
        <v>14</v>
      </c>
      <c r="T95" s="73" t="s">
        <v>14</v>
      </c>
      <c r="U95" s="73" t="s">
        <v>14</v>
      </c>
      <c r="V95" s="73" t="s">
        <v>14</v>
      </c>
      <c r="W95" s="73" t="s">
        <v>14</v>
      </c>
      <c r="X95" s="73" t="s">
        <v>14</v>
      </c>
    </row>
    <row r="96" spans="1:24" s="8" customFormat="1" ht="20.25" customHeight="1">
      <c r="A96" s="228"/>
      <c r="B96" s="225" t="s">
        <v>91</v>
      </c>
      <c r="C96" s="222" t="s">
        <v>14</v>
      </c>
      <c r="D96" s="222" t="s">
        <v>14</v>
      </c>
      <c r="E96" s="222" t="s">
        <v>14</v>
      </c>
      <c r="F96" s="230" t="s">
        <v>14</v>
      </c>
      <c r="G96" s="230" t="s">
        <v>14</v>
      </c>
      <c r="H96" s="77" t="s">
        <v>134</v>
      </c>
      <c r="I96" s="77" t="s">
        <v>136</v>
      </c>
      <c r="J96" s="77" t="s">
        <v>130</v>
      </c>
      <c r="K96" s="73" t="s">
        <v>57</v>
      </c>
      <c r="L96" s="73" t="s">
        <v>57</v>
      </c>
      <c r="M96" s="108">
        <v>6015.7</v>
      </c>
      <c r="N96" s="108">
        <v>2149.2</v>
      </c>
      <c r="O96" s="73" t="s">
        <v>57</v>
      </c>
      <c r="P96" s="73" t="s">
        <v>57</v>
      </c>
      <c r="Q96" s="73" t="s">
        <v>57</v>
      </c>
      <c r="R96" s="73" t="s">
        <v>57</v>
      </c>
      <c r="S96" s="73" t="s">
        <v>57</v>
      </c>
      <c r="T96" s="73" t="s">
        <v>57</v>
      </c>
      <c r="U96" s="73" t="s">
        <v>57</v>
      </c>
      <c r="V96" s="73" t="s">
        <v>57</v>
      </c>
      <c r="W96" s="73" t="s">
        <v>57</v>
      </c>
      <c r="X96" s="38">
        <f>SUM(M96:N96)</f>
        <v>8164.9</v>
      </c>
    </row>
    <row r="97" spans="1:24" s="8" customFormat="1" ht="24.75" customHeight="1">
      <c r="A97" s="229"/>
      <c r="B97" s="227"/>
      <c r="C97" s="224"/>
      <c r="D97" s="224"/>
      <c r="E97" s="224"/>
      <c r="F97" s="231"/>
      <c r="G97" s="231"/>
      <c r="H97" s="77" t="s">
        <v>134</v>
      </c>
      <c r="I97" s="90" t="s">
        <v>209</v>
      </c>
      <c r="J97" s="43">
        <v>720</v>
      </c>
      <c r="K97" s="73" t="s">
        <v>57</v>
      </c>
      <c r="L97" s="73" t="s">
        <v>57</v>
      </c>
      <c r="M97" s="73" t="s">
        <v>57</v>
      </c>
      <c r="N97" s="73" t="s">
        <v>14</v>
      </c>
      <c r="O97" s="108">
        <v>300.8</v>
      </c>
      <c r="P97" s="73" t="s">
        <v>57</v>
      </c>
      <c r="Q97" s="73" t="s">
        <v>57</v>
      </c>
      <c r="R97" s="73" t="s">
        <v>57</v>
      </c>
      <c r="S97" s="73" t="s">
        <v>57</v>
      </c>
      <c r="T97" s="73" t="s">
        <v>57</v>
      </c>
      <c r="U97" s="73" t="s">
        <v>57</v>
      </c>
      <c r="V97" s="73" t="s">
        <v>57</v>
      </c>
      <c r="W97" s="73" t="s">
        <v>57</v>
      </c>
      <c r="X97" s="38">
        <f>SUM(O97:S97)</f>
        <v>300.8</v>
      </c>
    </row>
    <row r="98" spans="1:24" s="8" customFormat="1" ht="257.25" customHeight="1">
      <c r="A98" s="25" t="s">
        <v>142</v>
      </c>
      <c r="B98" s="35" t="s">
        <v>185</v>
      </c>
      <c r="C98" s="25" t="s">
        <v>56</v>
      </c>
      <c r="D98" s="25" t="s">
        <v>14</v>
      </c>
      <c r="E98" s="25" t="s">
        <v>485</v>
      </c>
      <c r="F98" s="76" t="s">
        <v>14</v>
      </c>
      <c r="G98" s="76" t="s">
        <v>14</v>
      </c>
      <c r="H98" s="77" t="s">
        <v>14</v>
      </c>
      <c r="I98" s="77" t="s">
        <v>14</v>
      </c>
      <c r="J98" s="77" t="s">
        <v>14</v>
      </c>
      <c r="K98" s="73">
        <v>100</v>
      </c>
      <c r="L98" s="73">
        <v>100</v>
      </c>
      <c r="M98" s="73">
        <v>100</v>
      </c>
      <c r="N98" s="73">
        <v>100</v>
      </c>
      <c r="O98" s="73">
        <v>100</v>
      </c>
      <c r="P98" s="73">
        <v>100</v>
      </c>
      <c r="Q98" s="73">
        <v>100</v>
      </c>
      <c r="R98" s="73">
        <v>100</v>
      </c>
      <c r="S98" s="73">
        <v>100</v>
      </c>
      <c r="T98" s="73">
        <v>100</v>
      </c>
      <c r="U98" s="73">
        <v>100</v>
      </c>
      <c r="V98" s="73">
        <v>100</v>
      </c>
      <c r="W98" s="73">
        <v>100</v>
      </c>
      <c r="X98" s="73" t="s">
        <v>14</v>
      </c>
    </row>
    <row r="99" spans="1:24" s="8" customFormat="1" ht="42.75" customHeight="1">
      <c r="A99" s="44" t="s">
        <v>269</v>
      </c>
      <c r="B99" s="103" t="s">
        <v>270</v>
      </c>
      <c r="C99" s="76" t="s">
        <v>14</v>
      </c>
      <c r="D99" s="76"/>
      <c r="E99" s="76" t="s">
        <v>14</v>
      </c>
      <c r="F99" s="76" t="s">
        <v>396</v>
      </c>
      <c r="G99" s="25" t="s">
        <v>14</v>
      </c>
      <c r="H99" s="77" t="s">
        <v>14</v>
      </c>
      <c r="I99" s="77" t="s">
        <v>14</v>
      </c>
      <c r="J99" s="77" t="s">
        <v>14</v>
      </c>
      <c r="K99" s="73" t="s">
        <v>14</v>
      </c>
      <c r="L99" s="73" t="s">
        <v>14</v>
      </c>
      <c r="M99" s="73" t="s">
        <v>14</v>
      </c>
      <c r="N99" s="73" t="s">
        <v>14</v>
      </c>
      <c r="O99" s="73" t="s">
        <v>14</v>
      </c>
      <c r="P99" s="73" t="s">
        <v>14</v>
      </c>
      <c r="Q99" s="73" t="s">
        <v>14</v>
      </c>
      <c r="R99" s="73" t="s">
        <v>14</v>
      </c>
      <c r="S99" s="73" t="s">
        <v>14</v>
      </c>
      <c r="T99" s="73" t="s">
        <v>14</v>
      </c>
      <c r="U99" s="73" t="s">
        <v>14</v>
      </c>
      <c r="V99" s="73" t="s">
        <v>14</v>
      </c>
      <c r="W99" s="73" t="s">
        <v>14</v>
      </c>
      <c r="X99" s="73" t="s">
        <v>14</v>
      </c>
    </row>
    <row r="100" spans="1:24" s="8" customFormat="1" ht="23.25" customHeight="1">
      <c r="A100" s="25"/>
      <c r="B100" s="34" t="s">
        <v>91</v>
      </c>
      <c r="C100" s="25" t="s">
        <v>17</v>
      </c>
      <c r="D100" s="76" t="s">
        <v>14</v>
      </c>
      <c r="E100" s="76" t="s">
        <v>14</v>
      </c>
      <c r="F100" s="76" t="s">
        <v>14</v>
      </c>
      <c r="G100" s="76" t="s">
        <v>14</v>
      </c>
      <c r="H100" s="90" t="s">
        <v>134</v>
      </c>
      <c r="I100" s="90" t="s">
        <v>276</v>
      </c>
      <c r="J100" s="90" t="s">
        <v>277</v>
      </c>
      <c r="K100" s="73" t="s">
        <v>57</v>
      </c>
      <c r="L100" s="73" t="s">
        <v>57</v>
      </c>
      <c r="M100" s="73" t="s">
        <v>57</v>
      </c>
      <c r="N100" s="73" t="s">
        <v>57</v>
      </c>
      <c r="O100" s="73" t="s">
        <v>57</v>
      </c>
      <c r="P100" s="97">
        <v>850</v>
      </c>
      <c r="Q100" s="97">
        <v>850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 t="s">
        <v>57</v>
      </c>
      <c r="X100" s="73">
        <f>SUM(M100:W100)</f>
        <v>1700</v>
      </c>
    </row>
    <row r="101" spans="1:24" s="8" customFormat="1" ht="30.75" customHeight="1">
      <c r="A101" s="25" t="s">
        <v>271</v>
      </c>
      <c r="B101" s="34" t="s">
        <v>272</v>
      </c>
      <c r="C101" s="76" t="s">
        <v>140</v>
      </c>
      <c r="D101" s="76" t="s">
        <v>14</v>
      </c>
      <c r="E101" s="25" t="s">
        <v>508</v>
      </c>
      <c r="F101" s="77" t="s">
        <v>14</v>
      </c>
      <c r="G101" s="77" t="s">
        <v>14</v>
      </c>
      <c r="H101" s="77" t="s">
        <v>14</v>
      </c>
      <c r="I101" s="73" t="s">
        <v>14</v>
      </c>
      <c r="J101" s="73" t="s">
        <v>14</v>
      </c>
      <c r="K101" s="73"/>
      <c r="L101" s="73" t="s">
        <v>14</v>
      </c>
      <c r="M101" s="73" t="s">
        <v>14</v>
      </c>
      <c r="N101" s="73" t="s">
        <v>14</v>
      </c>
      <c r="O101" s="73" t="s">
        <v>14</v>
      </c>
      <c r="P101" s="97">
        <v>1</v>
      </c>
      <c r="Q101" s="97">
        <v>1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1</v>
      </c>
      <c r="X101" s="113" t="s">
        <v>14</v>
      </c>
    </row>
    <row r="102" spans="1:24" s="8" customFormat="1" ht="30" customHeight="1">
      <c r="A102" s="25" t="s">
        <v>273</v>
      </c>
      <c r="B102" s="35" t="s">
        <v>274</v>
      </c>
      <c r="C102" s="25" t="s">
        <v>14</v>
      </c>
      <c r="D102" s="25"/>
      <c r="E102" s="25" t="s">
        <v>14</v>
      </c>
      <c r="F102" s="76" t="s">
        <v>396</v>
      </c>
      <c r="G102" s="76" t="s">
        <v>14</v>
      </c>
      <c r="H102" s="77" t="s">
        <v>14</v>
      </c>
      <c r="I102" s="77" t="s">
        <v>14</v>
      </c>
      <c r="J102" s="77" t="s">
        <v>14</v>
      </c>
      <c r="K102" s="73" t="s">
        <v>14</v>
      </c>
      <c r="L102" s="73" t="s">
        <v>14</v>
      </c>
      <c r="M102" s="73" t="s">
        <v>14</v>
      </c>
      <c r="N102" s="73" t="s">
        <v>14</v>
      </c>
      <c r="O102" s="73" t="s">
        <v>14</v>
      </c>
      <c r="P102" s="73" t="s">
        <v>14</v>
      </c>
      <c r="Q102" s="73" t="s">
        <v>14</v>
      </c>
      <c r="R102" s="73" t="s">
        <v>14</v>
      </c>
      <c r="S102" s="73" t="s">
        <v>14</v>
      </c>
      <c r="T102" s="73" t="s">
        <v>14</v>
      </c>
      <c r="U102" s="73" t="s">
        <v>14</v>
      </c>
      <c r="V102" s="73" t="s">
        <v>14</v>
      </c>
      <c r="W102" s="73" t="s">
        <v>14</v>
      </c>
      <c r="X102" s="73" t="s">
        <v>14</v>
      </c>
    </row>
    <row r="103" spans="1:24" s="8" customFormat="1" ht="21" customHeight="1">
      <c r="A103" s="62"/>
      <c r="B103" s="45" t="s">
        <v>91</v>
      </c>
      <c r="C103" s="73" t="s">
        <v>14</v>
      </c>
      <c r="D103" s="73" t="s">
        <v>14</v>
      </c>
      <c r="E103" s="73" t="s">
        <v>14</v>
      </c>
      <c r="F103" s="73" t="s">
        <v>14</v>
      </c>
      <c r="G103" s="73" t="s">
        <v>14</v>
      </c>
      <c r="H103" s="90" t="s">
        <v>134</v>
      </c>
      <c r="I103" s="90" t="s">
        <v>276</v>
      </c>
      <c r="J103" s="90" t="s">
        <v>277</v>
      </c>
      <c r="K103" s="73" t="s">
        <v>57</v>
      </c>
      <c r="L103" s="73" t="s">
        <v>57</v>
      </c>
      <c r="M103" s="73" t="s">
        <v>57</v>
      </c>
      <c r="N103" s="73" t="s">
        <v>57</v>
      </c>
      <c r="O103" s="73" t="s">
        <v>57</v>
      </c>
      <c r="P103" s="97">
        <v>850</v>
      </c>
      <c r="Q103" s="97">
        <v>850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 t="s">
        <v>57</v>
      </c>
      <c r="X103" s="73">
        <f>SUM(M103:W103)</f>
        <v>1700</v>
      </c>
    </row>
    <row r="104" spans="1:24" s="8" customFormat="1" ht="96.75" customHeight="1">
      <c r="A104" s="25" t="s">
        <v>275</v>
      </c>
      <c r="B104" s="34" t="s">
        <v>282</v>
      </c>
      <c r="C104" s="25" t="s">
        <v>56</v>
      </c>
      <c r="D104" s="25" t="s">
        <v>14</v>
      </c>
      <c r="E104" s="25" t="s">
        <v>293</v>
      </c>
      <c r="F104" s="76" t="s">
        <v>14</v>
      </c>
      <c r="G104" s="76" t="s">
        <v>14</v>
      </c>
      <c r="H104" s="77" t="s">
        <v>14</v>
      </c>
      <c r="I104" s="77" t="s">
        <v>14</v>
      </c>
      <c r="J104" s="77" t="s">
        <v>14</v>
      </c>
      <c r="K104" s="73" t="s">
        <v>14</v>
      </c>
      <c r="L104" s="73" t="s">
        <v>14</v>
      </c>
      <c r="M104" s="73" t="s">
        <v>14</v>
      </c>
      <c r="N104" s="73" t="s">
        <v>14</v>
      </c>
      <c r="O104" s="73" t="s">
        <v>14</v>
      </c>
      <c r="P104" s="73">
        <v>100</v>
      </c>
      <c r="Q104" s="73">
        <v>100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100</v>
      </c>
      <c r="X104" s="73" t="s">
        <v>14</v>
      </c>
    </row>
    <row r="105" spans="1:24" s="8" customFormat="1" ht="70.5" customHeight="1">
      <c r="A105" s="44"/>
      <c r="B105" s="32" t="s">
        <v>174</v>
      </c>
      <c r="C105" s="83" t="s">
        <v>14</v>
      </c>
      <c r="D105" s="83" t="s">
        <v>14</v>
      </c>
      <c r="E105" s="83" t="s">
        <v>14</v>
      </c>
      <c r="F105" s="83" t="s">
        <v>14</v>
      </c>
      <c r="G105" s="83" t="s">
        <v>14</v>
      </c>
      <c r="H105" s="84" t="s">
        <v>14</v>
      </c>
      <c r="I105" s="84" t="s">
        <v>14</v>
      </c>
      <c r="J105" s="84" t="s">
        <v>14</v>
      </c>
      <c r="K105" s="85" t="s">
        <v>14</v>
      </c>
      <c r="L105" s="85" t="s">
        <v>14</v>
      </c>
      <c r="M105" s="85" t="s">
        <v>14</v>
      </c>
      <c r="N105" s="85" t="s">
        <v>14</v>
      </c>
      <c r="O105" s="85" t="s">
        <v>14</v>
      </c>
      <c r="P105" s="85" t="s">
        <v>14</v>
      </c>
      <c r="Q105" s="85" t="s">
        <v>14</v>
      </c>
      <c r="R105" s="86" t="s">
        <v>14</v>
      </c>
      <c r="S105" s="86" t="s">
        <v>14</v>
      </c>
      <c r="T105" s="86" t="s">
        <v>14</v>
      </c>
      <c r="U105" s="86" t="s">
        <v>14</v>
      </c>
      <c r="V105" s="86" t="s">
        <v>14</v>
      </c>
      <c r="W105" s="86" t="s">
        <v>14</v>
      </c>
      <c r="X105" s="86" t="s">
        <v>14</v>
      </c>
    </row>
    <row r="106" spans="1:24" s="28" customFormat="1" ht="50.25" customHeight="1">
      <c r="A106" s="44" t="s">
        <v>59</v>
      </c>
      <c r="B106" s="32" t="s">
        <v>169</v>
      </c>
      <c r="C106" s="76" t="s">
        <v>14</v>
      </c>
      <c r="D106" s="60"/>
      <c r="E106" s="76" t="s">
        <v>14</v>
      </c>
      <c r="F106" s="76" t="s">
        <v>396</v>
      </c>
      <c r="G106" s="25" t="s">
        <v>87</v>
      </c>
      <c r="H106" s="77" t="s">
        <v>14</v>
      </c>
      <c r="I106" s="77" t="s">
        <v>14</v>
      </c>
      <c r="J106" s="77" t="s">
        <v>14</v>
      </c>
      <c r="K106" s="73" t="s">
        <v>203</v>
      </c>
      <c r="L106" s="73" t="s">
        <v>203</v>
      </c>
      <c r="M106" s="73" t="s">
        <v>203</v>
      </c>
      <c r="N106" s="73" t="s">
        <v>203</v>
      </c>
      <c r="O106" s="73" t="s">
        <v>203</v>
      </c>
      <c r="P106" s="73" t="s">
        <v>203</v>
      </c>
      <c r="Q106" s="73" t="s">
        <v>203</v>
      </c>
      <c r="R106" s="73" t="s">
        <v>203</v>
      </c>
      <c r="S106" s="73" t="s">
        <v>203</v>
      </c>
      <c r="T106" s="73" t="s">
        <v>203</v>
      </c>
      <c r="U106" s="73" t="s">
        <v>203</v>
      </c>
      <c r="V106" s="73" t="s">
        <v>203</v>
      </c>
      <c r="W106" s="73" t="s">
        <v>203</v>
      </c>
      <c r="X106" s="73" t="s">
        <v>203</v>
      </c>
    </row>
    <row r="107" spans="1:24" s="28" customFormat="1" ht="24.75" customHeight="1">
      <c r="A107" s="25"/>
      <c r="B107" s="45" t="s">
        <v>91</v>
      </c>
      <c r="C107" s="215" t="s">
        <v>266</v>
      </c>
      <c r="D107" s="62" t="s">
        <v>14</v>
      </c>
      <c r="E107" s="65" t="s">
        <v>14</v>
      </c>
      <c r="F107" s="65" t="s">
        <v>14</v>
      </c>
      <c r="G107" s="65" t="s">
        <v>14</v>
      </c>
      <c r="H107" s="65" t="s">
        <v>14</v>
      </c>
      <c r="I107" s="65" t="s">
        <v>14</v>
      </c>
      <c r="J107" s="65" t="s">
        <v>14</v>
      </c>
      <c r="K107" s="114" t="s">
        <v>57</v>
      </c>
      <c r="L107" s="114" t="s">
        <v>57</v>
      </c>
      <c r="M107" s="115">
        <f>M118</f>
        <v>2126268.1</v>
      </c>
      <c r="N107" s="115">
        <f aca="true" t="shared" si="2" ref="N107:S107">N118</f>
        <v>2248664.7</v>
      </c>
      <c r="O107" s="115">
        <f t="shared" si="2"/>
        <v>2356073.0999999996</v>
      </c>
      <c r="P107" s="115">
        <f t="shared" si="2"/>
        <v>3519451.4</v>
      </c>
      <c r="Q107" s="115">
        <f t="shared" si="2"/>
        <v>8689686</v>
      </c>
      <c r="R107" s="116">
        <f t="shared" si="2"/>
        <v>8740910.1</v>
      </c>
      <c r="S107" s="116">
        <f t="shared" si="2"/>
        <v>6732831.8</v>
      </c>
      <c r="T107" s="116">
        <f>T118</f>
        <v>7086983.1</v>
      </c>
      <c r="U107" s="117">
        <f>U118</f>
        <v>6576109.1</v>
      </c>
      <c r="V107" s="117">
        <f>V118</f>
        <v>4804311</v>
      </c>
      <c r="W107" s="117">
        <f>W118</f>
        <v>4196734.1</v>
      </c>
      <c r="X107" s="118">
        <f>M107+N107+O107+P107+Q107+R107+S107+T107+U107+V107+W107</f>
        <v>57078022.5</v>
      </c>
    </row>
    <row r="108" spans="1:24" s="10" customFormat="1" ht="176.25" customHeight="1">
      <c r="A108" s="25" t="s">
        <v>115</v>
      </c>
      <c r="B108" s="35" t="s">
        <v>240</v>
      </c>
      <c r="C108" s="25" t="s">
        <v>56</v>
      </c>
      <c r="D108" s="60" t="s">
        <v>14</v>
      </c>
      <c r="E108" s="25" t="s">
        <v>294</v>
      </c>
      <c r="F108" s="76" t="s">
        <v>14</v>
      </c>
      <c r="G108" s="76" t="s">
        <v>14</v>
      </c>
      <c r="H108" s="77" t="s">
        <v>14</v>
      </c>
      <c r="I108" s="77" t="s">
        <v>14</v>
      </c>
      <c r="J108" s="77" t="s">
        <v>14</v>
      </c>
      <c r="K108" s="73">
        <v>95</v>
      </c>
      <c r="L108" s="73">
        <v>95</v>
      </c>
      <c r="M108" s="73">
        <v>85</v>
      </c>
      <c r="N108" s="73">
        <v>90</v>
      </c>
      <c r="O108" s="73">
        <v>96</v>
      </c>
      <c r="P108" s="73">
        <v>98</v>
      </c>
      <c r="Q108" s="73">
        <v>98</v>
      </c>
      <c r="R108" s="73">
        <v>98</v>
      </c>
      <c r="S108" s="78">
        <v>98</v>
      </c>
      <c r="T108" s="78">
        <v>98</v>
      </c>
      <c r="U108" s="78">
        <v>98</v>
      </c>
      <c r="V108" s="78">
        <v>98</v>
      </c>
      <c r="W108" s="78">
        <v>98</v>
      </c>
      <c r="X108" s="73" t="s">
        <v>203</v>
      </c>
    </row>
    <row r="109" spans="1:24" s="10" customFormat="1" ht="201" customHeight="1">
      <c r="A109" s="25" t="s">
        <v>116</v>
      </c>
      <c r="B109" s="35" t="s">
        <v>411</v>
      </c>
      <c r="C109" s="25" t="s">
        <v>56</v>
      </c>
      <c r="D109" s="60" t="s">
        <v>14</v>
      </c>
      <c r="E109" s="25" t="s">
        <v>487</v>
      </c>
      <c r="F109" s="76" t="s">
        <v>14</v>
      </c>
      <c r="G109" s="76" t="s">
        <v>14</v>
      </c>
      <c r="H109" s="77" t="s">
        <v>14</v>
      </c>
      <c r="I109" s="77" t="s">
        <v>14</v>
      </c>
      <c r="J109" s="77" t="s">
        <v>14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73" t="s">
        <v>203</v>
      </c>
    </row>
    <row r="110" spans="1:24" s="8" customFormat="1" ht="214.5" customHeight="1">
      <c r="A110" s="25" t="s">
        <v>117</v>
      </c>
      <c r="B110" s="35" t="s">
        <v>345</v>
      </c>
      <c r="C110" s="25" t="s">
        <v>56</v>
      </c>
      <c r="D110" s="60" t="s">
        <v>14</v>
      </c>
      <c r="E110" s="25" t="s">
        <v>486</v>
      </c>
      <c r="F110" s="76" t="s">
        <v>14</v>
      </c>
      <c r="G110" s="76" t="s">
        <v>14</v>
      </c>
      <c r="H110" s="77" t="s">
        <v>14</v>
      </c>
      <c r="I110" s="77" t="s">
        <v>14</v>
      </c>
      <c r="J110" s="77" t="s">
        <v>14</v>
      </c>
      <c r="K110" s="110">
        <v>0</v>
      </c>
      <c r="L110" s="73">
        <v>66</v>
      </c>
      <c r="M110" s="73">
        <v>77</v>
      </c>
      <c r="N110" s="73">
        <v>72</v>
      </c>
      <c r="O110" s="73">
        <v>70</v>
      </c>
      <c r="P110" s="102">
        <v>85</v>
      </c>
      <c r="Q110" s="73">
        <v>77</v>
      </c>
      <c r="R110" s="73">
        <v>75</v>
      </c>
      <c r="S110" s="78">
        <v>73</v>
      </c>
      <c r="T110" s="78">
        <v>73</v>
      </c>
      <c r="U110" s="78">
        <v>73</v>
      </c>
      <c r="V110" s="78">
        <v>73</v>
      </c>
      <c r="W110" s="78">
        <v>73</v>
      </c>
      <c r="X110" s="73" t="s">
        <v>203</v>
      </c>
    </row>
    <row r="111" spans="1:24" s="8" customFormat="1" ht="93.75" customHeight="1">
      <c r="A111" s="44" t="s">
        <v>60</v>
      </c>
      <c r="B111" s="32" t="s">
        <v>214</v>
      </c>
      <c r="C111" s="60" t="s">
        <v>14</v>
      </c>
      <c r="D111" s="25"/>
      <c r="E111" s="60" t="s">
        <v>14</v>
      </c>
      <c r="F111" s="76" t="s">
        <v>14</v>
      </c>
      <c r="G111" s="25" t="s">
        <v>14</v>
      </c>
      <c r="H111" s="77" t="s">
        <v>14</v>
      </c>
      <c r="I111" s="77" t="s">
        <v>14</v>
      </c>
      <c r="J111" s="77" t="s">
        <v>14</v>
      </c>
      <c r="K111" s="73" t="s">
        <v>203</v>
      </c>
      <c r="L111" s="73" t="s">
        <v>203</v>
      </c>
      <c r="M111" s="73" t="s">
        <v>203</v>
      </c>
      <c r="N111" s="73" t="s">
        <v>203</v>
      </c>
      <c r="O111" s="73" t="s">
        <v>203</v>
      </c>
      <c r="P111" s="73" t="s">
        <v>203</v>
      </c>
      <c r="Q111" s="73" t="s">
        <v>203</v>
      </c>
      <c r="R111" s="73" t="s">
        <v>203</v>
      </c>
      <c r="S111" s="73" t="s">
        <v>203</v>
      </c>
      <c r="T111" s="73" t="s">
        <v>203</v>
      </c>
      <c r="U111" s="73" t="s">
        <v>203</v>
      </c>
      <c r="V111" s="73" t="s">
        <v>203</v>
      </c>
      <c r="W111" s="73" t="s">
        <v>203</v>
      </c>
      <c r="X111" s="73" t="s">
        <v>203</v>
      </c>
    </row>
    <row r="112" spans="1:24" s="10" customFormat="1" ht="21.75" customHeight="1">
      <c r="A112" s="25"/>
      <c r="B112" s="45" t="s">
        <v>323</v>
      </c>
      <c r="C112" s="25" t="s">
        <v>17</v>
      </c>
      <c r="D112" s="60" t="s">
        <v>14</v>
      </c>
      <c r="E112" s="76" t="s">
        <v>14</v>
      </c>
      <c r="F112" s="76" t="s">
        <v>14</v>
      </c>
      <c r="G112" s="76" t="s">
        <v>14</v>
      </c>
      <c r="H112" s="77" t="s">
        <v>14</v>
      </c>
      <c r="I112" s="77" t="s">
        <v>14</v>
      </c>
      <c r="J112" s="77" t="s">
        <v>14</v>
      </c>
      <c r="K112" s="73" t="s">
        <v>305</v>
      </c>
      <c r="L112" s="73" t="s">
        <v>305</v>
      </c>
      <c r="M112" s="73" t="s">
        <v>305</v>
      </c>
      <c r="N112" s="73" t="s">
        <v>305</v>
      </c>
      <c r="O112" s="73" t="s">
        <v>305</v>
      </c>
      <c r="P112" s="73" t="s">
        <v>305</v>
      </c>
      <c r="Q112" s="73" t="s">
        <v>305</v>
      </c>
      <c r="R112" s="73" t="s">
        <v>305</v>
      </c>
      <c r="S112" s="78" t="s">
        <v>305</v>
      </c>
      <c r="T112" s="78" t="s">
        <v>305</v>
      </c>
      <c r="U112" s="78"/>
      <c r="V112" s="78"/>
      <c r="W112" s="78"/>
      <c r="X112" s="73" t="s">
        <v>305</v>
      </c>
    </row>
    <row r="113" spans="1:24" s="21" customFormat="1" ht="121.5" customHeight="1">
      <c r="A113" s="25" t="s">
        <v>118</v>
      </c>
      <c r="B113" s="35" t="s">
        <v>341</v>
      </c>
      <c r="C113" s="25" t="s">
        <v>56</v>
      </c>
      <c r="D113" s="60" t="s">
        <v>14</v>
      </c>
      <c r="E113" s="92" t="s">
        <v>250</v>
      </c>
      <c r="F113" s="76" t="s">
        <v>14</v>
      </c>
      <c r="G113" s="76" t="s">
        <v>14</v>
      </c>
      <c r="H113" s="77" t="s">
        <v>14</v>
      </c>
      <c r="I113" s="77" t="s">
        <v>14</v>
      </c>
      <c r="J113" s="77" t="s">
        <v>14</v>
      </c>
      <c r="K113" s="110">
        <v>0</v>
      </c>
      <c r="L113" s="73">
        <v>45</v>
      </c>
      <c r="M113" s="73">
        <v>28</v>
      </c>
      <c r="N113" s="73">
        <v>24</v>
      </c>
      <c r="O113" s="73">
        <v>24</v>
      </c>
      <c r="P113" s="73">
        <v>24</v>
      </c>
      <c r="Q113" s="73">
        <v>24</v>
      </c>
      <c r="R113" s="73">
        <v>24</v>
      </c>
      <c r="S113" s="73">
        <v>24</v>
      </c>
      <c r="T113" s="73">
        <v>24</v>
      </c>
      <c r="U113" s="73">
        <v>24</v>
      </c>
      <c r="V113" s="73">
        <v>24</v>
      </c>
      <c r="W113" s="73">
        <v>24</v>
      </c>
      <c r="X113" s="73" t="s">
        <v>203</v>
      </c>
    </row>
    <row r="114" spans="1:24" s="21" customFormat="1" ht="42" customHeight="1">
      <c r="A114" s="44" t="s">
        <v>3</v>
      </c>
      <c r="B114" s="34" t="s">
        <v>2</v>
      </c>
      <c r="C114" s="60" t="s">
        <v>14</v>
      </c>
      <c r="D114" s="25"/>
      <c r="E114" s="60" t="s">
        <v>14</v>
      </c>
      <c r="F114" s="76" t="s">
        <v>396</v>
      </c>
      <c r="G114" s="25" t="s">
        <v>14</v>
      </c>
      <c r="H114" s="77" t="s">
        <v>14</v>
      </c>
      <c r="I114" s="77" t="s">
        <v>14</v>
      </c>
      <c r="J114" s="77" t="s">
        <v>14</v>
      </c>
      <c r="K114" s="73" t="s">
        <v>203</v>
      </c>
      <c r="L114" s="73" t="s">
        <v>203</v>
      </c>
      <c r="M114" s="73" t="s">
        <v>203</v>
      </c>
      <c r="N114" s="73" t="s">
        <v>203</v>
      </c>
      <c r="O114" s="73" t="s">
        <v>203</v>
      </c>
      <c r="P114" s="73" t="s">
        <v>203</v>
      </c>
      <c r="Q114" s="73" t="s">
        <v>203</v>
      </c>
      <c r="R114" s="73" t="s">
        <v>203</v>
      </c>
      <c r="S114" s="73" t="s">
        <v>203</v>
      </c>
      <c r="T114" s="73" t="s">
        <v>203</v>
      </c>
      <c r="U114" s="73" t="s">
        <v>203</v>
      </c>
      <c r="V114" s="73" t="s">
        <v>203</v>
      </c>
      <c r="W114" s="73" t="s">
        <v>203</v>
      </c>
      <c r="X114" s="73" t="s">
        <v>203</v>
      </c>
    </row>
    <row r="115" spans="1:24" s="10" customFormat="1" ht="81.75" customHeight="1">
      <c r="A115" s="25" t="s">
        <v>11</v>
      </c>
      <c r="B115" s="35" t="s">
        <v>163</v>
      </c>
      <c r="C115" s="25" t="s">
        <v>56</v>
      </c>
      <c r="D115" s="60" t="s">
        <v>14</v>
      </c>
      <c r="E115" s="25" t="s">
        <v>295</v>
      </c>
      <c r="F115" s="76" t="s">
        <v>14</v>
      </c>
      <c r="G115" s="76" t="s">
        <v>14</v>
      </c>
      <c r="H115" s="77" t="s">
        <v>14</v>
      </c>
      <c r="I115" s="77" t="s">
        <v>14</v>
      </c>
      <c r="J115" s="77" t="s">
        <v>14</v>
      </c>
      <c r="K115" s="73">
        <v>20</v>
      </c>
      <c r="L115" s="73">
        <v>34</v>
      </c>
      <c r="M115" s="73">
        <v>54</v>
      </c>
      <c r="N115" s="73">
        <v>65</v>
      </c>
      <c r="O115" s="73" t="s">
        <v>306</v>
      </c>
      <c r="P115" s="102">
        <v>77</v>
      </c>
      <c r="Q115" s="73">
        <v>80</v>
      </c>
      <c r="R115" s="73">
        <v>82.5</v>
      </c>
      <c r="S115" s="73">
        <v>85</v>
      </c>
      <c r="T115" s="73">
        <v>85</v>
      </c>
      <c r="U115" s="73">
        <v>85</v>
      </c>
      <c r="V115" s="73">
        <v>87</v>
      </c>
      <c r="W115" s="73">
        <v>87</v>
      </c>
      <c r="X115" s="73" t="s">
        <v>203</v>
      </c>
    </row>
    <row r="116" spans="1:24" s="20" customFormat="1" ht="85.5" customHeight="1">
      <c r="A116" s="25" t="s">
        <v>164</v>
      </c>
      <c r="B116" s="35" t="s">
        <v>173</v>
      </c>
      <c r="C116" s="25" t="s">
        <v>56</v>
      </c>
      <c r="D116" s="60" t="s">
        <v>14</v>
      </c>
      <c r="E116" s="25" t="s">
        <v>488</v>
      </c>
      <c r="F116" s="77" t="s">
        <v>14</v>
      </c>
      <c r="G116" s="77" t="s">
        <v>14</v>
      </c>
      <c r="H116" s="77" t="s">
        <v>14</v>
      </c>
      <c r="I116" s="77" t="s">
        <v>14</v>
      </c>
      <c r="J116" s="77" t="s">
        <v>14</v>
      </c>
      <c r="K116" s="73" t="s">
        <v>203</v>
      </c>
      <c r="L116" s="73" t="s">
        <v>203</v>
      </c>
      <c r="M116" s="73" t="s">
        <v>203</v>
      </c>
      <c r="N116" s="73" t="s">
        <v>203</v>
      </c>
      <c r="O116" s="73">
        <v>100</v>
      </c>
      <c r="P116" s="73">
        <v>100</v>
      </c>
      <c r="Q116" s="73">
        <v>100</v>
      </c>
      <c r="R116" s="73">
        <v>100</v>
      </c>
      <c r="S116" s="73">
        <v>100</v>
      </c>
      <c r="T116" s="73">
        <v>100</v>
      </c>
      <c r="U116" s="73">
        <v>100</v>
      </c>
      <c r="V116" s="73">
        <v>100</v>
      </c>
      <c r="W116" s="73">
        <v>100</v>
      </c>
      <c r="X116" s="73" t="s">
        <v>203</v>
      </c>
    </row>
    <row r="117" spans="1:24" s="27" customFormat="1" ht="52.5" customHeight="1">
      <c r="A117" s="44" t="s">
        <v>61</v>
      </c>
      <c r="B117" s="32" t="s">
        <v>279</v>
      </c>
      <c r="C117" s="60" t="s">
        <v>14</v>
      </c>
      <c r="D117" s="25"/>
      <c r="E117" s="60" t="s">
        <v>14</v>
      </c>
      <c r="F117" s="76" t="s">
        <v>396</v>
      </c>
      <c r="G117" s="25" t="s">
        <v>14</v>
      </c>
      <c r="H117" s="77" t="s">
        <v>14</v>
      </c>
      <c r="I117" s="77" t="s">
        <v>14</v>
      </c>
      <c r="J117" s="77" t="s">
        <v>14</v>
      </c>
      <c r="K117" s="73" t="s">
        <v>203</v>
      </c>
      <c r="L117" s="73" t="s">
        <v>203</v>
      </c>
      <c r="M117" s="73" t="s">
        <v>203</v>
      </c>
      <c r="N117" s="73" t="s">
        <v>203</v>
      </c>
      <c r="O117" s="73" t="s">
        <v>203</v>
      </c>
      <c r="P117" s="73" t="s">
        <v>203</v>
      </c>
      <c r="Q117" s="73" t="s">
        <v>203</v>
      </c>
      <c r="R117" s="73" t="s">
        <v>203</v>
      </c>
      <c r="S117" s="73" t="s">
        <v>203</v>
      </c>
      <c r="T117" s="73" t="s">
        <v>203</v>
      </c>
      <c r="U117" s="73" t="s">
        <v>203</v>
      </c>
      <c r="V117" s="73" t="s">
        <v>203</v>
      </c>
      <c r="W117" s="73" t="s">
        <v>203</v>
      </c>
      <c r="X117" s="73" t="s">
        <v>203</v>
      </c>
    </row>
    <row r="118" spans="1:24" s="29" customFormat="1" ht="18.75" customHeight="1">
      <c r="A118" s="44"/>
      <c r="B118" s="34" t="s">
        <v>91</v>
      </c>
      <c r="C118" s="92" t="s">
        <v>266</v>
      </c>
      <c r="D118" s="56" t="s">
        <v>14</v>
      </c>
      <c r="E118" s="36" t="s">
        <v>14</v>
      </c>
      <c r="F118" s="36" t="s">
        <v>14</v>
      </c>
      <c r="G118" s="36" t="s">
        <v>14</v>
      </c>
      <c r="H118" s="108" t="s">
        <v>203</v>
      </c>
      <c r="I118" s="108" t="s">
        <v>203</v>
      </c>
      <c r="J118" s="108" t="s">
        <v>203</v>
      </c>
      <c r="K118" s="73" t="s">
        <v>306</v>
      </c>
      <c r="L118" s="73" t="s">
        <v>306</v>
      </c>
      <c r="M118" s="108">
        <v>2126268.1</v>
      </c>
      <c r="N118" s="108">
        <v>2248664.7</v>
      </c>
      <c r="O118" s="108">
        <f>O123+O127+O142+O146+O154+O150</f>
        <v>2356073.0999999996</v>
      </c>
      <c r="P118" s="108">
        <f>P123+P127+P142+P146+P154+P150+P158+P167+P168</f>
        <v>3519451.4</v>
      </c>
      <c r="Q118" s="108">
        <f>Q123+Q127+Q142+Q146+Q155+Q167+Q168+Q171+Q174+Q177+Q164</f>
        <v>8689686</v>
      </c>
      <c r="R118" s="108">
        <f>R123+R127+R142+R146+R155+R167+R168+R171+R174+R177+R164+R158</f>
        <v>8740910.1</v>
      </c>
      <c r="S118" s="108">
        <f>S123+S127+S142+S146+S155+S167+S168+S171+S174+S177+S164+S158+S135</f>
        <v>6732831.8</v>
      </c>
      <c r="T118" s="108">
        <f>T127+T142+T146+T155+T158+T138</f>
        <v>7086983.1</v>
      </c>
      <c r="U118" s="102">
        <f>+U127+U138+U142+U146+U155+U158+U180</f>
        <v>6576109.1</v>
      </c>
      <c r="V118" s="102">
        <f>V127+V146+V155+V180</f>
        <v>4804311</v>
      </c>
      <c r="W118" s="102">
        <f>+W127+W146+W155+W180</f>
        <v>4196734.1</v>
      </c>
      <c r="X118" s="73">
        <f>M118+N118+O118+P118+Q118+R118+S118+T118+U118+V118+W118</f>
        <v>57078022.5</v>
      </c>
    </row>
    <row r="119" spans="1:24" s="8" customFormat="1" ht="153" customHeight="1">
      <c r="A119" s="25" t="s">
        <v>119</v>
      </c>
      <c r="B119" s="35" t="s">
        <v>126</v>
      </c>
      <c r="C119" s="25" t="s">
        <v>56</v>
      </c>
      <c r="D119" s="60" t="s">
        <v>14</v>
      </c>
      <c r="E119" s="25" t="s">
        <v>251</v>
      </c>
      <c r="F119" s="76" t="s">
        <v>14</v>
      </c>
      <c r="G119" s="76" t="s">
        <v>14</v>
      </c>
      <c r="H119" s="77" t="s">
        <v>14</v>
      </c>
      <c r="I119" s="77" t="s">
        <v>14</v>
      </c>
      <c r="J119" s="77" t="s">
        <v>14</v>
      </c>
      <c r="K119" s="73">
        <v>100</v>
      </c>
      <c r="L119" s="73">
        <v>100</v>
      </c>
      <c r="M119" s="73">
        <v>100</v>
      </c>
      <c r="N119" s="73">
        <v>100</v>
      </c>
      <c r="O119" s="73">
        <v>100</v>
      </c>
      <c r="P119" s="73">
        <v>100</v>
      </c>
      <c r="Q119" s="73">
        <v>100</v>
      </c>
      <c r="R119" s="73">
        <v>100</v>
      </c>
      <c r="S119" s="73">
        <v>100</v>
      </c>
      <c r="T119" s="73">
        <v>100</v>
      </c>
      <c r="U119" s="73">
        <v>100</v>
      </c>
      <c r="V119" s="73">
        <v>100</v>
      </c>
      <c r="W119" s="73">
        <v>100</v>
      </c>
      <c r="X119" s="73" t="s">
        <v>203</v>
      </c>
    </row>
    <row r="120" spans="1:24" s="8" customFormat="1" ht="310.5" customHeight="1">
      <c r="A120" s="25" t="s">
        <v>4</v>
      </c>
      <c r="B120" s="35" t="s">
        <v>412</v>
      </c>
      <c r="C120" s="25" t="s">
        <v>56</v>
      </c>
      <c r="D120" s="60" t="s">
        <v>14</v>
      </c>
      <c r="E120" s="25" t="s">
        <v>413</v>
      </c>
      <c r="F120" s="76" t="s">
        <v>14</v>
      </c>
      <c r="G120" s="76" t="s">
        <v>14</v>
      </c>
      <c r="H120" s="77" t="s">
        <v>14</v>
      </c>
      <c r="I120" s="77" t="s">
        <v>14</v>
      </c>
      <c r="J120" s="77" t="s">
        <v>14</v>
      </c>
      <c r="K120" s="77" t="s">
        <v>14</v>
      </c>
      <c r="L120" s="77" t="s">
        <v>14</v>
      </c>
      <c r="M120" s="77" t="s">
        <v>14</v>
      </c>
      <c r="N120" s="77" t="s">
        <v>14</v>
      </c>
      <c r="O120" s="77" t="s">
        <v>14</v>
      </c>
      <c r="P120" s="77" t="s">
        <v>14</v>
      </c>
      <c r="Q120" s="73">
        <v>20</v>
      </c>
      <c r="R120" s="73">
        <v>24</v>
      </c>
      <c r="S120" s="73">
        <v>25</v>
      </c>
      <c r="T120" s="73">
        <v>26</v>
      </c>
      <c r="U120" s="73">
        <v>60</v>
      </c>
      <c r="V120" s="73">
        <v>60</v>
      </c>
      <c r="W120" s="73">
        <v>60</v>
      </c>
      <c r="X120" s="73" t="s">
        <v>203</v>
      </c>
    </row>
    <row r="121" spans="1:24" s="8" customFormat="1" ht="48" customHeight="1">
      <c r="A121" s="25" t="s">
        <v>93</v>
      </c>
      <c r="B121" s="35" t="s">
        <v>137</v>
      </c>
      <c r="C121" s="60" t="s">
        <v>14</v>
      </c>
      <c r="D121" s="25"/>
      <c r="E121" s="60" t="s">
        <v>14</v>
      </c>
      <c r="F121" s="76" t="s">
        <v>396</v>
      </c>
      <c r="G121" s="25" t="s">
        <v>14</v>
      </c>
      <c r="H121" s="77" t="s">
        <v>14</v>
      </c>
      <c r="I121" s="77" t="s">
        <v>14</v>
      </c>
      <c r="J121" s="77" t="s">
        <v>14</v>
      </c>
      <c r="K121" s="73" t="s">
        <v>203</v>
      </c>
      <c r="L121" s="73" t="s">
        <v>203</v>
      </c>
      <c r="M121" s="73" t="s">
        <v>203</v>
      </c>
      <c r="N121" s="73" t="s">
        <v>203</v>
      </c>
      <c r="O121" s="73" t="s">
        <v>203</v>
      </c>
      <c r="P121" s="73" t="s">
        <v>203</v>
      </c>
      <c r="Q121" s="73" t="s">
        <v>203</v>
      </c>
      <c r="R121" s="73" t="s">
        <v>203</v>
      </c>
      <c r="S121" s="73" t="s">
        <v>203</v>
      </c>
      <c r="T121" s="73" t="s">
        <v>203</v>
      </c>
      <c r="U121" s="73" t="s">
        <v>203</v>
      </c>
      <c r="V121" s="73" t="s">
        <v>203</v>
      </c>
      <c r="W121" s="73" t="s">
        <v>203</v>
      </c>
      <c r="X121" s="73" t="s">
        <v>203</v>
      </c>
    </row>
    <row r="122" spans="1:24" s="8" customFormat="1" ht="20.25" customHeight="1">
      <c r="A122" s="59"/>
      <c r="B122" s="225" t="s">
        <v>91</v>
      </c>
      <c r="C122" s="222" t="s">
        <v>266</v>
      </c>
      <c r="D122" s="222" t="s">
        <v>14</v>
      </c>
      <c r="E122" s="230" t="s">
        <v>14</v>
      </c>
      <c r="F122" s="230" t="s">
        <v>14</v>
      </c>
      <c r="G122" s="230" t="s">
        <v>14</v>
      </c>
      <c r="H122" s="119">
        <v>1401</v>
      </c>
      <c r="I122" s="77" t="s">
        <v>145</v>
      </c>
      <c r="J122" s="119">
        <v>511</v>
      </c>
      <c r="K122" s="73" t="s">
        <v>306</v>
      </c>
      <c r="L122" s="73" t="s">
        <v>306</v>
      </c>
      <c r="M122" s="73">
        <v>55284</v>
      </c>
      <c r="N122" s="73">
        <v>55284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110568</v>
      </c>
    </row>
    <row r="123" spans="1:24" s="8" customFormat="1" ht="20.25" customHeight="1">
      <c r="A123" s="60"/>
      <c r="B123" s="227"/>
      <c r="C123" s="224"/>
      <c r="D123" s="224"/>
      <c r="E123" s="231"/>
      <c r="F123" s="231"/>
      <c r="G123" s="231"/>
      <c r="H123" s="119">
        <v>1401</v>
      </c>
      <c r="I123" s="77" t="s">
        <v>205</v>
      </c>
      <c r="J123" s="119">
        <v>511</v>
      </c>
      <c r="K123" s="73" t="s">
        <v>306</v>
      </c>
      <c r="L123" s="73" t="s">
        <v>306</v>
      </c>
      <c r="M123" s="73">
        <v>0</v>
      </c>
      <c r="N123" s="73">
        <v>0</v>
      </c>
      <c r="O123" s="73">
        <v>55284</v>
      </c>
      <c r="P123" s="73">
        <v>58040</v>
      </c>
      <c r="Q123" s="73">
        <v>58549</v>
      </c>
      <c r="R123" s="73">
        <v>58708</v>
      </c>
      <c r="S123" s="73">
        <v>0</v>
      </c>
      <c r="T123" s="73">
        <v>0</v>
      </c>
      <c r="U123" s="73">
        <v>0</v>
      </c>
      <c r="V123" s="73">
        <v>0</v>
      </c>
      <c r="W123" s="73" t="s">
        <v>57</v>
      </c>
      <c r="X123" s="73">
        <f>SUM(O123:W123)</f>
        <v>230581</v>
      </c>
    </row>
    <row r="124" spans="1:24" s="8" customFormat="1" ht="196.5" customHeight="1">
      <c r="A124" s="25" t="s">
        <v>159</v>
      </c>
      <c r="B124" s="35" t="s">
        <v>153</v>
      </c>
      <c r="C124" s="92" t="s">
        <v>266</v>
      </c>
      <c r="D124" s="60" t="s">
        <v>14</v>
      </c>
      <c r="E124" s="25" t="s">
        <v>489</v>
      </c>
      <c r="F124" s="76" t="s">
        <v>14</v>
      </c>
      <c r="G124" s="76" t="s">
        <v>14</v>
      </c>
      <c r="H124" s="77" t="s">
        <v>14</v>
      </c>
      <c r="I124" s="77" t="s">
        <v>14</v>
      </c>
      <c r="J124" s="77" t="s">
        <v>14</v>
      </c>
      <c r="K124" s="73">
        <v>15.3</v>
      </c>
      <c r="L124" s="73">
        <v>16.5</v>
      </c>
      <c r="M124" s="73">
        <v>15.2</v>
      </c>
      <c r="N124" s="73">
        <v>15</v>
      </c>
      <c r="O124" s="73">
        <v>15</v>
      </c>
      <c r="P124" s="73">
        <v>15</v>
      </c>
      <c r="Q124" s="73">
        <v>15</v>
      </c>
      <c r="R124" s="73">
        <v>15</v>
      </c>
      <c r="S124" s="78">
        <v>15</v>
      </c>
      <c r="T124" s="78">
        <v>15</v>
      </c>
      <c r="U124" s="78">
        <v>15</v>
      </c>
      <c r="V124" s="78">
        <v>15</v>
      </c>
      <c r="W124" s="78">
        <v>15</v>
      </c>
      <c r="X124" s="73" t="s">
        <v>203</v>
      </c>
    </row>
    <row r="125" spans="1:24" s="8" customFormat="1" ht="52.5" customHeight="1">
      <c r="A125" s="25" t="s">
        <v>155</v>
      </c>
      <c r="B125" s="34" t="s">
        <v>414</v>
      </c>
      <c r="C125" s="60" t="s">
        <v>14</v>
      </c>
      <c r="D125" s="60"/>
      <c r="E125" s="99" t="s">
        <v>14</v>
      </c>
      <c r="F125" s="76" t="s">
        <v>396</v>
      </c>
      <c r="G125" s="25" t="s">
        <v>14</v>
      </c>
      <c r="H125" s="77" t="s">
        <v>14</v>
      </c>
      <c r="I125" s="77" t="s">
        <v>14</v>
      </c>
      <c r="J125" s="77" t="s">
        <v>14</v>
      </c>
      <c r="K125" s="73" t="s">
        <v>203</v>
      </c>
      <c r="L125" s="73" t="s">
        <v>203</v>
      </c>
      <c r="M125" s="73" t="s">
        <v>203</v>
      </c>
      <c r="N125" s="73" t="s">
        <v>203</v>
      </c>
      <c r="O125" s="73" t="s">
        <v>203</v>
      </c>
      <c r="P125" s="73" t="s">
        <v>203</v>
      </c>
      <c r="Q125" s="73" t="s">
        <v>203</v>
      </c>
      <c r="R125" s="73" t="s">
        <v>203</v>
      </c>
      <c r="S125" s="73" t="s">
        <v>203</v>
      </c>
      <c r="T125" s="73" t="s">
        <v>203</v>
      </c>
      <c r="U125" s="73" t="s">
        <v>203</v>
      </c>
      <c r="V125" s="73" t="s">
        <v>203</v>
      </c>
      <c r="W125" s="73" t="s">
        <v>203</v>
      </c>
      <c r="X125" s="73" t="s">
        <v>203</v>
      </c>
    </row>
    <row r="126" spans="1:24" s="8" customFormat="1" ht="17.25" customHeight="1">
      <c r="A126" s="59"/>
      <c r="B126" s="225" t="s">
        <v>91</v>
      </c>
      <c r="C126" s="222" t="s">
        <v>266</v>
      </c>
      <c r="D126" s="222" t="s">
        <v>14</v>
      </c>
      <c r="E126" s="230" t="s">
        <v>14</v>
      </c>
      <c r="F126" s="230" t="s">
        <v>14</v>
      </c>
      <c r="G126" s="230" t="s">
        <v>14</v>
      </c>
      <c r="H126" s="119">
        <v>1401</v>
      </c>
      <c r="I126" s="77" t="s">
        <v>145</v>
      </c>
      <c r="J126" s="119">
        <v>511</v>
      </c>
      <c r="K126" s="73" t="s">
        <v>306</v>
      </c>
      <c r="L126" s="73" t="s">
        <v>306</v>
      </c>
      <c r="M126" s="110">
        <v>1426571.9</v>
      </c>
      <c r="N126" s="110">
        <v>1710844</v>
      </c>
      <c r="O126" s="73" t="s">
        <v>306</v>
      </c>
      <c r="P126" s="73" t="s">
        <v>306</v>
      </c>
      <c r="Q126" s="73" t="s">
        <v>306</v>
      </c>
      <c r="R126" s="73" t="s">
        <v>306</v>
      </c>
      <c r="S126" s="73" t="s">
        <v>306</v>
      </c>
      <c r="T126" s="73" t="s">
        <v>306</v>
      </c>
      <c r="U126" s="73" t="s">
        <v>306</v>
      </c>
      <c r="V126" s="73" t="s">
        <v>306</v>
      </c>
      <c r="W126" s="73" t="s">
        <v>306</v>
      </c>
      <c r="X126" s="73">
        <f>SUM(M126:W126)</f>
        <v>3137415.9</v>
      </c>
    </row>
    <row r="127" spans="1:24" s="29" customFormat="1" ht="20.25" customHeight="1">
      <c r="A127" s="60"/>
      <c r="B127" s="227"/>
      <c r="C127" s="224"/>
      <c r="D127" s="224"/>
      <c r="E127" s="231"/>
      <c r="F127" s="231"/>
      <c r="G127" s="231"/>
      <c r="H127" s="119">
        <v>1401</v>
      </c>
      <c r="I127" s="77" t="s">
        <v>206</v>
      </c>
      <c r="J127" s="119">
        <v>511</v>
      </c>
      <c r="K127" s="73" t="s">
        <v>306</v>
      </c>
      <c r="L127" s="73" t="s">
        <v>306</v>
      </c>
      <c r="M127" s="73">
        <v>0</v>
      </c>
      <c r="N127" s="73">
        <v>0</v>
      </c>
      <c r="O127" s="73">
        <v>1775506.6</v>
      </c>
      <c r="P127" s="73">
        <v>1813009</v>
      </c>
      <c r="Q127" s="73">
        <v>2768641.6</v>
      </c>
      <c r="R127" s="73">
        <v>4458483</v>
      </c>
      <c r="S127" s="73">
        <v>4490537.1</v>
      </c>
      <c r="T127" s="102">
        <v>4732105</v>
      </c>
      <c r="U127" s="102">
        <v>4939017</v>
      </c>
      <c r="V127" s="102">
        <v>4646668</v>
      </c>
      <c r="W127" s="102">
        <v>4038994</v>
      </c>
      <c r="X127" s="102">
        <f>SUM(O127:W127)</f>
        <v>33662961.3</v>
      </c>
    </row>
    <row r="128" spans="1:24" s="8" customFormat="1" ht="30" customHeight="1">
      <c r="A128" s="25" t="s">
        <v>5</v>
      </c>
      <c r="B128" s="34" t="s">
        <v>152</v>
      </c>
      <c r="C128" s="60" t="s">
        <v>140</v>
      </c>
      <c r="D128" s="60" t="s">
        <v>14</v>
      </c>
      <c r="E128" s="25" t="s">
        <v>508</v>
      </c>
      <c r="F128" s="76" t="s">
        <v>14</v>
      </c>
      <c r="G128" s="76" t="s">
        <v>14</v>
      </c>
      <c r="H128" s="77" t="s">
        <v>14</v>
      </c>
      <c r="I128" s="77" t="s">
        <v>14</v>
      </c>
      <c r="J128" s="77" t="s">
        <v>14</v>
      </c>
      <c r="K128" s="77" t="s">
        <v>14</v>
      </c>
      <c r="L128" s="77" t="s">
        <v>14</v>
      </c>
      <c r="M128" s="77" t="s">
        <v>14</v>
      </c>
      <c r="N128" s="90" t="s">
        <v>307</v>
      </c>
      <c r="O128" s="90" t="s">
        <v>307</v>
      </c>
      <c r="P128" s="90" t="s">
        <v>307</v>
      </c>
      <c r="Q128" s="90" t="s">
        <v>307</v>
      </c>
      <c r="R128" s="90" t="s">
        <v>307</v>
      </c>
      <c r="S128" s="90" t="s">
        <v>307</v>
      </c>
      <c r="T128" s="90" t="s">
        <v>307</v>
      </c>
      <c r="U128" s="90" t="s">
        <v>307</v>
      </c>
      <c r="V128" s="90" t="s">
        <v>307</v>
      </c>
      <c r="W128" s="90" t="s">
        <v>307</v>
      </c>
      <c r="X128" s="73" t="s">
        <v>203</v>
      </c>
    </row>
    <row r="129" spans="1:24" s="8" customFormat="1" ht="106.5" customHeight="1">
      <c r="A129" s="25" t="s">
        <v>6</v>
      </c>
      <c r="B129" s="35" t="s">
        <v>422</v>
      </c>
      <c r="C129" s="60" t="s">
        <v>14</v>
      </c>
      <c r="D129" s="25"/>
      <c r="E129" s="60" t="s">
        <v>14</v>
      </c>
      <c r="F129" s="76" t="s">
        <v>396</v>
      </c>
      <c r="G129" s="25" t="s">
        <v>14</v>
      </c>
      <c r="H129" s="77" t="s">
        <v>14</v>
      </c>
      <c r="I129" s="77" t="s">
        <v>14</v>
      </c>
      <c r="J129" s="77" t="s">
        <v>14</v>
      </c>
      <c r="K129" s="73" t="s">
        <v>203</v>
      </c>
      <c r="L129" s="73" t="s">
        <v>203</v>
      </c>
      <c r="M129" s="73" t="s">
        <v>203</v>
      </c>
      <c r="N129" s="73" t="s">
        <v>203</v>
      </c>
      <c r="O129" s="73" t="s">
        <v>203</v>
      </c>
      <c r="P129" s="73" t="s">
        <v>203</v>
      </c>
      <c r="Q129" s="73" t="s">
        <v>203</v>
      </c>
      <c r="R129" s="73" t="s">
        <v>203</v>
      </c>
      <c r="S129" s="73" t="s">
        <v>203</v>
      </c>
      <c r="T129" s="73" t="s">
        <v>203</v>
      </c>
      <c r="U129" s="73" t="s">
        <v>203</v>
      </c>
      <c r="V129" s="73" t="s">
        <v>203</v>
      </c>
      <c r="W129" s="73" t="s">
        <v>203</v>
      </c>
      <c r="X129" s="73" t="s">
        <v>203</v>
      </c>
    </row>
    <row r="130" spans="1:24" s="8" customFormat="1" ht="18" customHeight="1">
      <c r="A130" s="59"/>
      <c r="B130" s="46" t="s">
        <v>91</v>
      </c>
      <c r="C130" s="25" t="s">
        <v>266</v>
      </c>
      <c r="D130" s="25" t="s">
        <v>14</v>
      </c>
      <c r="E130" s="76" t="s">
        <v>14</v>
      </c>
      <c r="F130" s="120" t="s">
        <v>14</v>
      </c>
      <c r="G130" s="120" t="s">
        <v>14</v>
      </c>
      <c r="H130" s="120" t="s">
        <v>14</v>
      </c>
      <c r="I130" s="120" t="s">
        <v>14</v>
      </c>
      <c r="J130" s="120" t="s">
        <v>14</v>
      </c>
      <c r="K130" s="73" t="s">
        <v>306</v>
      </c>
      <c r="L130" s="73" t="s">
        <v>306</v>
      </c>
      <c r="M130" s="73" t="s">
        <v>306</v>
      </c>
      <c r="N130" s="73" t="s">
        <v>306</v>
      </c>
      <c r="O130" s="73" t="s">
        <v>306</v>
      </c>
      <c r="P130" s="73" t="s">
        <v>306</v>
      </c>
      <c r="Q130" s="73" t="s">
        <v>306</v>
      </c>
      <c r="R130" s="73" t="s">
        <v>306</v>
      </c>
      <c r="S130" s="73" t="s">
        <v>306</v>
      </c>
      <c r="T130" s="73" t="s">
        <v>306</v>
      </c>
      <c r="U130" s="73" t="s">
        <v>306</v>
      </c>
      <c r="V130" s="73" t="s">
        <v>306</v>
      </c>
      <c r="W130" s="73" t="s">
        <v>306</v>
      </c>
      <c r="X130" s="73" t="s">
        <v>306</v>
      </c>
    </row>
    <row r="131" spans="1:24" s="8" customFormat="1" ht="96.75" customHeight="1">
      <c r="A131" s="25" t="s">
        <v>7</v>
      </c>
      <c r="B131" s="35" t="s">
        <v>264</v>
      </c>
      <c r="C131" s="60" t="s">
        <v>56</v>
      </c>
      <c r="D131" s="60" t="s">
        <v>14</v>
      </c>
      <c r="E131" s="25" t="s">
        <v>252</v>
      </c>
      <c r="F131" s="76" t="s">
        <v>14</v>
      </c>
      <c r="G131" s="76" t="s">
        <v>14</v>
      </c>
      <c r="H131" s="77" t="s">
        <v>14</v>
      </c>
      <c r="I131" s="77" t="s">
        <v>14</v>
      </c>
      <c r="J131" s="77" t="s">
        <v>14</v>
      </c>
      <c r="K131" s="73" t="s">
        <v>203</v>
      </c>
      <c r="L131" s="73">
        <v>25.7</v>
      </c>
      <c r="M131" s="73">
        <v>22</v>
      </c>
      <c r="N131" s="73">
        <v>20</v>
      </c>
      <c r="O131" s="73">
        <v>20</v>
      </c>
      <c r="P131" s="73">
        <v>17</v>
      </c>
      <c r="Q131" s="73">
        <v>18</v>
      </c>
      <c r="R131" s="73">
        <v>19</v>
      </c>
      <c r="S131" s="73">
        <v>20</v>
      </c>
      <c r="T131" s="73">
        <v>20</v>
      </c>
      <c r="U131" s="73">
        <v>20</v>
      </c>
      <c r="V131" s="73">
        <v>20</v>
      </c>
      <c r="W131" s="73">
        <v>20</v>
      </c>
      <c r="X131" s="73" t="s">
        <v>203</v>
      </c>
    </row>
    <row r="132" spans="1:24" s="8" customFormat="1" ht="95.25" customHeight="1">
      <c r="A132" s="25" t="s">
        <v>8</v>
      </c>
      <c r="B132" s="35" t="s">
        <v>465</v>
      </c>
      <c r="C132" s="60" t="s">
        <v>14</v>
      </c>
      <c r="D132" s="60"/>
      <c r="E132" s="60" t="s">
        <v>14</v>
      </c>
      <c r="F132" s="76" t="s">
        <v>396</v>
      </c>
      <c r="G132" s="25" t="s">
        <v>14</v>
      </c>
      <c r="H132" s="77" t="s">
        <v>14</v>
      </c>
      <c r="I132" s="77" t="s">
        <v>14</v>
      </c>
      <c r="J132" s="77" t="s">
        <v>14</v>
      </c>
      <c r="K132" s="73" t="s">
        <v>203</v>
      </c>
      <c r="L132" s="73" t="s">
        <v>203</v>
      </c>
      <c r="M132" s="73" t="s">
        <v>203</v>
      </c>
      <c r="N132" s="78" t="s">
        <v>203</v>
      </c>
      <c r="O132" s="73" t="s">
        <v>203</v>
      </c>
      <c r="P132" s="73" t="s">
        <v>203</v>
      </c>
      <c r="Q132" s="73" t="s">
        <v>203</v>
      </c>
      <c r="R132" s="73" t="s">
        <v>203</v>
      </c>
      <c r="S132" s="73" t="s">
        <v>203</v>
      </c>
      <c r="T132" s="73" t="s">
        <v>203</v>
      </c>
      <c r="U132" s="73" t="s">
        <v>203</v>
      </c>
      <c r="V132" s="73" t="s">
        <v>203</v>
      </c>
      <c r="W132" s="73" t="s">
        <v>203</v>
      </c>
      <c r="X132" s="73" t="s">
        <v>203</v>
      </c>
    </row>
    <row r="133" spans="1:24" s="8" customFormat="1" ht="20.25" customHeight="1">
      <c r="A133" s="59"/>
      <c r="B133" s="47" t="s">
        <v>91</v>
      </c>
      <c r="C133" s="25" t="s">
        <v>266</v>
      </c>
      <c r="D133" s="25" t="s">
        <v>14</v>
      </c>
      <c r="E133" s="76" t="s">
        <v>14</v>
      </c>
      <c r="F133" s="120" t="s">
        <v>14</v>
      </c>
      <c r="G133" s="120" t="s">
        <v>14</v>
      </c>
      <c r="H133" s="119">
        <v>1402</v>
      </c>
      <c r="I133" s="121" t="s">
        <v>146</v>
      </c>
      <c r="J133" s="119">
        <v>512</v>
      </c>
      <c r="K133" s="73" t="s">
        <v>306</v>
      </c>
      <c r="L133" s="73" t="s">
        <v>306</v>
      </c>
      <c r="M133" s="73">
        <v>3000</v>
      </c>
      <c r="N133" s="78">
        <v>2700</v>
      </c>
      <c r="O133" s="73" t="s">
        <v>306</v>
      </c>
      <c r="P133" s="73" t="s">
        <v>306</v>
      </c>
      <c r="Q133" s="73" t="s">
        <v>306</v>
      </c>
      <c r="R133" s="73" t="s">
        <v>306</v>
      </c>
      <c r="S133" s="73" t="s">
        <v>306</v>
      </c>
      <c r="T133" s="73" t="s">
        <v>306</v>
      </c>
      <c r="U133" s="73" t="s">
        <v>306</v>
      </c>
      <c r="V133" s="73" t="s">
        <v>306</v>
      </c>
      <c r="W133" s="73" t="s">
        <v>306</v>
      </c>
      <c r="X133" s="73">
        <f>SUM(M133:W133)</f>
        <v>5700</v>
      </c>
    </row>
    <row r="134" spans="1:24" s="8" customFormat="1" ht="83.25" customHeight="1">
      <c r="A134" s="59" t="s">
        <v>9</v>
      </c>
      <c r="B134" s="48" t="s">
        <v>424</v>
      </c>
      <c r="C134" s="60" t="s">
        <v>14</v>
      </c>
      <c r="D134" s="60"/>
      <c r="E134" s="99"/>
      <c r="F134" s="76" t="s">
        <v>396</v>
      </c>
      <c r="G134" s="25" t="s">
        <v>14</v>
      </c>
      <c r="H134" s="77" t="s">
        <v>14</v>
      </c>
      <c r="I134" s="77" t="s">
        <v>14</v>
      </c>
      <c r="J134" s="77" t="s">
        <v>14</v>
      </c>
      <c r="K134" s="73" t="s">
        <v>203</v>
      </c>
      <c r="L134" s="73" t="s">
        <v>203</v>
      </c>
      <c r="M134" s="73" t="s">
        <v>203</v>
      </c>
      <c r="N134" s="78" t="s">
        <v>203</v>
      </c>
      <c r="O134" s="73" t="s">
        <v>203</v>
      </c>
      <c r="P134" s="73" t="s">
        <v>203</v>
      </c>
      <c r="Q134" s="73" t="s">
        <v>203</v>
      </c>
      <c r="R134" s="73" t="s">
        <v>203</v>
      </c>
      <c r="S134" s="73" t="s">
        <v>203</v>
      </c>
      <c r="T134" s="73" t="s">
        <v>203</v>
      </c>
      <c r="U134" s="73" t="s">
        <v>203</v>
      </c>
      <c r="V134" s="73" t="s">
        <v>203</v>
      </c>
      <c r="W134" s="73" t="s">
        <v>203</v>
      </c>
      <c r="X134" s="73" t="s">
        <v>203</v>
      </c>
    </row>
    <row r="135" spans="1:24" s="8" customFormat="1" ht="18.75" customHeight="1">
      <c r="A135" s="59"/>
      <c r="B135" s="47" t="s">
        <v>91</v>
      </c>
      <c r="C135" s="25" t="s">
        <v>266</v>
      </c>
      <c r="D135" s="25" t="s">
        <v>14</v>
      </c>
      <c r="E135" s="76" t="s">
        <v>14</v>
      </c>
      <c r="F135" s="120" t="s">
        <v>14</v>
      </c>
      <c r="G135" s="120" t="s">
        <v>14</v>
      </c>
      <c r="H135" s="119">
        <v>1402</v>
      </c>
      <c r="I135" s="121" t="s">
        <v>426</v>
      </c>
      <c r="J135" s="119">
        <v>512</v>
      </c>
      <c r="K135" s="73" t="s">
        <v>306</v>
      </c>
      <c r="L135" s="73" t="s">
        <v>306</v>
      </c>
      <c r="M135" s="73" t="s">
        <v>306</v>
      </c>
      <c r="N135" s="73" t="s">
        <v>306</v>
      </c>
      <c r="O135" s="73" t="s">
        <v>306</v>
      </c>
      <c r="P135" s="73" t="s">
        <v>306</v>
      </c>
      <c r="Q135" s="73" t="s">
        <v>306</v>
      </c>
      <c r="R135" s="73" t="s">
        <v>306</v>
      </c>
      <c r="S135" s="102">
        <v>341927</v>
      </c>
      <c r="T135" s="102" t="s">
        <v>57</v>
      </c>
      <c r="U135" s="102" t="s">
        <v>306</v>
      </c>
      <c r="V135" s="102" t="s">
        <v>306</v>
      </c>
      <c r="W135" s="102" t="s">
        <v>306</v>
      </c>
      <c r="X135" s="102">
        <f>SUM(M135:W135)</f>
        <v>341927</v>
      </c>
    </row>
    <row r="136" spans="1:24" s="8" customFormat="1" ht="152.25" customHeight="1">
      <c r="A136" s="59" t="s">
        <v>332</v>
      </c>
      <c r="B136" s="48" t="s">
        <v>425</v>
      </c>
      <c r="C136" s="60" t="s">
        <v>56</v>
      </c>
      <c r="D136" s="25" t="s">
        <v>14</v>
      </c>
      <c r="E136" s="60" t="s">
        <v>436</v>
      </c>
      <c r="F136" s="120"/>
      <c r="G136" s="120"/>
      <c r="H136" s="119"/>
      <c r="I136" s="121"/>
      <c r="J136" s="119"/>
      <c r="K136" s="73"/>
      <c r="L136" s="73"/>
      <c r="M136" s="73"/>
      <c r="N136" s="78"/>
      <c r="O136" s="73"/>
      <c r="P136" s="73"/>
      <c r="Q136" s="73"/>
      <c r="R136" s="73"/>
      <c r="S136" s="73">
        <v>100</v>
      </c>
      <c r="T136" s="73"/>
      <c r="U136" s="73"/>
      <c r="V136" s="73"/>
      <c r="W136" s="73"/>
      <c r="X136" s="73"/>
    </row>
    <row r="137" spans="1:24" s="31" customFormat="1" ht="70.5" customHeight="1">
      <c r="A137" s="59" t="s">
        <v>10</v>
      </c>
      <c r="B137" s="48" t="s">
        <v>442</v>
      </c>
      <c r="C137" s="60" t="s">
        <v>14</v>
      </c>
      <c r="D137" s="60"/>
      <c r="E137" s="99"/>
      <c r="F137" s="76" t="s">
        <v>404</v>
      </c>
      <c r="G137" s="25" t="s">
        <v>14</v>
      </c>
      <c r="H137" s="77" t="s">
        <v>14</v>
      </c>
      <c r="I137" s="77" t="s">
        <v>14</v>
      </c>
      <c r="J137" s="77" t="s">
        <v>14</v>
      </c>
      <c r="K137" s="73" t="s">
        <v>203</v>
      </c>
      <c r="L137" s="73" t="s">
        <v>203</v>
      </c>
      <c r="M137" s="73" t="s">
        <v>203</v>
      </c>
      <c r="N137" s="78" t="s">
        <v>203</v>
      </c>
      <c r="O137" s="73" t="s">
        <v>203</v>
      </c>
      <c r="P137" s="73" t="s">
        <v>203</v>
      </c>
      <c r="Q137" s="73" t="s">
        <v>203</v>
      </c>
      <c r="R137" s="73" t="s">
        <v>203</v>
      </c>
      <c r="S137" s="73" t="s">
        <v>203</v>
      </c>
      <c r="T137" s="73" t="s">
        <v>203</v>
      </c>
      <c r="U137" s="73" t="s">
        <v>203</v>
      </c>
      <c r="V137" s="73" t="s">
        <v>203</v>
      </c>
      <c r="W137" s="73" t="s">
        <v>203</v>
      </c>
      <c r="X137" s="73" t="s">
        <v>203</v>
      </c>
    </row>
    <row r="138" spans="1:24" s="31" customFormat="1" ht="18.75" customHeight="1">
      <c r="A138" s="59"/>
      <c r="B138" s="47" t="s">
        <v>91</v>
      </c>
      <c r="C138" s="25" t="s">
        <v>17</v>
      </c>
      <c r="D138" s="25" t="s">
        <v>14</v>
      </c>
      <c r="E138" s="76" t="s">
        <v>14</v>
      </c>
      <c r="F138" s="120" t="s">
        <v>14</v>
      </c>
      <c r="G138" s="120" t="s">
        <v>14</v>
      </c>
      <c r="H138" s="119">
        <v>1402</v>
      </c>
      <c r="I138" s="121" t="s">
        <v>441</v>
      </c>
      <c r="J138" s="119">
        <v>512</v>
      </c>
      <c r="K138" s="73" t="s">
        <v>306</v>
      </c>
      <c r="L138" s="73" t="s">
        <v>306</v>
      </c>
      <c r="M138" s="73" t="s">
        <v>306</v>
      </c>
      <c r="N138" s="73" t="s">
        <v>306</v>
      </c>
      <c r="O138" s="73" t="s">
        <v>306</v>
      </c>
      <c r="P138" s="73" t="s">
        <v>306</v>
      </c>
      <c r="Q138" s="73" t="s">
        <v>306</v>
      </c>
      <c r="R138" s="73" t="s">
        <v>306</v>
      </c>
      <c r="S138" s="73" t="s">
        <v>306</v>
      </c>
      <c r="T138" s="73">
        <v>490713.7</v>
      </c>
      <c r="U138" s="73">
        <v>350000</v>
      </c>
      <c r="V138" s="73" t="s">
        <v>306</v>
      </c>
      <c r="W138" s="73" t="s">
        <v>306</v>
      </c>
      <c r="X138" s="73">
        <f>SUM(M138:W138)</f>
        <v>840713.7</v>
      </c>
    </row>
    <row r="139" spans="1:24" s="31" customFormat="1" ht="59.25" customHeight="1">
      <c r="A139" s="59" t="s">
        <v>427</v>
      </c>
      <c r="B139" s="48" t="s">
        <v>443</v>
      </c>
      <c r="C139" s="60" t="s">
        <v>140</v>
      </c>
      <c r="D139" s="25" t="s">
        <v>14</v>
      </c>
      <c r="E139" s="191" t="s">
        <v>508</v>
      </c>
      <c r="F139" s="120"/>
      <c r="G139" s="120"/>
      <c r="H139" s="119"/>
      <c r="I139" s="121"/>
      <c r="J139" s="119"/>
      <c r="K139" s="73"/>
      <c r="L139" s="73"/>
      <c r="M139" s="73"/>
      <c r="N139" s="78"/>
      <c r="O139" s="73"/>
      <c r="P139" s="73"/>
      <c r="Q139" s="73"/>
      <c r="R139" s="73"/>
      <c r="S139" s="73"/>
      <c r="T139" s="89">
        <v>0</v>
      </c>
      <c r="U139" s="73"/>
      <c r="V139" s="73"/>
      <c r="W139" s="73"/>
      <c r="X139" s="73"/>
    </row>
    <row r="140" spans="1:24" s="8" customFormat="1" ht="56.25" customHeight="1">
      <c r="A140" s="25" t="s">
        <v>180</v>
      </c>
      <c r="B140" s="35" t="s">
        <v>415</v>
      </c>
      <c r="C140" s="60" t="s">
        <v>14</v>
      </c>
      <c r="D140" s="60"/>
      <c r="E140" s="60" t="s">
        <v>14</v>
      </c>
      <c r="F140" s="76" t="s">
        <v>396</v>
      </c>
      <c r="G140" s="25" t="s">
        <v>14</v>
      </c>
      <c r="H140" s="77" t="s">
        <v>14</v>
      </c>
      <c r="I140" s="77" t="s">
        <v>14</v>
      </c>
      <c r="J140" s="77" t="s">
        <v>14</v>
      </c>
      <c r="K140" s="73" t="s">
        <v>203</v>
      </c>
      <c r="L140" s="73" t="s">
        <v>203</v>
      </c>
      <c r="M140" s="73" t="s">
        <v>203</v>
      </c>
      <c r="N140" s="78" t="s">
        <v>203</v>
      </c>
      <c r="O140" s="73" t="s">
        <v>203</v>
      </c>
      <c r="P140" s="73" t="s">
        <v>203</v>
      </c>
      <c r="Q140" s="73" t="s">
        <v>203</v>
      </c>
      <c r="R140" s="73" t="s">
        <v>203</v>
      </c>
      <c r="S140" s="73" t="s">
        <v>203</v>
      </c>
      <c r="T140" s="73" t="s">
        <v>203</v>
      </c>
      <c r="U140" s="73" t="s">
        <v>203</v>
      </c>
      <c r="V140" s="73" t="s">
        <v>203</v>
      </c>
      <c r="W140" s="73" t="s">
        <v>203</v>
      </c>
      <c r="X140" s="73" t="s">
        <v>203</v>
      </c>
    </row>
    <row r="141" spans="1:24" s="8" customFormat="1" ht="21" customHeight="1">
      <c r="A141" s="228"/>
      <c r="B141" s="225" t="s">
        <v>91</v>
      </c>
      <c r="C141" s="222" t="s">
        <v>266</v>
      </c>
      <c r="D141" s="222" t="s">
        <v>14</v>
      </c>
      <c r="E141" s="230" t="s">
        <v>14</v>
      </c>
      <c r="F141" s="230" t="s">
        <v>14</v>
      </c>
      <c r="G141" s="230" t="s">
        <v>14</v>
      </c>
      <c r="H141" s="122">
        <v>1402</v>
      </c>
      <c r="I141" s="121" t="s">
        <v>147</v>
      </c>
      <c r="J141" s="123">
        <v>512</v>
      </c>
      <c r="K141" s="73" t="s">
        <v>306</v>
      </c>
      <c r="L141" s="73" t="s">
        <v>306</v>
      </c>
      <c r="M141" s="73">
        <v>529571.3</v>
      </c>
      <c r="N141" s="73">
        <v>367888.8</v>
      </c>
      <c r="O141" s="73" t="s">
        <v>306</v>
      </c>
      <c r="P141" s="73" t="s">
        <v>306</v>
      </c>
      <c r="Q141" s="73" t="s">
        <v>306</v>
      </c>
      <c r="R141" s="73" t="s">
        <v>306</v>
      </c>
      <c r="S141" s="73" t="s">
        <v>306</v>
      </c>
      <c r="T141" s="73" t="s">
        <v>306</v>
      </c>
      <c r="U141" s="73" t="s">
        <v>306</v>
      </c>
      <c r="V141" s="73" t="s">
        <v>306</v>
      </c>
      <c r="W141" s="73" t="s">
        <v>306</v>
      </c>
      <c r="X141" s="73">
        <f>SUM(M141:W141)</f>
        <v>897460.1000000001</v>
      </c>
    </row>
    <row r="142" spans="1:24" s="29" customFormat="1" ht="21" customHeight="1">
      <c r="A142" s="229"/>
      <c r="B142" s="227"/>
      <c r="C142" s="224"/>
      <c r="D142" s="224"/>
      <c r="E142" s="231"/>
      <c r="F142" s="231"/>
      <c r="G142" s="231"/>
      <c r="H142" s="122">
        <v>1402</v>
      </c>
      <c r="I142" s="121" t="s">
        <v>207</v>
      </c>
      <c r="J142" s="122">
        <v>512</v>
      </c>
      <c r="K142" s="73" t="s">
        <v>306</v>
      </c>
      <c r="L142" s="73" t="s">
        <v>306</v>
      </c>
      <c r="M142" s="73" t="s">
        <v>306</v>
      </c>
      <c r="N142" s="73" t="s">
        <v>306</v>
      </c>
      <c r="O142" s="73">
        <v>413228.9</v>
      </c>
      <c r="P142" s="73">
        <v>374963.8</v>
      </c>
      <c r="Q142" s="73">
        <v>863761.3</v>
      </c>
      <c r="R142" s="73">
        <v>1073738</v>
      </c>
      <c r="S142" s="73">
        <v>346944.9</v>
      </c>
      <c r="T142" s="102">
        <v>368064.1</v>
      </c>
      <c r="U142" s="73">
        <v>100000</v>
      </c>
      <c r="V142" s="73">
        <v>0</v>
      </c>
      <c r="W142" s="73" t="s">
        <v>57</v>
      </c>
      <c r="X142" s="73">
        <f>SUM(M142:W142)</f>
        <v>3540701</v>
      </c>
    </row>
    <row r="143" spans="1:24" s="8" customFormat="1" ht="213.75" customHeight="1">
      <c r="A143" s="59" t="s">
        <v>444</v>
      </c>
      <c r="B143" s="49" t="s">
        <v>416</v>
      </c>
      <c r="C143" s="25" t="s">
        <v>56</v>
      </c>
      <c r="D143" s="60" t="s">
        <v>14</v>
      </c>
      <c r="E143" s="25" t="s">
        <v>433</v>
      </c>
      <c r="F143" s="124" t="s">
        <v>165</v>
      </c>
      <c r="G143" s="125" t="s">
        <v>165</v>
      </c>
      <c r="H143" s="126" t="s">
        <v>165</v>
      </c>
      <c r="I143" s="126" t="s">
        <v>165</v>
      </c>
      <c r="J143" s="126" t="s">
        <v>165</v>
      </c>
      <c r="K143" s="127" t="s">
        <v>308</v>
      </c>
      <c r="L143" s="127" t="s">
        <v>308</v>
      </c>
      <c r="M143" s="73">
        <v>100</v>
      </c>
      <c r="N143" s="78">
        <v>100</v>
      </c>
      <c r="O143" s="73">
        <v>100</v>
      </c>
      <c r="P143" s="73">
        <v>100</v>
      </c>
      <c r="Q143" s="73">
        <v>100</v>
      </c>
      <c r="R143" s="73">
        <v>100</v>
      </c>
      <c r="S143" s="73">
        <v>100</v>
      </c>
      <c r="T143" s="73">
        <v>100</v>
      </c>
      <c r="U143" s="73">
        <v>0</v>
      </c>
      <c r="V143" s="73">
        <v>0</v>
      </c>
      <c r="W143" s="73">
        <v>100</v>
      </c>
      <c r="X143" s="73" t="s">
        <v>14</v>
      </c>
    </row>
    <row r="144" spans="1:24" s="8" customFormat="1" ht="92.25" customHeight="1">
      <c r="A144" s="25" t="s">
        <v>428</v>
      </c>
      <c r="B144" s="35" t="s">
        <v>190</v>
      </c>
      <c r="C144" s="60" t="s">
        <v>14</v>
      </c>
      <c r="D144" s="25"/>
      <c r="E144" s="60" t="s">
        <v>14</v>
      </c>
      <c r="F144" s="76" t="s">
        <v>396</v>
      </c>
      <c r="G144" s="25" t="s">
        <v>14</v>
      </c>
      <c r="H144" s="25" t="s">
        <v>14</v>
      </c>
      <c r="I144" s="25" t="s">
        <v>14</v>
      </c>
      <c r="J144" s="25" t="s">
        <v>14</v>
      </c>
      <c r="K144" s="73" t="s">
        <v>203</v>
      </c>
      <c r="L144" s="73" t="s">
        <v>203</v>
      </c>
      <c r="M144" s="73" t="s">
        <v>203</v>
      </c>
      <c r="N144" s="73" t="s">
        <v>203</v>
      </c>
      <c r="O144" s="73" t="s">
        <v>203</v>
      </c>
      <c r="P144" s="73" t="s">
        <v>203</v>
      </c>
      <c r="Q144" s="73" t="s">
        <v>203</v>
      </c>
      <c r="R144" s="73" t="s">
        <v>203</v>
      </c>
      <c r="S144" s="73" t="s">
        <v>203</v>
      </c>
      <c r="T144" s="73" t="s">
        <v>203</v>
      </c>
      <c r="U144" s="73" t="s">
        <v>203</v>
      </c>
      <c r="V144" s="73" t="s">
        <v>203</v>
      </c>
      <c r="W144" s="73" t="s">
        <v>203</v>
      </c>
      <c r="X144" s="73" t="s">
        <v>203</v>
      </c>
    </row>
    <row r="145" spans="1:24" s="8" customFormat="1" ht="18" customHeight="1">
      <c r="A145" s="59"/>
      <c r="B145" s="225" t="s">
        <v>91</v>
      </c>
      <c r="C145" s="222" t="s">
        <v>266</v>
      </c>
      <c r="D145" s="59" t="s">
        <v>14</v>
      </c>
      <c r="E145" s="120" t="s">
        <v>14</v>
      </c>
      <c r="F145" s="120" t="s">
        <v>14</v>
      </c>
      <c r="G145" s="59" t="s">
        <v>14</v>
      </c>
      <c r="H145" s="128">
        <v>1403</v>
      </c>
      <c r="I145" s="121" t="s">
        <v>148</v>
      </c>
      <c r="J145" s="129">
        <v>530</v>
      </c>
      <c r="K145" s="73" t="s">
        <v>306</v>
      </c>
      <c r="L145" s="73" t="s">
        <v>306</v>
      </c>
      <c r="M145" s="73">
        <v>105917</v>
      </c>
      <c r="N145" s="73">
        <v>105917</v>
      </c>
      <c r="O145" s="73" t="s">
        <v>306</v>
      </c>
      <c r="P145" s="73" t="s">
        <v>306</v>
      </c>
      <c r="Q145" s="73" t="s">
        <v>306</v>
      </c>
      <c r="R145" s="73" t="s">
        <v>306</v>
      </c>
      <c r="S145" s="73" t="s">
        <v>306</v>
      </c>
      <c r="T145" s="73" t="s">
        <v>306</v>
      </c>
      <c r="U145" s="73" t="s">
        <v>306</v>
      </c>
      <c r="V145" s="73" t="s">
        <v>306</v>
      </c>
      <c r="W145" s="73" t="s">
        <v>306</v>
      </c>
      <c r="X145" s="73">
        <f>SUM(M145:W145)</f>
        <v>211834</v>
      </c>
    </row>
    <row r="146" spans="1:24" s="29" customFormat="1" ht="16.5" customHeight="1">
      <c r="A146" s="60"/>
      <c r="B146" s="227"/>
      <c r="C146" s="224"/>
      <c r="D146" s="60"/>
      <c r="E146" s="99"/>
      <c r="F146" s="99"/>
      <c r="G146" s="60"/>
      <c r="H146" s="128">
        <v>1403</v>
      </c>
      <c r="I146" s="130" t="s">
        <v>208</v>
      </c>
      <c r="J146" s="129">
        <v>530</v>
      </c>
      <c r="K146" s="73" t="s">
        <v>306</v>
      </c>
      <c r="L146" s="73" t="s">
        <v>306</v>
      </c>
      <c r="M146" s="38" t="s">
        <v>203</v>
      </c>
      <c r="N146" s="38" t="s">
        <v>203</v>
      </c>
      <c r="O146" s="73">
        <v>105917</v>
      </c>
      <c r="P146" s="73">
        <v>102560</v>
      </c>
      <c r="Q146" s="73">
        <v>101466</v>
      </c>
      <c r="R146" s="73">
        <v>100410</v>
      </c>
      <c r="S146" s="73">
        <v>99319</v>
      </c>
      <c r="T146" s="102">
        <v>94194</v>
      </c>
      <c r="U146" s="102">
        <v>93506</v>
      </c>
      <c r="V146" s="102">
        <v>93506</v>
      </c>
      <c r="W146" s="102">
        <v>93506</v>
      </c>
      <c r="X146" s="102">
        <f>SUM(O146:W146)</f>
        <v>884384</v>
      </c>
    </row>
    <row r="147" spans="1:24" s="8" customFormat="1" ht="253.5" customHeight="1">
      <c r="A147" s="25" t="s">
        <v>181</v>
      </c>
      <c r="B147" s="35" t="s">
        <v>144</v>
      </c>
      <c r="C147" s="25" t="s">
        <v>56</v>
      </c>
      <c r="D147" s="25" t="s">
        <v>14</v>
      </c>
      <c r="E147" s="25" t="s">
        <v>434</v>
      </c>
      <c r="F147" s="131" t="s">
        <v>14</v>
      </c>
      <c r="G147" s="25" t="s">
        <v>14</v>
      </c>
      <c r="H147" s="119" t="s">
        <v>14</v>
      </c>
      <c r="I147" s="77" t="s">
        <v>14</v>
      </c>
      <c r="J147" s="77" t="s">
        <v>14</v>
      </c>
      <c r="K147" s="73" t="s">
        <v>203</v>
      </c>
      <c r="L147" s="73" t="s">
        <v>203</v>
      </c>
      <c r="M147" s="108">
        <v>100</v>
      </c>
      <c r="N147" s="108">
        <v>100</v>
      </c>
      <c r="O147" s="108">
        <v>100</v>
      </c>
      <c r="P147" s="108">
        <v>100</v>
      </c>
      <c r="Q147" s="108">
        <v>100</v>
      </c>
      <c r="R147" s="73">
        <v>100</v>
      </c>
      <c r="S147" s="73">
        <v>100</v>
      </c>
      <c r="T147" s="73">
        <v>100</v>
      </c>
      <c r="U147" s="73">
        <v>100</v>
      </c>
      <c r="V147" s="73">
        <v>100</v>
      </c>
      <c r="W147" s="73">
        <v>100</v>
      </c>
      <c r="X147" s="73" t="s">
        <v>203</v>
      </c>
    </row>
    <row r="148" spans="1:24" s="8" customFormat="1" ht="84" customHeight="1">
      <c r="A148" s="60" t="s">
        <v>445</v>
      </c>
      <c r="B148" s="50" t="s">
        <v>188</v>
      </c>
      <c r="C148" s="60" t="s">
        <v>14</v>
      </c>
      <c r="D148" s="60"/>
      <c r="E148" s="99" t="s">
        <v>14</v>
      </c>
      <c r="F148" s="76" t="s">
        <v>396</v>
      </c>
      <c r="G148" s="60" t="s">
        <v>14</v>
      </c>
      <c r="H148" s="121" t="s">
        <v>14</v>
      </c>
      <c r="I148" s="130" t="s">
        <v>14</v>
      </c>
      <c r="J148" s="130" t="s">
        <v>14</v>
      </c>
      <c r="K148" s="38" t="s">
        <v>203</v>
      </c>
      <c r="L148" s="38" t="s">
        <v>203</v>
      </c>
      <c r="M148" s="38" t="s">
        <v>203</v>
      </c>
      <c r="N148" s="38" t="s">
        <v>203</v>
      </c>
      <c r="O148" s="38" t="s">
        <v>203</v>
      </c>
      <c r="P148" s="38" t="s">
        <v>203</v>
      </c>
      <c r="Q148" s="38" t="s">
        <v>203</v>
      </c>
      <c r="R148" s="38" t="s">
        <v>203</v>
      </c>
      <c r="S148" s="104" t="s">
        <v>203</v>
      </c>
      <c r="T148" s="104" t="s">
        <v>203</v>
      </c>
      <c r="U148" s="104" t="s">
        <v>203</v>
      </c>
      <c r="V148" s="104" t="s">
        <v>203</v>
      </c>
      <c r="W148" s="104" t="s">
        <v>203</v>
      </c>
      <c r="X148" s="38" t="s">
        <v>203</v>
      </c>
    </row>
    <row r="149" spans="1:24" s="8" customFormat="1" ht="16.5" customHeight="1">
      <c r="A149" s="59"/>
      <c r="B149" s="222" t="s">
        <v>91</v>
      </c>
      <c r="C149" s="222" t="s">
        <v>17</v>
      </c>
      <c r="D149" s="222" t="s">
        <v>14</v>
      </c>
      <c r="E149" s="230" t="s">
        <v>14</v>
      </c>
      <c r="F149" s="230" t="s">
        <v>14</v>
      </c>
      <c r="G149" s="230" t="s">
        <v>14</v>
      </c>
      <c r="H149" s="77" t="s">
        <v>131</v>
      </c>
      <c r="I149" s="77" t="s">
        <v>132</v>
      </c>
      <c r="J149" s="119">
        <v>530</v>
      </c>
      <c r="K149" s="73" t="s">
        <v>306</v>
      </c>
      <c r="L149" s="73" t="s">
        <v>306</v>
      </c>
      <c r="M149" s="73">
        <v>19.8</v>
      </c>
      <c r="N149" s="73">
        <v>19.9</v>
      </c>
      <c r="O149" s="73" t="s">
        <v>306</v>
      </c>
      <c r="P149" s="73" t="s">
        <v>306</v>
      </c>
      <c r="Q149" s="73" t="s">
        <v>306</v>
      </c>
      <c r="R149" s="73" t="s">
        <v>306</v>
      </c>
      <c r="S149" s="73" t="s">
        <v>306</v>
      </c>
      <c r="T149" s="73" t="s">
        <v>306</v>
      </c>
      <c r="U149" s="73" t="s">
        <v>306</v>
      </c>
      <c r="V149" s="73" t="s">
        <v>306</v>
      </c>
      <c r="W149" s="73" t="s">
        <v>306</v>
      </c>
      <c r="X149" s="73">
        <f>SUM(M149:W149)</f>
        <v>39.7</v>
      </c>
    </row>
    <row r="150" spans="1:24" s="8" customFormat="1" ht="18" customHeight="1">
      <c r="A150" s="60"/>
      <c r="B150" s="224"/>
      <c r="C150" s="224"/>
      <c r="D150" s="224"/>
      <c r="E150" s="231"/>
      <c r="F150" s="231"/>
      <c r="G150" s="231"/>
      <c r="H150" s="90" t="s">
        <v>128</v>
      </c>
      <c r="I150" s="43">
        <v>130279216</v>
      </c>
      <c r="J150" s="43">
        <v>530</v>
      </c>
      <c r="K150" s="73" t="s">
        <v>306</v>
      </c>
      <c r="L150" s="73" t="s">
        <v>306</v>
      </c>
      <c r="M150" s="73" t="s">
        <v>306</v>
      </c>
      <c r="N150" s="73" t="s">
        <v>306</v>
      </c>
      <c r="O150" s="73">
        <v>19.8</v>
      </c>
      <c r="P150" s="73">
        <v>17.2</v>
      </c>
      <c r="Q150" s="73" t="s">
        <v>306</v>
      </c>
      <c r="R150" s="73" t="s">
        <v>306</v>
      </c>
      <c r="S150" s="73" t="s">
        <v>306</v>
      </c>
      <c r="T150" s="73" t="s">
        <v>306</v>
      </c>
      <c r="U150" s="73" t="s">
        <v>306</v>
      </c>
      <c r="V150" s="73" t="s">
        <v>306</v>
      </c>
      <c r="W150" s="73" t="s">
        <v>306</v>
      </c>
      <c r="X150" s="73">
        <f>SUM(M150:W150)</f>
        <v>37</v>
      </c>
    </row>
    <row r="151" spans="1:24" s="8" customFormat="1" ht="57" customHeight="1">
      <c r="A151" s="60" t="s">
        <v>265</v>
      </c>
      <c r="B151" s="50" t="s">
        <v>186</v>
      </c>
      <c r="C151" s="60" t="s">
        <v>139</v>
      </c>
      <c r="D151" s="60" t="s">
        <v>14</v>
      </c>
      <c r="E151" s="25" t="s">
        <v>86</v>
      </c>
      <c r="F151" s="99" t="s">
        <v>14</v>
      </c>
      <c r="G151" s="60" t="s">
        <v>14</v>
      </c>
      <c r="H151" s="60" t="s">
        <v>14</v>
      </c>
      <c r="I151" s="60" t="s">
        <v>14</v>
      </c>
      <c r="J151" s="60" t="s">
        <v>14</v>
      </c>
      <c r="K151" s="39">
        <v>31</v>
      </c>
      <c r="L151" s="39">
        <v>31</v>
      </c>
      <c r="M151" s="39">
        <v>31</v>
      </c>
      <c r="N151" s="39">
        <v>31</v>
      </c>
      <c r="O151" s="39">
        <v>31</v>
      </c>
      <c r="P151" s="39">
        <v>31</v>
      </c>
      <c r="Q151" s="80" t="s">
        <v>203</v>
      </c>
      <c r="R151" s="80" t="s">
        <v>203</v>
      </c>
      <c r="S151" s="80" t="s">
        <v>203</v>
      </c>
      <c r="T151" s="80" t="s">
        <v>203</v>
      </c>
      <c r="U151" s="80" t="s">
        <v>203</v>
      </c>
      <c r="V151" s="80" t="s">
        <v>203</v>
      </c>
      <c r="W151" s="80" t="s">
        <v>203</v>
      </c>
      <c r="X151" s="38" t="s">
        <v>203</v>
      </c>
    </row>
    <row r="152" spans="1:24" s="8" customFormat="1" ht="67.5" customHeight="1">
      <c r="A152" s="60" t="s">
        <v>446</v>
      </c>
      <c r="B152" s="50" t="s">
        <v>187</v>
      </c>
      <c r="C152" s="60" t="s">
        <v>14</v>
      </c>
      <c r="D152" s="60"/>
      <c r="E152" s="99" t="s">
        <v>14</v>
      </c>
      <c r="F152" s="76" t="s">
        <v>396</v>
      </c>
      <c r="G152" s="60" t="s">
        <v>14</v>
      </c>
      <c r="H152" s="38" t="s">
        <v>203</v>
      </c>
      <c r="I152" s="38" t="s">
        <v>203</v>
      </c>
      <c r="J152" s="38" t="s">
        <v>203</v>
      </c>
      <c r="K152" s="38" t="s">
        <v>203</v>
      </c>
      <c r="L152" s="38" t="s">
        <v>203</v>
      </c>
      <c r="M152" s="38" t="s">
        <v>203</v>
      </c>
      <c r="N152" s="38" t="s">
        <v>203</v>
      </c>
      <c r="O152" s="38" t="s">
        <v>203</v>
      </c>
      <c r="P152" s="38" t="s">
        <v>203</v>
      </c>
      <c r="Q152" s="38" t="s">
        <v>203</v>
      </c>
      <c r="R152" s="38" t="s">
        <v>203</v>
      </c>
      <c r="S152" s="38" t="s">
        <v>203</v>
      </c>
      <c r="T152" s="38" t="s">
        <v>203</v>
      </c>
      <c r="U152" s="38" t="s">
        <v>203</v>
      </c>
      <c r="V152" s="38" t="s">
        <v>203</v>
      </c>
      <c r="W152" s="38" t="s">
        <v>203</v>
      </c>
      <c r="X152" s="38" t="s">
        <v>203</v>
      </c>
    </row>
    <row r="153" spans="1:24" s="8" customFormat="1" ht="16.5" customHeight="1">
      <c r="A153" s="51"/>
      <c r="B153" s="225" t="s">
        <v>91</v>
      </c>
      <c r="C153" s="222" t="s">
        <v>266</v>
      </c>
      <c r="D153" s="222" t="s">
        <v>14</v>
      </c>
      <c r="E153" s="230" t="s">
        <v>14</v>
      </c>
      <c r="F153" s="230" t="s">
        <v>14</v>
      </c>
      <c r="G153" s="222" t="s">
        <v>14</v>
      </c>
      <c r="H153" s="122">
        <v>1403</v>
      </c>
      <c r="I153" s="121" t="s">
        <v>149</v>
      </c>
      <c r="J153" s="129">
        <v>530</v>
      </c>
      <c r="K153" s="73">
        <v>0</v>
      </c>
      <c r="L153" s="73">
        <v>0</v>
      </c>
      <c r="M153" s="73">
        <v>5904.1</v>
      </c>
      <c r="N153" s="73">
        <v>6011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f>SUM(M153:W153)</f>
        <v>11915.1</v>
      </c>
    </row>
    <row r="154" spans="1:24" s="8" customFormat="1" ht="20.25" customHeight="1">
      <c r="A154" s="52"/>
      <c r="B154" s="226"/>
      <c r="C154" s="223"/>
      <c r="D154" s="223"/>
      <c r="E154" s="240"/>
      <c r="F154" s="240"/>
      <c r="G154" s="223"/>
      <c r="H154" s="122">
        <v>1403</v>
      </c>
      <c r="I154" s="130" t="s">
        <v>195</v>
      </c>
      <c r="J154" s="129">
        <v>530</v>
      </c>
      <c r="K154" s="73">
        <v>0</v>
      </c>
      <c r="L154" s="73">
        <v>0</v>
      </c>
      <c r="M154" s="73">
        <v>0</v>
      </c>
      <c r="N154" s="73">
        <v>0</v>
      </c>
      <c r="O154" s="73">
        <v>6116.8</v>
      </c>
      <c r="P154" s="73">
        <v>6617.8</v>
      </c>
      <c r="Q154" s="73">
        <v>0</v>
      </c>
      <c r="R154" s="73">
        <v>0</v>
      </c>
      <c r="S154" s="73">
        <v>0</v>
      </c>
      <c r="T154" s="73">
        <v>0</v>
      </c>
      <c r="U154" s="73">
        <v>0</v>
      </c>
      <c r="V154" s="73">
        <v>0</v>
      </c>
      <c r="W154" s="73">
        <v>0</v>
      </c>
      <c r="X154" s="73">
        <f>SUM(M154:W154)</f>
        <v>12734.6</v>
      </c>
    </row>
    <row r="155" spans="1:24" s="29" customFormat="1" ht="18" customHeight="1">
      <c r="A155" s="60"/>
      <c r="B155" s="227"/>
      <c r="C155" s="224"/>
      <c r="D155" s="224"/>
      <c r="E155" s="231"/>
      <c r="F155" s="231"/>
      <c r="G155" s="224"/>
      <c r="H155" s="122">
        <v>1403</v>
      </c>
      <c r="I155" s="132" t="s">
        <v>309</v>
      </c>
      <c r="J155" s="129">
        <v>530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6562.5</v>
      </c>
      <c r="R155" s="73">
        <v>6562.5</v>
      </c>
      <c r="S155" s="73">
        <v>6562.5</v>
      </c>
      <c r="T155" s="102">
        <v>6247.5</v>
      </c>
      <c r="U155" s="133">
        <v>6247.5</v>
      </c>
      <c r="V155" s="133">
        <v>4829.4</v>
      </c>
      <c r="W155" s="133">
        <v>4926.5</v>
      </c>
      <c r="X155" s="102">
        <f>SUM(M155:W155)</f>
        <v>41938.4</v>
      </c>
    </row>
    <row r="156" spans="1:24" s="8" customFormat="1" ht="249.75" customHeight="1">
      <c r="A156" s="60" t="s">
        <v>268</v>
      </c>
      <c r="B156" s="53" t="s">
        <v>177</v>
      </c>
      <c r="C156" s="60" t="s">
        <v>56</v>
      </c>
      <c r="D156" s="60" t="s">
        <v>14</v>
      </c>
      <c r="E156" s="60" t="s">
        <v>435</v>
      </c>
      <c r="F156" s="99" t="s">
        <v>14</v>
      </c>
      <c r="G156" s="60" t="s">
        <v>14</v>
      </c>
      <c r="H156" s="77" t="s">
        <v>14</v>
      </c>
      <c r="I156" s="37" t="s">
        <v>14</v>
      </c>
      <c r="J156" s="37" t="s">
        <v>14</v>
      </c>
      <c r="K156" s="38">
        <v>100</v>
      </c>
      <c r="L156" s="38">
        <v>100</v>
      </c>
      <c r="M156" s="38">
        <v>100</v>
      </c>
      <c r="N156" s="38">
        <v>100</v>
      </c>
      <c r="O156" s="38">
        <v>100</v>
      </c>
      <c r="P156" s="38">
        <v>100</v>
      </c>
      <c r="Q156" s="38">
        <v>100</v>
      </c>
      <c r="R156" s="38">
        <v>100</v>
      </c>
      <c r="S156" s="38">
        <v>100</v>
      </c>
      <c r="T156" s="38">
        <v>100</v>
      </c>
      <c r="U156" s="38">
        <v>100</v>
      </c>
      <c r="V156" s="38">
        <v>100</v>
      </c>
      <c r="W156" s="38">
        <v>100</v>
      </c>
      <c r="X156" s="38" t="s">
        <v>203</v>
      </c>
    </row>
    <row r="157" spans="1:24" s="8" customFormat="1" ht="126.75" customHeight="1">
      <c r="A157" s="25" t="s">
        <v>429</v>
      </c>
      <c r="B157" s="35" t="s">
        <v>417</v>
      </c>
      <c r="C157" s="25" t="s">
        <v>14</v>
      </c>
      <c r="D157" s="60"/>
      <c r="E157" s="76" t="s">
        <v>14</v>
      </c>
      <c r="F157" s="76" t="s">
        <v>396</v>
      </c>
      <c r="G157" s="60" t="s">
        <v>14</v>
      </c>
      <c r="H157" s="60" t="s">
        <v>14</v>
      </c>
      <c r="I157" s="60" t="s">
        <v>14</v>
      </c>
      <c r="J157" s="60" t="s">
        <v>14</v>
      </c>
      <c r="K157" s="73" t="s">
        <v>203</v>
      </c>
      <c r="L157" s="73" t="s">
        <v>203</v>
      </c>
      <c r="M157" s="80" t="s">
        <v>203</v>
      </c>
      <c r="N157" s="80" t="s">
        <v>203</v>
      </c>
      <c r="O157" s="80" t="s">
        <v>203</v>
      </c>
      <c r="P157" s="80" t="s">
        <v>203</v>
      </c>
      <c r="Q157" s="80" t="s">
        <v>203</v>
      </c>
      <c r="R157" s="80" t="s">
        <v>203</v>
      </c>
      <c r="S157" s="81" t="s">
        <v>203</v>
      </c>
      <c r="T157" s="81" t="s">
        <v>203</v>
      </c>
      <c r="U157" s="81" t="s">
        <v>203</v>
      </c>
      <c r="V157" s="81" t="s">
        <v>203</v>
      </c>
      <c r="W157" s="81" t="s">
        <v>203</v>
      </c>
      <c r="X157" s="73" t="s">
        <v>203</v>
      </c>
    </row>
    <row r="158" spans="1:24" s="29" customFormat="1" ht="18" customHeight="1">
      <c r="A158" s="25"/>
      <c r="B158" s="35" t="s">
        <v>91</v>
      </c>
      <c r="C158" s="25" t="s">
        <v>266</v>
      </c>
      <c r="D158" s="36" t="s">
        <v>14</v>
      </c>
      <c r="E158" s="36" t="s">
        <v>14</v>
      </c>
      <c r="F158" s="36" t="s">
        <v>14</v>
      </c>
      <c r="G158" s="36" t="s">
        <v>14</v>
      </c>
      <c r="H158" s="134">
        <v>1403</v>
      </c>
      <c r="I158" s="95" t="s">
        <v>267</v>
      </c>
      <c r="J158" s="119">
        <v>521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73">
        <v>203094.5</v>
      </c>
      <c r="Q158" s="73">
        <v>0</v>
      </c>
      <c r="R158" s="73">
        <v>2201490.6</v>
      </c>
      <c r="S158" s="73">
        <v>1447541.3</v>
      </c>
      <c r="T158" s="102">
        <v>1395658.8</v>
      </c>
      <c r="U158" s="102">
        <v>1028031</v>
      </c>
      <c r="V158" s="102">
        <v>0</v>
      </c>
      <c r="W158" s="102">
        <v>0</v>
      </c>
      <c r="X158" s="102">
        <f>SUM(O158:W158)</f>
        <v>6275816.2</v>
      </c>
    </row>
    <row r="159" spans="1:24" s="8" customFormat="1" ht="150.75" customHeight="1">
      <c r="A159" s="25" t="s">
        <v>430</v>
      </c>
      <c r="B159" s="35" t="s">
        <v>491</v>
      </c>
      <c r="C159" s="25" t="s">
        <v>56</v>
      </c>
      <c r="D159" s="60" t="s">
        <v>14</v>
      </c>
      <c r="E159" s="25" t="s">
        <v>296</v>
      </c>
      <c r="F159" s="36" t="s">
        <v>14</v>
      </c>
      <c r="G159" s="60" t="s">
        <v>14</v>
      </c>
      <c r="H159" s="33" t="s">
        <v>14</v>
      </c>
      <c r="I159" s="33" t="s">
        <v>14</v>
      </c>
      <c r="J159" s="77" t="s">
        <v>14</v>
      </c>
      <c r="K159" s="73" t="s">
        <v>203</v>
      </c>
      <c r="L159" s="73" t="s">
        <v>203</v>
      </c>
      <c r="M159" s="80" t="s">
        <v>203</v>
      </c>
      <c r="N159" s="80" t="s">
        <v>203</v>
      </c>
      <c r="O159" s="80" t="s">
        <v>203</v>
      </c>
      <c r="P159" s="73">
        <v>3</v>
      </c>
      <c r="Q159" s="73">
        <v>0</v>
      </c>
      <c r="R159" s="73">
        <v>0</v>
      </c>
      <c r="S159" s="73">
        <v>0</v>
      </c>
      <c r="T159" s="73">
        <v>0</v>
      </c>
      <c r="U159" s="73">
        <v>0</v>
      </c>
      <c r="V159" s="73">
        <v>0</v>
      </c>
      <c r="W159" s="73">
        <v>0</v>
      </c>
      <c r="X159" s="80" t="s">
        <v>203</v>
      </c>
    </row>
    <row r="160" spans="1:24" s="8" customFormat="1" ht="188.25" customHeight="1">
      <c r="A160" s="25" t="s">
        <v>447</v>
      </c>
      <c r="B160" s="35" t="s">
        <v>505</v>
      </c>
      <c r="C160" s="25" t="s">
        <v>56</v>
      </c>
      <c r="D160" s="60" t="s">
        <v>14</v>
      </c>
      <c r="E160" s="25" t="s">
        <v>418</v>
      </c>
      <c r="F160" s="36" t="s">
        <v>14</v>
      </c>
      <c r="G160" s="60" t="s">
        <v>14</v>
      </c>
      <c r="H160" s="33" t="s">
        <v>14</v>
      </c>
      <c r="I160" s="33" t="s">
        <v>14</v>
      </c>
      <c r="J160" s="77" t="s">
        <v>14</v>
      </c>
      <c r="K160" s="73" t="s">
        <v>203</v>
      </c>
      <c r="L160" s="73" t="s">
        <v>203</v>
      </c>
      <c r="M160" s="80" t="s">
        <v>203</v>
      </c>
      <c r="N160" s="80" t="s">
        <v>203</v>
      </c>
      <c r="O160" s="80" t="s">
        <v>203</v>
      </c>
      <c r="P160" s="73">
        <v>100</v>
      </c>
      <c r="Q160" s="73">
        <v>0</v>
      </c>
      <c r="R160" s="73">
        <v>0</v>
      </c>
      <c r="S160" s="73">
        <v>0</v>
      </c>
      <c r="T160" s="73">
        <v>0</v>
      </c>
      <c r="U160" s="73">
        <v>0</v>
      </c>
      <c r="V160" s="73">
        <v>0</v>
      </c>
      <c r="W160" s="73">
        <v>0</v>
      </c>
      <c r="X160" s="80" t="s">
        <v>203</v>
      </c>
    </row>
    <row r="161" spans="1:24" s="8" customFormat="1" ht="132.75" customHeight="1">
      <c r="A161" s="59" t="s">
        <v>448</v>
      </c>
      <c r="B161" s="49" t="s">
        <v>506</v>
      </c>
      <c r="C161" s="214" t="s">
        <v>266</v>
      </c>
      <c r="D161" s="52" t="s">
        <v>14</v>
      </c>
      <c r="E161" s="189" t="s">
        <v>490</v>
      </c>
      <c r="F161" s="135" t="s">
        <v>14</v>
      </c>
      <c r="G161" s="135" t="s">
        <v>14</v>
      </c>
      <c r="H161" s="135" t="s">
        <v>14</v>
      </c>
      <c r="I161" s="135" t="s">
        <v>14</v>
      </c>
      <c r="J161" s="135" t="s">
        <v>14</v>
      </c>
      <c r="K161" s="135" t="s">
        <v>14</v>
      </c>
      <c r="L161" s="135" t="s">
        <v>14</v>
      </c>
      <c r="M161" s="135" t="s">
        <v>14</v>
      </c>
      <c r="N161" s="135" t="s">
        <v>14</v>
      </c>
      <c r="O161" s="135" t="s">
        <v>14</v>
      </c>
      <c r="P161" s="135" t="s">
        <v>14</v>
      </c>
      <c r="Q161" s="135" t="s">
        <v>14</v>
      </c>
      <c r="R161" s="136">
        <v>0</v>
      </c>
      <c r="S161" s="137">
        <v>0</v>
      </c>
      <c r="T161" s="137">
        <v>0</v>
      </c>
      <c r="U161" s="137">
        <v>0</v>
      </c>
      <c r="V161" s="137">
        <v>0</v>
      </c>
      <c r="W161" s="137">
        <v>0</v>
      </c>
      <c r="X161" s="138" t="s">
        <v>14</v>
      </c>
    </row>
    <row r="162" spans="1:24" s="8" customFormat="1" ht="97.5" customHeight="1">
      <c r="A162" s="54" t="s">
        <v>449</v>
      </c>
      <c r="B162" s="55" t="s">
        <v>440</v>
      </c>
      <c r="C162" s="54" t="s">
        <v>140</v>
      </c>
      <c r="D162" s="54" t="s">
        <v>14</v>
      </c>
      <c r="E162" s="54" t="s">
        <v>510</v>
      </c>
      <c r="F162" s="139" t="s">
        <v>14</v>
      </c>
      <c r="G162" s="139" t="s">
        <v>14</v>
      </c>
      <c r="H162" s="139" t="s">
        <v>14</v>
      </c>
      <c r="I162" s="139" t="s">
        <v>14</v>
      </c>
      <c r="J162" s="139" t="s">
        <v>14</v>
      </c>
      <c r="K162" s="139" t="s">
        <v>14</v>
      </c>
      <c r="L162" s="139" t="s">
        <v>14</v>
      </c>
      <c r="M162" s="139" t="s">
        <v>14</v>
      </c>
      <c r="N162" s="139" t="s">
        <v>14</v>
      </c>
      <c r="O162" s="139" t="s">
        <v>14</v>
      </c>
      <c r="P162" s="139" t="s">
        <v>14</v>
      </c>
      <c r="Q162" s="139" t="s">
        <v>14</v>
      </c>
      <c r="R162" s="139" t="s">
        <v>14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 t="s">
        <v>14</v>
      </c>
    </row>
    <row r="163" spans="1:24" s="8" customFormat="1" ht="108" customHeight="1">
      <c r="A163" s="60" t="s">
        <v>450</v>
      </c>
      <c r="B163" s="50" t="s">
        <v>423</v>
      </c>
      <c r="C163" s="140" t="s">
        <v>14</v>
      </c>
      <c r="D163" s="141"/>
      <c r="E163" s="142" t="s">
        <v>14</v>
      </c>
      <c r="F163" s="99" t="s">
        <v>396</v>
      </c>
      <c r="G163" s="142" t="s">
        <v>14</v>
      </c>
      <c r="H163" s="142" t="s">
        <v>14</v>
      </c>
      <c r="I163" s="142" t="s">
        <v>14</v>
      </c>
      <c r="J163" s="142" t="s">
        <v>14</v>
      </c>
      <c r="K163" s="142" t="s">
        <v>14</v>
      </c>
      <c r="L163" s="142" t="s">
        <v>14</v>
      </c>
      <c r="M163" s="142" t="s">
        <v>14</v>
      </c>
      <c r="N163" s="142" t="s">
        <v>14</v>
      </c>
      <c r="O163" s="142" t="s">
        <v>14</v>
      </c>
      <c r="P163" s="142" t="s">
        <v>14</v>
      </c>
      <c r="Q163" s="142" t="s">
        <v>14</v>
      </c>
      <c r="R163" s="142" t="s">
        <v>14</v>
      </c>
      <c r="S163" s="142" t="s">
        <v>14</v>
      </c>
      <c r="T163" s="142" t="s">
        <v>14</v>
      </c>
      <c r="U163" s="38">
        <v>0</v>
      </c>
      <c r="V163" s="38">
        <v>0</v>
      </c>
      <c r="W163" s="142" t="s">
        <v>14</v>
      </c>
      <c r="X163" s="142" t="s">
        <v>14</v>
      </c>
    </row>
    <row r="164" spans="1:24" s="8" customFormat="1" ht="22.5" customHeight="1">
      <c r="A164" s="25"/>
      <c r="B164" s="35" t="s">
        <v>91</v>
      </c>
      <c r="C164" s="143" t="s">
        <v>266</v>
      </c>
      <c r="D164" s="143" t="s">
        <v>14</v>
      </c>
      <c r="E164" s="113" t="s">
        <v>14</v>
      </c>
      <c r="F164" s="113" t="s">
        <v>14</v>
      </c>
      <c r="G164" s="113" t="s">
        <v>14</v>
      </c>
      <c r="H164" s="113">
        <v>1403</v>
      </c>
      <c r="I164" s="113" t="s">
        <v>310</v>
      </c>
      <c r="J164" s="113">
        <v>521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144">
        <v>1197102.3</v>
      </c>
      <c r="R164" s="144">
        <v>841518</v>
      </c>
      <c r="S164" s="144">
        <v>0</v>
      </c>
      <c r="T164" s="73">
        <v>0</v>
      </c>
      <c r="U164" s="73">
        <v>0</v>
      </c>
      <c r="V164" s="73">
        <v>0</v>
      </c>
      <c r="W164" s="73">
        <v>0</v>
      </c>
      <c r="X164" s="144">
        <f>Q164+R164+S164</f>
        <v>2038620.3</v>
      </c>
    </row>
    <row r="165" spans="1:24" s="8" customFormat="1" ht="216" customHeight="1">
      <c r="A165" s="25" t="s">
        <v>451</v>
      </c>
      <c r="B165" s="35" t="s">
        <v>419</v>
      </c>
      <c r="C165" s="25" t="s">
        <v>56</v>
      </c>
      <c r="D165" s="60" t="s">
        <v>14</v>
      </c>
      <c r="E165" s="25" t="s">
        <v>492</v>
      </c>
      <c r="F165" s="36" t="s">
        <v>14</v>
      </c>
      <c r="G165" s="60" t="s">
        <v>14</v>
      </c>
      <c r="H165" s="33" t="s">
        <v>14</v>
      </c>
      <c r="I165" s="33" t="s">
        <v>14</v>
      </c>
      <c r="J165" s="77" t="s">
        <v>14</v>
      </c>
      <c r="K165" s="73" t="s">
        <v>203</v>
      </c>
      <c r="L165" s="73" t="s">
        <v>203</v>
      </c>
      <c r="M165" s="113" t="s">
        <v>14</v>
      </c>
      <c r="N165" s="113" t="s">
        <v>14</v>
      </c>
      <c r="O165" s="113" t="s">
        <v>14</v>
      </c>
      <c r="P165" s="113" t="s">
        <v>14</v>
      </c>
      <c r="Q165" s="145">
        <v>3.5</v>
      </c>
      <c r="R165" s="145">
        <v>3</v>
      </c>
      <c r="S165" s="145">
        <v>3</v>
      </c>
      <c r="T165" s="73">
        <v>0</v>
      </c>
      <c r="U165" s="73">
        <v>0</v>
      </c>
      <c r="V165" s="73">
        <v>0</v>
      </c>
      <c r="W165" s="73">
        <v>0</v>
      </c>
      <c r="X165" s="113" t="s">
        <v>14</v>
      </c>
    </row>
    <row r="166" spans="1:24" s="8" customFormat="1" ht="82.5" customHeight="1">
      <c r="A166" s="25" t="s">
        <v>328</v>
      </c>
      <c r="B166" s="35" t="s">
        <v>278</v>
      </c>
      <c r="C166" s="25" t="s">
        <v>14</v>
      </c>
      <c r="D166" s="60"/>
      <c r="E166" s="25" t="s">
        <v>14</v>
      </c>
      <c r="F166" s="76" t="s">
        <v>396</v>
      </c>
      <c r="G166" s="60" t="s">
        <v>14</v>
      </c>
      <c r="H166" s="33" t="s">
        <v>14</v>
      </c>
      <c r="I166" s="33" t="s">
        <v>14</v>
      </c>
      <c r="J166" s="77" t="s">
        <v>14</v>
      </c>
      <c r="K166" s="73" t="s">
        <v>14</v>
      </c>
      <c r="L166" s="73" t="s">
        <v>14</v>
      </c>
      <c r="M166" s="73" t="s">
        <v>14</v>
      </c>
      <c r="N166" s="73" t="s">
        <v>14</v>
      </c>
      <c r="O166" s="146" t="s">
        <v>14</v>
      </c>
      <c r="P166" s="40" t="s">
        <v>14</v>
      </c>
      <c r="Q166" s="146" t="s">
        <v>14</v>
      </c>
      <c r="R166" s="146" t="s">
        <v>14</v>
      </c>
      <c r="S166" s="146" t="s">
        <v>14</v>
      </c>
      <c r="T166" s="146" t="s">
        <v>14</v>
      </c>
      <c r="U166" s="146" t="s">
        <v>14</v>
      </c>
      <c r="V166" s="146" t="s">
        <v>14</v>
      </c>
      <c r="W166" s="146" t="s">
        <v>14</v>
      </c>
      <c r="X166" s="146" t="s">
        <v>14</v>
      </c>
    </row>
    <row r="167" spans="1:24" s="8" customFormat="1" ht="22.5" customHeight="1">
      <c r="A167" s="228"/>
      <c r="B167" s="225" t="s">
        <v>91</v>
      </c>
      <c r="C167" s="246" t="s">
        <v>172</v>
      </c>
      <c r="D167" s="222" t="s">
        <v>14</v>
      </c>
      <c r="E167" s="222" t="s">
        <v>14</v>
      </c>
      <c r="F167" s="238" t="s">
        <v>14</v>
      </c>
      <c r="G167" s="238" t="s">
        <v>14</v>
      </c>
      <c r="H167" s="147" t="s">
        <v>283</v>
      </c>
      <c r="I167" s="147" t="s">
        <v>280</v>
      </c>
      <c r="J167" s="147" t="s">
        <v>281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146">
        <v>190926.2</v>
      </c>
      <c r="Q167" s="148">
        <v>12520</v>
      </c>
      <c r="R167" s="73">
        <v>0</v>
      </c>
      <c r="S167" s="73">
        <v>0</v>
      </c>
      <c r="T167" s="73">
        <v>0</v>
      </c>
      <c r="U167" s="73">
        <v>0</v>
      </c>
      <c r="V167" s="73">
        <v>0</v>
      </c>
      <c r="W167" s="73">
        <v>0</v>
      </c>
      <c r="X167" s="146">
        <f>P167+Q167</f>
        <v>203446.2</v>
      </c>
    </row>
    <row r="168" spans="1:24" s="8" customFormat="1" ht="21.75" customHeight="1">
      <c r="A168" s="229"/>
      <c r="B168" s="227"/>
      <c r="C168" s="246"/>
      <c r="D168" s="224"/>
      <c r="E168" s="224"/>
      <c r="F168" s="239"/>
      <c r="G168" s="239"/>
      <c r="H168" s="147" t="s">
        <v>333</v>
      </c>
      <c r="I168" s="147" t="s">
        <v>280</v>
      </c>
      <c r="J168" s="147" t="s">
        <v>281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149">
        <v>770222.9</v>
      </c>
      <c r="Q168" s="148">
        <v>54280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146">
        <f>P168+Q168</f>
        <v>824502.9</v>
      </c>
    </row>
    <row r="169" spans="1:24" s="8" customFormat="1" ht="357.75" customHeight="1">
      <c r="A169" s="59" t="s">
        <v>452</v>
      </c>
      <c r="B169" s="48" t="s">
        <v>284</v>
      </c>
      <c r="C169" s="59" t="s">
        <v>56</v>
      </c>
      <c r="D169" s="59" t="s">
        <v>14</v>
      </c>
      <c r="E169" s="189" t="s">
        <v>493</v>
      </c>
      <c r="F169" s="36" t="s">
        <v>14</v>
      </c>
      <c r="G169" s="60" t="s">
        <v>14</v>
      </c>
      <c r="H169" s="95" t="s">
        <v>203</v>
      </c>
      <c r="I169" s="95" t="s">
        <v>203</v>
      </c>
      <c r="J169" s="95" t="s">
        <v>203</v>
      </c>
      <c r="K169" s="95" t="s">
        <v>203</v>
      </c>
      <c r="L169" s="33" t="s">
        <v>203</v>
      </c>
      <c r="M169" s="33" t="s">
        <v>203</v>
      </c>
      <c r="N169" s="69" t="s">
        <v>203</v>
      </c>
      <c r="O169" s="150" t="s">
        <v>203</v>
      </c>
      <c r="P169" s="149">
        <v>100</v>
      </c>
      <c r="Q169" s="149">
        <v>100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3">
        <v>0</v>
      </c>
      <c r="X169" s="149" t="s">
        <v>203</v>
      </c>
    </row>
    <row r="170" spans="1:24" s="8" customFormat="1" ht="57.75" customHeight="1">
      <c r="A170" s="25" t="s">
        <v>346</v>
      </c>
      <c r="B170" s="34" t="s">
        <v>311</v>
      </c>
      <c r="C170" s="25" t="s">
        <v>14</v>
      </c>
      <c r="D170" s="25"/>
      <c r="E170" s="25" t="s">
        <v>14</v>
      </c>
      <c r="F170" s="76" t="s">
        <v>334</v>
      </c>
      <c r="G170" s="60" t="s">
        <v>14</v>
      </c>
      <c r="H170" s="33" t="s">
        <v>14</v>
      </c>
      <c r="I170" s="33" t="s">
        <v>14</v>
      </c>
      <c r="J170" s="77" t="s">
        <v>14</v>
      </c>
      <c r="K170" s="73" t="s">
        <v>14</v>
      </c>
      <c r="L170" s="73" t="s">
        <v>14</v>
      </c>
      <c r="M170" s="73" t="s">
        <v>14</v>
      </c>
      <c r="N170" s="73" t="s">
        <v>14</v>
      </c>
      <c r="O170" s="73" t="s">
        <v>14</v>
      </c>
      <c r="P170" s="40" t="s">
        <v>14</v>
      </c>
      <c r="Q170" s="73" t="s">
        <v>14</v>
      </c>
      <c r="R170" s="73" t="s">
        <v>14</v>
      </c>
      <c r="S170" s="73" t="s">
        <v>14</v>
      </c>
      <c r="T170" s="73" t="s">
        <v>14</v>
      </c>
      <c r="U170" s="73" t="s">
        <v>14</v>
      </c>
      <c r="V170" s="73" t="s">
        <v>14</v>
      </c>
      <c r="W170" s="73" t="s">
        <v>14</v>
      </c>
      <c r="X170" s="73" t="s">
        <v>14</v>
      </c>
    </row>
    <row r="171" spans="1:24" s="8" customFormat="1" ht="20.25" customHeight="1">
      <c r="A171" s="60"/>
      <c r="B171" s="56" t="s">
        <v>91</v>
      </c>
      <c r="C171" s="143" t="s">
        <v>266</v>
      </c>
      <c r="D171" s="25" t="s">
        <v>14</v>
      </c>
      <c r="E171" s="25" t="s">
        <v>14</v>
      </c>
      <c r="F171" s="25" t="s">
        <v>14</v>
      </c>
      <c r="G171" s="25" t="s">
        <v>14</v>
      </c>
      <c r="H171" s="147" t="s">
        <v>312</v>
      </c>
      <c r="I171" s="147" t="s">
        <v>313</v>
      </c>
      <c r="J171" s="151" t="s">
        <v>281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73">
        <v>0</v>
      </c>
      <c r="Q171" s="148">
        <v>1954584.5</v>
      </c>
      <c r="R171" s="73">
        <v>0</v>
      </c>
      <c r="S171" s="73">
        <v>0</v>
      </c>
      <c r="T171" s="73">
        <v>0</v>
      </c>
      <c r="U171" s="38"/>
      <c r="V171" s="38"/>
      <c r="W171" s="38"/>
      <c r="X171" s="149">
        <f>Q171+R171+S171</f>
        <v>1954584.5</v>
      </c>
    </row>
    <row r="172" spans="1:24" s="8" customFormat="1" ht="213.75" customHeight="1">
      <c r="A172" s="60" t="s">
        <v>453</v>
      </c>
      <c r="B172" s="53" t="s">
        <v>340</v>
      </c>
      <c r="C172" s="25" t="s">
        <v>56</v>
      </c>
      <c r="D172" s="25" t="s">
        <v>14</v>
      </c>
      <c r="E172" s="25" t="s">
        <v>494</v>
      </c>
      <c r="F172" s="36" t="s">
        <v>14</v>
      </c>
      <c r="G172" s="60" t="s">
        <v>14</v>
      </c>
      <c r="H172" s="95" t="s">
        <v>203</v>
      </c>
      <c r="I172" s="95" t="s">
        <v>203</v>
      </c>
      <c r="J172" s="95" t="s">
        <v>203</v>
      </c>
      <c r="K172" s="95" t="s">
        <v>203</v>
      </c>
      <c r="L172" s="33" t="s">
        <v>203</v>
      </c>
      <c r="M172" s="33" t="s">
        <v>203</v>
      </c>
      <c r="N172" s="69" t="s">
        <v>203</v>
      </c>
      <c r="O172" s="69" t="s">
        <v>203</v>
      </c>
      <c r="P172" s="69" t="s">
        <v>203</v>
      </c>
      <c r="Q172" s="148">
        <v>100</v>
      </c>
      <c r="R172" s="73">
        <v>0</v>
      </c>
      <c r="S172" s="73">
        <v>0</v>
      </c>
      <c r="T172" s="73">
        <v>0</v>
      </c>
      <c r="U172" s="73"/>
      <c r="V172" s="73"/>
      <c r="W172" s="73"/>
      <c r="X172" s="73" t="s">
        <v>14</v>
      </c>
    </row>
    <row r="173" spans="1:24" s="8" customFormat="1" ht="141" customHeight="1">
      <c r="A173" s="60" t="s">
        <v>431</v>
      </c>
      <c r="B173" s="53" t="s">
        <v>420</v>
      </c>
      <c r="C173" s="152" t="s">
        <v>14</v>
      </c>
      <c r="D173" s="143"/>
      <c r="E173" s="152" t="s">
        <v>14</v>
      </c>
      <c r="F173" s="76" t="s">
        <v>396</v>
      </c>
      <c r="G173" s="152" t="s">
        <v>14</v>
      </c>
      <c r="H173" s="152" t="s">
        <v>14</v>
      </c>
      <c r="I173" s="152" t="s">
        <v>14</v>
      </c>
      <c r="J173" s="152" t="s">
        <v>14</v>
      </c>
      <c r="K173" s="152" t="s">
        <v>14</v>
      </c>
      <c r="L173" s="152" t="s">
        <v>14</v>
      </c>
      <c r="M173" s="152" t="s">
        <v>14</v>
      </c>
      <c r="N173" s="152" t="s">
        <v>14</v>
      </c>
      <c r="O173" s="152" t="s">
        <v>14</v>
      </c>
      <c r="P173" s="152" t="s">
        <v>14</v>
      </c>
      <c r="Q173" s="152" t="s">
        <v>14</v>
      </c>
      <c r="R173" s="150" t="s">
        <v>14</v>
      </c>
      <c r="S173" s="150" t="s">
        <v>14</v>
      </c>
      <c r="T173" s="150" t="s">
        <v>14</v>
      </c>
      <c r="U173" s="150" t="s">
        <v>14</v>
      </c>
      <c r="V173" s="150" t="s">
        <v>14</v>
      </c>
      <c r="W173" s="150" t="s">
        <v>14</v>
      </c>
      <c r="X173" s="150" t="s">
        <v>14</v>
      </c>
    </row>
    <row r="174" spans="1:24" s="8" customFormat="1" ht="21" customHeight="1">
      <c r="A174" s="60"/>
      <c r="B174" s="56" t="s">
        <v>91</v>
      </c>
      <c r="C174" s="143" t="s">
        <v>266</v>
      </c>
      <c r="D174" s="25" t="s">
        <v>14</v>
      </c>
      <c r="E174" s="25" t="s">
        <v>14</v>
      </c>
      <c r="F174" s="25" t="s">
        <v>14</v>
      </c>
      <c r="G174" s="25" t="s">
        <v>14</v>
      </c>
      <c r="H174" s="147" t="s">
        <v>312</v>
      </c>
      <c r="I174" s="151" t="s">
        <v>327</v>
      </c>
      <c r="J174" s="151" t="s">
        <v>281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148">
        <v>290801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148">
        <v>290801</v>
      </c>
    </row>
    <row r="175" spans="1:24" s="8" customFormat="1" ht="188.25" customHeight="1">
      <c r="A175" s="60" t="s">
        <v>432</v>
      </c>
      <c r="B175" s="53" t="s">
        <v>507</v>
      </c>
      <c r="C175" s="143" t="s">
        <v>56</v>
      </c>
      <c r="D175" s="25" t="s">
        <v>14</v>
      </c>
      <c r="E175" s="190" t="s">
        <v>495</v>
      </c>
      <c r="F175" s="99" t="s">
        <v>14</v>
      </c>
      <c r="G175" s="60" t="s">
        <v>14</v>
      </c>
      <c r="H175" s="147" t="s">
        <v>14</v>
      </c>
      <c r="I175" s="151" t="s">
        <v>14</v>
      </c>
      <c r="J175" s="151" t="s">
        <v>14</v>
      </c>
      <c r="K175" s="153" t="s">
        <v>326</v>
      </c>
      <c r="L175" s="153" t="s">
        <v>326</v>
      </c>
      <c r="M175" s="153" t="s">
        <v>326</v>
      </c>
      <c r="N175" s="150" t="s">
        <v>326</v>
      </c>
      <c r="O175" s="150" t="s">
        <v>326</v>
      </c>
      <c r="P175" s="150" t="s">
        <v>326</v>
      </c>
      <c r="Q175" s="148">
        <v>95</v>
      </c>
      <c r="R175" s="73">
        <v>0</v>
      </c>
      <c r="S175" s="73">
        <v>0</v>
      </c>
      <c r="T175" s="73">
        <v>0</v>
      </c>
      <c r="U175" s="73">
        <v>0</v>
      </c>
      <c r="V175" s="73">
        <v>0</v>
      </c>
      <c r="W175" s="73">
        <v>0</v>
      </c>
      <c r="X175" s="150" t="s">
        <v>326</v>
      </c>
    </row>
    <row r="176" spans="1:24" s="8" customFormat="1" ht="87.75" customHeight="1">
      <c r="A176" s="60" t="s">
        <v>454</v>
      </c>
      <c r="B176" s="35" t="s">
        <v>421</v>
      </c>
      <c r="C176" s="143"/>
      <c r="D176" s="154"/>
      <c r="E176" s="155"/>
      <c r="F176" s="76" t="s">
        <v>396</v>
      </c>
      <c r="G176" s="152" t="s">
        <v>14</v>
      </c>
      <c r="H176" s="152" t="s">
        <v>14</v>
      </c>
      <c r="I176" s="152" t="s">
        <v>14</v>
      </c>
      <c r="J176" s="152" t="s">
        <v>14</v>
      </c>
      <c r="K176" s="152" t="s">
        <v>14</v>
      </c>
      <c r="L176" s="152" t="s">
        <v>14</v>
      </c>
      <c r="M176" s="152" t="s">
        <v>14</v>
      </c>
      <c r="N176" s="152" t="s">
        <v>14</v>
      </c>
      <c r="O176" s="152" t="s">
        <v>14</v>
      </c>
      <c r="P176" s="152" t="s">
        <v>14</v>
      </c>
      <c r="Q176" s="152" t="s">
        <v>14</v>
      </c>
      <c r="R176" s="150" t="s">
        <v>14</v>
      </c>
      <c r="S176" s="150" t="s">
        <v>14</v>
      </c>
      <c r="T176" s="150" t="s">
        <v>14</v>
      </c>
      <c r="U176" s="150" t="s">
        <v>14</v>
      </c>
      <c r="V176" s="150" t="s">
        <v>14</v>
      </c>
      <c r="W176" s="150" t="s">
        <v>14</v>
      </c>
      <c r="X176" s="150" t="s">
        <v>14</v>
      </c>
    </row>
    <row r="177" spans="1:24" s="8" customFormat="1" ht="18" customHeight="1">
      <c r="A177" s="60"/>
      <c r="B177" s="41" t="s">
        <v>91</v>
      </c>
      <c r="C177" s="66" t="s">
        <v>266</v>
      </c>
      <c r="D177" s="62" t="s">
        <v>14</v>
      </c>
      <c r="E177" s="62" t="s">
        <v>14</v>
      </c>
      <c r="F177" s="62" t="s">
        <v>14</v>
      </c>
      <c r="G177" s="62" t="s">
        <v>14</v>
      </c>
      <c r="H177" s="156">
        <v>1403</v>
      </c>
      <c r="I177" s="157" t="s">
        <v>347</v>
      </c>
      <c r="J177" s="158">
        <v>521</v>
      </c>
      <c r="K177" s="114">
        <v>0</v>
      </c>
      <c r="L177" s="114">
        <v>0</v>
      </c>
      <c r="M177" s="114">
        <v>0</v>
      </c>
      <c r="N177" s="114">
        <v>0</v>
      </c>
      <c r="O177" s="114">
        <v>0</v>
      </c>
      <c r="P177" s="114">
        <v>0</v>
      </c>
      <c r="Q177" s="159">
        <v>1381417.8</v>
      </c>
      <c r="R177" s="114">
        <v>0</v>
      </c>
      <c r="S177" s="114">
        <v>0</v>
      </c>
      <c r="T177" s="114">
        <v>0</v>
      </c>
      <c r="U177" s="114">
        <v>0</v>
      </c>
      <c r="V177" s="114">
        <v>0</v>
      </c>
      <c r="W177" s="114">
        <v>0</v>
      </c>
      <c r="X177" s="159">
        <f>Q177</f>
        <v>1381417.8</v>
      </c>
    </row>
    <row r="178" spans="1:24" s="8" customFormat="1" ht="146.25" customHeight="1">
      <c r="A178" s="60" t="s">
        <v>455</v>
      </c>
      <c r="B178" s="35" t="s">
        <v>497</v>
      </c>
      <c r="C178" s="25" t="s">
        <v>56</v>
      </c>
      <c r="D178" s="60" t="s">
        <v>14</v>
      </c>
      <c r="E178" s="25" t="s">
        <v>348</v>
      </c>
      <c r="F178" s="36" t="s">
        <v>14</v>
      </c>
      <c r="G178" s="60" t="s">
        <v>14</v>
      </c>
      <c r="H178" s="33" t="s">
        <v>14</v>
      </c>
      <c r="I178" s="33" t="s">
        <v>14</v>
      </c>
      <c r="J178" s="77" t="s">
        <v>14</v>
      </c>
      <c r="K178" s="73" t="s">
        <v>203</v>
      </c>
      <c r="L178" s="73" t="s">
        <v>203</v>
      </c>
      <c r="M178" s="80" t="s">
        <v>203</v>
      </c>
      <c r="N178" s="80" t="s">
        <v>203</v>
      </c>
      <c r="O178" s="80" t="s">
        <v>203</v>
      </c>
      <c r="P178" s="80" t="s">
        <v>203</v>
      </c>
      <c r="Q178" s="160">
        <v>3</v>
      </c>
      <c r="R178" s="80" t="s">
        <v>203</v>
      </c>
      <c r="S178" s="80" t="s">
        <v>203</v>
      </c>
      <c r="T178" s="80" t="s">
        <v>203</v>
      </c>
      <c r="U178" s="80" t="s">
        <v>203</v>
      </c>
      <c r="V178" s="80" t="s">
        <v>203</v>
      </c>
      <c r="W178" s="80" t="s">
        <v>203</v>
      </c>
      <c r="X178" s="73" t="s">
        <v>14</v>
      </c>
    </row>
    <row r="179" spans="1:24" s="8" customFormat="1" ht="154.5" customHeight="1">
      <c r="A179" s="60" t="s">
        <v>466</v>
      </c>
      <c r="B179" s="35" t="s">
        <v>496</v>
      </c>
      <c r="C179" s="25"/>
      <c r="D179" s="60"/>
      <c r="E179" s="25"/>
      <c r="F179" s="36" t="s">
        <v>473</v>
      </c>
      <c r="G179" s="60" t="s">
        <v>14</v>
      </c>
      <c r="H179" s="33" t="s">
        <v>14</v>
      </c>
      <c r="I179" s="33" t="s">
        <v>14</v>
      </c>
      <c r="J179" s="37" t="s">
        <v>14</v>
      </c>
      <c r="K179" s="38" t="s">
        <v>14</v>
      </c>
      <c r="L179" s="38" t="s">
        <v>14</v>
      </c>
      <c r="M179" s="39" t="s">
        <v>14</v>
      </c>
      <c r="N179" s="39" t="s">
        <v>14</v>
      </c>
      <c r="O179" s="39" t="s">
        <v>14</v>
      </c>
      <c r="P179" s="39" t="s">
        <v>14</v>
      </c>
      <c r="Q179" s="40" t="s">
        <v>14</v>
      </c>
      <c r="R179" s="39" t="s">
        <v>14</v>
      </c>
      <c r="S179" s="39" t="s">
        <v>14</v>
      </c>
      <c r="T179" s="39" t="s">
        <v>14</v>
      </c>
      <c r="U179" s="39" t="s">
        <v>14</v>
      </c>
      <c r="V179" s="39" t="s">
        <v>14</v>
      </c>
      <c r="W179" s="39" t="s">
        <v>14</v>
      </c>
      <c r="X179" s="38" t="s">
        <v>14</v>
      </c>
    </row>
    <row r="180" spans="1:24" s="8" customFormat="1" ht="20.25" customHeight="1">
      <c r="A180" s="60"/>
      <c r="B180" s="41" t="s">
        <v>91</v>
      </c>
      <c r="C180" s="25"/>
      <c r="D180" s="60"/>
      <c r="E180" s="25"/>
      <c r="F180" s="36"/>
      <c r="G180" s="60" t="s">
        <v>14</v>
      </c>
      <c r="H180" s="188">
        <v>1403</v>
      </c>
      <c r="I180" s="42" t="s">
        <v>468</v>
      </c>
      <c r="J180" s="43">
        <v>540</v>
      </c>
      <c r="K180" s="38" t="s">
        <v>14</v>
      </c>
      <c r="L180" s="38" t="s">
        <v>14</v>
      </c>
      <c r="M180" s="39" t="s">
        <v>14</v>
      </c>
      <c r="N180" s="39" t="s">
        <v>14</v>
      </c>
      <c r="O180" s="39" t="s">
        <v>14</v>
      </c>
      <c r="P180" s="39" t="s">
        <v>14</v>
      </c>
      <c r="Q180" s="40" t="s">
        <v>14</v>
      </c>
      <c r="R180" s="39" t="s">
        <v>14</v>
      </c>
      <c r="S180" s="39" t="s">
        <v>14</v>
      </c>
      <c r="T180" s="39" t="s">
        <v>14</v>
      </c>
      <c r="U180" s="58">
        <v>59307.6</v>
      </c>
      <c r="V180" s="58">
        <v>59307.6</v>
      </c>
      <c r="W180" s="58">
        <v>59307.6</v>
      </c>
      <c r="X180" s="38">
        <f>U180+V180+W180</f>
        <v>177922.8</v>
      </c>
    </row>
    <row r="181" spans="1:24" s="8" customFormat="1" ht="240.75" customHeight="1">
      <c r="A181" s="63" t="s">
        <v>467</v>
      </c>
      <c r="B181" s="35" t="s">
        <v>471</v>
      </c>
      <c r="C181" s="25" t="s">
        <v>56</v>
      </c>
      <c r="D181" s="60" t="s">
        <v>14</v>
      </c>
      <c r="E181" s="25" t="s">
        <v>479</v>
      </c>
      <c r="F181" s="60" t="s">
        <v>14</v>
      </c>
      <c r="G181" s="60" t="s">
        <v>14</v>
      </c>
      <c r="H181" s="60" t="s">
        <v>14</v>
      </c>
      <c r="I181" s="60" t="s">
        <v>14</v>
      </c>
      <c r="J181" s="60" t="s">
        <v>14</v>
      </c>
      <c r="K181" s="38" t="s">
        <v>14</v>
      </c>
      <c r="L181" s="38" t="s">
        <v>14</v>
      </c>
      <c r="M181" s="39" t="s">
        <v>14</v>
      </c>
      <c r="N181" s="39" t="s">
        <v>14</v>
      </c>
      <c r="O181" s="39" t="s">
        <v>14</v>
      </c>
      <c r="P181" s="39" t="s">
        <v>14</v>
      </c>
      <c r="Q181" s="40" t="s">
        <v>14</v>
      </c>
      <c r="R181" s="39" t="s">
        <v>14</v>
      </c>
      <c r="S181" s="39" t="s">
        <v>14</v>
      </c>
      <c r="T181" s="39" t="s">
        <v>14</v>
      </c>
      <c r="U181" s="58">
        <v>100</v>
      </c>
      <c r="V181" s="58">
        <v>100</v>
      </c>
      <c r="W181" s="58">
        <v>100</v>
      </c>
      <c r="X181" s="38" t="s">
        <v>14</v>
      </c>
    </row>
    <row r="182" spans="1:24" s="8" customFormat="1" ht="267" customHeight="1">
      <c r="A182" s="63" t="s">
        <v>469</v>
      </c>
      <c r="B182" s="35" t="s">
        <v>472</v>
      </c>
      <c r="C182" s="25" t="s">
        <v>56</v>
      </c>
      <c r="D182" s="60" t="s">
        <v>14</v>
      </c>
      <c r="E182" s="25" t="s">
        <v>480</v>
      </c>
      <c r="F182" s="60" t="s">
        <v>14</v>
      </c>
      <c r="G182" s="60" t="s">
        <v>14</v>
      </c>
      <c r="H182" s="60" t="s">
        <v>14</v>
      </c>
      <c r="I182" s="60" t="s">
        <v>14</v>
      </c>
      <c r="J182" s="60" t="s">
        <v>14</v>
      </c>
      <c r="K182" s="38" t="s">
        <v>14</v>
      </c>
      <c r="L182" s="38" t="s">
        <v>14</v>
      </c>
      <c r="M182" s="39" t="s">
        <v>14</v>
      </c>
      <c r="N182" s="39" t="s">
        <v>14</v>
      </c>
      <c r="O182" s="39" t="s">
        <v>14</v>
      </c>
      <c r="P182" s="39" t="s">
        <v>14</v>
      </c>
      <c r="Q182" s="40" t="s">
        <v>14</v>
      </c>
      <c r="R182" s="39" t="s">
        <v>14</v>
      </c>
      <c r="S182" s="39" t="s">
        <v>14</v>
      </c>
      <c r="T182" s="39" t="s">
        <v>14</v>
      </c>
      <c r="U182" s="58">
        <v>100</v>
      </c>
      <c r="V182" s="58">
        <v>100</v>
      </c>
      <c r="W182" s="58">
        <v>100</v>
      </c>
      <c r="X182" s="38" t="s">
        <v>14</v>
      </c>
    </row>
    <row r="183" spans="1:24" s="8" customFormat="1" ht="228" customHeight="1">
      <c r="A183" s="60" t="s">
        <v>470</v>
      </c>
      <c r="B183" s="35" t="s">
        <v>474</v>
      </c>
      <c r="C183" s="25" t="s">
        <v>56</v>
      </c>
      <c r="D183" s="60" t="s">
        <v>14</v>
      </c>
      <c r="E183" s="25" t="s">
        <v>481</v>
      </c>
      <c r="F183" s="60" t="s">
        <v>14</v>
      </c>
      <c r="G183" s="60" t="s">
        <v>14</v>
      </c>
      <c r="H183" s="60" t="s">
        <v>14</v>
      </c>
      <c r="I183" s="60" t="s">
        <v>14</v>
      </c>
      <c r="J183" s="60" t="s">
        <v>14</v>
      </c>
      <c r="K183" s="38" t="s">
        <v>14</v>
      </c>
      <c r="L183" s="38" t="s">
        <v>14</v>
      </c>
      <c r="M183" s="39" t="s">
        <v>14</v>
      </c>
      <c r="N183" s="39" t="s">
        <v>14</v>
      </c>
      <c r="O183" s="39" t="s">
        <v>14</v>
      </c>
      <c r="P183" s="39" t="s">
        <v>14</v>
      </c>
      <c r="Q183" s="40" t="s">
        <v>14</v>
      </c>
      <c r="R183" s="39" t="s">
        <v>14</v>
      </c>
      <c r="S183" s="39" t="s">
        <v>14</v>
      </c>
      <c r="T183" s="39" t="s">
        <v>14</v>
      </c>
      <c r="U183" s="39">
        <v>1</v>
      </c>
      <c r="V183" s="39">
        <v>1</v>
      </c>
      <c r="W183" s="39">
        <v>1</v>
      </c>
      <c r="X183" s="38" t="s">
        <v>14</v>
      </c>
    </row>
    <row r="184" spans="1:24" s="8" customFormat="1" ht="68.25" customHeight="1">
      <c r="A184" s="44"/>
      <c r="B184" s="161" t="s">
        <v>242</v>
      </c>
      <c r="C184" s="162" t="s">
        <v>14</v>
      </c>
      <c r="D184" s="162" t="s">
        <v>14</v>
      </c>
      <c r="E184" s="162" t="s">
        <v>14</v>
      </c>
      <c r="F184" s="162" t="s">
        <v>14</v>
      </c>
      <c r="G184" s="162" t="s">
        <v>14</v>
      </c>
      <c r="H184" s="163" t="s">
        <v>14</v>
      </c>
      <c r="I184" s="164" t="s">
        <v>14</v>
      </c>
      <c r="J184" s="164" t="s">
        <v>14</v>
      </c>
      <c r="K184" s="165" t="s">
        <v>14</v>
      </c>
      <c r="L184" s="165" t="s">
        <v>14</v>
      </c>
      <c r="M184" s="165" t="s">
        <v>14</v>
      </c>
      <c r="N184" s="165" t="s">
        <v>14</v>
      </c>
      <c r="O184" s="165" t="s">
        <v>14</v>
      </c>
      <c r="P184" s="165" t="s">
        <v>14</v>
      </c>
      <c r="Q184" s="165" t="s">
        <v>14</v>
      </c>
      <c r="R184" s="166" t="s">
        <v>14</v>
      </c>
      <c r="S184" s="166" t="s">
        <v>14</v>
      </c>
      <c r="T184" s="166" t="s">
        <v>14</v>
      </c>
      <c r="U184" s="166" t="s">
        <v>14</v>
      </c>
      <c r="V184" s="166" t="s">
        <v>14</v>
      </c>
      <c r="W184" s="166" t="s">
        <v>14</v>
      </c>
      <c r="X184" s="166" t="s">
        <v>14</v>
      </c>
    </row>
    <row r="185" spans="1:24" s="27" customFormat="1" ht="43.5" customHeight="1">
      <c r="A185" s="167" t="s">
        <v>80</v>
      </c>
      <c r="B185" s="161" t="s">
        <v>224</v>
      </c>
      <c r="C185" s="25" t="s">
        <v>14</v>
      </c>
      <c r="D185" s="25"/>
      <c r="E185" s="25" t="s">
        <v>14</v>
      </c>
      <c r="F185" s="76" t="s">
        <v>396</v>
      </c>
      <c r="G185" s="25" t="s">
        <v>87</v>
      </c>
      <c r="H185" s="95" t="s">
        <v>14</v>
      </c>
      <c r="I185" s="33" t="s">
        <v>14</v>
      </c>
      <c r="J185" s="33" t="s">
        <v>14</v>
      </c>
      <c r="K185" s="69" t="s">
        <v>14</v>
      </c>
      <c r="L185" s="69" t="s">
        <v>14</v>
      </c>
      <c r="M185" s="73" t="s">
        <v>14</v>
      </c>
      <c r="N185" s="73" t="s">
        <v>14</v>
      </c>
      <c r="O185" s="73" t="s">
        <v>14</v>
      </c>
      <c r="P185" s="73" t="s">
        <v>14</v>
      </c>
      <c r="Q185" s="73" t="s">
        <v>14</v>
      </c>
      <c r="R185" s="73" t="s">
        <v>14</v>
      </c>
      <c r="S185" s="78" t="s">
        <v>14</v>
      </c>
      <c r="T185" s="78" t="s">
        <v>14</v>
      </c>
      <c r="U185" s="78" t="s">
        <v>14</v>
      </c>
      <c r="V185" s="78" t="s">
        <v>14</v>
      </c>
      <c r="W185" s="78" t="s">
        <v>14</v>
      </c>
      <c r="X185" s="73" t="s">
        <v>14</v>
      </c>
    </row>
    <row r="186" spans="1:24" s="8" customFormat="1" ht="20.25" customHeight="1">
      <c r="A186" s="44"/>
      <c r="B186" s="45" t="s">
        <v>91</v>
      </c>
      <c r="C186" s="215" t="s">
        <v>266</v>
      </c>
      <c r="D186" s="62" t="s">
        <v>14</v>
      </c>
      <c r="E186" s="66" t="s">
        <v>14</v>
      </c>
      <c r="F186" s="65" t="s">
        <v>14</v>
      </c>
      <c r="G186" s="66" t="s">
        <v>14</v>
      </c>
      <c r="H186" s="157" t="s">
        <v>14</v>
      </c>
      <c r="I186" s="168" t="s">
        <v>14</v>
      </c>
      <c r="J186" s="168" t="s">
        <v>14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73">
        <v>0</v>
      </c>
      <c r="Q186" s="73">
        <v>0</v>
      </c>
      <c r="R186" s="73">
        <v>0</v>
      </c>
      <c r="S186" s="73">
        <v>0</v>
      </c>
      <c r="T186" s="73">
        <v>0</v>
      </c>
      <c r="U186" s="73"/>
      <c r="V186" s="73"/>
      <c r="W186" s="73"/>
      <c r="X186" s="114" t="s">
        <v>14</v>
      </c>
    </row>
    <row r="187" spans="1:24" s="8" customFormat="1" ht="141" customHeight="1">
      <c r="A187" s="25" t="s">
        <v>120</v>
      </c>
      <c r="B187" s="35" t="s">
        <v>243</v>
      </c>
      <c r="C187" s="25" t="s">
        <v>56</v>
      </c>
      <c r="D187" s="60" t="s">
        <v>14</v>
      </c>
      <c r="E187" s="25" t="s">
        <v>297</v>
      </c>
      <c r="F187" s="76" t="s">
        <v>14</v>
      </c>
      <c r="G187" s="76" t="s">
        <v>14</v>
      </c>
      <c r="H187" s="77" t="s">
        <v>14</v>
      </c>
      <c r="I187" s="77" t="s">
        <v>14</v>
      </c>
      <c r="J187" s="77" t="s">
        <v>14</v>
      </c>
      <c r="K187" s="110">
        <v>0</v>
      </c>
      <c r="L187" s="110">
        <v>0</v>
      </c>
      <c r="M187" s="73">
        <v>3.06</v>
      </c>
      <c r="N187" s="73">
        <v>3.03</v>
      </c>
      <c r="O187" s="73">
        <v>3</v>
      </c>
      <c r="P187" s="73">
        <v>2.97</v>
      </c>
      <c r="Q187" s="73">
        <v>2.94</v>
      </c>
      <c r="R187" s="73">
        <v>2.91</v>
      </c>
      <c r="S187" s="78">
        <v>2.8</v>
      </c>
      <c r="T187" s="78">
        <v>2.7</v>
      </c>
      <c r="U187" s="78">
        <v>2.7</v>
      </c>
      <c r="V187" s="78">
        <v>2.7</v>
      </c>
      <c r="W187" s="78">
        <v>2.7</v>
      </c>
      <c r="X187" s="73" t="s">
        <v>14</v>
      </c>
    </row>
    <row r="188" spans="1:24" s="8" customFormat="1" ht="43.5" customHeight="1">
      <c r="A188" s="25" t="s">
        <v>121</v>
      </c>
      <c r="B188" s="35" t="s">
        <v>160</v>
      </c>
      <c r="C188" s="25" t="s">
        <v>48</v>
      </c>
      <c r="D188" s="60" t="s">
        <v>14</v>
      </c>
      <c r="E188" s="25" t="s">
        <v>86</v>
      </c>
      <c r="F188" s="76" t="s">
        <v>14</v>
      </c>
      <c r="G188" s="76" t="s">
        <v>14</v>
      </c>
      <c r="H188" s="77" t="s">
        <v>14</v>
      </c>
      <c r="I188" s="77" t="s">
        <v>14</v>
      </c>
      <c r="J188" s="77" t="s">
        <v>14</v>
      </c>
      <c r="K188" s="110">
        <v>0</v>
      </c>
      <c r="L188" s="110">
        <v>0</v>
      </c>
      <c r="M188" s="110">
        <v>0</v>
      </c>
      <c r="N188" s="110">
        <v>0</v>
      </c>
      <c r="O188" s="73">
        <v>2</v>
      </c>
      <c r="P188" s="73">
        <v>2</v>
      </c>
      <c r="Q188" s="73">
        <v>3</v>
      </c>
      <c r="R188" s="73">
        <v>3</v>
      </c>
      <c r="S188" s="73">
        <v>3</v>
      </c>
      <c r="T188" s="73">
        <v>3</v>
      </c>
      <c r="U188" s="73">
        <v>3</v>
      </c>
      <c r="V188" s="73">
        <v>3</v>
      </c>
      <c r="W188" s="73">
        <v>3</v>
      </c>
      <c r="X188" s="73" t="s">
        <v>14</v>
      </c>
    </row>
    <row r="189" spans="1:24" s="8" customFormat="1" ht="96.75" customHeight="1">
      <c r="A189" s="25" t="s">
        <v>122</v>
      </c>
      <c r="B189" s="35" t="s">
        <v>81</v>
      </c>
      <c r="C189" s="25" t="s">
        <v>56</v>
      </c>
      <c r="D189" s="60" t="s">
        <v>14</v>
      </c>
      <c r="E189" s="25" t="s">
        <v>253</v>
      </c>
      <c r="F189" s="76" t="s">
        <v>14</v>
      </c>
      <c r="G189" s="76" t="s">
        <v>14</v>
      </c>
      <c r="H189" s="77" t="s">
        <v>14</v>
      </c>
      <c r="I189" s="77" t="s">
        <v>14</v>
      </c>
      <c r="J189" s="77" t="s">
        <v>14</v>
      </c>
      <c r="K189" s="110">
        <v>0</v>
      </c>
      <c r="L189" s="110">
        <v>0</v>
      </c>
      <c r="M189" s="73">
        <v>100</v>
      </c>
      <c r="N189" s="73">
        <v>100</v>
      </c>
      <c r="O189" s="73">
        <v>100</v>
      </c>
      <c r="P189" s="73">
        <v>100</v>
      </c>
      <c r="Q189" s="73">
        <v>100</v>
      </c>
      <c r="R189" s="73">
        <v>100</v>
      </c>
      <c r="S189" s="73">
        <v>100</v>
      </c>
      <c r="T189" s="73">
        <v>100</v>
      </c>
      <c r="U189" s="73">
        <v>100</v>
      </c>
      <c r="V189" s="73">
        <v>100</v>
      </c>
      <c r="W189" s="73">
        <v>100</v>
      </c>
      <c r="X189" s="73" t="s">
        <v>14</v>
      </c>
    </row>
    <row r="190" spans="1:24" s="8" customFormat="1" ht="97.5" customHeight="1">
      <c r="A190" s="25" t="s">
        <v>0</v>
      </c>
      <c r="B190" s="35" t="s">
        <v>329</v>
      </c>
      <c r="C190" s="79" t="s">
        <v>56</v>
      </c>
      <c r="D190" s="169" t="s">
        <v>14</v>
      </c>
      <c r="E190" s="79" t="s">
        <v>253</v>
      </c>
      <c r="F190" s="100" t="s">
        <v>14</v>
      </c>
      <c r="G190" s="100" t="s">
        <v>14</v>
      </c>
      <c r="H190" s="107" t="s">
        <v>14</v>
      </c>
      <c r="I190" s="107" t="s">
        <v>14</v>
      </c>
      <c r="J190" s="107" t="s">
        <v>14</v>
      </c>
      <c r="K190" s="102" t="s">
        <v>14</v>
      </c>
      <c r="L190" s="102" t="s">
        <v>14</v>
      </c>
      <c r="M190" s="102" t="s">
        <v>14</v>
      </c>
      <c r="N190" s="102" t="s">
        <v>14</v>
      </c>
      <c r="O190" s="102" t="s">
        <v>14</v>
      </c>
      <c r="P190" s="102" t="s">
        <v>14</v>
      </c>
      <c r="Q190" s="97">
        <v>100</v>
      </c>
      <c r="R190" s="73">
        <v>100</v>
      </c>
      <c r="S190" s="73">
        <v>100</v>
      </c>
      <c r="T190" s="73">
        <v>100</v>
      </c>
      <c r="U190" s="73">
        <v>100</v>
      </c>
      <c r="V190" s="73">
        <v>100</v>
      </c>
      <c r="W190" s="73">
        <v>100</v>
      </c>
      <c r="X190" s="73" t="s">
        <v>14</v>
      </c>
    </row>
    <row r="191" spans="1:24" s="22" customFormat="1" ht="82.5" customHeight="1">
      <c r="A191" s="44" t="s">
        <v>82</v>
      </c>
      <c r="B191" s="88" t="s">
        <v>241</v>
      </c>
      <c r="C191" s="60" t="s">
        <v>14</v>
      </c>
      <c r="D191" s="25"/>
      <c r="E191" s="60" t="s">
        <v>14</v>
      </c>
      <c r="F191" s="76" t="s">
        <v>396</v>
      </c>
      <c r="G191" s="25" t="s">
        <v>14</v>
      </c>
      <c r="H191" s="77" t="s">
        <v>14</v>
      </c>
      <c r="I191" s="77" t="s">
        <v>14</v>
      </c>
      <c r="J191" s="77" t="s">
        <v>14</v>
      </c>
      <c r="K191" s="73" t="s">
        <v>14</v>
      </c>
      <c r="L191" s="73" t="s">
        <v>14</v>
      </c>
      <c r="M191" s="73" t="s">
        <v>14</v>
      </c>
      <c r="N191" s="73" t="s">
        <v>14</v>
      </c>
      <c r="O191" s="73" t="s">
        <v>14</v>
      </c>
      <c r="P191" s="73" t="s">
        <v>14</v>
      </c>
      <c r="Q191" s="73" t="s">
        <v>14</v>
      </c>
      <c r="R191" s="73" t="s">
        <v>14</v>
      </c>
      <c r="S191" s="73" t="s">
        <v>14</v>
      </c>
      <c r="T191" s="73" t="s">
        <v>14</v>
      </c>
      <c r="U191" s="73" t="s">
        <v>14</v>
      </c>
      <c r="V191" s="73" t="s">
        <v>14</v>
      </c>
      <c r="W191" s="73" t="s">
        <v>14</v>
      </c>
      <c r="X191" s="73" t="s">
        <v>14</v>
      </c>
    </row>
    <row r="192" spans="1:24" s="22" customFormat="1" ht="19.5" customHeight="1">
      <c r="A192" s="44"/>
      <c r="B192" s="112" t="s">
        <v>91</v>
      </c>
      <c r="C192" s="215" t="s">
        <v>266</v>
      </c>
      <c r="D192" s="62" t="s">
        <v>14</v>
      </c>
      <c r="E192" s="66" t="s">
        <v>14</v>
      </c>
      <c r="F192" s="65" t="s">
        <v>14</v>
      </c>
      <c r="G192" s="66" t="s">
        <v>14</v>
      </c>
      <c r="H192" s="157" t="s">
        <v>14</v>
      </c>
      <c r="I192" s="168" t="s">
        <v>14</v>
      </c>
      <c r="J192" s="168" t="s">
        <v>14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  <c r="R192" s="73">
        <v>0</v>
      </c>
      <c r="S192" s="73">
        <v>0</v>
      </c>
      <c r="T192" s="73">
        <v>0</v>
      </c>
      <c r="U192" s="73">
        <v>0</v>
      </c>
      <c r="V192" s="73">
        <v>0</v>
      </c>
      <c r="W192" s="73">
        <v>0</v>
      </c>
      <c r="X192" s="73" t="s">
        <v>14</v>
      </c>
    </row>
    <row r="193" spans="1:24" s="22" customFormat="1" ht="151.5" customHeight="1">
      <c r="A193" s="25" t="s">
        <v>123</v>
      </c>
      <c r="B193" s="35" t="s">
        <v>1</v>
      </c>
      <c r="C193" s="25" t="s">
        <v>56</v>
      </c>
      <c r="D193" s="60" t="s">
        <v>14</v>
      </c>
      <c r="E193" s="169" t="s">
        <v>255</v>
      </c>
      <c r="F193" s="100"/>
      <c r="G193" s="79"/>
      <c r="H193" s="101" t="s">
        <v>14</v>
      </c>
      <c r="I193" s="101" t="s">
        <v>14</v>
      </c>
      <c r="J193" s="101" t="s">
        <v>14</v>
      </c>
      <c r="K193" s="102" t="s">
        <v>14</v>
      </c>
      <c r="L193" s="102" t="s">
        <v>14</v>
      </c>
      <c r="M193" s="102" t="s">
        <v>14</v>
      </c>
      <c r="N193" s="102" t="s">
        <v>14</v>
      </c>
      <c r="O193" s="102" t="s">
        <v>14</v>
      </c>
      <c r="P193" s="102" t="s">
        <v>14</v>
      </c>
      <c r="Q193" s="102">
        <v>80</v>
      </c>
      <c r="R193" s="73">
        <v>85</v>
      </c>
      <c r="S193" s="73">
        <v>85</v>
      </c>
      <c r="T193" s="73">
        <v>85</v>
      </c>
      <c r="U193" s="73">
        <v>85</v>
      </c>
      <c r="V193" s="73">
        <v>85</v>
      </c>
      <c r="W193" s="73">
        <v>85</v>
      </c>
      <c r="X193" s="73" t="s">
        <v>14</v>
      </c>
    </row>
    <row r="194" spans="1:24" s="8" customFormat="1" ht="95.25" customHeight="1">
      <c r="A194" s="25" t="s">
        <v>161</v>
      </c>
      <c r="B194" s="35" t="s">
        <v>498</v>
      </c>
      <c r="C194" s="25" t="s">
        <v>56</v>
      </c>
      <c r="D194" s="60" t="s">
        <v>14</v>
      </c>
      <c r="E194" s="25" t="s">
        <v>394</v>
      </c>
      <c r="F194" s="76" t="s">
        <v>14</v>
      </c>
      <c r="G194" s="76" t="s">
        <v>14</v>
      </c>
      <c r="H194" s="77" t="s">
        <v>14</v>
      </c>
      <c r="I194" s="77" t="s">
        <v>14</v>
      </c>
      <c r="J194" s="77" t="s">
        <v>14</v>
      </c>
      <c r="K194" s="77" t="s">
        <v>14</v>
      </c>
      <c r="L194" s="77" t="s">
        <v>14</v>
      </c>
      <c r="M194" s="77">
        <v>82</v>
      </c>
      <c r="N194" s="77">
        <v>84</v>
      </c>
      <c r="O194" s="77">
        <v>84</v>
      </c>
      <c r="P194" s="77">
        <v>86</v>
      </c>
      <c r="Q194" s="73">
        <v>86</v>
      </c>
      <c r="R194" s="73">
        <v>88</v>
      </c>
      <c r="S194" s="73">
        <v>88</v>
      </c>
      <c r="T194" s="73">
        <v>88</v>
      </c>
      <c r="U194" s="73">
        <v>88</v>
      </c>
      <c r="V194" s="73">
        <v>88</v>
      </c>
      <c r="W194" s="73">
        <v>88</v>
      </c>
      <c r="X194" s="73" t="s">
        <v>14</v>
      </c>
    </row>
    <row r="195" spans="1:24" s="8" customFormat="1" ht="136.5" customHeight="1">
      <c r="A195" s="25" t="s">
        <v>330</v>
      </c>
      <c r="B195" s="35" t="s">
        <v>162</v>
      </c>
      <c r="C195" s="60" t="s">
        <v>56</v>
      </c>
      <c r="D195" s="60" t="s">
        <v>14</v>
      </c>
      <c r="E195" s="25" t="s">
        <v>254</v>
      </c>
      <c r="F195" s="76" t="s">
        <v>14</v>
      </c>
      <c r="G195" s="76" t="s">
        <v>14</v>
      </c>
      <c r="H195" s="77" t="s">
        <v>14</v>
      </c>
      <c r="I195" s="77" t="s">
        <v>14</v>
      </c>
      <c r="J195" s="77" t="s">
        <v>14</v>
      </c>
      <c r="K195" s="73" t="s">
        <v>14</v>
      </c>
      <c r="L195" s="73" t="s">
        <v>14</v>
      </c>
      <c r="M195" s="73">
        <v>60</v>
      </c>
      <c r="N195" s="73">
        <v>63</v>
      </c>
      <c r="O195" s="73">
        <v>67</v>
      </c>
      <c r="P195" s="73">
        <v>70</v>
      </c>
      <c r="Q195" s="73">
        <v>70</v>
      </c>
      <c r="R195" s="73">
        <v>72</v>
      </c>
      <c r="S195" s="73">
        <v>75</v>
      </c>
      <c r="T195" s="73">
        <v>75</v>
      </c>
      <c r="U195" s="73">
        <v>75</v>
      </c>
      <c r="V195" s="73">
        <v>75</v>
      </c>
      <c r="W195" s="73">
        <v>75</v>
      </c>
      <c r="X195" s="73" t="s">
        <v>14</v>
      </c>
    </row>
    <row r="196" spans="1:24" s="23" customFormat="1" ht="57.75" customHeight="1">
      <c r="A196" s="44" t="s">
        <v>215</v>
      </c>
      <c r="B196" s="32" t="s">
        <v>499</v>
      </c>
      <c r="C196" s="60" t="s">
        <v>14</v>
      </c>
      <c r="D196" s="25"/>
      <c r="E196" s="60" t="s">
        <v>14</v>
      </c>
      <c r="F196" s="76" t="s">
        <v>396</v>
      </c>
      <c r="G196" s="25" t="s">
        <v>14</v>
      </c>
      <c r="H196" s="77" t="s">
        <v>14</v>
      </c>
      <c r="I196" s="77" t="s">
        <v>14</v>
      </c>
      <c r="J196" s="77" t="s">
        <v>14</v>
      </c>
      <c r="K196" s="73" t="s">
        <v>14</v>
      </c>
      <c r="L196" s="73" t="s">
        <v>14</v>
      </c>
      <c r="M196" s="73" t="s">
        <v>14</v>
      </c>
      <c r="N196" s="73" t="s">
        <v>14</v>
      </c>
      <c r="O196" s="73" t="s">
        <v>14</v>
      </c>
      <c r="P196" s="73" t="s">
        <v>14</v>
      </c>
      <c r="Q196" s="73" t="s">
        <v>14</v>
      </c>
      <c r="R196" s="73" t="s">
        <v>14</v>
      </c>
      <c r="S196" s="73" t="s">
        <v>14</v>
      </c>
      <c r="T196" s="73" t="s">
        <v>14</v>
      </c>
      <c r="U196" s="73" t="s">
        <v>14</v>
      </c>
      <c r="V196" s="73" t="s">
        <v>14</v>
      </c>
      <c r="W196" s="73" t="s">
        <v>14</v>
      </c>
      <c r="X196" s="73" t="s">
        <v>14</v>
      </c>
    </row>
    <row r="197" spans="1:24" s="8" customFormat="1" ht="22.5" customHeight="1">
      <c r="A197" s="44"/>
      <c r="B197" s="45" t="s">
        <v>91</v>
      </c>
      <c r="C197" s="215" t="s">
        <v>266</v>
      </c>
      <c r="D197" s="62" t="s">
        <v>14</v>
      </c>
      <c r="E197" s="66" t="s">
        <v>14</v>
      </c>
      <c r="F197" s="65" t="s">
        <v>14</v>
      </c>
      <c r="G197" s="66" t="s">
        <v>14</v>
      </c>
      <c r="H197" s="157" t="s">
        <v>14</v>
      </c>
      <c r="I197" s="168" t="s">
        <v>14</v>
      </c>
      <c r="J197" s="168" t="s">
        <v>14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v>0</v>
      </c>
      <c r="V197" s="73">
        <v>0</v>
      </c>
      <c r="W197" s="73">
        <v>0</v>
      </c>
      <c r="X197" s="73" t="s">
        <v>14</v>
      </c>
    </row>
    <row r="198" spans="1:24" s="8" customFormat="1" ht="162" customHeight="1">
      <c r="A198" s="25" t="s">
        <v>216</v>
      </c>
      <c r="B198" s="170" t="s">
        <v>395</v>
      </c>
      <c r="C198" s="169" t="s">
        <v>56</v>
      </c>
      <c r="D198" s="79" t="s">
        <v>14</v>
      </c>
      <c r="E198" s="169" t="s">
        <v>331</v>
      </c>
      <c r="F198" s="100" t="s">
        <v>14</v>
      </c>
      <c r="G198" s="100" t="s">
        <v>14</v>
      </c>
      <c r="H198" s="107" t="s">
        <v>14</v>
      </c>
      <c r="I198" s="107" t="s">
        <v>14</v>
      </c>
      <c r="J198" s="107" t="s">
        <v>14</v>
      </c>
      <c r="K198" s="102" t="s">
        <v>14</v>
      </c>
      <c r="L198" s="102" t="s">
        <v>14</v>
      </c>
      <c r="M198" s="102" t="s">
        <v>14</v>
      </c>
      <c r="N198" s="102" t="s">
        <v>14</v>
      </c>
      <c r="O198" s="102" t="s">
        <v>14</v>
      </c>
      <c r="P198" s="102" t="s">
        <v>14</v>
      </c>
      <c r="Q198" s="73">
        <v>87</v>
      </c>
      <c r="R198" s="73">
        <v>87</v>
      </c>
      <c r="S198" s="73">
        <v>87</v>
      </c>
      <c r="T198" s="73">
        <v>87</v>
      </c>
      <c r="U198" s="73">
        <v>87</v>
      </c>
      <c r="V198" s="73">
        <v>87</v>
      </c>
      <c r="W198" s="73">
        <v>87</v>
      </c>
      <c r="X198" s="73" t="s">
        <v>14</v>
      </c>
    </row>
    <row r="199" spans="1:24" s="8" customFormat="1" ht="90" customHeight="1">
      <c r="A199" s="44"/>
      <c r="B199" s="32" t="s">
        <v>220</v>
      </c>
      <c r="C199" s="71" t="s">
        <v>14</v>
      </c>
      <c r="D199" s="71" t="s">
        <v>14</v>
      </c>
      <c r="E199" s="71" t="s">
        <v>14</v>
      </c>
      <c r="F199" s="71" t="s">
        <v>14</v>
      </c>
      <c r="G199" s="71" t="s">
        <v>14</v>
      </c>
      <c r="H199" s="72" t="s">
        <v>14</v>
      </c>
      <c r="I199" s="72" t="s">
        <v>14</v>
      </c>
      <c r="J199" s="72" t="s">
        <v>14</v>
      </c>
      <c r="K199" s="74" t="s">
        <v>14</v>
      </c>
      <c r="L199" s="74" t="s">
        <v>14</v>
      </c>
      <c r="M199" s="74" t="s">
        <v>14</v>
      </c>
      <c r="N199" s="74" t="s">
        <v>14</v>
      </c>
      <c r="O199" s="74" t="s">
        <v>14</v>
      </c>
      <c r="P199" s="74" t="s">
        <v>14</v>
      </c>
      <c r="Q199" s="74" t="s">
        <v>14</v>
      </c>
      <c r="R199" s="75" t="s">
        <v>14</v>
      </c>
      <c r="S199" s="75" t="s">
        <v>14</v>
      </c>
      <c r="T199" s="75" t="s">
        <v>14</v>
      </c>
      <c r="U199" s="75" t="s">
        <v>14</v>
      </c>
      <c r="V199" s="75" t="s">
        <v>14</v>
      </c>
      <c r="W199" s="75" t="s">
        <v>14</v>
      </c>
      <c r="X199" s="75" t="s">
        <v>14</v>
      </c>
    </row>
    <row r="200" spans="1:24" s="29" customFormat="1" ht="28.5" customHeight="1">
      <c r="A200" s="44" t="s">
        <v>83</v>
      </c>
      <c r="B200" s="32" t="s">
        <v>84</v>
      </c>
      <c r="C200" s="60" t="s">
        <v>14</v>
      </c>
      <c r="D200" s="76"/>
      <c r="E200" s="60" t="s">
        <v>14</v>
      </c>
      <c r="F200" s="76" t="s">
        <v>396</v>
      </c>
      <c r="G200" s="25" t="s">
        <v>87</v>
      </c>
      <c r="H200" s="77" t="s">
        <v>14</v>
      </c>
      <c r="I200" s="77" t="s">
        <v>14</v>
      </c>
      <c r="J200" s="77" t="s">
        <v>14</v>
      </c>
      <c r="K200" s="73" t="s">
        <v>14</v>
      </c>
      <c r="L200" s="73" t="s">
        <v>14</v>
      </c>
      <c r="M200" s="73" t="s">
        <v>14</v>
      </c>
      <c r="N200" s="73" t="s">
        <v>14</v>
      </c>
      <c r="O200" s="73" t="s">
        <v>14</v>
      </c>
      <c r="P200" s="73" t="s">
        <v>14</v>
      </c>
      <c r="Q200" s="73" t="s">
        <v>14</v>
      </c>
      <c r="R200" s="73" t="s">
        <v>14</v>
      </c>
      <c r="S200" s="73" t="s">
        <v>14</v>
      </c>
      <c r="T200" s="73" t="s">
        <v>14</v>
      </c>
      <c r="U200" s="73" t="s">
        <v>14</v>
      </c>
      <c r="V200" s="73" t="s">
        <v>14</v>
      </c>
      <c r="W200" s="73" t="s">
        <v>14</v>
      </c>
      <c r="X200" s="73" t="s">
        <v>14</v>
      </c>
    </row>
    <row r="201" spans="1:24" s="29" customFormat="1" ht="15">
      <c r="A201" s="171"/>
      <c r="B201" s="92" t="s">
        <v>91</v>
      </c>
      <c r="C201" s="25" t="s">
        <v>266</v>
      </c>
      <c r="D201" s="60" t="s">
        <v>14</v>
      </c>
      <c r="E201" s="25" t="s">
        <v>14</v>
      </c>
      <c r="F201" s="76" t="s">
        <v>14</v>
      </c>
      <c r="G201" s="25" t="s">
        <v>14</v>
      </c>
      <c r="H201" s="77" t="s">
        <v>14</v>
      </c>
      <c r="I201" s="77" t="s">
        <v>14</v>
      </c>
      <c r="J201" s="77" t="s">
        <v>14</v>
      </c>
      <c r="K201" s="73">
        <v>0</v>
      </c>
      <c r="L201" s="73">
        <v>0</v>
      </c>
      <c r="M201" s="74">
        <f>M206+M221+M230+M242+M243</f>
        <v>121454.70000000001</v>
      </c>
      <c r="N201" s="74">
        <f>N206+N221+N230+N242+N243</f>
        <v>146437.19999999998</v>
      </c>
      <c r="O201" s="74">
        <f>O206+O221+O230+O242+O243</f>
        <v>126946.1</v>
      </c>
      <c r="P201" s="74">
        <f>P206+P221+P230+P242+P243</f>
        <v>143969.9</v>
      </c>
      <c r="Q201" s="74">
        <f>Q206+Q221+Q230+Q242+Q243</f>
        <v>170758.7</v>
      </c>
      <c r="R201" s="74">
        <f aca="true" t="shared" si="3" ref="R201:W201">R206+R221+R230</f>
        <v>174601.5</v>
      </c>
      <c r="S201" s="74">
        <f t="shared" si="3"/>
        <v>173833.3</v>
      </c>
      <c r="T201" s="74">
        <f t="shared" si="3"/>
        <v>173601.9</v>
      </c>
      <c r="U201" s="74">
        <f t="shared" si="3"/>
        <v>167689.40000000002</v>
      </c>
      <c r="V201" s="74">
        <f t="shared" si="3"/>
        <v>130278.4</v>
      </c>
      <c r="W201" s="74">
        <f t="shared" si="3"/>
        <v>133397.2</v>
      </c>
      <c r="X201" s="75">
        <f>SUM(M201:W201)</f>
        <v>1662968.3</v>
      </c>
    </row>
    <row r="202" spans="1:24" ht="45.75" customHeight="1">
      <c r="A202" s="47" t="s">
        <v>258</v>
      </c>
      <c r="B202" s="34" t="s">
        <v>157</v>
      </c>
      <c r="C202" s="60" t="s">
        <v>56</v>
      </c>
      <c r="D202" s="25" t="s">
        <v>14</v>
      </c>
      <c r="E202" s="76" t="s">
        <v>86</v>
      </c>
      <c r="F202" s="76" t="s">
        <v>14</v>
      </c>
      <c r="G202" s="25" t="s">
        <v>14</v>
      </c>
      <c r="H202" s="77" t="s">
        <v>14</v>
      </c>
      <c r="I202" s="77" t="s">
        <v>14</v>
      </c>
      <c r="J202" s="77" t="s">
        <v>14</v>
      </c>
      <c r="K202" s="73" t="s">
        <v>14</v>
      </c>
      <c r="L202" s="73">
        <v>100</v>
      </c>
      <c r="M202" s="73">
        <v>100</v>
      </c>
      <c r="N202" s="73">
        <v>100</v>
      </c>
      <c r="O202" s="73">
        <v>100</v>
      </c>
      <c r="P202" s="73">
        <v>100</v>
      </c>
      <c r="Q202" s="73">
        <v>100</v>
      </c>
      <c r="R202" s="73">
        <v>100</v>
      </c>
      <c r="S202" s="73">
        <v>100</v>
      </c>
      <c r="T202" s="73">
        <v>100</v>
      </c>
      <c r="U202" s="73">
        <v>100</v>
      </c>
      <c r="V202" s="73">
        <v>100</v>
      </c>
      <c r="W202" s="73">
        <v>100</v>
      </c>
      <c r="X202" s="73" t="s">
        <v>14</v>
      </c>
    </row>
    <row r="203" spans="1:24" ht="45" customHeight="1">
      <c r="A203" s="172" t="s">
        <v>85</v>
      </c>
      <c r="B203" s="173" t="s">
        <v>178</v>
      </c>
      <c r="C203" s="25" t="s">
        <v>14</v>
      </c>
      <c r="D203" s="76" t="s">
        <v>14</v>
      </c>
      <c r="E203" s="25" t="s">
        <v>14</v>
      </c>
      <c r="F203" s="76" t="s">
        <v>396</v>
      </c>
      <c r="G203" s="59" t="s">
        <v>14</v>
      </c>
      <c r="H203" s="77" t="s">
        <v>14</v>
      </c>
      <c r="I203" s="77" t="s">
        <v>14</v>
      </c>
      <c r="J203" s="77" t="s">
        <v>14</v>
      </c>
      <c r="K203" s="73" t="s">
        <v>14</v>
      </c>
      <c r="L203" s="73" t="s">
        <v>14</v>
      </c>
      <c r="M203" s="73" t="s">
        <v>14</v>
      </c>
      <c r="N203" s="73" t="s">
        <v>14</v>
      </c>
      <c r="O203" s="73" t="s">
        <v>14</v>
      </c>
      <c r="P203" s="73" t="s">
        <v>14</v>
      </c>
      <c r="Q203" s="73" t="s">
        <v>14</v>
      </c>
      <c r="R203" s="73" t="s">
        <v>14</v>
      </c>
      <c r="S203" s="73" t="s">
        <v>14</v>
      </c>
      <c r="T203" s="73" t="s">
        <v>14</v>
      </c>
      <c r="U203" s="73" t="s">
        <v>14</v>
      </c>
      <c r="V203" s="73" t="s">
        <v>14</v>
      </c>
      <c r="W203" s="73" t="s">
        <v>14</v>
      </c>
      <c r="X203" s="73" t="s">
        <v>14</v>
      </c>
    </row>
    <row r="204" spans="1:24" ht="69.75" customHeight="1">
      <c r="A204" s="92" t="s">
        <v>261</v>
      </c>
      <c r="B204" s="48" t="s">
        <v>259</v>
      </c>
      <c r="C204" s="25" t="s">
        <v>140</v>
      </c>
      <c r="D204" s="60" t="s">
        <v>14</v>
      </c>
      <c r="E204" s="25" t="s">
        <v>509</v>
      </c>
      <c r="F204" s="120" t="s">
        <v>14</v>
      </c>
      <c r="G204" s="59" t="s">
        <v>14</v>
      </c>
      <c r="H204" s="77" t="s">
        <v>14</v>
      </c>
      <c r="I204" s="77" t="s">
        <v>14</v>
      </c>
      <c r="J204" s="77" t="s">
        <v>14</v>
      </c>
      <c r="K204" s="73" t="s">
        <v>14</v>
      </c>
      <c r="L204" s="73" t="s">
        <v>14</v>
      </c>
      <c r="M204" s="73" t="s">
        <v>14</v>
      </c>
      <c r="N204" s="73" t="s">
        <v>14</v>
      </c>
      <c r="O204" s="73" t="s">
        <v>14</v>
      </c>
      <c r="P204" s="108">
        <v>1</v>
      </c>
      <c r="Q204" s="108">
        <v>1</v>
      </c>
      <c r="R204" s="73">
        <v>1</v>
      </c>
      <c r="S204" s="73">
        <v>1</v>
      </c>
      <c r="T204" s="73">
        <v>1</v>
      </c>
      <c r="U204" s="73">
        <v>1</v>
      </c>
      <c r="V204" s="73">
        <v>1</v>
      </c>
      <c r="W204" s="73">
        <v>1</v>
      </c>
      <c r="X204" s="73" t="s">
        <v>203</v>
      </c>
    </row>
    <row r="205" spans="1:24" ht="26.25" customHeight="1">
      <c r="A205" s="92" t="s">
        <v>158</v>
      </c>
      <c r="B205" s="34" t="s">
        <v>182</v>
      </c>
      <c r="C205" s="60" t="s">
        <v>14</v>
      </c>
      <c r="D205" s="60"/>
      <c r="E205" s="60" t="s">
        <v>14</v>
      </c>
      <c r="F205" s="76" t="s">
        <v>396</v>
      </c>
      <c r="G205" s="25" t="s">
        <v>14</v>
      </c>
      <c r="H205" s="77" t="s">
        <v>14</v>
      </c>
      <c r="I205" s="77" t="s">
        <v>14</v>
      </c>
      <c r="J205" s="77" t="s">
        <v>14</v>
      </c>
      <c r="K205" s="73" t="s">
        <v>14</v>
      </c>
      <c r="L205" s="73" t="s">
        <v>14</v>
      </c>
      <c r="M205" s="73" t="s">
        <v>14</v>
      </c>
      <c r="N205" s="73" t="s">
        <v>14</v>
      </c>
      <c r="O205" s="73" t="s">
        <v>14</v>
      </c>
      <c r="P205" s="73" t="s">
        <v>14</v>
      </c>
      <c r="Q205" s="73" t="s">
        <v>14</v>
      </c>
      <c r="R205" s="73" t="s">
        <v>14</v>
      </c>
      <c r="S205" s="73" t="s">
        <v>14</v>
      </c>
      <c r="T205" s="73" t="s">
        <v>14</v>
      </c>
      <c r="U205" s="73" t="s">
        <v>14</v>
      </c>
      <c r="V205" s="73" t="s">
        <v>14</v>
      </c>
      <c r="W205" s="73" t="s">
        <v>14</v>
      </c>
      <c r="X205" s="73" t="s">
        <v>14</v>
      </c>
    </row>
    <row r="206" spans="1:24" s="29" customFormat="1" ht="15">
      <c r="A206" s="228"/>
      <c r="B206" s="225" t="s">
        <v>91</v>
      </c>
      <c r="C206" s="222" t="s">
        <v>266</v>
      </c>
      <c r="D206" s="230" t="s">
        <v>14</v>
      </c>
      <c r="E206" s="230" t="s">
        <v>14</v>
      </c>
      <c r="F206" s="230" t="s">
        <v>14</v>
      </c>
      <c r="G206" s="230" t="s">
        <v>14</v>
      </c>
      <c r="H206" s="72" t="s">
        <v>133</v>
      </c>
      <c r="I206" s="72"/>
      <c r="J206" s="72"/>
      <c r="K206" s="73">
        <v>0</v>
      </c>
      <c r="L206" s="73">
        <v>0</v>
      </c>
      <c r="M206" s="74">
        <f aca="true" t="shared" si="4" ref="M206:W206">SUM(M207:M217)</f>
        <v>99906.20000000001</v>
      </c>
      <c r="N206" s="74">
        <f t="shared" si="4"/>
        <v>121379.09999999999</v>
      </c>
      <c r="O206" s="74">
        <f t="shared" si="4"/>
        <v>109096.1</v>
      </c>
      <c r="P206" s="74">
        <f t="shared" si="4"/>
        <v>120228.1</v>
      </c>
      <c r="Q206" s="74">
        <f t="shared" si="4"/>
        <v>106896.3</v>
      </c>
      <c r="R206" s="74">
        <f t="shared" si="4"/>
        <v>118744.59999999999</v>
      </c>
      <c r="S206" s="74">
        <f t="shared" si="4"/>
        <v>118114.9</v>
      </c>
      <c r="T206" s="74">
        <f t="shared" si="4"/>
        <v>116123.1</v>
      </c>
      <c r="U206" s="74">
        <f t="shared" si="4"/>
        <v>112355.3</v>
      </c>
      <c r="V206" s="74">
        <f t="shared" si="4"/>
        <v>87504</v>
      </c>
      <c r="W206" s="74">
        <f t="shared" si="4"/>
        <v>89763.3</v>
      </c>
      <c r="X206" s="75">
        <f aca="true" t="shared" si="5" ref="X206:X217">SUM(M206:W206)</f>
        <v>1200111.0000000002</v>
      </c>
    </row>
    <row r="207" spans="1:24" ht="15">
      <c r="A207" s="234"/>
      <c r="B207" s="226"/>
      <c r="C207" s="223"/>
      <c r="D207" s="240"/>
      <c r="E207" s="240"/>
      <c r="F207" s="240"/>
      <c r="G207" s="240"/>
      <c r="H207" s="121" t="s">
        <v>128</v>
      </c>
      <c r="I207" s="121" t="s">
        <v>150</v>
      </c>
      <c r="J207" s="123">
        <v>120</v>
      </c>
      <c r="K207" s="73">
        <v>0</v>
      </c>
      <c r="L207" s="73">
        <v>0</v>
      </c>
      <c r="M207" s="108">
        <v>87927.1</v>
      </c>
      <c r="N207" s="108">
        <v>110763.7</v>
      </c>
      <c r="O207" s="73">
        <v>0</v>
      </c>
      <c r="P207" s="73">
        <v>0</v>
      </c>
      <c r="Q207" s="73">
        <v>0</v>
      </c>
      <c r="R207" s="73">
        <v>0</v>
      </c>
      <c r="S207" s="73">
        <v>0</v>
      </c>
      <c r="T207" s="73">
        <v>0</v>
      </c>
      <c r="U207" s="73">
        <v>0</v>
      </c>
      <c r="V207" s="73">
        <v>0</v>
      </c>
      <c r="W207" s="73">
        <v>0</v>
      </c>
      <c r="X207" s="73">
        <f t="shared" si="5"/>
        <v>198690.8</v>
      </c>
    </row>
    <row r="208" spans="1:24" ht="15">
      <c r="A208" s="234"/>
      <c r="B208" s="226"/>
      <c r="C208" s="223"/>
      <c r="D208" s="240"/>
      <c r="E208" s="240"/>
      <c r="F208" s="240"/>
      <c r="G208" s="240"/>
      <c r="H208" s="121" t="s">
        <v>128</v>
      </c>
      <c r="I208" s="121" t="s">
        <v>150</v>
      </c>
      <c r="J208" s="122">
        <v>240</v>
      </c>
      <c r="K208" s="73">
        <v>0</v>
      </c>
      <c r="L208" s="73">
        <v>0</v>
      </c>
      <c r="M208" s="108">
        <v>3663</v>
      </c>
      <c r="N208" s="108">
        <v>1325</v>
      </c>
      <c r="O208" s="73">
        <v>0</v>
      </c>
      <c r="P208" s="73">
        <v>0</v>
      </c>
      <c r="Q208" s="73">
        <v>0</v>
      </c>
      <c r="R208" s="73">
        <v>0</v>
      </c>
      <c r="S208" s="73">
        <v>0</v>
      </c>
      <c r="T208" s="73">
        <v>0</v>
      </c>
      <c r="U208" s="73">
        <v>0</v>
      </c>
      <c r="V208" s="73">
        <v>0</v>
      </c>
      <c r="W208" s="73">
        <v>0</v>
      </c>
      <c r="X208" s="73">
        <f t="shared" si="5"/>
        <v>4988</v>
      </c>
    </row>
    <row r="209" spans="1:24" ht="15">
      <c r="A209" s="234"/>
      <c r="B209" s="226"/>
      <c r="C209" s="223"/>
      <c r="D209" s="240"/>
      <c r="E209" s="240"/>
      <c r="F209" s="240"/>
      <c r="G209" s="240"/>
      <c r="H209" s="121" t="s">
        <v>128</v>
      </c>
      <c r="I209" s="121" t="s">
        <v>150</v>
      </c>
      <c r="J209" s="123" t="s">
        <v>196</v>
      </c>
      <c r="K209" s="73">
        <v>0</v>
      </c>
      <c r="L209" s="73">
        <v>0</v>
      </c>
      <c r="M209" s="108">
        <v>157</v>
      </c>
      <c r="N209" s="108">
        <v>170</v>
      </c>
      <c r="O209" s="73">
        <v>0</v>
      </c>
      <c r="P209" s="73">
        <v>0</v>
      </c>
      <c r="Q209" s="73">
        <v>0</v>
      </c>
      <c r="R209" s="73">
        <v>0</v>
      </c>
      <c r="S209" s="73">
        <v>0</v>
      </c>
      <c r="T209" s="73">
        <v>0</v>
      </c>
      <c r="U209" s="73">
        <v>0</v>
      </c>
      <c r="V209" s="73">
        <v>0</v>
      </c>
      <c r="W209" s="73">
        <v>0</v>
      </c>
      <c r="X209" s="73">
        <f t="shared" si="5"/>
        <v>327</v>
      </c>
    </row>
    <row r="210" spans="1:24" ht="15">
      <c r="A210" s="234"/>
      <c r="B210" s="226"/>
      <c r="C210" s="223"/>
      <c r="D210" s="240"/>
      <c r="E210" s="240"/>
      <c r="F210" s="240"/>
      <c r="G210" s="240"/>
      <c r="H210" s="121" t="s">
        <v>128</v>
      </c>
      <c r="I210" s="121" t="s">
        <v>150</v>
      </c>
      <c r="J210" s="122">
        <v>850</v>
      </c>
      <c r="K210" s="73">
        <v>0</v>
      </c>
      <c r="L210" s="73">
        <v>0</v>
      </c>
      <c r="M210" s="108">
        <v>91</v>
      </c>
      <c r="N210" s="108">
        <v>100</v>
      </c>
      <c r="O210" s="73">
        <v>0</v>
      </c>
      <c r="P210" s="73">
        <v>0</v>
      </c>
      <c r="Q210" s="73">
        <v>0</v>
      </c>
      <c r="R210" s="73">
        <v>0</v>
      </c>
      <c r="S210" s="73">
        <v>0</v>
      </c>
      <c r="T210" s="73">
        <v>0</v>
      </c>
      <c r="U210" s="73">
        <v>0</v>
      </c>
      <c r="V210" s="73">
        <v>0</v>
      </c>
      <c r="W210" s="73">
        <v>0</v>
      </c>
      <c r="X210" s="73">
        <f t="shared" si="5"/>
        <v>191</v>
      </c>
    </row>
    <row r="211" spans="1:24" ht="15">
      <c r="A211" s="234"/>
      <c r="B211" s="226"/>
      <c r="C211" s="223"/>
      <c r="D211" s="240"/>
      <c r="E211" s="240"/>
      <c r="F211" s="240"/>
      <c r="G211" s="240"/>
      <c r="H211" s="121" t="s">
        <v>129</v>
      </c>
      <c r="I211" s="121" t="s">
        <v>151</v>
      </c>
      <c r="J211" s="122">
        <v>240</v>
      </c>
      <c r="K211" s="73">
        <v>0</v>
      </c>
      <c r="L211" s="73">
        <v>0</v>
      </c>
      <c r="M211" s="108">
        <v>8068.1</v>
      </c>
      <c r="N211" s="108">
        <v>9020.4</v>
      </c>
      <c r="O211" s="73">
        <v>0</v>
      </c>
      <c r="P211" s="73">
        <v>0</v>
      </c>
      <c r="Q211" s="73">
        <v>0</v>
      </c>
      <c r="R211" s="73">
        <v>0</v>
      </c>
      <c r="S211" s="73">
        <v>0</v>
      </c>
      <c r="T211" s="73">
        <v>0</v>
      </c>
      <c r="U211" s="73">
        <v>0</v>
      </c>
      <c r="V211" s="73">
        <v>0</v>
      </c>
      <c r="W211" s="73">
        <v>0</v>
      </c>
      <c r="X211" s="73">
        <f t="shared" si="5"/>
        <v>17088.5</v>
      </c>
    </row>
    <row r="212" spans="1:24" s="29" customFormat="1" ht="15">
      <c r="A212" s="234"/>
      <c r="B212" s="226"/>
      <c r="C212" s="223"/>
      <c r="D212" s="240"/>
      <c r="E212" s="240"/>
      <c r="F212" s="240"/>
      <c r="G212" s="240"/>
      <c r="H212" s="121" t="s">
        <v>128</v>
      </c>
      <c r="I212" s="121" t="s">
        <v>197</v>
      </c>
      <c r="J212" s="123">
        <v>120</v>
      </c>
      <c r="K212" s="73">
        <v>0</v>
      </c>
      <c r="L212" s="73">
        <v>0</v>
      </c>
      <c r="M212" s="73">
        <v>0</v>
      </c>
      <c r="N212" s="73">
        <v>0</v>
      </c>
      <c r="O212" s="108">
        <v>99611.1</v>
      </c>
      <c r="P212" s="108">
        <v>100142.6</v>
      </c>
      <c r="Q212" s="108">
        <v>105414.3</v>
      </c>
      <c r="R212" s="73">
        <v>116989.7</v>
      </c>
      <c r="S212" s="73">
        <v>116505.9</v>
      </c>
      <c r="T212" s="73">
        <v>114021</v>
      </c>
      <c r="U212" s="73">
        <v>109676.3</v>
      </c>
      <c r="V212" s="73">
        <v>84736.1</v>
      </c>
      <c r="W212" s="73">
        <v>86908.8</v>
      </c>
      <c r="X212" s="73">
        <f t="shared" si="5"/>
        <v>934005.8</v>
      </c>
    </row>
    <row r="213" spans="1:24" ht="15">
      <c r="A213" s="234"/>
      <c r="B213" s="226"/>
      <c r="C213" s="223"/>
      <c r="D213" s="240"/>
      <c r="E213" s="240"/>
      <c r="F213" s="240"/>
      <c r="G213" s="240"/>
      <c r="H213" s="121" t="s">
        <v>128</v>
      </c>
      <c r="I213" s="121" t="s">
        <v>197</v>
      </c>
      <c r="J213" s="123">
        <v>240</v>
      </c>
      <c r="K213" s="73">
        <v>0</v>
      </c>
      <c r="L213" s="73">
        <v>0</v>
      </c>
      <c r="M213" s="73">
        <v>0</v>
      </c>
      <c r="N213" s="73">
        <v>0</v>
      </c>
      <c r="O213" s="174">
        <v>368.5</v>
      </c>
      <c r="P213" s="108">
        <v>800</v>
      </c>
      <c r="Q213" s="108">
        <v>435.7</v>
      </c>
      <c r="R213" s="73">
        <v>670.9</v>
      </c>
      <c r="S213" s="73">
        <v>12</v>
      </c>
      <c r="T213" s="175">
        <v>0</v>
      </c>
      <c r="U213" s="73">
        <v>0</v>
      </c>
      <c r="V213" s="73">
        <v>0</v>
      </c>
      <c r="W213" s="73" t="s">
        <v>57</v>
      </c>
      <c r="X213" s="73">
        <f t="shared" si="5"/>
        <v>2287.1</v>
      </c>
    </row>
    <row r="214" spans="1:24" ht="15">
      <c r="A214" s="234"/>
      <c r="B214" s="226"/>
      <c r="C214" s="223"/>
      <c r="D214" s="240"/>
      <c r="E214" s="240"/>
      <c r="F214" s="240"/>
      <c r="G214" s="240"/>
      <c r="H214" s="123" t="s">
        <v>128</v>
      </c>
      <c r="I214" s="123" t="s">
        <v>197</v>
      </c>
      <c r="J214" s="123" t="s">
        <v>198</v>
      </c>
      <c r="K214" s="73">
        <v>0</v>
      </c>
      <c r="L214" s="73">
        <v>0</v>
      </c>
      <c r="M214" s="73">
        <v>0</v>
      </c>
      <c r="N214" s="73">
        <v>0</v>
      </c>
      <c r="O214" s="176">
        <v>30</v>
      </c>
      <c r="P214" s="108">
        <v>0</v>
      </c>
      <c r="Q214" s="108">
        <v>0</v>
      </c>
      <c r="R214" s="73">
        <v>0</v>
      </c>
      <c r="S214" s="73">
        <v>0</v>
      </c>
      <c r="T214" s="73">
        <v>0</v>
      </c>
      <c r="U214" s="73">
        <v>0</v>
      </c>
      <c r="V214" s="73">
        <v>0</v>
      </c>
      <c r="W214" s="73">
        <v>0</v>
      </c>
      <c r="X214" s="73">
        <f t="shared" si="5"/>
        <v>30</v>
      </c>
    </row>
    <row r="215" spans="1:24" s="29" customFormat="1" ht="15">
      <c r="A215" s="234"/>
      <c r="B215" s="226"/>
      <c r="C215" s="223"/>
      <c r="D215" s="240"/>
      <c r="E215" s="240"/>
      <c r="F215" s="240"/>
      <c r="G215" s="240"/>
      <c r="H215" s="121" t="s">
        <v>128</v>
      </c>
      <c r="I215" s="121" t="s">
        <v>199</v>
      </c>
      <c r="J215" s="123" t="s">
        <v>200</v>
      </c>
      <c r="K215" s="73">
        <v>0</v>
      </c>
      <c r="L215" s="73">
        <v>0</v>
      </c>
      <c r="M215" s="73">
        <v>0</v>
      </c>
      <c r="N215" s="73">
        <v>0</v>
      </c>
      <c r="O215" s="177">
        <v>8936.5</v>
      </c>
      <c r="P215" s="108">
        <v>19155.5</v>
      </c>
      <c r="Q215" s="108">
        <v>856.3</v>
      </c>
      <c r="R215" s="73">
        <v>960.2</v>
      </c>
      <c r="S215" s="73">
        <v>1543.2</v>
      </c>
      <c r="T215" s="73">
        <v>1375</v>
      </c>
      <c r="U215" s="73">
        <v>1822</v>
      </c>
      <c r="V215" s="73">
        <v>1882.5</v>
      </c>
      <c r="W215" s="73">
        <v>1939</v>
      </c>
      <c r="X215" s="73">
        <f t="shared" si="5"/>
        <v>38470.2</v>
      </c>
    </row>
    <row r="216" spans="1:24" s="29" customFormat="1" ht="15">
      <c r="A216" s="234"/>
      <c r="B216" s="226"/>
      <c r="C216" s="223"/>
      <c r="D216" s="240"/>
      <c r="E216" s="240"/>
      <c r="F216" s="240"/>
      <c r="G216" s="240"/>
      <c r="H216" s="121" t="s">
        <v>128</v>
      </c>
      <c r="I216" s="121" t="s">
        <v>199</v>
      </c>
      <c r="J216" s="123" t="s">
        <v>198</v>
      </c>
      <c r="K216" s="73">
        <v>0</v>
      </c>
      <c r="L216" s="73">
        <v>0</v>
      </c>
      <c r="M216" s="73">
        <v>0</v>
      </c>
      <c r="N216" s="73">
        <v>0</v>
      </c>
      <c r="O216" s="108">
        <v>150</v>
      </c>
      <c r="P216" s="108">
        <v>130</v>
      </c>
      <c r="Q216" s="108">
        <v>190</v>
      </c>
      <c r="R216" s="73">
        <v>123.8</v>
      </c>
      <c r="S216" s="73">
        <v>53.8</v>
      </c>
      <c r="T216" s="73">
        <v>56</v>
      </c>
      <c r="U216" s="73">
        <v>50</v>
      </c>
      <c r="V216" s="73">
        <v>50</v>
      </c>
      <c r="W216" s="73">
        <v>50</v>
      </c>
      <c r="X216" s="73">
        <f t="shared" si="5"/>
        <v>853.5999999999999</v>
      </c>
    </row>
    <row r="217" spans="1:24" s="29" customFormat="1" ht="15">
      <c r="A217" s="229"/>
      <c r="B217" s="227"/>
      <c r="C217" s="224"/>
      <c r="D217" s="231"/>
      <c r="E217" s="231"/>
      <c r="F217" s="231"/>
      <c r="G217" s="231"/>
      <c r="H217" s="123" t="s">
        <v>129</v>
      </c>
      <c r="I217" s="121" t="s">
        <v>199</v>
      </c>
      <c r="J217" s="123" t="s">
        <v>200</v>
      </c>
      <c r="K217" s="73"/>
      <c r="L217" s="73"/>
      <c r="M217" s="73">
        <v>0</v>
      </c>
      <c r="N217" s="73">
        <v>0</v>
      </c>
      <c r="O217" s="73">
        <v>0</v>
      </c>
      <c r="P217" s="73">
        <v>0</v>
      </c>
      <c r="Q217" s="73">
        <v>0</v>
      </c>
      <c r="R217" s="73">
        <v>0</v>
      </c>
      <c r="S217" s="73">
        <v>0</v>
      </c>
      <c r="T217" s="73">
        <v>671.1</v>
      </c>
      <c r="U217" s="73">
        <v>807</v>
      </c>
      <c r="V217" s="73">
        <v>835.4</v>
      </c>
      <c r="W217" s="73">
        <v>865.5</v>
      </c>
      <c r="X217" s="73">
        <f t="shared" si="5"/>
        <v>3179</v>
      </c>
    </row>
    <row r="218" spans="1:24" ht="94.5" customHeight="1">
      <c r="A218" s="60" t="s">
        <v>194</v>
      </c>
      <c r="B218" s="50" t="s">
        <v>225</v>
      </c>
      <c r="C218" s="60" t="s">
        <v>56</v>
      </c>
      <c r="D218" s="60" t="s">
        <v>14</v>
      </c>
      <c r="E218" s="60" t="s">
        <v>352</v>
      </c>
      <c r="F218" s="99" t="s">
        <v>14</v>
      </c>
      <c r="G218" s="60" t="s">
        <v>14</v>
      </c>
      <c r="H218" s="77" t="s">
        <v>14</v>
      </c>
      <c r="I218" s="77" t="s">
        <v>14</v>
      </c>
      <c r="J218" s="77" t="s">
        <v>14</v>
      </c>
      <c r="K218" s="77" t="s">
        <v>14</v>
      </c>
      <c r="L218" s="77" t="s">
        <v>14</v>
      </c>
      <c r="M218" s="77" t="s">
        <v>14</v>
      </c>
      <c r="N218" s="77" t="s">
        <v>14</v>
      </c>
      <c r="O218" s="73">
        <v>100</v>
      </c>
      <c r="P218" s="73">
        <v>100</v>
      </c>
      <c r="Q218" s="73">
        <v>100</v>
      </c>
      <c r="R218" s="73">
        <v>100</v>
      </c>
      <c r="S218" s="73">
        <v>100</v>
      </c>
      <c r="T218" s="73">
        <v>100</v>
      </c>
      <c r="U218" s="73">
        <v>100</v>
      </c>
      <c r="V218" s="73">
        <v>100</v>
      </c>
      <c r="W218" s="73">
        <v>100</v>
      </c>
      <c r="X218" s="73" t="s">
        <v>14</v>
      </c>
    </row>
    <row r="219" spans="1:24" ht="41.25" customHeight="1">
      <c r="A219" s="60" t="s">
        <v>233</v>
      </c>
      <c r="B219" s="50" t="s">
        <v>232</v>
      </c>
      <c r="C219" s="60" t="s">
        <v>56</v>
      </c>
      <c r="D219" s="60" t="s">
        <v>14</v>
      </c>
      <c r="E219" s="60" t="s">
        <v>86</v>
      </c>
      <c r="F219" s="99" t="s">
        <v>14</v>
      </c>
      <c r="G219" s="99" t="s">
        <v>14</v>
      </c>
      <c r="H219" s="99" t="s">
        <v>14</v>
      </c>
      <c r="I219" s="99" t="s">
        <v>14</v>
      </c>
      <c r="J219" s="99" t="s">
        <v>14</v>
      </c>
      <c r="K219" s="77" t="s">
        <v>14</v>
      </c>
      <c r="L219" s="77" t="s">
        <v>14</v>
      </c>
      <c r="M219" s="77" t="s">
        <v>14</v>
      </c>
      <c r="N219" s="77" t="s">
        <v>14</v>
      </c>
      <c r="O219" s="73">
        <v>100</v>
      </c>
      <c r="P219" s="73">
        <v>100</v>
      </c>
      <c r="Q219" s="73">
        <v>100</v>
      </c>
      <c r="R219" s="73">
        <v>100</v>
      </c>
      <c r="S219" s="73">
        <v>100</v>
      </c>
      <c r="T219" s="73">
        <v>100</v>
      </c>
      <c r="U219" s="73">
        <v>100</v>
      </c>
      <c r="V219" s="73">
        <v>100</v>
      </c>
      <c r="W219" s="73">
        <v>100</v>
      </c>
      <c r="X219" s="73" t="s">
        <v>14</v>
      </c>
    </row>
    <row r="220" spans="1:24" ht="30.75" customHeight="1">
      <c r="A220" s="25" t="s">
        <v>179</v>
      </c>
      <c r="B220" s="35" t="s">
        <v>154</v>
      </c>
      <c r="C220" s="60" t="s">
        <v>14</v>
      </c>
      <c r="D220" s="25"/>
      <c r="E220" s="60" t="s">
        <v>14</v>
      </c>
      <c r="F220" s="76" t="s">
        <v>396</v>
      </c>
      <c r="G220" s="25" t="s">
        <v>14</v>
      </c>
      <c r="H220" s="77" t="s">
        <v>14</v>
      </c>
      <c r="I220" s="77" t="s">
        <v>14</v>
      </c>
      <c r="J220" s="77" t="s">
        <v>14</v>
      </c>
      <c r="K220" s="73" t="s">
        <v>14</v>
      </c>
      <c r="L220" s="73" t="s">
        <v>14</v>
      </c>
      <c r="M220" s="75" t="s">
        <v>14</v>
      </c>
      <c r="N220" s="75" t="s">
        <v>14</v>
      </c>
      <c r="O220" s="75" t="s">
        <v>14</v>
      </c>
      <c r="P220" s="75" t="s">
        <v>14</v>
      </c>
      <c r="Q220" s="75" t="s">
        <v>14</v>
      </c>
      <c r="R220" s="75" t="s">
        <v>14</v>
      </c>
      <c r="S220" s="75" t="s">
        <v>14</v>
      </c>
      <c r="T220" s="75" t="s">
        <v>14</v>
      </c>
      <c r="U220" s="75" t="s">
        <v>14</v>
      </c>
      <c r="V220" s="75" t="s">
        <v>14</v>
      </c>
      <c r="W220" s="75" t="s">
        <v>14</v>
      </c>
      <c r="X220" s="73" t="s">
        <v>14</v>
      </c>
    </row>
    <row r="221" spans="1:24" s="29" customFormat="1" ht="15">
      <c r="A221" s="228"/>
      <c r="B221" s="225" t="s">
        <v>91</v>
      </c>
      <c r="C221" s="222" t="s">
        <v>266</v>
      </c>
      <c r="D221" s="230" t="s">
        <v>14</v>
      </c>
      <c r="E221" s="222" t="s">
        <v>14</v>
      </c>
      <c r="F221" s="230" t="s">
        <v>14</v>
      </c>
      <c r="G221" s="230" t="s">
        <v>14</v>
      </c>
      <c r="H221" s="178" t="s">
        <v>133</v>
      </c>
      <c r="I221" s="77"/>
      <c r="J221" s="77"/>
      <c r="K221" s="73"/>
      <c r="L221" s="73"/>
      <c r="M221" s="75">
        <f aca="true" t="shared" si="6" ref="M221:W221">SUM(M222:M227)</f>
        <v>21548.5</v>
      </c>
      <c r="N221" s="75">
        <f t="shared" si="6"/>
        <v>25058.1</v>
      </c>
      <c r="O221" s="75">
        <f t="shared" si="6"/>
        <v>17850</v>
      </c>
      <c r="P221" s="75">
        <f t="shared" si="6"/>
        <v>23741.8</v>
      </c>
      <c r="Q221" s="75">
        <f t="shared" si="6"/>
        <v>33132.8</v>
      </c>
      <c r="R221" s="75">
        <f t="shared" si="6"/>
        <v>25634.3</v>
      </c>
      <c r="S221" s="75">
        <f t="shared" si="6"/>
        <v>22296.5</v>
      </c>
      <c r="T221" s="75">
        <f t="shared" si="6"/>
        <v>21451.3</v>
      </c>
      <c r="U221" s="75">
        <f t="shared" si="6"/>
        <v>20920.899999999998</v>
      </c>
      <c r="V221" s="75">
        <f t="shared" si="6"/>
        <v>16172.3</v>
      </c>
      <c r="W221" s="75">
        <f t="shared" si="6"/>
        <v>16497.2</v>
      </c>
      <c r="X221" s="75">
        <f aca="true" t="shared" si="7" ref="X221:X227">SUM(M221:W221)</f>
        <v>244303.69999999998</v>
      </c>
    </row>
    <row r="222" spans="1:24" ht="15">
      <c r="A222" s="234"/>
      <c r="B222" s="226"/>
      <c r="C222" s="223"/>
      <c r="D222" s="240"/>
      <c r="E222" s="223"/>
      <c r="F222" s="240"/>
      <c r="G222" s="240"/>
      <c r="H222" s="90" t="s">
        <v>129</v>
      </c>
      <c r="I222" s="90" t="s">
        <v>176</v>
      </c>
      <c r="J222" s="123" t="s">
        <v>202</v>
      </c>
      <c r="K222" s="73">
        <v>0</v>
      </c>
      <c r="L222" s="73">
        <v>0</v>
      </c>
      <c r="M222" s="108">
        <v>21548.5</v>
      </c>
      <c r="N222" s="108">
        <v>25058.1</v>
      </c>
      <c r="O222" s="73" t="s">
        <v>203</v>
      </c>
      <c r="P222" s="73" t="s">
        <v>203</v>
      </c>
      <c r="Q222" s="73" t="s">
        <v>203</v>
      </c>
      <c r="R222" s="73" t="s">
        <v>203</v>
      </c>
      <c r="S222" s="73" t="s">
        <v>203</v>
      </c>
      <c r="T222" s="73" t="s">
        <v>203</v>
      </c>
      <c r="U222" s="73" t="s">
        <v>203</v>
      </c>
      <c r="V222" s="73" t="s">
        <v>203</v>
      </c>
      <c r="W222" s="73" t="s">
        <v>203</v>
      </c>
      <c r="X222" s="73">
        <f t="shared" si="7"/>
        <v>46606.6</v>
      </c>
    </row>
    <row r="223" spans="1:24" ht="15">
      <c r="A223" s="234"/>
      <c r="B223" s="226"/>
      <c r="C223" s="223"/>
      <c r="D223" s="240"/>
      <c r="E223" s="223"/>
      <c r="F223" s="240"/>
      <c r="G223" s="240"/>
      <c r="H223" s="90" t="s">
        <v>129</v>
      </c>
      <c r="I223" s="90" t="s">
        <v>201</v>
      </c>
      <c r="J223" s="123" t="s">
        <v>202</v>
      </c>
      <c r="K223" s="73">
        <v>0</v>
      </c>
      <c r="L223" s="73">
        <v>0</v>
      </c>
      <c r="M223" s="73">
        <v>0</v>
      </c>
      <c r="N223" s="73">
        <v>0</v>
      </c>
      <c r="O223" s="108">
        <v>17850</v>
      </c>
      <c r="P223" s="108">
        <v>23741.8</v>
      </c>
      <c r="Q223" s="108">
        <v>33132.8</v>
      </c>
      <c r="R223" s="73">
        <v>0</v>
      </c>
      <c r="S223" s="73">
        <v>0</v>
      </c>
      <c r="T223" s="73">
        <v>0</v>
      </c>
      <c r="U223" s="73">
        <v>0</v>
      </c>
      <c r="V223" s="73">
        <v>0</v>
      </c>
      <c r="W223" s="73">
        <v>0</v>
      </c>
      <c r="X223" s="73">
        <f t="shared" si="7"/>
        <v>74724.6</v>
      </c>
    </row>
    <row r="224" spans="1:24" s="29" customFormat="1" ht="15">
      <c r="A224" s="234"/>
      <c r="B224" s="226"/>
      <c r="C224" s="223"/>
      <c r="D224" s="240"/>
      <c r="E224" s="223"/>
      <c r="F224" s="240"/>
      <c r="G224" s="240"/>
      <c r="H224" s="90" t="s">
        <v>129</v>
      </c>
      <c r="I224" s="90" t="s">
        <v>201</v>
      </c>
      <c r="J224" s="123" t="s">
        <v>300</v>
      </c>
      <c r="K224" s="73">
        <v>0</v>
      </c>
      <c r="L224" s="73">
        <v>0</v>
      </c>
      <c r="M224" s="73">
        <v>0</v>
      </c>
      <c r="N224" s="73">
        <v>0</v>
      </c>
      <c r="O224" s="73">
        <v>0</v>
      </c>
      <c r="P224" s="73">
        <v>0</v>
      </c>
      <c r="Q224" s="73">
        <v>0</v>
      </c>
      <c r="R224" s="73">
        <v>23200.4</v>
      </c>
      <c r="S224" s="73">
        <v>19341.4</v>
      </c>
      <c r="T224" s="73">
        <v>18818.5</v>
      </c>
      <c r="U224" s="73">
        <v>17505.3</v>
      </c>
      <c r="V224" s="73">
        <v>16172.3</v>
      </c>
      <c r="W224" s="73">
        <v>16497.2</v>
      </c>
      <c r="X224" s="73">
        <f t="shared" si="7"/>
        <v>111535.1</v>
      </c>
    </row>
    <row r="225" spans="1:24" s="29" customFormat="1" ht="15">
      <c r="A225" s="234"/>
      <c r="B225" s="226"/>
      <c r="C225" s="223"/>
      <c r="D225" s="240"/>
      <c r="E225" s="223"/>
      <c r="F225" s="240"/>
      <c r="G225" s="240"/>
      <c r="H225" s="90" t="s">
        <v>129</v>
      </c>
      <c r="I225" s="90" t="s">
        <v>201</v>
      </c>
      <c r="J225" s="123" t="s">
        <v>200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  <c r="P225" s="73">
        <v>0</v>
      </c>
      <c r="Q225" s="73">
        <v>0</v>
      </c>
      <c r="R225" s="73">
        <v>2418.1</v>
      </c>
      <c r="S225" s="73">
        <v>2955.1</v>
      </c>
      <c r="T225" s="73">
        <v>2629.1</v>
      </c>
      <c r="U225" s="73">
        <v>3415.6</v>
      </c>
      <c r="V225" s="73">
        <v>0</v>
      </c>
      <c r="W225" s="73">
        <v>0</v>
      </c>
      <c r="X225" s="73">
        <f t="shared" si="7"/>
        <v>11417.9</v>
      </c>
    </row>
    <row r="226" spans="1:24" s="30" customFormat="1" ht="15">
      <c r="A226" s="234"/>
      <c r="B226" s="226"/>
      <c r="C226" s="223"/>
      <c r="D226" s="240"/>
      <c r="E226" s="223"/>
      <c r="F226" s="240"/>
      <c r="G226" s="240"/>
      <c r="H226" s="90" t="s">
        <v>129</v>
      </c>
      <c r="I226" s="90" t="s">
        <v>201</v>
      </c>
      <c r="J226" s="123" t="s">
        <v>196</v>
      </c>
      <c r="K226" s="73"/>
      <c r="L226" s="73"/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0</v>
      </c>
      <c r="S226" s="73">
        <v>0</v>
      </c>
      <c r="T226" s="73">
        <v>3.7</v>
      </c>
      <c r="U226" s="73">
        <v>0</v>
      </c>
      <c r="V226" s="73">
        <v>0</v>
      </c>
      <c r="W226" s="73">
        <v>0</v>
      </c>
      <c r="X226" s="73">
        <f t="shared" si="7"/>
        <v>3.7</v>
      </c>
    </row>
    <row r="227" spans="1:24" ht="15">
      <c r="A227" s="229"/>
      <c r="B227" s="227"/>
      <c r="C227" s="224"/>
      <c r="D227" s="231"/>
      <c r="E227" s="224"/>
      <c r="F227" s="231"/>
      <c r="G227" s="231"/>
      <c r="H227" s="90" t="s">
        <v>129</v>
      </c>
      <c r="I227" s="90" t="s">
        <v>201</v>
      </c>
      <c r="J227" s="123" t="s">
        <v>198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15.8</v>
      </c>
      <c r="S227" s="73">
        <v>0</v>
      </c>
      <c r="T227" s="73">
        <v>0</v>
      </c>
      <c r="U227" s="73">
        <v>0</v>
      </c>
      <c r="V227" s="73">
        <v>0</v>
      </c>
      <c r="W227" s="73">
        <v>0</v>
      </c>
      <c r="X227" s="73">
        <f t="shared" si="7"/>
        <v>15.8</v>
      </c>
    </row>
    <row r="228" spans="1:24" ht="55.5" customHeight="1">
      <c r="A228" s="25" t="s">
        <v>303</v>
      </c>
      <c r="B228" s="35" t="s">
        <v>349</v>
      </c>
      <c r="C228" s="25" t="s">
        <v>139</v>
      </c>
      <c r="D228" s="76" t="s">
        <v>14</v>
      </c>
      <c r="E228" s="76" t="s">
        <v>86</v>
      </c>
      <c r="F228" s="76" t="s">
        <v>14</v>
      </c>
      <c r="G228" s="76" t="s">
        <v>14</v>
      </c>
      <c r="H228" s="77" t="s">
        <v>14</v>
      </c>
      <c r="I228" s="77" t="s">
        <v>14</v>
      </c>
      <c r="J228" s="77" t="s">
        <v>14</v>
      </c>
      <c r="K228" s="110">
        <v>0</v>
      </c>
      <c r="L228" s="110">
        <v>0</v>
      </c>
      <c r="M228" s="73">
        <v>4</v>
      </c>
      <c r="N228" s="73">
        <v>10</v>
      </c>
      <c r="O228" s="73">
        <v>11</v>
      </c>
      <c r="P228" s="73">
        <v>19</v>
      </c>
      <c r="Q228" s="73">
        <v>21</v>
      </c>
      <c r="R228" s="73">
        <v>11</v>
      </c>
      <c r="S228" s="73">
        <v>12</v>
      </c>
      <c r="T228" s="73">
        <v>12</v>
      </c>
      <c r="U228" s="73">
        <v>12</v>
      </c>
      <c r="V228" s="73">
        <v>12</v>
      </c>
      <c r="W228" s="73">
        <v>12</v>
      </c>
      <c r="X228" s="73" t="s">
        <v>14</v>
      </c>
    </row>
    <row r="229" spans="1:24" ht="30" customHeight="1">
      <c r="A229" s="56" t="s">
        <v>302</v>
      </c>
      <c r="B229" s="53" t="s">
        <v>314</v>
      </c>
      <c r="C229" s="60" t="s">
        <v>14</v>
      </c>
      <c r="D229" s="25"/>
      <c r="E229" s="60" t="s">
        <v>14</v>
      </c>
      <c r="F229" s="76" t="s">
        <v>483</v>
      </c>
      <c r="G229" s="25" t="s">
        <v>14</v>
      </c>
      <c r="H229" s="77" t="s">
        <v>14</v>
      </c>
      <c r="I229" s="77" t="s">
        <v>14</v>
      </c>
      <c r="J229" s="77" t="s">
        <v>14</v>
      </c>
      <c r="K229" s="73" t="s">
        <v>14</v>
      </c>
      <c r="L229" s="73" t="s">
        <v>14</v>
      </c>
      <c r="M229" s="73" t="s">
        <v>14</v>
      </c>
      <c r="N229" s="73" t="s">
        <v>14</v>
      </c>
      <c r="O229" s="73" t="s">
        <v>14</v>
      </c>
      <c r="P229" s="73" t="s">
        <v>14</v>
      </c>
      <c r="Q229" s="73" t="s">
        <v>14</v>
      </c>
      <c r="R229" s="73" t="s">
        <v>14</v>
      </c>
      <c r="S229" s="73" t="s">
        <v>14</v>
      </c>
      <c r="T229" s="73" t="s">
        <v>14</v>
      </c>
      <c r="U229" s="73" t="s">
        <v>14</v>
      </c>
      <c r="V229" s="73" t="s">
        <v>14</v>
      </c>
      <c r="W229" s="73" t="s">
        <v>14</v>
      </c>
      <c r="X229" s="73" t="s">
        <v>14</v>
      </c>
    </row>
    <row r="230" spans="1:24" s="29" customFormat="1" ht="15">
      <c r="A230" s="219"/>
      <c r="B230" s="225" t="s">
        <v>91</v>
      </c>
      <c r="C230" s="222" t="s">
        <v>266</v>
      </c>
      <c r="D230" s="222" t="s">
        <v>14</v>
      </c>
      <c r="E230" s="222" t="s">
        <v>14</v>
      </c>
      <c r="F230" s="222" t="s">
        <v>14</v>
      </c>
      <c r="G230" s="222" t="s">
        <v>14</v>
      </c>
      <c r="H230" s="72" t="s">
        <v>301</v>
      </c>
      <c r="I230" s="90"/>
      <c r="J230" s="123"/>
      <c r="K230" s="73">
        <v>0</v>
      </c>
      <c r="L230" s="73">
        <v>0</v>
      </c>
      <c r="M230" s="73">
        <f aca="true" t="shared" si="8" ref="M230:W230">SUM(M231:M233)</f>
        <v>0</v>
      </c>
      <c r="N230" s="73">
        <f t="shared" si="8"/>
        <v>0</v>
      </c>
      <c r="O230" s="73">
        <f t="shared" si="8"/>
        <v>0</v>
      </c>
      <c r="P230" s="73">
        <f t="shared" si="8"/>
        <v>0</v>
      </c>
      <c r="Q230" s="75">
        <f t="shared" si="8"/>
        <v>30229.6</v>
      </c>
      <c r="R230" s="75">
        <f t="shared" si="8"/>
        <v>30222.600000000002</v>
      </c>
      <c r="S230" s="75">
        <f t="shared" si="8"/>
        <v>33421.9</v>
      </c>
      <c r="T230" s="75">
        <f t="shared" si="8"/>
        <v>36027.5</v>
      </c>
      <c r="U230" s="75">
        <f t="shared" si="8"/>
        <v>34413.200000000004</v>
      </c>
      <c r="V230" s="75">
        <f t="shared" si="8"/>
        <v>26602.1</v>
      </c>
      <c r="W230" s="75">
        <f t="shared" si="8"/>
        <v>27136.7</v>
      </c>
      <c r="X230" s="75">
        <f>SUM(M230:W230)</f>
        <v>218053.60000000003</v>
      </c>
    </row>
    <row r="231" spans="1:24" s="29" customFormat="1" ht="15">
      <c r="A231" s="220"/>
      <c r="B231" s="226"/>
      <c r="C231" s="223"/>
      <c r="D231" s="223"/>
      <c r="E231" s="223"/>
      <c r="F231" s="223"/>
      <c r="G231" s="223"/>
      <c r="H231" s="90" t="s">
        <v>129</v>
      </c>
      <c r="I231" s="90" t="s">
        <v>299</v>
      </c>
      <c r="J231" s="123" t="s">
        <v>300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108">
        <v>23304.1</v>
      </c>
      <c r="R231" s="73">
        <v>26762.4</v>
      </c>
      <c r="S231" s="73">
        <v>28850.7</v>
      </c>
      <c r="T231" s="73">
        <v>30482</v>
      </c>
      <c r="U231" s="73">
        <v>30324.3</v>
      </c>
      <c r="V231" s="73">
        <v>23509.1</v>
      </c>
      <c r="W231" s="73">
        <v>23975.6</v>
      </c>
      <c r="X231" s="73">
        <f>SUM(M231:W231)</f>
        <v>187208.2</v>
      </c>
    </row>
    <row r="232" spans="1:24" s="29" customFormat="1" ht="15">
      <c r="A232" s="220"/>
      <c r="B232" s="226"/>
      <c r="C232" s="223"/>
      <c r="D232" s="223"/>
      <c r="E232" s="223"/>
      <c r="F232" s="223"/>
      <c r="G232" s="223"/>
      <c r="H232" s="90" t="s">
        <v>129</v>
      </c>
      <c r="I232" s="90" t="s">
        <v>299</v>
      </c>
      <c r="J232" s="123" t="s">
        <v>200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73">
        <v>0</v>
      </c>
      <c r="Q232" s="108">
        <v>6922</v>
      </c>
      <c r="R232" s="73">
        <v>3445.7</v>
      </c>
      <c r="S232" s="73">
        <v>4556.2</v>
      </c>
      <c r="T232" s="73">
        <v>5530.5</v>
      </c>
      <c r="U232" s="73">
        <v>4074</v>
      </c>
      <c r="V232" s="73">
        <v>3081.5</v>
      </c>
      <c r="W232" s="73">
        <v>3149.4</v>
      </c>
      <c r="X232" s="73">
        <f>SUM(M232:W232)</f>
        <v>30759.300000000003</v>
      </c>
    </row>
    <row r="233" spans="1:24" s="29" customFormat="1" ht="15">
      <c r="A233" s="221"/>
      <c r="B233" s="227"/>
      <c r="C233" s="224"/>
      <c r="D233" s="224"/>
      <c r="E233" s="224"/>
      <c r="F233" s="224"/>
      <c r="G233" s="224"/>
      <c r="H233" s="90" t="s">
        <v>129</v>
      </c>
      <c r="I233" s="90" t="s">
        <v>299</v>
      </c>
      <c r="J233" s="123" t="s">
        <v>198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73">
        <v>0</v>
      </c>
      <c r="Q233" s="108">
        <v>3.5</v>
      </c>
      <c r="R233" s="73">
        <v>14.5</v>
      </c>
      <c r="S233" s="73">
        <v>15</v>
      </c>
      <c r="T233" s="73">
        <v>15</v>
      </c>
      <c r="U233" s="73">
        <v>14.9</v>
      </c>
      <c r="V233" s="73">
        <v>11.5</v>
      </c>
      <c r="W233" s="73">
        <v>11.7</v>
      </c>
      <c r="X233" s="73">
        <f>SUM(M233:W233)</f>
        <v>86.10000000000001</v>
      </c>
    </row>
    <row r="234" spans="1:24" ht="30.75" customHeight="1">
      <c r="A234" s="56" t="s">
        <v>304</v>
      </c>
      <c r="B234" s="53" t="s">
        <v>315</v>
      </c>
      <c r="C234" s="25" t="s">
        <v>139</v>
      </c>
      <c r="D234" s="76" t="s">
        <v>14</v>
      </c>
      <c r="E234" s="76" t="s">
        <v>86</v>
      </c>
      <c r="F234" s="76" t="s">
        <v>14</v>
      </c>
      <c r="G234" s="76" t="s">
        <v>14</v>
      </c>
      <c r="H234" s="77" t="s">
        <v>14</v>
      </c>
      <c r="I234" s="77" t="s">
        <v>14</v>
      </c>
      <c r="J234" s="77" t="s">
        <v>14</v>
      </c>
      <c r="K234" s="73" t="s">
        <v>203</v>
      </c>
      <c r="L234" s="73" t="s">
        <v>203</v>
      </c>
      <c r="M234" s="73" t="s">
        <v>203</v>
      </c>
      <c r="N234" s="73" t="s">
        <v>203</v>
      </c>
      <c r="O234" s="73" t="s">
        <v>203</v>
      </c>
      <c r="P234" s="73" t="s">
        <v>203</v>
      </c>
      <c r="Q234" s="122">
        <v>9000</v>
      </c>
      <c r="R234" s="119">
        <v>9100</v>
      </c>
      <c r="S234" s="179">
        <v>9200</v>
      </c>
      <c r="T234" s="57">
        <v>9300</v>
      </c>
      <c r="U234" s="57">
        <v>9400</v>
      </c>
      <c r="V234" s="57">
        <v>9500</v>
      </c>
      <c r="W234" s="57">
        <v>9600</v>
      </c>
      <c r="X234" s="73" t="s">
        <v>14</v>
      </c>
    </row>
    <row r="235" spans="1:24" ht="28.5" customHeight="1">
      <c r="A235" s="92" t="s">
        <v>377</v>
      </c>
      <c r="B235" s="32" t="s">
        <v>475</v>
      </c>
      <c r="C235" s="60" t="s">
        <v>14</v>
      </c>
      <c r="D235" s="25"/>
      <c r="E235" s="60" t="s">
        <v>14</v>
      </c>
      <c r="F235" s="76" t="s">
        <v>389</v>
      </c>
      <c r="G235" s="25" t="s">
        <v>14</v>
      </c>
      <c r="H235" s="77" t="s">
        <v>14</v>
      </c>
      <c r="I235" s="77" t="s">
        <v>14</v>
      </c>
      <c r="J235" s="77" t="s">
        <v>14</v>
      </c>
      <c r="K235" s="73" t="s">
        <v>14</v>
      </c>
      <c r="L235" s="73" t="s">
        <v>14</v>
      </c>
      <c r="M235" s="73" t="s">
        <v>14</v>
      </c>
      <c r="N235" s="73" t="s">
        <v>14</v>
      </c>
      <c r="O235" s="73" t="s">
        <v>14</v>
      </c>
      <c r="P235" s="73" t="s">
        <v>14</v>
      </c>
      <c r="Q235" s="73" t="s">
        <v>14</v>
      </c>
      <c r="R235" s="73" t="s">
        <v>14</v>
      </c>
      <c r="S235" s="73" t="s">
        <v>14</v>
      </c>
      <c r="T235" s="73" t="s">
        <v>14</v>
      </c>
      <c r="U235" s="73" t="s">
        <v>14</v>
      </c>
      <c r="V235" s="73" t="s">
        <v>14</v>
      </c>
      <c r="W235" s="73" t="s">
        <v>14</v>
      </c>
      <c r="X235" s="73" t="s">
        <v>14</v>
      </c>
    </row>
    <row r="236" spans="1:24" ht="43.5" customHeight="1">
      <c r="A236" s="92" t="s">
        <v>382</v>
      </c>
      <c r="B236" s="34" t="s">
        <v>342</v>
      </c>
      <c r="C236" s="25" t="s">
        <v>140</v>
      </c>
      <c r="D236" s="60" t="s">
        <v>14</v>
      </c>
      <c r="E236" s="25" t="s">
        <v>508</v>
      </c>
      <c r="F236" s="120" t="s">
        <v>14</v>
      </c>
      <c r="G236" s="59" t="s">
        <v>14</v>
      </c>
      <c r="H236" s="77" t="s">
        <v>14</v>
      </c>
      <c r="I236" s="77" t="s">
        <v>14</v>
      </c>
      <c r="J236" s="77" t="s">
        <v>14</v>
      </c>
      <c r="K236" s="73" t="s">
        <v>14</v>
      </c>
      <c r="L236" s="73" t="s">
        <v>14</v>
      </c>
      <c r="M236" s="73" t="s">
        <v>14</v>
      </c>
      <c r="N236" s="73" t="s">
        <v>14</v>
      </c>
      <c r="O236" s="73" t="s">
        <v>14</v>
      </c>
      <c r="P236" s="108">
        <v>1</v>
      </c>
      <c r="Q236" s="108">
        <v>1</v>
      </c>
      <c r="R236" s="73" t="s">
        <v>14</v>
      </c>
      <c r="S236" s="73" t="s">
        <v>14</v>
      </c>
      <c r="T236" s="73" t="s">
        <v>14</v>
      </c>
      <c r="U236" s="73" t="s">
        <v>14</v>
      </c>
      <c r="V236" s="73" t="s">
        <v>14</v>
      </c>
      <c r="W236" s="73" t="s">
        <v>14</v>
      </c>
      <c r="X236" s="73" t="s">
        <v>203</v>
      </c>
    </row>
    <row r="237" spans="1:24" ht="28.5" customHeight="1">
      <c r="A237" s="25" t="s">
        <v>383</v>
      </c>
      <c r="B237" s="35" t="s">
        <v>223</v>
      </c>
      <c r="C237" s="60" t="s">
        <v>14</v>
      </c>
      <c r="D237" s="25"/>
      <c r="E237" s="60" t="s">
        <v>14</v>
      </c>
      <c r="F237" s="76" t="s">
        <v>389</v>
      </c>
      <c r="G237" s="25" t="s">
        <v>14</v>
      </c>
      <c r="H237" s="77" t="s">
        <v>14</v>
      </c>
      <c r="I237" s="77" t="s">
        <v>14</v>
      </c>
      <c r="J237" s="77" t="s">
        <v>14</v>
      </c>
      <c r="K237" s="73" t="s">
        <v>14</v>
      </c>
      <c r="L237" s="73" t="s">
        <v>14</v>
      </c>
      <c r="M237" s="73" t="s">
        <v>14</v>
      </c>
      <c r="N237" s="73" t="s">
        <v>14</v>
      </c>
      <c r="O237" s="73" t="s">
        <v>14</v>
      </c>
      <c r="P237" s="73" t="s">
        <v>14</v>
      </c>
      <c r="Q237" s="73" t="s">
        <v>14</v>
      </c>
      <c r="R237" s="73" t="s">
        <v>14</v>
      </c>
      <c r="S237" s="73" t="s">
        <v>14</v>
      </c>
      <c r="T237" s="73" t="s">
        <v>14</v>
      </c>
      <c r="U237" s="73" t="s">
        <v>14</v>
      </c>
      <c r="V237" s="73" t="s">
        <v>14</v>
      </c>
      <c r="W237" s="73" t="s">
        <v>14</v>
      </c>
      <c r="X237" s="73" t="s">
        <v>14</v>
      </c>
    </row>
    <row r="238" spans="1:24" ht="28.5" customHeight="1">
      <c r="A238" s="25" t="s">
        <v>384</v>
      </c>
      <c r="B238" s="35" t="s">
        <v>374</v>
      </c>
      <c r="C238" s="25" t="s">
        <v>139</v>
      </c>
      <c r="D238" s="76" t="s">
        <v>14</v>
      </c>
      <c r="E238" s="76" t="s">
        <v>86</v>
      </c>
      <c r="F238" s="76" t="s">
        <v>14</v>
      </c>
      <c r="G238" s="76" t="s">
        <v>14</v>
      </c>
      <c r="H238" s="77" t="s">
        <v>14</v>
      </c>
      <c r="I238" s="77" t="s">
        <v>14</v>
      </c>
      <c r="J238" s="77" t="s">
        <v>14</v>
      </c>
      <c r="K238" s="73" t="s">
        <v>14</v>
      </c>
      <c r="L238" s="80" t="s">
        <v>14</v>
      </c>
      <c r="M238" s="180">
        <v>2</v>
      </c>
      <c r="N238" s="180">
        <v>3</v>
      </c>
      <c r="O238" s="180">
        <v>4</v>
      </c>
      <c r="P238" s="180">
        <v>4</v>
      </c>
      <c r="Q238" s="180">
        <v>4</v>
      </c>
      <c r="R238" s="73" t="s">
        <v>14</v>
      </c>
      <c r="S238" s="73" t="s">
        <v>14</v>
      </c>
      <c r="T238" s="73" t="s">
        <v>14</v>
      </c>
      <c r="U238" s="73" t="s">
        <v>14</v>
      </c>
      <c r="V238" s="73" t="s">
        <v>14</v>
      </c>
      <c r="W238" s="73" t="s">
        <v>14</v>
      </c>
      <c r="X238" s="73" t="s">
        <v>14</v>
      </c>
    </row>
    <row r="239" spans="1:24" ht="57.75" customHeight="1">
      <c r="A239" s="25" t="s">
        <v>385</v>
      </c>
      <c r="B239" s="35" t="s">
        <v>234</v>
      </c>
      <c r="C239" s="60" t="s">
        <v>14</v>
      </c>
      <c r="D239" s="25"/>
      <c r="E239" s="60" t="s">
        <v>14</v>
      </c>
      <c r="F239" s="76" t="s">
        <v>389</v>
      </c>
      <c r="G239" s="25" t="s">
        <v>14</v>
      </c>
      <c r="H239" s="77" t="s">
        <v>14</v>
      </c>
      <c r="I239" s="77" t="s">
        <v>14</v>
      </c>
      <c r="J239" s="77" t="s">
        <v>14</v>
      </c>
      <c r="K239" s="73" t="s">
        <v>14</v>
      </c>
      <c r="L239" s="73" t="s">
        <v>14</v>
      </c>
      <c r="M239" s="73" t="s">
        <v>14</v>
      </c>
      <c r="N239" s="73" t="s">
        <v>14</v>
      </c>
      <c r="O239" s="73" t="s">
        <v>14</v>
      </c>
      <c r="P239" s="73" t="s">
        <v>14</v>
      </c>
      <c r="Q239" s="73" t="s">
        <v>14</v>
      </c>
      <c r="R239" s="73" t="s">
        <v>14</v>
      </c>
      <c r="S239" s="73" t="s">
        <v>14</v>
      </c>
      <c r="T239" s="73" t="s">
        <v>14</v>
      </c>
      <c r="U239" s="73" t="s">
        <v>14</v>
      </c>
      <c r="V239" s="73" t="s">
        <v>14</v>
      </c>
      <c r="W239" s="73" t="s">
        <v>14</v>
      </c>
      <c r="X239" s="73" t="s">
        <v>14</v>
      </c>
    </row>
    <row r="240" spans="1:24" ht="207" customHeight="1">
      <c r="A240" s="25" t="s">
        <v>386</v>
      </c>
      <c r="B240" s="35" t="s">
        <v>343</v>
      </c>
      <c r="C240" s="25" t="s">
        <v>56</v>
      </c>
      <c r="D240" s="60" t="s">
        <v>14</v>
      </c>
      <c r="E240" s="25" t="s">
        <v>500</v>
      </c>
      <c r="F240" s="36" t="s">
        <v>14</v>
      </c>
      <c r="G240" s="60" t="s">
        <v>14</v>
      </c>
      <c r="H240" s="33" t="s">
        <v>14</v>
      </c>
      <c r="I240" s="33" t="s">
        <v>14</v>
      </c>
      <c r="J240" s="77" t="s">
        <v>14</v>
      </c>
      <c r="K240" s="73" t="s">
        <v>14</v>
      </c>
      <c r="L240" s="73" t="s">
        <v>14</v>
      </c>
      <c r="M240" s="73" t="s">
        <v>14</v>
      </c>
      <c r="N240" s="73" t="s">
        <v>14</v>
      </c>
      <c r="O240" s="73">
        <v>65</v>
      </c>
      <c r="P240" s="73">
        <v>70</v>
      </c>
      <c r="Q240" s="73">
        <v>80</v>
      </c>
      <c r="R240" s="73" t="s">
        <v>14</v>
      </c>
      <c r="S240" s="73" t="s">
        <v>14</v>
      </c>
      <c r="T240" s="73" t="s">
        <v>14</v>
      </c>
      <c r="U240" s="73" t="s">
        <v>14</v>
      </c>
      <c r="V240" s="73" t="s">
        <v>14</v>
      </c>
      <c r="W240" s="73" t="s">
        <v>14</v>
      </c>
      <c r="X240" s="73" t="s">
        <v>14</v>
      </c>
    </row>
    <row r="241" spans="1:24" ht="30" customHeight="1">
      <c r="A241" s="143" t="s">
        <v>378</v>
      </c>
      <c r="B241" s="35" t="s">
        <v>379</v>
      </c>
      <c r="C241" s="60" t="s">
        <v>14</v>
      </c>
      <c r="D241" s="25"/>
      <c r="E241" s="60" t="s">
        <v>14</v>
      </c>
      <c r="F241" s="76" t="s">
        <v>389</v>
      </c>
      <c r="G241" s="25" t="s">
        <v>14</v>
      </c>
      <c r="H241" s="77" t="s">
        <v>14</v>
      </c>
      <c r="I241" s="77" t="s">
        <v>14</v>
      </c>
      <c r="J241" s="77" t="s">
        <v>14</v>
      </c>
      <c r="K241" s="73" t="s">
        <v>14</v>
      </c>
      <c r="L241" s="73" t="s">
        <v>14</v>
      </c>
      <c r="M241" s="73" t="s">
        <v>14</v>
      </c>
      <c r="N241" s="73" t="s">
        <v>14</v>
      </c>
      <c r="O241" s="73" t="s">
        <v>14</v>
      </c>
      <c r="P241" s="73" t="s">
        <v>14</v>
      </c>
      <c r="Q241" s="73" t="s">
        <v>14</v>
      </c>
      <c r="R241" s="73" t="s">
        <v>14</v>
      </c>
      <c r="S241" s="73" t="s">
        <v>14</v>
      </c>
      <c r="T241" s="73" t="s">
        <v>14</v>
      </c>
      <c r="U241" s="73" t="s">
        <v>14</v>
      </c>
      <c r="V241" s="73" t="s">
        <v>14</v>
      </c>
      <c r="W241" s="73" t="s">
        <v>14</v>
      </c>
      <c r="X241" s="73" t="s">
        <v>14</v>
      </c>
    </row>
    <row r="242" spans="1:24" ht="15">
      <c r="A242" s="247"/>
      <c r="B242" s="228" t="s">
        <v>91</v>
      </c>
      <c r="C242" s="228" t="s">
        <v>266</v>
      </c>
      <c r="D242" s="228" t="s">
        <v>14</v>
      </c>
      <c r="E242" s="228" t="s">
        <v>14</v>
      </c>
      <c r="F242" s="228" t="s">
        <v>14</v>
      </c>
      <c r="G242" s="228" t="s">
        <v>14</v>
      </c>
      <c r="H242" s="90" t="s">
        <v>128</v>
      </c>
      <c r="I242" s="90" t="s">
        <v>325</v>
      </c>
      <c r="J242" s="90">
        <v>240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73">
        <v>404</v>
      </c>
      <c r="R242" s="73" t="s">
        <v>14</v>
      </c>
      <c r="S242" s="73" t="s">
        <v>14</v>
      </c>
      <c r="T242" s="73" t="s">
        <v>14</v>
      </c>
      <c r="U242" s="73" t="s">
        <v>14</v>
      </c>
      <c r="V242" s="73" t="s">
        <v>14</v>
      </c>
      <c r="W242" s="73" t="s">
        <v>14</v>
      </c>
      <c r="X242" s="73">
        <f>SUM(M242:T242)</f>
        <v>404</v>
      </c>
    </row>
    <row r="243" spans="1:24" ht="15">
      <c r="A243" s="248"/>
      <c r="B243" s="229"/>
      <c r="C243" s="229"/>
      <c r="D243" s="229"/>
      <c r="E243" s="229"/>
      <c r="F243" s="229"/>
      <c r="G243" s="229"/>
      <c r="H243" s="147" t="s">
        <v>129</v>
      </c>
      <c r="I243" s="90" t="s">
        <v>325</v>
      </c>
      <c r="J243" s="181">
        <v>620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3">
        <v>96</v>
      </c>
      <c r="R243" s="73" t="s">
        <v>14</v>
      </c>
      <c r="S243" s="73" t="s">
        <v>14</v>
      </c>
      <c r="T243" s="73" t="s">
        <v>14</v>
      </c>
      <c r="U243" s="73" t="s">
        <v>14</v>
      </c>
      <c r="V243" s="73" t="s">
        <v>14</v>
      </c>
      <c r="W243" s="73" t="s">
        <v>14</v>
      </c>
      <c r="X243" s="73">
        <f>SUM(M243:T243)</f>
        <v>96</v>
      </c>
    </row>
    <row r="244" spans="1:24" ht="43.5" customHeight="1">
      <c r="A244" s="143" t="s">
        <v>380</v>
      </c>
      <c r="B244" s="35" t="s">
        <v>381</v>
      </c>
      <c r="C244" s="25" t="s">
        <v>140</v>
      </c>
      <c r="D244" s="60" t="s">
        <v>14</v>
      </c>
      <c r="E244" s="25" t="s">
        <v>508</v>
      </c>
      <c r="F244" s="76" t="s">
        <v>14</v>
      </c>
      <c r="G244" s="25" t="s">
        <v>14</v>
      </c>
      <c r="H244" s="77" t="s">
        <v>14</v>
      </c>
      <c r="I244" s="77" t="s">
        <v>14</v>
      </c>
      <c r="J244" s="77" t="s">
        <v>14</v>
      </c>
      <c r="K244" s="77" t="s">
        <v>14</v>
      </c>
      <c r="L244" s="77" t="s">
        <v>14</v>
      </c>
      <c r="M244" s="77" t="s">
        <v>14</v>
      </c>
      <c r="N244" s="77" t="s">
        <v>14</v>
      </c>
      <c r="O244" s="77" t="s">
        <v>14</v>
      </c>
      <c r="P244" s="77" t="s">
        <v>14</v>
      </c>
      <c r="Q244" s="108">
        <v>1</v>
      </c>
      <c r="R244" s="73" t="s">
        <v>14</v>
      </c>
      <c r="S244" s="73" t="s">
        <v>14</v>
      </c>
      <c r="T244" s="73" t="s">
        <v>14</v>
      </c>
      <c r="U244" s="73" t="s">
        <v>14</v>
      </c>
      <c r="V244" s="73" t="s">
        <v>14</v>
      </c>
      <c r="W244" s="73" t="s">
        <v>14</v>
      </c>
      <c r="X244" s="73" t="s">
        <v>203</v>
      </c>
    </row>
    <row r="245" spans="1:24" ht="58.5" customHeight="1">
      <c r="A245" s="56"/>
      <c r="B245" s="182" t="s">
        <v>501</v>
      </c>
      <c r="C245" s="62" t="s">
        <v>14</v>
      </c>
      <c r="D245" s="62" t="s">
        <v>14</v>
      </c>
      <c r="E245" s="62" t="s">
        <v>14</v>
      </c>
      <c r="F245" s="62" t="s">
        <v>14</v>
      </c>
      <c r="G245" s="62" t="s">
        <v>14</v>
      </c>
      <c r="H245" s="62" t="s">
        <v>14</v>
      </c>
      <c r="I245" s="62" t="s">
        <v>14</v>
      </c>
      <c r="J245" s="62" t="s">
        <v>14</v>
      </c>
      <c r="K245" s="62" t="s">
        <v>14</v>
      </c>
      <c r="L245" s="62" t="s">
        <v>14</v>
      </c>
      <c r="M245" s="62" t="s">
        <v>14</v>
      </c>
      <c r="N245" s="62" t="s">
        <v>14</v>
      </c>
      <c r="O245" s="62" t="s">
        <v>14</v>
      </c>
      <c r="P245" s="62" t="s">
        <v>14</v>
      </c>
      <c r="Q245" s="62" t="s">
        <v>14</v>
      </c>
      <c r="R245" s="62" t="s">
        <v>14</v>
      </c>
      <c r="S245" s="62" t="s">
        <v>14</v>
      </c>
      <c r="T245" s="62" t="s">
        <v>14</v>
      </c>
      <c r="U245" s="62" t="s">
        <v>14</v>
      </c>
      <c r="V245" s="62" t="s">
        <v>14</v>
      </c>
      <c r="W245" s="62" t="s">
        <v>14</v>
      </c>
      <c r="X245" s="62" t="s">
        <v>14</v>
      </c>
    </row>
    <row r="246" spans="1:24" s="29" customFormat="1" ht="32.25" customHeight="1">
      <c r="A246" s="192" t="s">
        <v>353</v>
      </c>
      <c r="B246" s="183" t="s">
        <v>354</v>
      </c>
      <c r="C246" s="193" t="s">
        <v>14</v>
      </c>
      <c r="D246" s="169"/>
      <c r="E246" s="193" t="s">
        <v>14</v>
      </c>
      <c r="F246" s="193" t="s">
        <v>397</v>
      </c>
      <c r="G246" s="194" t="s">
        <v>87</v>
      </c>
      <c r="H246" s="193" t="s">
        <v>14</v>
      </c>
      <c r="I246" s="193" t="s">
        <v>14</v>
      </c>
      <c r="J246" s="193" t="s">
        <v>14</v>
      </c>
      <c r="K246" s="193" t="s">
        <v>14</v>
      </c>
      <c r="L246" s="193" t="s">
        <v>14</v>
      </c>
      <c r="M246" s="193" t="s">
        <v>14</v>
      </c>
      <c r="N246" s="193" t="s">
        <v>14</v>
      </c>
      <c r="O246" s="193" t="s">
        <v>14</v>
      </c>
      <c r="P246" s="193" t="s">
        <v>14</v>
      </c>
      <c r="Q246" s="193" t="s">
        <v>14</v>
      </c>
      <c r="R246" s="193" t="s">
        <v>14</v>
      </c>
      <c r="S246" s="193" t="s">
        <v>14</v>
      </c>
      <c r="T246" s="193" t="s">
        <v>14</v>
      </c>
      <c r="U246" s="193" t="s">
        <v>14</v>
      </c>
      <c r="V246" s="193" t="s">
        <v>14</v>
      </c>
      <c r="W246" s="193" t="s">
        <v>14</v>
      </c>
      <c r="X246" s="193" t="s">
        <v>14</v>
      </c>
    </row>
    <row r="247" spans="1:24" s="29" customFormat="1" ht="18" customHeight="1">
      <c r="A247" s="192"/>
      <c r="B247" s="184" t="s">
        <v>91</v>
      </c>
      <c r="C247" s="193" t="s">
        <v>266</v>
      </c>
      <c r="D247" s="193" t="s">
        <v>14</v>
      </c>
      <c r="E247" s="193" t="s">
        <v>14</v>
      </c>
      <c r="F247" s="193" t="s">
        <v>14</v>
      </c>
      <c r="G247" s="193" t="s">
        <v>14</v>
      </c>
      <c r="H247" s="193" t="s">
        <v>14</v>
      </c>
      <c r="I247" s="193" t="s">
        <v>14</v>
      </c>
      <c r="J247" s="193" t="s">
        <v>14</v>
      </c>
      <c r="K247" s="193" t="s">
        <v>14</v>
      </c>
      <c r="L247" s="193" t="s">
        <v>14</v>
      </c>
      <c r="M247" s="193" t="s">
        <v>14</v>
      </c>
      <c r="N247" s="193" t="s">
        <v>14</v>
      </c>
      <c r="O247" s="193" t="s">
        <v>14</v>
      </c>
      <c r="P247" s="193" t="s">
        <v>14</v>
      </c>
      <c r="Q247" s="193" t="s">
        <v>14</v>
      </c>
      <c r="R247" s="195">
        <f aca="true" t="shared" si="9" ref="R247:W247">R250</f>
        <v>452</v>
      </c>
      <c r="S247" s="195">
        <f t="shared" si="9"/>
        <v>389.5</v>
      </c>
      <c r="T247" s="195">
        <f t="shared" si="9"/>
        <v>389.5</v>
      </c>
      <c r="U247" s="195">
        <f t="shared" si="9"/>
        <v>276.6</v>
      </c>
      <c r="V247" s="195">
        <f t="shared" si="9"/>
        <v>213.7</v>
      </c>
      <c r="W247" s="195">
        <f t="shared" si="9"/>
        <v>218</v>
      </c>
      <c r="X247" s="195">
        <f>SUM(M247:W247)</f>
        <v>1939.3</v>
      </c>
    </row>
    <row r="248" spans="1:24" ht="54" customHeight="1">
      <c r="A248" s="196" t="s">
        <v>355</v>
      </c>
      <c r="B248" s="185" t="s">
        <v>476</v>
      </c>
      <c r="C248" s="193" t="s">
        <v>139</v>
      </c>
      <c r="D248" s="193" t="s">
        <v>14</v>
      </c>
      <c r="E248" s="193" t="s">
        <v>86</v>
      </c>
      <c r="F248" s="193" t="s">
        <v>14</v>
      </c>
      <c r="G248" s="193" t="s">
        <v>14</v>
      </c>
      <c r="H248" s="193" t="s">
        <v>14</v>
      </c>
      <c r="I248" s="193" t="s">
        <v>14</v>
      </c>
      <c r="J248" s="193" t="s">
        <v>14</v>
      </c>
      <c r="K248" s="193" t="s">
        <v>14</v>
      </c>
      <c r="L248" s="193" t="s">
        <v>14</v>
      </c>
      <c r="M248" s="193" t="s">
        <v>14</v>
      </c>
      <c r="N248" s="193" t="s">
        <v>14</v>
      </c>
      <c r="O248" s="193" t="s">
        <v>14</v>
      </c>
      <c r="P248" s="193" t="s">
        <v>14</v>
      </c>
      <c r="Q248" s="193" t="s">
        <v>14</v>
      </c>
      <c r="R248" s="197">
        <v>350</v>
      </c>
      <c r="S248" s="197">
        <v>400</v>
      </c>
      <c r="T248" s="197">
        <v>500</v>
      </c>
      <c r="U248" s="197">
        <v>550</v>
      </c>
      <c r="V248" s="197">
        <v>570</v>
      </c>
      <c r="W248" s="197">
        <v>600</v>
      </c>
      <c r="X248" s="193" t="s">
        <v>14</v>
      </c>
    </row>
    <row r="249" spans="1:24" ht="69" customHeight="1">
      <c r="A249" s="196" t="s">
        <v>357</v>
      </c>
      <c r="B249" s="186" t="s">
        <v>358</v>
      </c>
      <c r="C249" s="193" t="s">
        <v>14</v>
      </c>
      <c r="D249" s="169"/>
      <c r="E249" s="193" t="s">
        <v>14</v>
      </c>
      <c r="F249" s="193" t="s">
        <v>397</v>
      </c>
      <c r="G249" s="193" t="s">
        <v>14</v>
      </c>
      <c r="H249" s="193" t="s">
        <v>14</v>
      </c>
      <c r="I249" s="193" t="s">
        <v>14</v>
      </c>
      <c r="J249" s="193" t="s">
        <v>14</v>
      </c>
      <c r="K249" s="193" t="s">
        <v>14</v>
      </c>
      <c r="L249" s="193" t="s">
        <v>14</v>
      </c>
      <c r="M249" s="193" t="s">
        <v>14</v>
      </c>
      <c r="N249" s="193" t="s">
        <v>14</v>
      </c>
      <c r="O249" s="193" t="s">
        <v>14</v>
      </c>
      <c r="P249" s="193" t="s">
        <v>14</v>
      </c>
      <c r="Q249" s="193" t="s">
        <v>14</v>
      </c>
      <c r="R249" s="193" t="s">
        <v>14</v>
      </c>
      <c r="S249" s="193" t="s">
        <v>14</v>
      </c>
      <c r="T249" s="193" t="s">
        <v>14</v>
      </c>
      <c r="U249" s="193" t="s">
        <v>14</v>
      </c>
      <c r="V249" s="193" t="s">
        <v>14</v>
      </c>
      <c r="W249" s="193" t="s">
        <v>14</v>
      </c>
      <c r="X249" s="193" t="s">
        <v>14</v>
      </c>
    </row>
    <row r="250" spans="1:24" s="29" customFormat="1" ht="18" customHeight="1">
      <c r="A250" s="196"/>
      <c r="B250" s="184" t="s">
        <v>91</v>
      </c>
      <c r="C250" s="193" t="s">
        <v>266</v>
      </c>
      <c r="D250" s="193" t="s">
        <v>14</v>
      </c>
      <c r="E250" s="193" t="s">
        <v>14</v>
      </c>
      <c r="F250" s="193" t="s">
        <v>14</v>
      </c>
      <c r="G250" s="193" t="s">
        <v>14</v>
      </c>
      <c r="H250" s="193" t="s">
        <v>14</v>
      </c>
      <c r="I250" s="193" t="s">
        <v>14</v>
      </c>
      <c r="J250" s="193" t="s">
        <v>14</v>
      </c>
      <c r="K250" s="193" t="s">
        <v>14</v>
      </c>
      <c r="L250" s="193" t="s">
        <v>14</v>
      </c>
      <c r="M250" s="193" t="s">
        <v>14</v>
      </c>
      <c r="N250" s="193" t="s">
        <v>14</v>
      </c>
      <c r="O250" s="193" t="s">
        <v>14</v>
      </c>
      <c r="P250" s="193" t="s">
        <v>14</v>
      </c>
      <c r="Q250" s="193" t="s">
        <v>14</v>
      </c>
      <c r="R250" s="102">
        <v>452</v>
      </c>
      <c r="S250" s="102">
        <v>389.5</v>
      </c>
      <c r="T250" s="102">
        <v>389.5</v>
      </c>
      <c r="U250" s="102">
        <v>276.6</v>
      </c>
      <c r="V250" s="102">
        <v>213.7</v>
      </c>
      <c r="W250" s="102">
        <v>218</v>
      </c>
      <c r="X250" s="102">
        <f>SUM(M250:W250)</f>
        <v>1939.3</v>
      </c>
    </row>
    <row r="251" spans="1:24" ht="43.5" customHeight="1">
      <c r="A251" s="196" t="s">
        <v>359</v>
      </c>
      <c r="B251" s="185" t="s">
        <v>477</v>
      </c>
      <c r="C251" s="193" t="s">
        <v>356</v>
      </c>
      <c r="D251" s="193" t="s">
        <v>14</v>
      </c>
      <c r="E251" s="193" t="s">
        <v>86</v>
      </c>
      <c r="F251" s="193" t="s">
        <v>14</v>
      </c>
      <c r="G251" s="193" t="s">
        <v>14</v>
      </c>
      <c r="H251" s="193" t="s">
        <v>14</v>
      </c>
      <c r="I251" s="193" t="s">
        <v>14</v>
      </c>
      <c r="J251" s="193" t="s">
        <v>14</v>
      </c>
      <c r="K251" s="193" t="s">
        <v>14</v>
      </c>
      <c r="L251" s="193" t="s">
        <v>14</v>
      </c>
      <c r="M251" s="193" t="s">
        <v>14</v>
      </c>
      <c r="N251" s="193" t="s">
        <v>14</v>
      </c>
      <c r="O251" s="193" t="s">
        <v>14</v>
      </c>
      <c r="P251" s="193" t="s">
        <v>14</v>
      </c>
      <c r="Q251" s="193" t="s">
        <v>14</v>
      </c>
      <c r="R251" s="197">
        <v>7500</v>
      </c>
      <c r="S251" s="197">
        <v>9000</v>
      </c>
      <c r="T251" s="197">
        <v>10000</v>
      </c>
      <c r="U251" s="197">
        <v>11000</v>
      </c>
      <c r="V251" s="197">
        <v>11500</v>
      </c>
      <c r="W251" s="197">
        <v>12000</v>
      </c>
      <c r="X251" s="194" t="s">
        <v>14</v>
      </c>
    </row>
    <row r="252" spans="1:24" ht="70.5" customHeight="1">
      <c r="A252" s="196" t="s">
        <v>360</v>
      </c>
      <c r="B252" s="185" t="s">
        <v>478</v>
      </c>
      <c r="C252" s="193" t="s">
        <v>14</v>
      </c>
      <c r="D252" s="169"/>
      <c r="E252" s="193" t="s">
        <v>14</v>
      </c>
      <c r="F252" s="193" t="s">
        <v>397</v>
      </c>
      <c r="G252" s="193" t="s">
        <v>14</v>
      </c>
      <c r="H252" s="193" t="s">
        <v>14</v>
      </c>
      <c r="I252" s="193" t="s">
        <v>14</v>
      </c>
      <c r="J252" s="193" t="s">
        <v>14</v>
      </c>
      <c r="K252" s="193" t="s">
        <v>14</v>
      </c>
      <c r="L252" s="193" t="s">
        <v>14</v>
      </c>
      <c r="M252" s="193" t="s">
        <v>14</v>
      </c>
      <c r="N252" s="193" t="s">
        <v>14</v>
      </c>
      <c r="O252" s="193" t="s">
        <v>14</v>
      </c>
      <c r="P252" s="193" t="s">
        <v>14</v>
      </c>
      <c r="Q252" s="193" t="s">
        <v>14</v>
      </c>
      <c r="R252" s="193" t="s">
        <v>14</v>
      </c>
      <c r="S252" s="193" t="s">
        <v>14</v>
      </c>
      <c r="T252" s="193" t="s">
        <v>14</v>
      </c>
      <c r="U252" s="193" t="s">
        <v>14</v>
      </c>
      <c r="V252" s="193" t="s">
        <v>14</v>
      </c>
      <c r="W252" s="193" t="s">
        <v>14</v>
      </c>
      <c r="X252" s="102">
        <f>SUM(M252:W252)</f>
        <v>0</v>
      </c>
    </row>
    <row r="253" spans="1:24" ht="15">
      <c r="A253" s="235"/>
      <c r="B253" s="217" t="s">
        <v>91</v>
      </c>
      <c r="C253" s="217" t="s">
        <v>266</v>
      </c>
      <c r="D253" s="217" t="s">
        <v>14</v>
      </c>
      <c r="E253" s="217" t="s">
        <v>14</v>
      </c>
      <c r="F253" s="217" t="s">
        <v>14</v>
      </c>
      <c r="G253" s="217" t="s">
        <v>14</v>
      </c>
      <c r="H253" s="198" t="s">
        <v>128</v>
      </c>
      <c r="I253" s="198" t="s">
        <v>325</v>
      </c>
      <c r="J253" s="198">
        <v>240</v>
      </c>
      <c r="K253" s="197">
        <v>0</v>
      </c>
      <c r="L253" s="197">
        <v>0</v>
      </c>
      <c r="M253" s="197">
        <v>0</v>
      </c>
      <c r="N253" s="197">
        <v>0</v>
      </c>
      <c r="O253" s="197">
        <v>0</v>
      </c>
      <c r="P253" s="197">
        <v>0</v>
      </c>
      <c r="Q253" s="193" t="s">
        <v>14</v>
      </c>
      <c r="R253" s="102">
        <v>452</v>
      </c>
      <c r="S253" s="193" t="s">
        <v>14</v>
      </c>
      <c r="T253" s="193" t="s">
        <v>14</v>
      </c>
      <c r="U253" s="193" t="s">
        <v>14</v>
      </c>
      <c r="V253" s="193" t="s">
        <v>14</v>
      </c>
      <c r="W253" s="193" t="s">
        <v>14</v>
      </c>
      <c r="X253" s="102">
        <f>SUM(M253:W253)</f>
        <v>452</v>
      </c>
    </row>
    <row r="254" spans="1:24" ht="15">
      <c r="A254" s="236"/>
      <c r="B254" s="218"/>
      <c r="C254" s="218"/>
      <c r="D254" s="218"/>
      <c r="E254" s="218"/>
      <c r="F254" s="218"/>
      <c r="G254" s="218"/>
      <c r="H254" s="198" t="s">
        <v>129</v>
      </c>
      <c r="I254" s="198" t="s">
        <v>437</v>
      </c>
      <c r="J254" s="198">
        <v>240</v>
      </c>
      <c r="K254" s="197">
        <v>0</v>
      </c>
      <c r="L254" s="197">
        <v>0</v>
      </c>
      <c r="M254" s="197">
        <v>0</v>
      </c>
      <c r="N254" s="197">
        <v>0</v>
      </c>
      <c r="O254" s="197">
        <v>0</v>
      </c>
      <c r="P254" s="197">
        <v>0</v>
      </c>
      <c r="Q254" s="193" t="s">
        <v>14</v>
      </c>
      <c r="R254" s="193" t="s">
        <v>14</v>
      </c>
      <c r="S254" s="193">
        <v>389.5</v>
      </c>
      <c r="T254" s="193" t="s">
        <v>14</v>
      </c>
      <c r="U254" s="193" t="s">
        <v>14</v>
      </c>
      <c r="V254" s="193" t="s">
        <v>14</v>
      </c>
      <c r="W254" s="193" t="s">
        <v>14</v>
      </c>
      <c r="X254" s="102">
        <f>SUM(M254:W254)</f>
        <v>389.5</v>
      </c>
    </row>
    <row r="255" spans="1:24" s="29" customFormat="1" ht="15">
      <c r="A255" s="236"/>
      <c r="B255" s="218"/>
      <c r="C255" s="237"/>
      <c r="D255" s="237"/>
      <c r="E255" s="218"/>
      <c r="F255" s="218"/>
      <c r="G255" s="218"/>
      <c r="H255" s="198" t="s">
        <v>129</v>
      </c>
      <c r="I255" s="198" t="s">
        <v>438</v>
      </c>
      <c r="J255" s="198">
        <v>240</v>
      </c>
      <c r="K255" s="197">
        <v>0</v>
      </c>
      <c r="L255" s="197">
        <v>0</v>
      </c>
      <c r="M255" s="197">
        <v>0</v>
      </c>
      <c r="N255" s="197">
        <v>0</v>
      </c>
      <c r="O255" s="197">
        <v>0</v>
      </c>
      <c r="P255" s="197">
        <v>0</v>
      </c>
      <c r="Q255" s="193" t="s">
        <v>14</v>
      </c>
      <c r="R255" s="193" t="s">
        <v>14</v>
      </c>
      <c r="S255" s="193" t="s">
        <v>14</v>
      </c>
      <c r="T255" s="102">
        <v>389.5</v>
      </c>
      <c r="U255" s="102">
        <v>276.6</v>
      </c>
      <c r="V255" s="102">
        <v>213.7</v>
      </c>
      <c r="W255" s="102">
        <v>218</v>
      </c>
      <c r="X255" s="102">
        <f>SUM(M255:W255)</f>
        <v>1097.8</v>
      </c>
    </row>
    <row r="256" spans="1:24" ht="43.5" customHeight="1">
      <c r="A256" s="196" t="s">
        <v>361</v>
      </c>
      <c r="B256" s="185" t="s">
        <v>362</v>
      </c>
      <c r="C256" s="193" t="s">
        <v>140</v>
      </c>
      <c r="D256" s="193" t="s">
        <v>14</v>
      </c>
      <c r="E256" s="194" t="s">
        <v>508</v>
      </c>
      <c r="F256" s="184" t="s">
        <v>14</v>
      </c>
      <c r="G256" s="184" t="s">
        <v>14</v>
      </c>
      <c r="H256" s="199" t="s">
        <v>14</v>
      </c>
      <c r="I256" s="199" t="s">
        <v>14</v>
      </c>
      <c r="J256" s="199" t="s">
        <v>14</v>
      </c>
      <c r="K256" s="199" t="s">
        <v>14</v>
      </c>
      <c r="L256" s="199" t="s">
        <v>14</v>
      </c>
      <c r="M256" s="199" t="s">
        <v>14</v>
      </c>
      <c r="N256" s="199" t="s">
        <v>14</v>
      </c>
      <c r="O256" s="199" t="s">
        <v>14</v>
      </c>
      <c r="P256" s="199" t="s">
        <v>14</v>
      </c>
      <c r="Q256" s="193" t="s">
        <v>14</v>
      </c>
      <c r="R256" s="198" t="s">
        <v>307</v>
      </c>
      <c r="S256" s="198" t="s">
        <v>307</v>
      </c>
      <c r="T256" s="198" t="s">
        <v>307</v>
      </c>
      <c r="U256" s="198" t="s">
        <v>307</v>
      </c>
      <c r="V256" s="198" t="s">
        <v>307</v>
      </c>
      <c r="W256" s="198" t="s">
        <v>307</v>
      </c>
      <c r="X256" s="197" t="s">
        <v>203</v>
      </c>
    </row>
    <row r="257" spans="1:24" ht="41.25" customHeight="1">
      <c r="A257" s="196" t="s">
        <v>363</v>
      </c>
      <c r="B257" s="183" t="s">
        <v>364</v>
      </c>
      <c r="C257" s="193" t="s">
        <v>14</v>
      </c>
      <c r="D257" s="169"/>
      <c r="E257" s="193" t="s">
        <v>14</v>
      </c>
      <c r="F257" s="193" t="s">
        <v>397</v>
      </c>
      <c r="G257" s="193" t="s">
        <v>14</v>
      </c>
      <c r="H257" s="193" t="s">
        <v>14</v>
      </c>
      <c r="I257" s="193" t="s">
        <v>14</v>
      </c>
      <c r="J257" s="193" t="s">
        <v>14</v>
      </c>
      <c r="K257" s="193" t="s">
        <v>14</v>
      </c>
      <c r="L257" s="193" t="s">
        <v>14</v>
      </c>
      <c r="M257" s="193" t="s">
        <v>14</v>
      </c>
      <c r="N257" s="193" t="s">
        <v>14</v>
      </c>
      <c r="O257" s="193" t="s">
        <v>14</v>
      </c>
      <c r="P257" s="193" t="s">
        <v>14</v>
      </c>
      <c r="Q257" s="193" t="s">
        <v>14</v>
      </c>
      <c r="R257" s="193" t="s">
        <v>14</v>
      </c>
      <c r="S257" s="193" t="s">
        <v>14</v>
      </c>
      <c r="T257" s="193" t="s">
        <v>14</v>
      </c>
      <c r="U257" s="193" t="s">
        <v>14</v>
      </c>
      <c r="V257" s="193" t="s">
        <v>14</v>
      </c>
      <c r="W257" s="193" t="s">
        <v>14</v>
      </c>
      <c r="X257" s="193" t="s">
        <v>14</v>
      </c>
    </row>
    <row r="258" spans="1:24" ht="69" customHeight="1">
      <c r="A258" s="196" t="s">
        <v>365</v>
      </c>
      <c r="B258" s="185" t="s">
        <v>366</v>
      </c>
      <c r="C258" s="193" t="s">
        <v>140</v>
      </c>
      <c r="D258" s="193" t="s">
        <v>14</v>
      </c>
      <c r="E258" s="194" t="s">
        <v>508</v>
      </c>
      <c r="F258" s="184" t="s">
        <v>14</v>
      </c>
      <c r="G258" s="184" t="s">
        <v>14</v>
      </c>
      <c r="H258" s="199" t="s">
        <v>14</v>
      </c>
      <c r="I258" s="199" t="s">
        <v>14</v>
      </c>
      <c r="J258" s="199" t="s">
        <v>14</v>
      </c>
      <c r="K258" s="199" t="s">
        <v>14</v>
      </c>
      <c r="L258" s="199" t="s">
        <v>14</v>
      </c>
      <c r="M258" s="199" t="s">
        <v>14</v>
      </c>
      <c r="N258" s="199" t="s">
        <v>14</v>
      </c>
      <c r="O258" s="199" t="s">
        <v>14</v>
      </c>
      <c r="P258" s="199" t="s">
        <v>14</v>
      </c>
      <c r="Q258" s="193" t="s">
        <v>14</v>
      </c>
      <c r="R258" s="198" t="s">
        <v>307</v>
      </c>
      <c r="S258" s="198" t="s">
        <v>307</v>
      </c>
      <c r="T258" s="198" t="s">
        <v>307</v>
      </c>
      <c r="U258" s="198" t="s">
        <v>307</v>
      </c>
      <c r="V258" s="198" t="s">
        <v>307</v>
      </c>
      <c r="W258" s="198" t="s">
        <v>307</v>
      </c>
      <c r="X258" s="197" t="s">
        <v>203</v>
      </c>
    </row>
    <row r="259" spans="1:24" ht="68.25" customHeight="1">
      <c r="A259" s="79" t="s">
        <v>367</v>
      </c>
      <c r="B259" s="185" t="s">
        <v>368</v>
      </c>
      <c r="C259" s="193" t="s">
        <v>14</v>
      </c>
      <c r="D259" s="169"/>
      <c r="E259" s="193" t="s">
        <v>14</v>
      </c>
      <c r="F259" s="193" t="s">
        <v>397</v>
      </c>
      <c r="G259" s="193" t="s">
        <v>14</v>
      </c>
      <c r="H259" s="193" t="s">
        <v>14</v>
      </c>
      <c r="I259" s="193" t="s">
        <v>14</v>
      </c>
      <c r="J259" s="193" t="s">
        <v>14</v>
      </c>
      <c r="K259" s="193" t="s">
        <v>14</v>
      </c>
      <c r="L259" s="193" t="s">
        <v>14</v>
      </c>
      <c r="M259" s="193" t="s">
        <v>14</v>
      </c>
      <c r="N259" s="193" t="s">
        <v>14</v>
      </c>
      <c r="O259" s="193" t="s">
        <v>14</v>
      </c>
      <c r="P259" s="193" t="s">
        <v>14</v>
      </c>
      <c r="Q259" s="193" t="s">
        <v>14</v>
      </c>
      <c r="R259" s="193" t="s">
        <v>14</v>
      </c>
      <c r="S259" s="193" t="s">
        <v>14</v>
      </c>
      <c r="T259" s="193" t="s">
        <v>14</v>
      </c>
      <c r="U259" s="193" t="s">
        <v>14</v>
      </c>
      <c r="V259" s="193" t="s">
        <v>14</v>
      </c>
      <c r="W259" s="193" t="s">
        <v>14</v>
      </c>
      <c r="X259" s="193" t="s">
        <v>14</v>
      </c>
    </row>
    <row r="260" spans="1:24" ht="55.5" customHeight="1">
      <c r="A260" s="79" t="s">
        <v>369</v>
      </c>
      <c r="B260" s="187" t="s">
        <v>408</v>
      </c>
      <c r="C260" s="193" t="s">
        <v>140</v>
      </c>
      <c r="D260" s="193" t="s">
        <v>14</v>
      </c>
      <c r="E260" s="194" t="s">
        <v>508</v>
      </c>
      <c r="F260" s="184" t="s">
        <v>14</v>
      </c>
      <c r="G260" s="184" t="s">
        <v>14</v>
      </c>
      <c r="H260" s="199" t="s">
        <v>14</v>
      </c>
      <c r="I260" s="199" t="s">
        <v>14</v>
      </c>
      <c r="J260" s="199" t="s">
        <v>14</v>
      </c>
      <c r="K260" s="199" t="s">
        <v>14</v>
      </c>
      <c r="L260" s="199" t="s">
        <v>14</v>
      </c>
      <c r="M260" s="199" t="s">
        <v>14</v>
      </c>
      <c r="N260" s="199" t="s">
        <v>14</v>
      </c>
      <c r="O260" s="199" t="s">
        <v>14</v>
      </c>
      <c r="P260" s="199" t="s">
        <v>14</v>
      </c>
      <c r="Q260" s="193" t="s">
        <v>14</v>
      </c>
      <c r="R260" s="198" t="s">
        <v>307</v>
      </c>
      <c r="S260" s="198" t="s">
        <v>307</v>
      </c>
      <c r="T260" s="198" t="s">
        <v>307</v>
      </c>
      <c r="U260" s="198" t="s">
        <v>307</v>
      </c>
      <c r="V260" s="198" t="s">
        <v>307</v>
      </c>
      <c r="W260" s="198" t="s">
        <v>307</v>
      </c>
      <c r="X260" s="197" t="s">
        <v>203</v>
      </c>
    </row>
    <row r="261" spans="1:24" ht="28.5" customHeight="1">
      <c r="A261" s="196" t="s">
        <v>370</v>
      </c>
      <c r="B261" s="88" t="s">
        <v>475</v>
      </c>
      <c r="C261" s="169" t="s">
        <v>14</v>
      </c>
      <c r="D261" s="79"/>
      <c r="E261" s="169" t="s">
        <v>14</v>
      </c>
      <c r="F261" s="193" t="s">
        <v>397</v>
      </c>
      <c r="G261" s="79" t="s">
        <v>14</v>
      </c>
      <c r="H261" s="107" t="s">
        <v>14</v>
      </c>
      <c r="I261" s="107" t="s">
        <v>14</v>
      </c>
      <c r="J261" s="107" t="s">
        <v>14</v>
      </c>
      <c r="K261" s="102" t="s">
        <v>14</v>
      </c>
      <c r="L261" s="102" t="s">
        <v>14</v>
      </c>
      <c r="M261" s="102" t="s">
        <v>14</v>
      </c>
      <c r="N261" s="102" t="s">
        <v>14</v>
      </c>
      <c r="O261" s="102" t="s">
        <v>14</v>
      </c>
      <c r="P261" s="102" t="s">
        <v>14</v>
      </c>
      <c r="Q261" s="102" t="s">
        <v>14</v>
      </c>
      <c r="R261" s="102" t="s">
        <v>14</v>
      </c>
      <c r="S261" s="102" t="s">
        <v>14</v>
      </c>
      <c r="T261" s="102" t="s">
        <v>14</v>
      </c>
      <c r="U261" s="102" t="s">
        <v>14</v>
      </c>
      <c r="V261" s="102" t="s">
        <v>14</v>
      </c>
      <c r="W261" s="102" t="s">
        <v>14</v>
      </c>
      <c r="X261" s="102" t="s">
        <v>14</v>
      </c>
    </row>
    <row r="262" spans="1:24" ht="43.5" customHeight="1">
      <c r="A262" s="196" t="s">
        <v>371</v>
      </c>
      <c r="B262" s="170" t="s">
        <v>342</v>
      </c>
      <c r="C262" s="79" t="s">
        <v>140</v>
      </c>
      <c r="D262" s="169" t="s">
        <v>14</v>
      </c>
      <c r="E262" s="79" t="s">
        <v>508</v>
      </c>
      <c r="F262" s="200" t="s">
        <v>14</v>
      </c>
      <c r="G262" s="201" t="s">
        <v>14</v>
      </c>
      <c r="H262" s="107" t="s">
        <v>14</v>
      </c>
      <c r="I262" s="107" t="s">
        <v>14</v>
      </c>
      <c r="J262" s="107" t="s">
        <v>14</v>
      </c>
      <c r="K262" s="102" t="s">
        <v>14</v>
      </c>
      <c r="L262" s="102" t="s">
        <v>14</v>
      </c>
      <c r="M262" s="102" t="s">
        <v>14</v>
      </c>
      <c r="N262" s="102" t="s">
        <v>14</v>
      </c>
      <c r="O262" s="102" t="s">
        <v>14</v>
      </c>
      <c r="P262" s="202">
        <v>1</v>
      </c>
      <c r="Q262" s="193" t="s">
        <v>14</v>
      </c>
      <c r="R262" s="202">
        <v>1</v>
      </c>
      <c r="S262" s="202">
        <v>1</v>
      </c>
      <c r="T262" s="202">
        <v>1</v>
      </c>
      <c r="U262" s="202">
        <v>1</v>
      </c>
      <c r="V262" s="202">
        <v>1</v>
      </c>
      <c r="W262" s="202">
        <v>1</v>
      </c>
      <c r="X262" s="102" t="s">
        <v>203</v>
      </c>
    </row>
    <row r="263" spans="1:24" ht="28.5" customHeight="1">
      <c r="A263" s="79" t="s">
        <v>372</v>
      </c>
      <c r="B263" s="170" t="s">
        <v>223</v>
      </c>
      <c r="C263" s="169" t="s">
        <v>14</v>
      </c>
      <c r="D263" s="79"/>
      <c r="E263" s="169" t="s">
        <v>14</v>
      </c>
      <c r="F263" s="194" t="s">
        <v>397</v>
      </c>
      <c r="G263" s="79" t="s">
        <v>14</v>
      </c>
      <c r="H263" s="107" t="s">
        <v>14</v>
      </c>
      <c r="I263" s="107" t="s">
        <v>14</v>
      </c>
      <c r="J263" s="107" t="s">
        <v>14</v>
      </c>
      <c r="K263" s="102" t="s">
        <v>14</v>
      </c>
      <c r="L263" s="102" t="s">
        <v>14</v>
      </c>
      <c r="M263" s="102" t="s">
        <v>14</v>
      </c>
      <c r="N263" s="102" t="s">
        <v>14</v>
      </c>
      <c r="O263" s="102" t="s">
        <v>14</v>
      </c>
      <c r="P263" s="102" t="s">
        <v>14</v>
      </c>
      <c r="Q263" s="102" t="s">
        <v>14</v>
      </c>
      <c r="R263" s="102" t="s">
        <v>14</v>
      </c>
      <c r="S263" s="102" t="s">
        <v>14</v>
      </c>
      <c r="T263" s="102" t="s">
        <v>14</v>
      </c>
      <c r="U263" s="102" t="s">
        <v>14</v>
      </c>
      <c r="V263" s="102" t="s">
        <v>14</v>
      </c>
      <c r="W263" s="102" t="s">
        <v>14</v>
      </c>
      <c r="X263" s="102" t="s">
        <v>14</v>
      </c>
    </row>
    <row r="264" spans="1:24" ht="30" customHeight="1">
      <c r="A264" s="79" t="s">
        <v>373</v>
      </c>
      <c r="B264" s="170" t="s">
        <v>374</v>
      </c>
      <c r="C264" s="79" t="s">
        <v>139</v>
      </c>
      <c r="D264" s="100" t="s">
        <v>14</v>
      </c>
      <c r="E264" s="100" t="s">
        <v>86</v>
      </c>
      <c r="F264" s="100" t="s">
        <v>14</v>
      </c>
      <c r="G264" s="100" t="s">
        <v>14</v>
      </c>
      <c r="H264" s="107" t="s">
        <v>14</v>
      </c>
      <c r="I264" s="107" t="s">
        <v>14</v>
      </c>
      <c r="J264" s="107" t="s">
        <v>14</v>
      </c>
      <c r="K264" s="102" t="s">
        <v>14</v>
      </c>
      <c r="L264" s="202" t="s">
        <v>14</v>
      </c>
      <c r="M264" s="203">
        <v>2</v>
      </c>
      <c r="N264" s="203">
        <v>3</v>
      </c>
      <c r="O264" s="203">
        <v>4</v>
      </c>
      <c r="P264" s="203">
        <v>4</v>
      </c>
      <c r="Q264" s="102" t="s">
        <v>14</v>
      </c>
      <c r="R264" s="203">
        <v>4</v>
      </c>
      <c r="S264" s="203">
        <v>4</v>
      </c>
      <c r="T264" s="203">
        <v>4</v>
      </c>
      <c r="U264" s="203">
        <v>4</v>
      </c>
      <c r="V264" s="203">
        <v>4</v>
      </c>
      <c r="W264" s="203">
        <v>4</v>
      </c>
      <c r="X264" s="102" t="s">
        <v>14</v>
      </c>
    </row>
    <row r="265" spans="1:24" ht="54" customHeight="1">
      <c r="A265" s="79" t="s">
        <v>375</v>
      </c>
      <c r="B265" s="170" t="s">
        <v>234</v>
      </c>
      <c r="C265" s="169" t="s">
        <v>14</v>
      </c>
      <c r="D265" s="79"/>
      <c r="E265" s="169" t="s">
        <v>14</v>
      </c>
      <c r="F265" s="193" t="s">
        <v>397</v>
      </c>
      <c r="G265" s="79" t="s">
        <v>14</v>
      </c>
      <c r="H265" s="107" t="s">
        <v>14</v>
      </c>
      <c r="I265" s="107" t="s">
        <v>14</v>
      </c>
      <c r="J265" s="107" t="s">
        <v>14</v>
      </c>
      <c r="K265" s="102" t="s">
        <v>14</v>
      </c>
      <c r="L265" s="102" t="s">
        <v>14</v>
      </c>
      <c r="M265" s="102" t="s">
        <v>14</v>
      </c>
      <c r="N265" s="102" t="s">
        <v>14</v>
      </c>
      <c r="O265" s="102" t="s">
        <v>14</v>
      </c>
      <c r="P265" s="102" t="s">
        <v>14</v>
      </c>
      <c r="Q265" s="102" t="s">
        <v>14</v>
      </c>
      <c r="R265" s="102" t="s">
        <v>14</v>
      </c>
      <c r="S265" s="102" t="s">
        <v>14</v>
      </c>
      <c r="T265" s="102" t="s">
        <v>14</v>
      </c>
      <c r="U265" s="102" t="s">
        <v>14</v>
      </c>
      <c r="V265" s="102" t="s">
        <v>14</v>
      </c>
      <c r="W265" s="102" t="s">
        <v>14</v>
      </c>
      <c r="X265" s="102" t="s">
        <v>14</v>
      </c>
    </row>
    <row r="266" spans="1:24" ht="201.75" customHeight="1">
      <c r="A266" s="79" t="s">
        <v>376</v>
      </c>
      <c r="B266" s="170" t="s">
        <v>343</v>
      </c>
      <c r="C266" s="79" t="s">
        <v>56</v>
      </c>
      <c r="D266" s="79" t="s">
        <v>14</v>
      </c>
      <c r="E266" s="79" t="s">
        <v>500</v>
      </c>
      <c r="F266" s="100" t="s">
        <v>14</v>
      </c>
      <c r="G266" s="169" t="s">
        <v>14</v>
      </c>
      <c r="H266" s="101" t="s">
        <v>14</v>
      </c>
      <c r="I266" s="101" t="s">
        <v>14</v>
      </c>
      <c r="J266" s="107" t="s">
        <v>14</v>
      </c>
      <c r="K266" s="102" t="s">
        <v>14</v>
      </c>
      <c r="L266" s="102" t="s">
        <v>14</v>
      </c>
      <c r="M266" s="102" t="s">
        <v>14</v>
      </c>
      <c r="N266" s="102" t="s">
        <v>14</v>
      </c>
      <c r="O266" s="102" t="s">
        <v>14</v>
      </c>
      <c r="P266" s="102" t="s">
        <v>14</v>
      </c>
      <c r="Q266" s="102" t="s">
        <v>14</v>
      </c>
      <c r="R266" s="102">
        <v>85</v>
      </c>
      <c r="S266" s="133">
        <v>90</v>
      </c>
      <c r="T266" s="133">
        <v>92</v>
      </c>
      <c r="U266" s="133">
        <v>92</v>
      </c>
      <c r="V266" s="133">
        <v>92</v>
      </c>
      <c r="W266" s="133">
        <v>92</v>
      </c>
      <c r="X266" s="102" t="s">
        <v>14</v>
      </c>
    </row>
    <row r="267" spans="1:24" ht="122.25" customHeight="1">
      <c r="A267" s="216" t="s">
        <v>456</v>
      </c>
      <c r="B267" s="216"/>
      <c r="C267" s="216"/>
      <c r="D267" s="216"/>
      <c r="E267" s="216"/>
      <c r="F267" s="216"/>
      <c r="G267" s="204"/>
      <c r="H267" s="205"/>
      <c r="I267" s="205"/>
      <c r="J267" s="205"/>
      <c r="K267" s="205"/>
      <c r="L267" s="206"/>
      <c r="M267" s="206"/>
      <c r="N267" s="206"/>
      <c r="O267" s="206"/>
      <c r="P267" s="206"/>
      <c r="Q267" s="207"/>
      <c r="R267" s="207"/>
      <c r="S267" s="207"/>
      <c r="T267" s="207"/>
      <c r="U267" s="207"/>
      <c r="V267" s="207"/>
      <c r="W267" s="207"/>
      <c r="X267" s="207"/>
    </row>
    <row r="268" spans="1:24" ht="18.75">
      <c r="A268" s="208"/>
      <c r="B268" s="209"/>
      <c r="C268" s="208"/>
      <c r="D268" s="210"/>
      <c r="E268" s="211"/>
      <c r="F268" s="211"/>
      <c r="G268" s="211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3" t="s">
        <v>263</v>
      </c>
    </row>
  </sheetData>
  <sheetProtection/>
  <mergeCells count="101">
    <mergeCell ref="G230:G233"/>
    <mergeCell ref="E230:E233"/>
    <mergeCell ref="D230:D233"/>
    <mergeCell ref="C230:C233"/>
    <mergeCell ref="G153:G155"/>
    <mergeCell ref="G221:G227"/>
    <mergeCell ref="B167:B168"/>
    <mergeCell ref="E221:E227"/>
    <mergeCell ref="F221:F227"/>
    <mergeCell ref="G242:G243"/>
    <mergeCell ref="B242:B243"/>
    <mergeCell ref="C242:C243"/>
    <mergeCell ref="D242:D243"/>
    <mergeCell ref="E242:E243"/>
    <mergeCell ref="F126:F127"/>
    <mergeCell ref="G126:G127"/>
    <mergeCell ref="E167:E168"/>
    <mergeCell ref="F141:F142"/>
    <mergeCell ref="G141:G142"/>
    <mergeCell ref="C206:C217"/>
    <mergeCell ref="D206:D217"/>
    <mergeCell ref="E206:E217"/>
    <mergeCell ref="E153:E155"/>
    <mergeCell ref="F153:F155"/>
    <mergeCell ref="C167:C168"/>
    <mergeCell ref="D167:D168"/>
    <mergeCell ref="B153:B155"/>
    <mergeCell ref="C153:C155"/>
    <mergeCell ref="D153:D155"/>
    <mergeCell ref="D221:D227"/>
    <mergeCell ref="F122:F123"/>
    <mergeCell ref="G122:G123"/>
    <mergeCell ref="C6:C7"/>
    <mergeCell ref="F6:F7"/>
    <mergeCell ref="D92:D93"/>
    <mergeCell ref="F96:F97"/>
    <mergeCell ref="F92:F93"/>
    <mergeCell ref="E96:E97"/>
    <mergeCell ref="D96:D97"/>
    <mergeCell ref="G6:G7"/>
    <mergeCell ref="E141:E142"/>
    <mergeCell ref="D122:D123"/>
    <mergeCell ref="E122:E123"/>
    <mergeCell ref="C126:C127"/>
    <mergeCell ref="D126:D127"/>
    <mergeCell ref="E126:E127"/>
    <mergeCell ref="C122:C123"/>
    <mergeCell ref="E149:E150"/>
    <mergeCell ref="F149:F150"/>
    <mergeCell ref="G149:G150"/>
    <mergeCell ref="B145:B146"/>
    <mergeCell ref="C145:C146"/>
    <mergeCell ref="E6:E7"/>
    <mergeCell ref="D6:D7"/>
    <mergeCell ref="B122:B123"/>
    <mergeCell ref="B126:B127"/>
    <mergeCell ref="D141:D142"/>
    <mergeCell ref="A206:A217"/>
    <mergeCell ref="B206:B217"/>
    <mergeCell ref="N2:X2"/>
    <mergeCell ref="B4:S4"/>
    <mergeCell ref="B6:B7"/>
    <mergeCell ref="K6:X6"/>
    <mergeCell ref="H6:J6"/>
    <mergeCell ref="B149:B150"/>
    <mergeCell ref="C149:C150"/>
    <mergeCell ref="D149:D150"/>
    <mergeCell ref="G253:G255"/>
    <mergeCell ref="A253:A255"/>
    <mergeCell ref="B253:B255"/>
    <mergeCell ref="C253:C255"/>
    <mergeCell ref="D253:D255"/>
    <mergeCell ref="G167:G168"/>
    <mergeCell ref="F167:F168"/>
    <mergeCell ref="G206:G217"/>
    <mergeCell ref="F206:F217"/>
    <mergeCell ref="A167:A168"/>
    <mergeCell ref="G92:G93"/>
    <mergeCell ref="G96:G97"/>
    <mergeCell ref="B221:B227"/>
    <mergeCell ref="A141:A142"/>
    <mergeCell ref="B141:B142"/>
    <mergeCell ref="C141:C142"/>
    <mergeCell ref="B92:B93"/>
    <mergeCell ref="C92:C93"/>
    <mergeCell ref="A221:A227"/>
    <mergeCell ref="C221:C227"/>
    <mergeCell ref="A6:A7"/>
    <mergeCell ref="A96:A97"/>
    <mergeCell ref="A92:A93"/>
    <mergeCell ref="E92:E93"/>
    <mergeCell ref="B96:B97"/>
    <mergeCell ref="C96:C97"/>
    <mergeCell ref="A267:F267"/>
    <mergeCell ref="E253:E255"/>
    <mergeCell ref="F253:F255"/>
    <mergeCell ref="A230:A233"/>
    <mergeCell ref="F230:F233"/>
    <mergeCell ref="B230:B233"/>
    <mergeCell ref="A242:A243"/>
    <mergeCell ref="F242:F243"/>
  </mergeCells>
  <printOptions/>
  <pageMargins left="0.2362204724409449" right="0.2362204724409449" top="0.7874015748031497" bottom="0.15748031496062992" header="0.11811023622047245" footer="0.31496062992125984"/>
  <pageSetup firstPageNumber="6" useFirstPageNumber="1" fitToHeight="0" fitToWidth="1" horizontalDpi="600" verticalDpi="600" orientation="landscape" paperSize="9" scale="37" r:id="rId1"/>
  <headerFooter>
    <oddHeader>&amp;C&amp;P</oddHeader>
  </headerFooter>
  <rowBreaks count="3" manualBreakCount="3">
    <brk id="89" max="23" man="1"/>
    <brk id="239" max="23" man="1"/>
    <brk id="26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ЕТокмакова</cp:lastModifiedBy>
  <cp:lastPrinted>2022-03-13T23:03:18Z</cp:lastPrinted>
  <dcterms:created xsi:type="dcterms:W3CDTF">2013-11-22T11:49:29Z</dcterms:created>
  <dcterms:modified xsi:type="dcterms:W3CDTF">2022-04-18T02:17:35Z</dcterms:modified>
  <cp:category/>
  <cp:version/>
  <cp:contentType/>
  <cp:contentStatus/>
</cp:coreProperties>
</file>