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Лист1!$6:$8</definedName>
    <definedName name="_xlnm.Print_Area" localSheetId="0">Лист1!$A$1:$Y$57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9" i="1"/>
  <c r="Y48"/>
  <c r="Y47"/>
  <c r="Y44"/>
  <c r="Y43"/>
  <c r="Y42"/>
  <c r="Y39"/>
  <c r="Y35"/>
  <c r="Y32"/>
  <c r="Y28"/>
  <c r="Y25"/>
  <c r="Y22"/>
  <c r="Y19"/>
  <c r="Y15"/>
  <c r="Y10"/>
  <c r="X49"/>
  <c r="X10"/>
  <c r="S15" l="1"/>
  <c r="S39" l="1"/>
  <c r="V39" l="1"/>
  <c r="W39"/>
  <c r="V32"/>
  <c r="W32"/>
  <c r="R15" l="1"/>
  <c r="U49" l="1"/>
  <c r="V15"/>
  <c r="W15"/>
  <c r="W49" s="1"/>
  <c r="V10" l="1"/>
  <c r="V49"/>
  <c r="W10"/>
  <c r="U10"/>
  <c r="T39"/>
  <c r="R39"/>
  <c r="T32" l="1"/>
  <c r="Q15" l="1"/>
  <c r="P39"/>
  <c r="T15"/>
  <c r="T49" s="1"/>
  <c r="T10" l="1"/>
  <c r="O39"/>
  <c r="P32" l="1"/>
  <c r="Q32"/>
  <c r="Q49" s="1"/>
  <c r="Q10" s="1"/>
  <c r="R32"/>
  <c r="R49" s="1"/>
  <c r="O32" l="1"/>
  <c r="L39" l="1"/>
  <c r="M39"/>
  <c r="N39"/>
  <c r="K39"/>
  <c r="K32"/>
  <c r="L32"/>
  <c r="L15"/>
  <c r="M15"/>
  <c r="N15"/>
  <c r="O15"/>
  <c r="P15"/>
  <c r="K15"/>
  <c r="S32"/>
  <c r="N32"/>
  <c r="M32"/>
  <c r="P49" l="1"/>
  <c r="P10" s="1"/>
  <c r="O49"/>
  <c r="O10" s="1"/>
  <c r="S49"/>
  <c r="S10" s="1"/>
  <c r="K49"/>
  <c r="K10" s="1"/>
  <c r="L49"/>
  <c r="L10" s="1"/>
  <c r="R10"/>
  <c r="M49"/>
  <c r="M10" s="1"/>
  <c r="N49"/>
  <c r="N10" s="1"/>
</calcChain>
</file>

<file path=xl/sharedStrings.xml><?xml version="1.0" encoding="utf-8"?>
<sst xmlns="http://schemas.openxmlformats.org/spreadsheetml/2006/main" count="759" uniqueCount="145">
  <si>
    <t>№</t>
  </si>
  <si>
    <t>Единица измерения показателя</t>
  </si>
  <si>
    <t>Коэффициент значимости</t>
  </si>
  <si>
    <t>Методика расчета показателя</t>
  </si>
  <si>
    <t>Сроки реализации</t>
  </si>
  <si>
    <t>Ответственный исполнитель и соисполнители</t>
  </si>
  <si>
    <t>Коды бюджетной классификации расходов</t>
  </si>
  <si>
    <t>Значения по годам реализации</t>
  </si>
  <si>
    <t>Главный раздел, подраздел</t>
  </si>
  <si>
    <t>Целевая статья</t>
  </si>
  <si>
    <t>Вид расходов</t>
  </si>
  <si>
    <t>Итого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</si>
  <si>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</si>
  <si>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</si>
  <si>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</si>
  <si>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</si>
  <si>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</si>
  <si>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</si>
  <si>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</si>
  <si>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</si>
  <si>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</si>
  <si>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</si>
  <si>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</si>
  <si>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</si>
  <si>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</si>
  <si>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</si>
  <si>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</si>
  <si>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</si>
  <si>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</si>
  <si>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</si>
  <si>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</si>
  <si>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</si>
  <si>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финансирование за счет краевого бюджета, тыс.рублей</t>
  </si>
  <si>
    <t>тыс.рублей</t>
  </si>
  <si>
    <t>кроме того, финансирование из других источников: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</si>
  <si>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</si>
  <si>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</si>
  <si>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</si>
  <si>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1.1.</t>
  </si>
  <si>
    <t>ИТОГО общий объем финансирования государственной программы за счет краевого бюджета</t>
  </si>
  <si>
    <t xml:space="preserve"> </t>
  </si>
  <si>
    <t>процент, %</t>
  </si>
  <si>
    <t xml:space="preserve">на 100 тысяч населения </t>
  </si>
  <si>
    <t>Министерство здравоохранения Забайкальского края</t>
  </si>
  <si>
    <t>Министерство физической культуры и спорта Забайкальского края</t>
  </si>
  <si>
    <t>Министерство культуры Забайкальского края</t>
  </si>
  <si>
    <t>I=A/B*100, где А - численность населения в возрасте от 7 до 18 лет, охваченных профилактическими мероприятиями; В - общая численность населения в возрасте от 7  до 18  лет</t>
  </si>
  <si>
    <t>Подпрограмма "Пресечение незаконного оборота  наркотиков"</t>
  </si>
  <si>
    <t xml:space="preserve"> I=A/B*100, где А – общая площадь уничтоженных очагов произрастания дикорастущей конопли; В - общая площадь выявленных очагов произрастания дикорастущей конопли</t>
  </si>
  <si>
    <t>Подпрограмма  "Выявление, лечение и реабилитация лиц с наркологическими расстройствами"</t>
  </si>
  <si>
    <t>финансирование за счет всех источников, тыс.рублей</t>
  </si>
  <si>
    <t>человек</t>
  </si>
  <si>
    <t>I=A/B*100, где А - численность воспитанников, принявших участие в мероприятии, В - общее количество воспитанников</t>
  </si>
  <si>
    <t>ПЦ 1</t>
  </si>
  <si>
    <t>Показатель "Первичная заболеваемость наркологическими расстройствами"</t>
  </si>
  <si>
    <t xml:space="preserve">абсолютное значение </t>
  </si>
  <si>
    <t>1.</t>
  </si>
  <si>
    <t>ПЦ 2</t>
  </si>
  <si>
    <t>Задача "Снижение доступности наркотических веществ - производных дикорастущей конопли в Забайкальском крае"</t>
  </si>
  <si>
    <t>Показатель "Охват учащихся средних общеобразовательных учреждений мероприятиями, направленными на профилактику злоупотребления психоактивными веществами".</t>
  </si>
  <si>
    <t>Показатель "Охват воспитанников детских домов и интернатных учреждений, вовлеченных в занятия физической культурой и спортом"</t>
  </si>
  <si>
    <t>Показатель "Число больных наркологическими расстройствами, находящихся в ремиссии свыше 2 лет"</t>
  </si>
  <si>
    <t>Показатель "Число больных наркологическими расстройствами, включенных в программы медицинской реабилитации в стационарных условиях"</t>
  </si>
  <si>
    <t xml:space="preserve">на 100 тысяч  населения </t>
  </si>
  <si>
    <t xml:space="preserve">I=A/B*100, где А - число больных, находящихся в ремиссии, В - число больных среднегодового контингента </t>
  </si>
  <si>
    <t>Основное мероприятие  "Пресечение незаконного оборота  наркотиков в сфере сельского хозяйства и продовольствия"</t>
  </si>
  <si>
    <t>Задача "Совершенствование методов диагностики, лечения и реабилитации лиц, страдающих наркологической патологией"</t>
  </si>
  <si>
    <t>0909</t>
  </si>
  <si>
    <t>1.1.1</t>
  </si>
  <si>
    <t>1.1.2</t>
  </si>
  <si>
    <t>1.1.3</t>
  </si>
  <si>
    <t>I=A/B*100, где А - численность участников мероприятий, В - общая численность населения</t>
  </si>
  <si>
    <t>штук</t>
  </si>
  <si>
    <t>Основное мероприятие  "Выявление, лечение и реабилитация лиц с наркологическими расстройствами в сфере здравоохранения"</t>
  </si>
  <si>
    <t>Показатель "Приобретение методических рекомендаций, наглядных пособий, видеофильмов антинаркотической направленности"</t>
  </si>
  <si>
    <t>Показатель "Охват населения г. Читы профилактическими мероприятиями, направленными на формирование здорового образа  жизни"</t>
  </si>
  <si>
    <t>________________________________________________________________</t>
  </si>
  <si>
    <t>Показатель "Уровень первичной заболеваемости употребления наркотических веществ с вредными последствиями"</t>
  </si>
  <si>
    <t>1.1.4</t>
  </si>
  <si>
    <t>12,3</t>
  </si>
  <si>
    <t>9,0</t>
  </si>
  <si>
    <t>11,85</t>
  </si>
  <si>
    <t>11,9</t>
  </si>
  <si>
    <t>Министерство труда и социальной защиты населения Забайкальского края</t>
  </si>
  <si>
    <t>Министерство сельского хозяйства Забайкальского края</t>
  </si>
  <si>
    <t>Основное мероприятие  "Выявление, лечение и реабилитация лиц с наркологическими расстройствами в сфере труда и социальной защиты"</t>
  </si>
  <si>
    <t>23 1 01 03212</t>
  </si>
  <si>
    <t>23 1 03 03212</t>
  </si>
  <si>
    <t>23 1 02 03212</t>
  </si>
  <si>
    <t xml:space="preserve">0909 </t>
  </si>
  <si>
    <t>23 1 04 03212</t>
  </si>
  <si>
    <t>23 2 01 03212</t>
  </si>
  <si>
    <t>09 09</t>
  </si>
  <si>
    <t>23 3 01 03212</t>
  </si>
  <si>
    <t>23 3 02 03212</t>
  </si>
  <si>
    <t>23 2 01 00000</t>
  </si>
  <si>
    <t>612</t>
  </si>
  <si>
    <t>23 1 01 00000</t>
  </si>
  <si>
    <t>23 1 02 00000</t>
  </si>
  <si>
    <t>23 1 03 00000</t>
  </si>
  <si>
    <t>244</t>
  </si>
  <si>
    <t>23 1 04 00000</t>
  </si>
  <si>
    <t>23 3 01 00000</t>
  </si>
  <si>
    <t>23 3 02 00000</t>
  </si>
  <si>
    <t>23 1 00 00000</t>
  </si>
  <si>
    <t>23 2 00 00000</t>
  </si>
  <si>
    <t>23 3 00 00000</t>
  </si>
  <si>
    <r>
      <rPr>
        <sz val="16"/>
        <color theme="1"/>
        <rFont val="Calibri"/>
        <family val="2"/>
        <charset val="204"/>
      </rPr>
      <t>»</t>
    </r>
    <r>
      <rPr>
        <sz val="16"/>
        <color theme="1"/>
        <rFont val="Times New Roman"/>
        <family val="1"/>
        <charset val="204"/>
      </rPr>
      <t>.</t>
    </r>
  </si>
  <si>
    <t>гр.21</t>
  </si>
  <si>
    <t>12,1</t>
  </si>
  <si>
    <t>24 3 01 03212</t>
  </si>
  <si>
    <t>620</t>
  </si>
  <si>
    <t>гр.22</t>
  </si>
  <si>
    <t>гр.23</t>
  </si>
  <si>
    <t>гр.24</t>
  </si>
  <si>
    <t>11,95</t>
  </si>
  <si>
    <t>11,98</t>
  </si>
  <si>
    <t>12</t>
  </si>
  <si>
    <t>12,2</t>
  </si>
  <si>
    <t>1.2.</t>
  </si>
  <si>
    <t>1.2.1.</t>
  </si>
  <si>
    <t>1.3.</t>
  </si>
  <si>
    <t>1.3.1.</t>
  </si>
  <si>
    <t>1.3.2.</t>
  </si>
  <si>
    <r>
      <t xml:space="preserve">Основные мероприятия, мероприятия, показатели и объемы финансирования государственной программы Забайкальского края </t>
    </r>
    <r>
      <rPr>
        <sz val="14"/>
        <color indexed="8"/>
        <rFont val="Calibri"/>
        <family val="2"/>
        <charset val="204"/>
      </rPr>
      <t>«</t>
    </r>
    <r>
      <rPr>
        <sz val="14"/>
        <color indexed="8"/>
        <rFont val="Times New Roman"/>
        <family val="1"/>
        <charset val="204"/>
      </rPr>
      <t>Комплексные меры по улучшению наркологической ситуации в Забайкальском крае»</t>
    </r>
  </si>
  <si>
    <t>Наименование цели, задачи, подпрограммы, основных мероприятий, мероприятий, ведомственных целевых программ, показателей</t>
  </si>
  <si>
    <t xml:space="preserve"> к государственной программе Забайкальского края «Комплексные меры  по улучшению наркологической ситуации в Забайкальском крае»</t>
  </si>
  <si>
    <t>Подпрограмма  "Профилактика табакокурения, потребления никотинсодержащей продукции, наркомании и алкоголизма"</t>
  </si>
  <si>
    <t>Основное мероприятие  "Профилактика табакокурения, потребления никотинсодержащей продукции, наркомании и алкоголизма в сфере образования и молодежной политики"</t>
  </si>
  <si>
    <t>Основное мероприятие "Профилактика табакокурения, потребления никотинсодержащей продукции, наркомании и алкоголизма  в сфере физической культуры и спорта"</t>
  </si>
  <si>
    <t>Основное мероприятие  "Профилактика табакокурения, потребления никотинсодержащей продукции, наркомании и алкоголизма в сфере культуры"</t>
  </si>
  <si>
    <t>Основное мероприятие  "Профилактика табакокурения, потребления никотинсодержащей продукции, наркомании и алкоголизма  в сфере социальной защиты населения"</t>
  </si>
  <si>
    <t>Задача "Повышение эффективности системы профилактики  табакокурения, потребления никотинсодержащей продукции, злоупотребления алкогольными напитками, наркотическими веществами среди различных категорий населения, прежде всего молодежи и несовершеннолетних."</t>
  </si>
  <si>
    <t>Показатель "Удельный вес общей площади уничтоженных очагов произрастания дикорастущей конопли от общей площади выявленных очагов произрастания дикорастущей конопли"</t>
  </si>
  <si>
    <t>Министерство труда и  социальной защиты населения Забайкальского края</t>
  </si>
  <si>
    <t>Показатель "Количество специалистов, участвующих в процессе социально-трудовой реабилитации, прошедших курсы повышения квалификации"</t>
  </si>
  <si>
    <t>Показатель "Число  больных наркоманией, находящихся в ремиссии от 1 года до 2 лет "</t>
  </si>
  <si>
    <t>I=A/B*100, где А - число больных, включенных в программу медицинской реабилитации в стационарных условиях, В - число больных, выбывших из стационара</t>
  </si>
  <si>
    <t>"ПРИЛОЖЕНИЕ</t>
  </si>
  <si>
    <t>Министерство образования и науки Забайкальского края</t>
  </si>
  <si>
    <t>Цель "Сохранение населения, здоровье и благополучие людей, в том числе улучшение наркологической ситуации в Забайкальском крае"</t>
  </si>
  <si>
    <t>-</t>
  </si>
  <si>
    <t>гр.25</t>
  </si>
  <si>
    <t>2014-2025</t>
  </si>
  <si>
    <t>12,4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</si>
</sst>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12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2" fontId="5" fillId="0" borderId="1" xfId="1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4" fontId="0" fillId="0" borderId="0" xfId="0" applyNumberForma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19" fillId="3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4" fontId="20" fillId="0" borderId="0" xfId="0" applyNumberFormat="1" applyFont="1" applyFill="1" applyAlignment="1">
      <alignment horizontal="center" vertical="top" wrapText="1"/>
    </xf>
    <xf numFmtId="0" fontId="20" fillId="0" borderId="0" xfId="0" applyFont="1" applyFill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center" vertical="top" wrapText="1"/>
      <protection locked="0"/>
    </xf>
    <xf numFmtId="0" fontId="18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1"/>
  <sheetViews>
    <sheetView tabSelected="1" view="pageBreakPreview" zoomScale="63" zoomScaleNormal="25" zoomScaleSheetLayoutView="63" zoomScalePageLayoutView="40" workbookViewId="0">
      <selection activeCell="X49" sqref="X49"/>
    </sheetView>
  </sheetViews>
  <sheetFormatPr defaultColWidth="9.140625" defaultRowHeight="15"/>
  <cols>
    <col min="1" max="1" width="9.5703125" style="2" customWidth="1"/>
    <col min="2" max="2" width="73.28515625" style="2" customWidth="1"/>
    <col min="3" max="3" width="15.42578125" style="2" customWidth="1"/>
    <col min="4" max="4" width="13.5703125" style="2" customWidth="1"/>
    <col min="5" max="5" width="32.42578125" style="2" customWidth="1"/>
    <col min="6" max="6" width="14" style="2" customWidth="1"/>
    <col min="7" max="7" width="24.5703125" style="2" customWidth="1"/>
    <col min="8" max="8" width="10.42578125" style="2" customWidth="1"/>
    <col min="9" max="9" width="18.42578125" style="2" customWidth="1"/>
    <col min="10" max="10" width="11.42578125" style="2" customWidth="1"/>
    <col min="11" max="11" width="12" style="2" customWidth="1"/>
    <col min="12" max="12" width="12.5703125" style="2" customWidth="1"/>
    <col min="13" max="13" width="13.140625" style="2" customWidth="1"/>
    <col min="14" max="14" width="14.42578125" style="2" customWidth="1"/>
    <col min="15" max="15" width="13.85546875" style="4" customWidth="1"/>
    <col min="16" max="16" width="13.5703125" style="2" customWidth="1"/>
    <col min="17" max="18" width="13" style="2" customWidth="1"/>
    <col min="19" max="19" width="12.5703125" style="4" customWidth="1"/>
    <col min="20" max="20" width="12.5703125" style="36" customWidth="1"/>
    <col min="21" max="24" width="12.5703125" style="2" customWidth="1"/>
    <col min="25" max="25" width="13.85546875" style="2" customWidth="1"/>
    <col min="26" max="26" width="4.85546875" style="2" customWidth="1"/>
    <col min="27" max="16384" width="9.140625" style="2"/>
  </cols>
  <sheetData>
    <row r="1" spans="1:25" ht="25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39" t="s">
        <v>138</v>
      </c>
      <c r="Q1" s="40"/>
      <c r="R1" s="40"/>
      <c r="S1" s="40"/>
      <c r="T1" s="40"/>
      <c r="U1" s="40"/>
      <c r="V1" s="40"/>
      <c r="W1" s="40"/>
      <c r="X1" s="40"/>
      <c r="Y1" s="40"/>
    </row>
    <row r="2" spans="1:25" ht="35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3"/>
      <c r="L2" s="3"/>
      <c r="M2" s="3"/>
      <c r="N2" s="3"/>
      <c r="O2" s="3"/>
      <c r="P2" s="41" t="s">
        <v>126</v>
      </c>
      <c r="Q2" s="42"/>
      <c r="R2" s="42"/>
      <c r="S2" s="42"/>
      <c r="T2" s="42"/>
      <c r="U2" s="42"/>
      <c r="V2" s="42"/>
      <c r="W2" s="42"/>
      <c r="X2" s="42"/>
      <c r="Y2" s="42"/>
    </row>
    <row r="3" spans="1:25" ht="18.75">
      <c r="A3" s="24"/>
      <c r="B3" s="45" t="s">
        <v>124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3"/>
      <c r="Q3" s="3"/>
      <c r="R3" s="3"/>
      <c r="S3" s="3"/>
      <c r="T3" s="31"/>
      <c r="U3" s="3"/>
      <c r="V3" s="3"/>
      <c r="W3" s="3"/>
      <c r="X3" s="3"/>
      <c r="Y3" s="3"/>
    </row>
    <row r="4" spans="1: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1"/>
      <c r="U4" s="3"/>
      <c r="V4" s="3"/>
      <c r="W4" s="3"/>
      <c r="X4" s="3"/>
      <c r="Y4" s="3"/>
    </row>
    <row r="5" spans="1:25" ht="24" customHeight="1">
      <c r="A5" s="3"/>
      <c r="B5" s="3"/>
      <c r="C5" s="2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1"/>
      <c r="U5" s="3"/>
      <c r="V5" s="3"/>
      <c r="W5" s="3"/>
      <c r="X5" s="3"/>
      <c r="Y5" s="3"/>
    </row>
    <row r="6" spans="1:25" s="4" customFormat="1" ht="39.6" customHeight="1">
      <c r="A6" s="46" t="s">
        <v>0</v>
      </c>
      <c r="B6" s="47" t="s">
        <v>125</v>
      </c>
      <c r="C6" s="47" t="s">
        <v>1</v>
      </c>
      <c r="D6" s="47" t="s">
        <v>2</v>
      </c>
      <c r="E6" s="47" t="s">
        <v>3</v>
      </c>
      <c r="F6" s="47" t="s">
        <v>4</v>
      </c>
      <c r="G6" s="47" t="s">
        <v>5</v>
      </c>
      <c r="H6" s="47" t="s">
        <v>6</v>
      </c>
      <c r="I6" s="47"/>
      <c r="J6" s="47"/>
      <c r="K6" s="46" t="s">
        <v>7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s="4" customFormat="1" ht="56.1" customHeight="1">
      <c r="A7" s="46"/>
      <c r="B7" s="47"/>
      <c r="C7" s="47"/>
      <c r="D7" s="47"/>
      <c r="E7" s="47"/>
      <c r="F7" s="47"/>
      <c r="G7" s="47"/>
      <c r="H7" s="22" t="s">
        <v>8</v>
      </c>
      <c r="I7" s="22" t="s">
        <v>9</v>
      </c>
      <c r="J7" s="22" t="s">
        <v>10</v>
      </c>
      <c r="K7" s="21">
        <v>2012</v>
      </c>
      <c r="L7" s="21">
        <v>2013</v>
      </c>
      <c r="M7" s="21">
        <v>2014</v>
      </c>
      <c r="N7" s="21">
        <v>2015</v>
      </c>
      <c r="O7" s="21">
        <v>2016</v>
      </c>
      <c r="P7" s="21">
        <v>2017</v>
      </c>
      <c r="Q7" s="21">
        <v>2018</v>
      </c>
      <c r="R7" s="21">
        <v>2019</v>
      </c>
      <c r="S7" s="21">
        <v>2020</v>
      </c>
      <c r="T7" s="32">
        <v>2021</v>
      </c>
      <c r="U7" s="21">
        <v>2022</v>
      </c>
      <c r="V7" s="21">
        <v>2023</v>
      </c>
      <c r="W7" s="21">
        <v>2024</v>
      </c>
      <c r="X7" s="38">
        <v>2025</v>
      </c>
      <c r="Y7" s="21" t="s">
        <v>11</v>
      </c>
    </row>
    <row r="8" spans="1:25" s="4" customFormat="1" ht="38.1" customHeight="1">
      <c r="A8" s="21" t="s">
        <v>12</v>
      </c>
      <c r="B8" s="22" t="s">
        <v>13</v>
      </c>
      <c r="C8" s="22" t="s">
        <v>14</v>
      </c>
      <c r="D8" s="22" t="s">
        <v>15</v>
      </c>
      <c r="E8" s="22" t="s">
        <v>16</v>
      </c>
      <c r="F8" s="22" t="s">
        <v>17</v>
      </c>
      <c r="G8" s="22" t="s">
        <v>18</v>
      </c>
      <c r="H8" s="22" t="s">
        <v>19</v>
      </c>
      <c r="I8" s="22" t="s">
        <v>20</v>
      </c>
      <c r="J8" s="22" t="s">
        <v>21</v>
      </c>
      <c r="K8" s="21" t="s">
        <v>22</v>
      </c>
      <c r="L8" s="21" t="s">
        <v>23</v>
      </c>
      <c r="M8" s="21" t="s">
        <v>24</v>
      </c>
      <c r="N8" s="21" t="s">
        <v>25</v>
      </c>
      <c r="O8" s="21" t="s">
        <v>26</v>
      </c>
      <c r="P8" s="21" t="s">
        <v>27</v>
      </c>
      <c r="Q8" s="21" t="s">
        <v>28</v>
      </c>
      <c r="R8" s="21" t="s">
        <v>29</v>
      </c>
      <c r="S8" s="21" t="s">
        <v>30</v>
      </c>
      <c r="T8" s="33" t="s">
        <v>31</v>
      </c>
      <c r="U8" s="21" t="s">
        <v>108</v>
      </c>
      <c r="V8" s="21" t="s">
        <v>112</v>
      </c>
      <c r="W8" s="21" t="s">
        <v>113</v>
      </c>
      <c r="X8" s="38" t="s">
        <v>114</v>
      </c>
      <c r="Y8" s="21" t="s">
        <v>142</v>
      </c>
    </row>
    <row r="9" spans="1:25" ht="57" customHeight="1">
      <c r="A9" s="5" t="s">
        <v>56</v>
      </c>
      <c r="B9" s="5" t="s">
        <v>140</v>
      </c>
      <c r="C9" s="5" t="s">
        <v>141</v>
      </c>
      <c r="D9" s="5" t="s">
        <v>141</v>
      </c>
      <c r="E9" s="5" t="s">
        <v>141</v>
      </c>
      <c r="F9" s="5" t="s">
        <v>141</v>
      </c>
      <c r="G9" s="5" t="s">
        <v>141</v>
      </c>
      <c r="H9" s="5" t="s">
        <v>141</v>
      </c>
      <c r="I9" s="5" t="s">
        <v>141</v>
      </c>
      <c r="J9" s="5" t="s">
        <v>141</v>
      </c>
      <c r="K9" s="5" t="s">
        <v>141</v>
      </c>
      <c r="L9" s="5" t="s">
        <v>141</v>
      </c>
      <c r="M9" s="5" t="s">
        <v>141</v>
      </c>
      <c r="N9" s="5" t="s">
        <v>141</v>
      </c>
      <c r="O9" s="5" t="s">
        <v>141</v>
      </c>
      <c r="P9" s="5" t="s">
        <v>141</v>
      </c>
      <c r="Q9" s="5" t="s">
        <v>141</v>
      </c>
      <c r="R9" s="5" t="s">
        <v>141</v>
      </c>
      <c r="S9" s="5" t="s">
        <v>141</v>
      </c>
      <c r="T9" s="5" t="s">
        <v>141</v>
      </c>
      <c r="U9" s="5" t="s">
        <v>141</v>
      </c>
      <c r="V9" s="5" t="s">
        <v>141</v>
      </c>
      <c r="W9" s="5" t="s">
        <v>141</v>
      </c>
      <c r="X9" s="5" t="s">
        <v>141</v>
      </c>
      <c r="Y9" s="5" t="s">
        <v>141</v>
      </c>
    </row>
    <row r="10" spans="1:25" s="7" customFormat="1" ht="48.75" customHeight="1">
      <c r="A10" s="5"/>
      <c r="B10" s="5" t="s">
        <v>32</v>
      </c>
      <c r="C10" s="5" t="s">
        <v>33</v>
      </c>
      <c r="D10" s="5" t="s">
        <v>141</v>
      </c>
      <c r="E10" s="5" t="s">
        <v>141</v>
      </c>
      <c r="F10" s="5" t="s">
        <v>141</v>
      </c>
      <c r="G10" s="5" t="s">
        <v>141</v>
      </c>
      <c r="H10" s="5" t="s">
        <v>141</v>
      </c>
      <c r="I10" s="5" t="s">
        <v>141</v>
      </c>
      <c r="J10" s="5" t="s">
        <v>141</v>
      </c>
      <c r="K10" s="6">
        <f t="shared" ref="K10:R10" si="0">K49</f>
        <v>0</v>
      </c>
      <c r="L10" s="6">
        <f t="shared" si="0"/>
        <v>0</v>
      </c>
      <c r="M10" s="6">
        <f t="shared" si="0"/>
        <v>0</v>
      </c>
      <c r="N10" s="6">
        <f t="shared" si="0"/>
        <v>0</v>
      </c>
      <c r="O10" s="6">
        <f t="shared" si="0"/>
        <v>1900</v>
      </c>
      <c r="P10" s="6">
        <f t="shared" si="0"/>
        <v>1030</v>
      </c>
      <c r="Q10" s="6">
        <f t="shared" si="0"/>
        <v>3361.6000000000004</v>
      </c>
      <c r="R10" s="6">
        <f t="shared" si="0"/>
        <v>1030</v>
      </c>
      <c r="S10" s="6">
        <f>S49</f>
        <v>1800</v>
      </c>
      <c r="T10" s="6">
        <f>T15+T32+T39</f>
        <v>2024.5</v>
      </c>
      <c r="U10" s="6">
        <f t="shared" ref="U10:W10" si="1">U15+U32+U39</f>
        <v>2024.5</v>
      </c>
      <c r="V10" s="6">
        <f t="shared" si="1"/>
        <v>2024.5</v>
      </c>
      <c r="W10" s="6">
        <f t="shared" si="1"/>
        <v>2024.5</v>
      </c>
      <c r="X10" s="6">
        <f t="shared" ref="X10" si="2">X15+X32+X39</f>
        <v>2024.5</v>
      </c>
      <c r="Y10" s="6">
        <f>O10+P10+Q10+R10+S10+T10+U10+V10+W10+X10</f>
        <v>19244.099999999999</v>
      </c>
    </row>
    <row r="11" spans="1:25" s="10" customFormat="1" ht="81" customHeight="1">
      <c r="A11" s="5" t="s">
        <v>53</v>
      </c>
      <c r="B11" s="5" t="s">
        <v>54</v>
      </c>
      <c r="C11" s="5" t="s">
        <v>42</v>
      </c>
      <c r="D11" s="5" t="s">
        <v>141</v>
      </c>
      <c r="E11" s="5" t="s">
        <v>55</v>
      </c>
      <c r="F11" s="5" t="s">
        <v>143</v>
      </c>
      <c r="G11" s="5" t="s">
        <v>43</v>
      </c>
      <c r="H11" s="8" t="s">
        <v>141</v>
      </c>
      <c r="I11" s="8" t="s">
        <v>141</v>
      </c>
      <c r="J11" s="8" t="s">
        <v>141</v>
      </c>
      <c r="K11" s="8" t="s">
        <v>141</v>
      </c>
      <c r="L11" s="8" t="s">
        <v>141</v>
      </c>
      <c r="M11" s="9">
        <v>257.5</v>
      </c>
      <c r="N11" s="9">
        <v>264.7</v>
      </c>
      <c r="O11" s="9">
        <v>270</v>
      </c>
      <c r="P11" s="9">
        <v>265</v>
      </c>
      <c r="Q11" s="9">
        <v>260</v>
      </c>
      <c r="R11" s="9">
        <v>255</v>
      </c>
      <c r="S11" s="9">
        <v>250</v>
      </c>
      <c r="T11" s="9">
        <v>240</v>
      </c>
      <c r="U11" s="9">
        <v>230</v>
      </c>
      <c r="V11" s="9">
        <v>220</v>
      </c>
      <c r="W11" s="9">
        <v>210</v>
      </c>
      <c r="X11" s="9">
        <v>200</v>
      </c>
      <c r="Y11" s="5" t="s">
        <v>141</v>
      </c>
    </row>
    <row r="12" spans="1:25" s="10" customFormat="1" ht="114" customHeight="1">
      <c r="A12" s="5" t="s">
        <v>57</v>
      </c>
      <c r="B12" s="5" t="s">
        <v>136</v>
      </c>
      <c r="C12" s="5" t="s">
        <v>41</v>
      </c>
      <c r="D12" s="5" t="s">
        <v>141</v>
      </c>
      <c r="E12" s="5" t="s">
        <v>64</v>
      </c>
      <c r="F12" s="5" t="s">
        <v>143</v>
      </c>
      <c r="G12" s="5" t="s">
        <v>43</v>
      </c>
      <c r="H12" s="8" t="s">
        <v>141</v>
      </c>
      <c r="I12" s="8" t="s">
        <v>141</v>
      </c>
      <c r="J12" s="8" t="s">
        <v>141</v>
      </c>
      <c r="K12" s="8" t="s">
        <v>141</v>
      </c>
      <c r="L12" s="8" t="s">
        <v>141</v>
      </c>
      <c r="M12" s="8" t="s">
        <v>79</v>
      </c>
      <c r="N12" s="8" t="s">
        <v>80</v>
      </c>
      <c r="O12" s="8" t="s">
        <v>81</v>
      </c>
      <c r="P12" s="8" t="s">
        <v>82</v>
      </c>
      <c r="Q12" s="8" t="s">
        <v>115</v>
      </c>
      <c r="R12" s="8" t="s">
        <v>116</v>
      </c>
      <c r="S12" s="8" t="s">
        <v>117</v>
      </c>
      <c r="T12" s="8" t="s">
        <v>109</v>
      </c>
      <c r="U12" s="8" t="s">
        <v>109</v>
      </c>
      <c r="V12" s="8" t="s">
        <v>118</v>
      </c>
      <c r="W12" s="8" t="s">
        <v>79</v>
      </c>
      <c r="X12" s="8" t="s">
        <v>144</v>
      </c>
      <c r="Y12" s="5" t="s">
        <v>141</v>
      </c>
    </row>
    <row r="13" spans="1:25" s="7" customFormat="1" ht="92.1" customHeight="1">
      <c r="A13" s="5"/>
      <c r="B13" s="5" t="s">
        <v>132</v>
      </c>
      <c r="C13" s="5" t="s">
        <v>141</v>
      </c>
      <c r="D13" s="5" t="s">
        <v>141</v>
      </c>
      <c r="E13" s="5" t="s">
        <v>141</v>
      </c>
      <c r="F13" s="5" t="s">
        <v>141</v>
      </c>
      <c r="G13" s="5" t="s">
        <v>141</v>
      </c>
      <c r="H13" s="5" t="s">
        <v>141</v>
      </c>
      <c r="I13" s="5" t="s">
        <v>141</v>
      </c>
      <c r="J13" s="5" t="s">
        <v>141</v>
      </c>
      <c r="K13" s="5" t="s">
        <v>141</v>
      </c>
      <c r="L13" s="5" t="s">
        <v>141</v>
      </c>
      <c r="M13" s="5" t="s">
        <v>141</v>
      </c>
      <c r="N13" s="5" t="s">
        <v>141</v>
      </c>
      <c r="O13" s="5" t="s">
        <v>141</v>
      </c>
      <c r="P13" s="5" t="s">
        <v>141</v>
      </c>
      <c r="Q13" s="5" t="s">
        <v>141</v>
      </c>
      <c r="R13" s="5" t="s">
        <v>141</v>
      </c>
      <c r="S13" s="5" t="s">
        <v>141</v>
      </c>
      <c r="T13" s="5" t="s">
        <v>141</v>
      </c>
      <c r="U13" s="5" t="s">
        <v>141</v>
      </c>
      <c r="V13" s="5" t="s">
        <v>141</v>
      </c>
      <c r="W13" s="5" t="s">
        <v>141</v>
      </c>
      <c r="X13" s="5" t="s">
        <v>141</v>
      </c>
      <c r="Y13" s="5" t="s">
        <v>141</v>
      </c>
    </row>
    <row r="14" spans="1:25" s="7" customFormat="1" ht="63" customHeight="1">
      <c r="A14" s="5" t="s">
        <v>38</v>
      </c>
      <c r="B14" s="5" t="s">
        <v>127</v>
      </c>
      <c r="C14" s="5" t="s">
        <v>141</v>
      </c>
      <c r="D14" s="5" t="s">
        <v>141</v>
      </c>
      <c r="E14" s="5" t="s">
        <v>141</v>
      </c>
      <c r="F14" s="5" t="s">
        <v>143</v>
      </c>
      <c r="G14" s="5" t="s">
        <v>141</v>
      </c>
      <c r="H14" s="5" t="s">
        <v>141</v>
      </c>
      <c r="I14" s="5" t="s">
        <v>141</v>
      </c>
      <c r="J14" s="5" t="s">
        <v>141</v>
      </c>
      <c r="K14" s="5" t="s">
        <v>141</v>
      </c>
      <c r="L14" s="5" t="s">
        <v>141</v>
      </c>
      <c r="M14" s="5" t="s">
        <v>141</v>
      </c>
      <c r="N14" s="5" t="s">
        <v>141</v>
      </c>
      <c r="O14" s="5" t="s">
        <v>141</v>
      </c>
      <c r="P14" s="5" t="s">
        <v>141</v>
      </c>
      <c r="Q14" s="5" t="s">
        <v>141</v>
      </c>
      <c r="R14" s="5" t="s">
        <v>141</v>
      </c>
      <c r="S14" s="5" t="s">
        <v>141</v>
      </c>
      <c r="T14" s="5" t="s">
        <v>141</v>
      </c>
      <c r="U14" s="5" t="s">
        <v>141</v>
      </c>
      <c r="V14" s="5" t="s">
        <v>141</v>
      </c>
      <c r="W14" s="5" t="s">
        <v>141</v>
      </c>
      <c r="X14" s="5" t="s">
        <v>141</v>
      </c>
      <c r="Y14" s="5" t="s">
        <v>141</v>
      </c>
    </row>
    <row r="15" spans="1:25" s="7" customFormat="1" ht="52.35" customHeight="1">
      <c r="A15" s="5"/>
      <c r="B15" s="5" t="s">
        <v>32</v>
      </c>
      <c r="C15" s="5" t="s">
        <v>33</v>
      </c>
      <c r="D15" s="5" t="s">
        <v>141</v>
      </c>
      <c r="E15" s="5" t="s">
        <v>141</v>
      </c>
      <c r="F15" s="5" t="s">
        <v>141</v>
      </c>
      <c r="G15" s="5" t="s">
        <v>141</v>
      </c>
      <c r="H15" s="8" t="s">
        <v>67</v>
      </c>
      <c r="I15" s="8" t="s">
        <v>104</v>
      </c>
      <c r="J15" s="8" t="s">
        <v>141</v>
      </c>
      <c r="K15" s="6">
        <f>K19+K22+K25+K28</f>
        <v>0</v>
      </c>
      <c r="L15" s="6">
        <f t="shared" ref="L15:W15" si="3">L19+L22+L25+L28</f>
        <v>0</v>
      </c>
      <c r="M15" s="6">
        <f t="shared" si="3"/>
        <v>0</v>
      </c>
      <c r="N15" s="6">
        <f t="shared" si="3"/>
        <v>0</v>
      </c>
      <c r="O15" s="6">
        <f t="shared" si="3"/>
        <v>211</v>
      </c>
      <c r="P15" s="6">
        <f t="shared" si="3"/>
        <v>167.4</v>
      </c>
      <c r="Q15" s="6">
        <f t="shared" si="3"/>
        <v>22</v>
      </c>
      <c r="R15" s="6">
        <f t="shared" si="3"/>
        <v>112</v>
      </c>
      <c r="S15" s="6">
        <f t="shared" si="3"/>
        <v>400</v>
      </c>
      <c r="T15" s="6">
        <f t="shared" si="3"/>
        <v>467.9</v>
      </c>
      <c r="U15" s="6">
        <v>501.94</v>
      </c>
      <c r="V15" s="6">
        <f t="shared" si="3"/>
        <v>0</v>
      </c>
      <c r="W15" s="6">
        <f t="shared" si="3"/>
        <v>0</v>
      </c>
      <c r="X15" s="6">
        <v>501.94</v>
      </c>
      <c r="Y15" s="6">
        <f>Y19+Y22+Y25+Y28</f>
        <v>2384.1800000000003</v>
      </c>
    </row>
    <row r="16" spans="1:25" s="4" customFormat="1" ht="186" customHeight="1">
      <c r="A16" s="5"/>
      <c r="B16" s="5" t="s">
        <v>59</v>
      </c>
      <c r="C16" s="5" t="s">
        <v>41</v>
      </c>
      <c r="D16" s="5" t="s">
        <v>141</v>
      </c>
      <c r="E16" s="5" t="s">
        <v>46</v>
      </c>
      <c r="F16" s="5" t="s">
        <v>143</v>
      </c>
      <c r="G16" s="5" t="s">
        <v>139</v>
      </c>
      <c r="H16" s="8" t="s">
        <v>141</v>
      </c>
      <c r="I16" s="8" t="s">
        <v>141</v>
      </c>
      <c r="J16" s="8" t="s">
        <v>141</v>
      </c>
      <c r="K16" s="8" t="s">
        <v>141</v>
      </c>
      <c r="L16" s="8" t="s">
        <v>141</v>
      </c>
      <c r="M16" s="9">
        <v>73</v>
      </c>
      <c r="N16" s="9">
        <v>81</v>
      </c>
      <c r="O16" s="9">
        <v>84</v>
      </c>
      <c r="P16" s="9">
        <v>96</v>
      </c>
      <c r="Q16" s="9">
        <v>98</v>
      </c>
      <c r="R16" s="9">
        <v>99</v>
      </c>
      <c r="S16" s="9">
        <v>100</v>
      </c>
      <c r="T16" s="9">
        <v>100</v>
      </c>
      <c r="U16" s="9">
        <v>100</v>
      </c>
      <c r="V16" s="9">
        <v>100</v>
      </c>
      <c r="W16" s="9">
        <v>100</v>
      </c>
      <c r="X16" s="9">
        <v>100</v>
      </c>
      <c r="Y16" s="9" t="s">
        <v>141</v>
      </c>
    </row>
    <row r="17" spans="1:25" s="10" customFormat="1" ht="140.1" customHeight="1">
      <c r="A17" s="5"/>
      <c r="B17" s="5" t="s">
        <v>60</v>
      </c>
      <c r="C17" s="5" t="s">
        <v>41</v>
      </c>
      <c r="D17" s="5" t="s">
        <v>141</v>
      </c>
      <c r="E17" s="5" t="s">
        <v>52</v>
      </c>
      <c r="F17" s="5" t="s">
        <v>143</v>
      </c>
      <c r="G17" s="5" t="s">
        <v>44</v>
      </c>
      <c r="H17" s="8" t="s">
        <v>141</v>
      </c>
      <c r="I17" s="8" t="s">
        <v>141</v>
      </c>
      <c r="J17" s="8" t="s">
        <v>141</v>
      </c>
      <c r="K17" s="8" t="s">
        <v>141</v>
      </c>
      <c r="L17" s="8" t="s">
        <v>141</v>
      </c>
      <c r="M17" s="9">
        <v>50</v>
      </c>
      <c r="N17" s="9">
        <v>50</v>
      </c>
      <c r="O17" s="9">
        <v>55</v>
      </c>
      <c r="P17" s="9">
        <v>60</v>
      </c>
      <c r="Q17" s="9">
        <v>62</v>
      </c>
      <c r="R17" s="9">
        <v>63.5</v>
      </c>
      <c r="S17" s="9">
        <v>65</v>
      </c>
      <c r="T17" s="9">
        <v>65</v>
      </c>
      <c r="U17" s="9">
        <v>65</v>
      </c>
      <c r="V17" s="9">
        <v>65</v>
      </c>
      <c r="W17" s="9">
        <v>65</v>
      </c>
      <c r="X17" s="9">
        <v>67</v>
      </c>
      <c r="Y17" s="9" t="s">
        <v>141</v>
      </c>
    </row>
    <row r="18" spans="1:25" s="7" customFormat="1" ht="138" customHeight="1">
      <c r="A18" s="8" t="s">
        <v>68</v>
      </c>
      <c r="B18" s="5" t="s">
        <v>128</v>
      </c>
      <c r="C18" s="5" t="s">
        <v>141</v>
      </c>
      <c r="D18" s="5" t="s">
        <v>141</v>
      </c>
      <c r="E18" s="5" t="s">
        <v>141</v>
      </c>
      <c r="F18" s="5" t="s">
        <v>143</v>
      </c>
      <c r="G18" s="5" t="s">
        <v>139</v>
      </c>
      <c r="H18" s="8" t="s">
        <v>67</v>
      </c>
      <c r="I18" s="8" t="s">
        <v>97</v>
      </c>
      <c r="J18" s="8" t="s">
        <v>141</v>
      </c>
      <c r="K18" s="8" t="s">
        <v>141</v>
      </c>
      <c r="L18" s="8" t="s">
        <v>141</v>
      </c>
      <c r="M18" s="8" t="s">
        <v>141</v>
      </c>
      <c r="N18" s="8" t="s">
        <v>141</v>
      </c>
      <c r="O18" s="8" t="s">
        <v>141</v>
      </c>
      <c r="P18" s="8" t="s">
        <v>141</v>
      </c>
      <c r="Q18" s="8" t="s">
        <v>141</v>
      </c>
      <c r="R18" s="8" t="s">
        <v>141</v>
      </c>
      <c r="S18" s="8" t="s">
        <v>141</v>
      </c>
      <c r="T18" s="8" t="s">
        <v>141</v>
      </c>
      <c r="U18" s="8" t="s">
        <v>141</v>
      </c>
      <c r="V18" s="8" t="s">
        <v>141</v>
      </c>
      <c r="W18" s="8" t="s">
        <v>141</v>
      </c>
      <c r="X18" s="8" t="s">
        <v>141</v>
      </c>
      <c r="Y18" s="8" t="s">
        <v>141</v>
      </c>
    </row>
    <row r="19" spans="1:25" s="12" customFormat="1" ht="47.25" customHeight="1">
      <c r="A19" s="5"/>
      <c r="B19" s="5" t="s">
        <v>32</v>
      </c>
      <c r="C19" s="5" t="s">
        <v>33</v>
      </c>
      <c r="D19" s="5" t="s">
        <v>141</v>
      </c>
      <c r="E19" s="5" t="s">
        <v>141</v>
      </c>
      <c r="F19" s="5" t="s">
        <v>141</v>
      </c>
      <c r="G19" s="5" t="s">
        <v>141</v>
      </c>
      <c r="H19" s="8" t="s">
        <v>67</v>
      </c>
      <c r="I19" s="8" t="s">
        <v>86</v>
      </c>
      <c r="J19" s="8" t="s">
        <v>96</v>
      </c>
      <c r="K19" s="6">
        <v>0</v>
      </c>
      <c r="L19" s="6">
        <v>0</v>
      </c>
      <c r="M19" s="9">
        <v>0</v>
      </c>
      <c r="N19" s="9">
        <v>0</v>
      </c>
      <c r="O19" s="9">
        <v>79</v>
      </c>
      <c r="P19" s="9">
        <v>35.700000000000003</v>
      </c>
      <c r="Q19" s="9">
        <v>0</v>
      </c>
      <c r="R19" s="9">
        <v>39</v>
      </c>
      <c r="S19" s="9">
        <v>11</v>
      </c>
      <c r="T19" s="9">
        <v>10.3</v>
      </c>
      <c r="U19" s="9">
        <v>54.3</v>
      </c>
      <c r="V19" s="9">
        <v>0</v>
      </c>
      <c r="W19" s="9">
        <v>0</v>
      </c>
      <c r="X19" s="9">
        <v>54.3</v>
      </c>
      <c r="Y19" s="9">
        <f>SUM(K19:X19)</f>
        <v>283.60000000000002</v>
      </c>
    </row>
    <row r="20" spans="1:25" s="13" customFormat="1" ht="147.6" customHeight="1">
      <c r="A20" s="5"/>
      <c r="B20" s="5" t="s">
        <v>59</v>
      </c>
      <c r="C20" s="5" t="s">
        <v>41</v>
      </c>
      <c r="D20" s="5"/>
      <c r="E20" s="5" t="s">
        <v>46</v>
      </c>
      <c r="F20" s="5" t="s">
        <v>143</v>
      </c>
      <c r="G20" s="5" t="s">
        <v>139</v>
      </c>
      <c r="H20" s="8" t="s">
        <v>141</v>
      </c>
      <c r="I20" s="8" t="s">
        <v>141</v>
      </c>
      <c r="J20" s="8" t="s">
        <v>141</v>
      </c>
      <c r="K20" s="8" t="s">
        <v>141</v>
      </c>
      <c r="L20" s="11">
        <v>65</v>
      </c>
      <c r="M20" s="9">
        <v>73</v>
      </c>
      <c r="N20" s="9">
        <v>81</v>
      </c>
      <c r="O20" s="9">
        <v>84</v>
      </c>
      <c r="P20" s="9">
        <v>96</v>
      </c>
      <c r="Q20" s="9">
        <v>98</v>
      </c>
      <c r="R20" s="9">
        <v>99</v>
      </c>
      <c r="S20" s="9">
        <v>100</v>
      </c>
      <c r="T20" s="9">
        <v>100</v>
      </c>
      <c r="U20" s="9">
        <v>100</v>
      </c>
      <c r="V20" s="9">
        <v>100</v>
      </c>
      <c r="W20" s="9">
        <v>100</v>
      </c>
      <c r="X20" s="9">
        <v>100</v>
      </c>
      <c r="Y20" s="5" t="s">
        <v>141</v>
      </c>
    </row>
    <row r="21" spans="1:25" s="7" customFormat="1" ht="147.6" customHeight="1">
      <c r="A21" s="8" t="s">
        <v>69</v>
      </c>
      <c r="B21" s="5" t="s">
        <v>129</v>
      </c>
      <c r="C21" s="5" t="s">
        <v>141</v>
      </c>
      <c r="D21" s="5" t="s">
        <v>141</v>
      </c>
      <c r="E21" s="5" t="s">
        <v>141</v>
      </c>
      <c r="F21" s="5" t="s">
        <v>143</v>
      </c>
      <c r="G21" s="5" t="s">
        <v>44</v>
      </c>
      <c r="H21" s="8" t="s">
        <v>67</v>
      </c>
      <c r="I21" s="8" t="s">
        <v>98</v>
      </c>
      <c r="J21" s="8" t="s">
        <v>141</v>
      </c>
      <c r="K21" s="8" t="s">
        <v>141</v>
      </c>
      <c r="L21" s="8" t="s">
        <v>141</v>
      </c>
      <c r="M21" s="8" t="s">
        <v>141</v>
      </c>
      <c r="N21" s="8" t="s">
        <v>141</v>
      </c>
      <c r="O21" s="8" t="s">
        <v>141</v>
      </c>
      <c r="P21" s="8" t="s">
        <v>141</v>
      </c>
      <c r="Q21" s="8" t="s">
        <v>141</v>
      </c>
      <c r="R21" s="8" t="s">
        <v>141</v>
      </c>
      <c r="S21" s="8" t="s">
        <v>141</v>
      </c>
      <c r="T21" s="8" t="s">
        <v>141</v>
      </c>
      <c r="U21" s="8" t="s">
        <v>141</v>
      </c>
      <c r="V21" s="8" t="s">
        <v>141</v>
      </c>
      <c r="W21" s="8" t="s">
        <v>141</v>
      </c>
      <c r="X21" s="8" t="s">
        <v>141</v>
      </c>
      <c r="Y21" s="8" t="s">
        <v>141</v>
      </c>
    </row>
    <row r="22" spans="1:25" s="15" customFormat="1" ht="36.6" customHeight="1">
      <c r="A22" s="25"/>
      <c r="B22" s="5" t="s">
        <v>50</v>
      </c>
      <c r="C22" s="5" t="s">
        <v>33</v>
      </c>
      <c r="D22" s="5" t="s">
        <v>141</v>
      </c>
      <c r="E22" s="5" t="s">
        <v>141</v>
      </c>
      <c r="F22" s="5" t="s">
        <v>141</v>
      </c>
      <c r="G22" s="5" t="s">
        <v>141</v>
      </c>
      <c r="H22" s="8" t="s">
        <v>67</v>
      </c>
      <c r="I22" s="8" t="s">
        <v>88</v>
      </c>
      <c r="J22" s="8" t="s">
        <v>100</v>
      </c>
      <c r="K22" s="6">
        <v>0</v>
      </c>
      <c r="L22" s="6">
        <v>0</v>
      </c>
      <c r="M22" s="9">
        <v>0</v>
      </c>
      <c r="N22" s="9">
        <v>0</v>
      </c>
      <c r="O22" s="14">
        <v>99</v>
      </c>
      <c r="P22" s="14">
        <v>44.6</v>
      </c>
      <c r="Q22" s="14">
        <v>0</v>
      </c>
      <c r="R22" s="14">
        <v>49</v>
      </c>
      <c r="S22" s="14">
        <v>265</v>
      </c>
      <c r="T22" s="14">
        <v>92.7</v>
      </c>
      <c r="U22" s="14">
        <v>67.5</v>
      </c>
      <c r="V22" s="14">
        <v>0</v>
      </c>
      <c r="W22" s="14">
        <v>0</v>
      </c>
      <c r="X22" s="14">
        <v>67.5</v>
      </c>
      <c r="Y22" s="14">
        <f>SUM(K22:X22)</f>
        <v>685.30000000000007</v>
      </c>
    </row>
    <row r="23" spans="1:25" s="16" customFormat="1" ht="145.35" customHeight="1">
      <c r="A23" s="25"/>
      <c r="B23" s="5" t="s">
        <v>60</v>
      </c>
      <c r="C23" s="5" t="s">
        <v>41</v>
      </c>
      <c r="D23" s="5"/>
      <c r="E23" s="5" t="s">
        <v>52</v>
      </c>
      <c r="F23" s="5" t="s">
        <v>143</v>
      </c>
      <c r="G23" s="5" t="s">
        <v>44</v>
      </c>
      <c r="H23" s="8" t="s">
        <v>141</v>
      </c>
      <c r="I23" s="8" t="s">
        <v>141</v>
      </c>
      <c r="J23" s="8" t="s">
        <v>141</v>
      </c>
      <c r="K23" s="8" t="s">
        <v>141</v>
      </c>
      <c r="L23" s="8" t="s">
        <v>141</v>
      </c>
      <c r="M23" s="8" t="s">
        <v>141</v>
      </c>
      <c r="N23" s="9">
        <v>50</v>
      </c>
      <c r="O23" s="9">
        <v>55</v>
      </c>
      <c r="P23" s="9">
        <v>60</v>
      </c>
      <c r="Q23" s="9">
        <v>62</v>
      </c>
      <c r="R23" s="9">
        <v>63.5</v>
      </c>
      <c r="S23" s="9">
        <v>65</v>
      </c>
      <c r="T23" s="9">
        <v>65</v>
      </c>
      <c r="U23" s="9">
        <v>65</v>
      </c>
      <c r="V23" s="9">
        <v>65</v>
      </c>
      <c r="W23" s="9">
        <v>65</v>
      </c>
      <c r="X23" s="9">
        <v>67</v>
      </c>
      <c r="Y23" s="5" t="s">
        <v>141</v>
      </c>
    </row>
    <row r="24" spans="1:25" s="7" customFormat="1" ht="67.5" customHeight="1">
      <c r="A24" s="8" t="s">
        <v>70</v>
      </c>
      <c r="B24" s="5" t="s">
        <v>130</v>
      </c>
      <c r="C24" s="5" t="s">
        <v>141</v>
      </c>
      <c r="D24" s="5" t="s">
        <v>141</v>
      </c>
      <c r="E24" s="5" t="s">
        <v>141</v>
      </c>
      <c r="F24" s="5" t="s">
        <v>143</v>
      </c>
      <c r="G24" s="5" t="s">
        <v>45</v>
      </c>
      <c r="H24" s="8" t="s">
        <v>67</v>
      </c>
      <c r="I24" s="8" t="s">
        <v>99</v>
      </c>
      <c r="J24" s="8" t="s">
        <v>141</v>
      </c>
      <c r="K24" s="8" t="s">
        <v>141</v>
      </c>
      <c r="L24" s="8" t="s">
        <v>141</v>
      </c>
      <c r="M24" s="8" t="s">
        <v>141</v>
      </c>
      <c r="N24" s="8" t="s">
        <v>141</v>
      </c>
      <c r="O24" s="8" t="s">
        <v>141</v>
      </c>
      <c r="P24" s="8" t="s">
        <v>141</v>
      </c>
      <c r="Q24" s="8" t="s">
        <v>141</v>
      </c>
      <c r="R24" s="8" t="s">
        <v>141</v>
      </c>
      <c r="S24" s="8" t="s">
        <v>141</v>
      </c>
      <c r="T24" s="8" t="s">
        <v>141</v>
      </c>
      <c r="U24" s="8" t="s">
        <v>141</v>
      </c>
      <c r="V24" s="8" t="s">
        <v>141</v>
      </c>
      <c r="W24" s="8" t="s">
        <v>141</v>
      </c>
      <c r="X24" s="8" t="s">
        <v>141</v>
      </c>
      <c r="Y24" s="8" t="s">
        <v>141</v>
      </c>
    </row>
    <row r="25" spans="1:25" s="12" customFormat="1" ht="47.25" customHeight="1">
      <c r="A25" s="8"/>
      <c r="B25" s="5" t="s">
        <v>32</v>
      </c>
      <c r="C25" s="5" t="s">
        <v>33</v>
      </c>
      <c r="D25" s="5" t="s">
        <v>141</v>
      </c>
      <c r="E25" s="5" t="s">
        <v>141</v>
      </c>
      <c r="F25" s="5" t="s">
        <v>141</v>
      </c>
      <c r="G25" s="5" t="s">
        <v>141</v>
      </c>
      <c r="H25" s="8" t="s">
        <v>67</v>
      </c>
      <c r="I25" s="8" t="s">
        <v>87</v>
      </c>
      <c r="J25" s="8" t="s">
        <v>96</v>
      </c>
      <c r="K25" s="6">
        <v>0</v>
      </c>
      <c r="L25" s="6">
        <v>0</v>
      </c>
      <c r="M25" s="9">
        <v>0</v>
      </c>
      <c r="N25" s="9">
        <v>0</v>
      </c>
      <c r="O25" s="14">
        <v>13</v>
      </c>
      <c r="P25" s="9">
        <v>87.1</v>
      </c>
      <c r="Q25" s="9">
        <v>22</v>
      </c>
      <c r="R25" s="9">
        <v>8</v>
      </c>
      <c r="S25" s="9">
        <v>6</v>
      </c>
      <c r="T25" s="9">
        <v>14.7</v>
      </c>
      <c r="U25" s="9">
        <v>48.64</v>
      </c>
      <c r="V25" s="9">
        <v>0</v>
      </c>
      <c r="W25" s="9">
        <v>0</v>
      </c>
      <c r="X25" s="9">
        <v>48.64</v>
      </c>
      <c r="Y25" s="14">
        <f>SUM(K25:X25)</f>
        <v>248.07999999999998</v>
      </c>
    </row>
    <row r="26" spans="1:25" s="12" customFormat="1" ht="133.35" customHeight="1">
      <c r="A26" s="8"/>
      <c r="B26" s="5" t="s">
        <v>75</v>
      </c>
      <c r="C26" s="5" t="s">
        <v>41</v>
      </c>
      <c r="D26" s="5" t="s">
        <v>141</v>
      </c>
      <c r="E26" s="5" t="s">
        <v>71</v>
      </c>
      <c r="F26" s="5" t="s">
        <v>143</v>
      </c>
      <c r="G26" s="5" t="s">
        <v>45</v>
      </c>
      <c r="H26" s="8" t="s">
        <v>141</v>
      </c>
      <c r="I26" s="8" t="s">
        <v>141</v>
      </c>
      <c r="J26" s="8" t="s">
        <v>141</v>
      </c>
      <c r="K26" s="8" t="s">
        <v>141</v>
      </c>
      <c r="L26" s="8" t="s">
        <v>141</v>
      </c>
      <c r="M26" s="8" t="s">
        <v>141</v>
      </c>
      <c r="N26" s="8" t="s">
        <v>141</v>
      </c>
      <c r="O26" s="9">
        <v>1.56</v>
      </c>
      <c r="P26" s="9">
        <v>1.58</v>
      </c>
      <c r="Q26" s="9">
        <v>1.6</v>
      </c>
      <c r="R26" s="9">
        <v>1.62</v>
      </c>
      <c r="S26" s="9">
        <v>1.64</v>
      </c>
      <c r="T26" s="9">
        <v>1.64</v>
      </c>
      <c r="U26" s="9">
        <v>1.64</v>
      </c>
      <c r="V26" s="9">
        <v>1.64</v>
      </c>
      <c r="W26" s="9">
        <v>1.64</v>
      </c>
      <c r="X26" s="9">
        <v>1.64</v>
      </c>
      <c r="Y26" s="5" t="s">
        <v>141</v>
      </c>
    </row>
    <row r="27" spans="1:25" s="7" customFormat="1" ht="93.6" customHeight="1">
      <c r="A27" s="8" t="s">
        <v>78</v>
      </c>
      <c r="B27" s="5" t="s">
        <v>131</v>
      </c>
      <c r="C27" s="5"/>
      <c r="D27" s="5" t="s">
        <v>141</v>
      </c>
      <c r="E27" s="5"/>
      <c r="F27" s="5" t="s">
        <v>143</v>
      </c>
      <c r="G27" s="5" t="s">
        <v>83</v>
      </c>
      <c r="H27" s="8" t="s">
        <v>67</v>
      </c>
      <c r="I27" s="8" t="s">
        <v>101</v>
      </c>
      <c r="J27" s="8" t="s">
        <v>141</v>
      </c>
      <c r="K27" s="8" t="s">
        <v>141</v>
      </c>
      <c r="L27" s="8" t="s">
        <v>141</v>
      </c>
      <c r="M27" s="8" t="s">
        <v>141</v>
      </c>
      <c r="N27" s="8" t="s">
        <v>141</v>
      </c>
      <c r="O27" s="8" t="s">
        <v>141</v>
      </c>
      <c r="P27" s="8" t="s">
        <v>141</v>
      </c>
      <c r="Q27" s="8" t="s">
        <v>141</v>
      </c>
      <c r="R27" s="8" t="s">
        <v>141</v>
      </c>
      <c r="S27" s="8" t="s">
        <v>141</v>
      </c>
      <c r="T27" s="8" t="s">
        <v>141</v>
      </c>
      <c r="U27" s="8" t="s">
        <v>141</v>
      </c>
      <c r="V27" s="8" t="s">
        <v>141</v>
      </c>
      <c r="W27" s="8" t="s">
        <v>141</v>
      </c>
      <c r="X27" s="8" t="s">
        <v>141</v>
      </c>
      <c r="Y27" s="8" t="s">
        <v>141</v>
      </c>
    </row>
    <row r="28" spans="1:25" s="12" customFormat="1" ht="35.1" customHeight="1">
      <c r="A28" s="8"/>
      <c r="B28" s="5" t="s">
        <v>32</v>
      </c>
      <c r="C28" s="5" t="s">
        <v>33</v>
      </c>
      <c r="D28" s="5" t="s">
        <v>141</v>
      </c>
      <c r="E28" s="5" t="s">
        <v>141</v>
      </c>
      <c r="F28" s="5" t="s">
        <v>141</v>
      </c>
      <c r="G28" s="5" t="s">
        <v>141</v>
      </c>
      <c r="H28" s="8" t="s">
        <v>89</v>
      </c>
      <c r="I28" s="8" t="s">
        <v>90</v>
      </c>
      <c r="J28" s="8" t="s">
        <v>96</v>
      </c>
      <c r="K28" s="6">
        <v>0</v>
      </c>
      <c r="L28" s="6">
        <v>0</v>
      </c>
      <c r="M28" s="9">
        <v>0</v>
      </c>
      <c r="N28" s="9">
        <v>0</v>
      </c>
      <c r="O28" s="14">
        <v>20</v>
      </c>
      <c r="P28" s="9">
        <v>0</v>
      </c>
      <c r="Q28" s="9">
        <v>0</v>
      </c>
      <c r="R28" s="9">
        <v>16</v>
      </c>
      <c r="S28" s="9">
        <v>118</v>
      </c>
      <c r="T28" s="9">
        <v>350.2</v>
      </c>
      <c r="U28" s="9">
        <v>331.5</v>
      </c>
      <c r="V28" s="9">
        <v>0</v>
      </c>
      <c r="W28" s="9">
        <v>0</v>
      </c>
      <c r="X28" s="9">
        <v>331.5</v>
      </c>
      <c r="Y28" s="14">
        <f>SUM(K28:X28)</f>
        <v>1167.2</v>
      </c>
    </row>
    <row r="29" spans="1:25" s="18" customFormat="1" ht="95.45" customHeight="1">
      <c r="A29" s="26"/>
      <c r="B29" s="5" t="s">
        <v>74</v>
      </c>
      <c r="C29" s="5" t="s">
        <v>72</v>
      </c>
      <c r="D29" s="5" t="s">
        <v>141</v>
      </c>
      <c r="E29" s="5" t="s">
        <v>55</v>
      </c>
      <c r="F29" s="5" t="s">
        <v>143</v>
      </c>
      <c r="G29" s="5" t="s">
        <v>83</v>
      </c>
      <c r="H29" s="26" t="s">
        <v>141</v>
      </c>
      <c r="I29" s="26" t="s">
        <v>141</v>
      </c>
      <c r="J29" s="26" t="s">
        <v>141</v>
      </c>
      <c r="K29" s="26" t="s">
        <v>141</v>
      </c>
      <c r="L29" s="26" t="s">
        <v>141</v>
      </c>
      <c r="M29" s="26" t="s">
        <v>141</v>
      </c>
      <c r="N29" s="26" t="s">
        <v>141</v>
      </c>
      <c r="O29" s="17">
        <v>100</v>
      </c>
      <c r="P29" s="17">
        <v>100</v>
      </c>
      <c r="Q29" s="17">
        <v>100</v>
      </c>
      <c r="R29" s="17">
        <v>100</v>
      </c>
      <c r="S29" s="17">
        <v>100</v>
      </c>
      <c r="T29" s="17">
        <v>0</v>
      </c>
      <c r="U29" s="17">
        <v>100</v>
      </c>
      <c r="V29" s="17">
        <v>100</v>
      </c>
      <c r="W29" s="17">
        <v>100</v>
      </c>
      <c r="X29" s="17">
        <v>100</v>
      </c>
      <c r="Y29" s="5" t="s">
        <v>141</v>
      </c>
    </row>
    <row r="30" spans="1:25" s="7" customFormat="1" ht="59.1" customHeight="1">
      <c r="A30" s="8"/>
      <c r="B30" s="5" t="s">
        <v>58</v>
      </c>
      <c r="C30" s="5"/>
      <c r="D30" s="5" t="s">
        <v>141</v>
      </c>
      <c r="E30" s="5" t="s">
        <v>141</v>
      </c>
      <c r="F30" s="5" t="s">
        <v>141</v>
      </c>
      <c r="G30" s="5" t="s">
        <v>141</v>
      </c>
      <c r="H30" s="5" t="s">
        <v>141</v>
      </c>
      <c r="I30" s="5" t="s">
        <v>141</v>
      </c>
      <c r="J30" s="5" t="s">
        <v>141</v>
      </c>
      <c r="K30" s="5" t="s">
        <v>141</v>
      </c>
      <c r="L30" s="5" t="s">
        <v>141</v>
      </c>
      <c r="M30" s="5" t="s">
        <v>141</v>
      </c>
      <c r="N30" s="5" t="s">
        <v>141</v>
      </c>
      <c r="O30" s="5" t="s">
        <v>141</v>
      </c>
      <c r="P30" s="5" t="s">
        <v>141</v>
      </c>
      <c r="Q30" s="5" t="s">
        <v>141</v>
      </c>
      <c r="R30" s="5" t="s">
        <v>141</v>
      </c>
      <c r="S30" s="5" t="s">
        <v>141</v>
      </c>
      <c r="T30" s="5" t="s">
        <v>141</v>
      </c>
      <c r="U30" s="5" t="s">
        <v>141</v>
      </c>
      <c r="V30" s="5" t="s">
        <v>141</v>
      </c>
      <c r="W30" s="5" t="s">
        <v>141</v>
      </c>
      <c r="X30" s="5" t="s">
        <v>141</v>
      </c>
      <c r="Y30" s="5" t="s">
        <v>141</v>
      </c>
    </row>
    <row r="31" spans="1:25" s="7" customFormat="1" ht="44.1" customHeight="1">
      <c r="A31" s="8" t="s">
        <v>119</v>
      </c>
      <c r="B31" s="5" t="s">
        <v>47</v>
      </c>
      <c r="C31" s="5" t="s">
        <v>141</v>
      </c>
      <c r="D31" s="5" t="s">
        <v>141</v>
      </c>
      <c r="E31" s="5" t="s">
        <v>141</v>
      </c>
      <c r="F31" s="5" t="s">
        <v>143</v>
      </c>
      <c r="G31" s="27" t="s">
        <v>141</v>
      </c>
      <c r="H31" s="27" t="s">
        <v>141</v>
      </c>
      <c r="I31" s="27" t="s">
        <v>141</v>
      </c>
      <c r="J31" s="27" t="s">
        <v>141</v>
      </c>
      <c r="K31" s="27" t="s">
        <v>141</v>
      </c>
      <c r="L31" s="27" t="s">
        <v>141</v>
      </c>
      <c r="M31" s="27" t="s">
        <v>141</v>
      </c>
      <c r="N31" s="27" t="s">
        <v>141</v>
      </c>
      <c r="O31" s="27" t="s">
        <v>141</v>
      </c>
      <c r="P31" s="27" t="s">
        <v>141</v>
      </c>
      <c r="Q31" s="27" t="s">
        <v>141</v>
      </c>
      <c r="R31" s="27" t="s">
        <v>141</v>
      </c>
      <c r="S31" s="27" t="s">
        <v>141</v>
      </c>
      <c r="T31" s="27" t="s">
        <v>141</v>
      </c>
      <c r="U31" s="27" t="s">
        <v>141</v>
      </c>
      <c r="V31" s="27" t="s">
        <v>141</v>
      </c>
      <c r="W31" s="27" t="s">
        <v>141</v>
      </c>
      <c r="X31" s="27" t="s">
        <v>141</v>
      </c>
      <c r="Y31" s="27" t="s">
        <v>141</v>
      </c>
    </row>
    <row r="32" spans="1:25" s="7" customFormat="1" ht="42" customHeight="1">
      <c r="A32" s="8"/>
      <c r="B32" s="5" t="s">
        <v>32</v>
      </c>
      <c r="C32" s="5" t="s">
        <v>33</v>
      </c>
      <c r="D32" s="5" t="s">
        <v>141</v>
      </c>
      <c r="E32" s="5" t="s">
        <v>141</v>
      </c>
      <c r="F32" s="5" t="s">
        <v>141</v>
      </c>
      <c r="G32" s="5" t="s">
        <v>141</v>
      </c>
      <c r="H32" s="8" t="s">
        <v>67</v>
      </c>
      <c r="I32" s="8" t="s">
        <v>105</v>
      </c>
      <c r="J32" s="8" t="s">
        <v>141</v>
      </c>
      <c r="K32" s="6">
        <f>K35</f>
        <v>0</v>
      </c>
      <c r="L32" s="6">
        <f>L35</f>
        <v>0</v>
      </c>
      <c r="M32" s="6">
        <f t="shared" ref="M32:S32" si="4">M35</f>
        <v>0</v>
      </c>
      <c r="N32" s="9">
        <f t="shared" si="4"/>
        <v>0</v>
      </c>
      <c r="O32" s="9">
        <f>O35</f>
        <v>656</v>
      </c>
      <c r="P32" s="9">
        <f t="shared" ref="P32:R32" si="5">P35</f>
        <v>294.89999999999998</v>
      </c>
      <c r="Q32" s="9">
        <f t="shared" si="5"/>
        <v>2810.4</v>
      </c>
      <c r="R32" s="9">
        <f t="shared" si="5"/>
        <v>328</v>
      </c>
      <c r="S32" s="9">
        <f t="shared" si="4"/>
        <v>310</v>
      </c>
      <c r="T32" s="9">
        <f>T35</f>
        <v>620</v>
      </c>
      <c r="U32" s="9">
        <v>529.5</v>
      </c>
      <c r="V32" s="9">
        <f t="shared" ref="V32:W32" si="6">V35</f>
        <v>0</v>
      </c>
      <c r="W32" s="9">
        <f t="shared" si="6"/>
        <v>0</v>
      </c>
      <c r="X32" s="9">
        <v>529.5</v>
      </c>
      <c r="Y32" s="6">
        <f>Y35</f>
        <v>6078.3</v>
      </c>
    </row>
    <row r="33" spans="1:25" s="10" customFormat="1" ht="93.6" customHeight="1">
      <c r="A33" s="8"/>
      <c r="B33" s="5" t="s">
        <v>77</v>
      </c>
      <c r="C33" s="5" t="s">
        <v>63</v>
      </c>
      <c r="D33" s="5" t="s">
        <v>141</v>
      </c>
      <c r="E33" s="5" t="s">
        <v>55</v>
      </c>
      <c r="F33" s="5" t="s">
        <v>143</v>
      </c>
      <c r="G33" s="5" t="s">
        <v>43</v>
      </c>
      <c r="H33" s="5" t="s">
        <v>141</v>
      </c>
      <c r="I33" s="5" t="s">
        <v>141</v>
      </c>
      <c r="J33" s="5" t="s">
        <v>141</v>
      </c>
      <c r="K33" s="5" t="s">
        <v>141</v>
      </c>
      <c r="L33" s="5" t="s">
        <v>141</v>
      </c>
      <c r="M33" s="9">
        <v>107.1</v>
      </c>
      <c r="N33" s="9">
        <v>112.4</v>
      </c>
      <c r="O33" s="9">
        <v>110</v>
      </c>
      <c r="P33" s="9">
        <v>109</v>
      </c>
      <c r="Q33" s="9">
        <v>108</v>
      </c>
      <c r="R33" s="9">
        <v>107</v>
      </c>
      <c r="S33" s="9">
        <v>106</v>
      </c>
      <c r="T33" s="9">
        <v>105</v>
      </c>
      <c r="U33" s="9">
        <v>100</v>
      </c>
      <c r="V33" s="9">
        <v>95</v>
      </c>
      <c r="W33" s="9">
        <v>90</v>
      </c>
      <c r="X33" s="9">
        <v>85</v>
      </c>
      <c r="Y33" s="5" t="s">
        <v>141</v>
      </c>
    </row>
    <row r="34" spans="1:25" s="7" customFormat="1" ht="96.6" customHeight="1">
      <c r="A34" s="8" t="s">
        <v>120</v>
      </c>
      <c r="B34" s="5" t="s">
        <v>65</v>
      </c>
      <c r="C34" s="5" t="s">
        <v>141</v>
      </c>
      <c r="D34" s="5" t="s">
        <v>141</v>
      </c>
      <c r="E34" s="5" t="s">
        <v>141</v>
      </c>
      <c r="F34" s="5" t="s">
        <v>143</v>
      </c>
      <c r="G34" s="5" t="s">
        <v>84</v>
      </c>
      <c r="H34" s="8" t="s">
        <v>67</v>
      </c>
      <c r="I34" s="8" t="s">
        <v>95</v>
      </c>
      <c r="J34" s="8" t="s">
        <v>141</v>
      </c>
      <c r="K34" s="8" t="s">
        <v>141</v>
      </c>
      <c r="L34" s="8" t="s">
        <v>141</v>
      </c>
      <c r="M34" s="8" t="s">
        <v>141</v>
      </c>
      <c r="N34" s="8" t="s">
        <v>141</v>
      </c>
      <c r="O34" s="8" t="s">
        <v>141</v>
      </c>
      <c r="P34" s="8" t="s">
        <v>141</v>
      </c>
      <c r="Q34" s="8" t="s">
        <v>141</v>
      </c>
      <c r="R34" s="8" t="s">
        <v>141</v>
      </c>
      <c r="S34" s="8" t="s">
        <v>141</v>
      </c>
      <c r="T34" s="8" t="s">
        <v>141</v>
      </c>
      <c r="U34" s="8" t="s">
        <v>141</v>
      </c>
      <c r="V34" s="8" t="s">
        <v>141</v>
      </c>
      <c r="W34" s="8" t="s">
        <v>141</v>
      </c>
      <c r="X34" s="8" t="s">
        <v>141</v>
      </c>
      <c r="Y34" s="8" t="s">
        <v>141</v>
      </c>
    </row>
    <row r="35" spans="1:25" s="12" customFormat="1" ht="33.75" customHeight="1">
      <c r="A35" s="8"/>
      <c r="B35" s="5" t="s">
        <v>32</v>
      </c>
      <c r="C35" s="5" t="s">
        <v>33</v>
      </c>
      <c r="D35" s="5" t="s">
        <v>141</v>
      </c>
      <c r="E35" s="5" t="s">
        <v>141</v>
      </c>
      <c r="F35" s="5" t="s">
        <v>141</v>
      </c>
      <c r="G35" s="5" t="s">
        <v>141</v>
      </c>
      <c r="H35" s="8" t="s">
        <v>67</v>
      </c>
      <c r="I35" s="8" t="s">
        <v>91</v>
      </c>
      <c r="J35" s="8" t="s">
        <v>100</v>
      </c>
      <c r="K35" s="6">
        <v>0</v>
      </c>
      <c r="L35" s="6">
        <v>0</v>
      </c>
      <c r="M35" s="6">
        <v>0</v>
      </c>
      <c r="N35" s="9">
        <v>0</v>
      </c>
      <c r="O35" s="9">
        <v>656</v>
      </c>
      <c r="P35" s="9">
        <v>294.89999999999998</v>
      </c>
      <c r="Q35" s="9">
        <v>2810.4</v>
      </c>
      <c r="R35" s="9">
        <v>328</v>
      </c>
      <c r="S35" s="9">
        <v>310</v>
      </c>
      <c r="T35" s="9">
        <v>620</v>
      </c>
      <c r="U35" s="9">
        <v>529.5</v>
      </c>
      <c r="V35" s="9">
        <v>0</v>
      </c>
      <c r="W35" s="9">
        <v>0</v>
      </c>
      <c r="X35" s="9">
        <v>529.5</v>
      </c>
      <c r="Y35" s="14">
        <f>SUM(K35:X35)</f>
        <v>6078.3</v>
      </c>
    </row>
    <row r="36" spans="1:25" s="10" customFormat="1" ht="173.1" customHeight="1">
      <c r="A36" s="8"/>
      <c r="B36" s="5" t="s">
        <v>133</v>
      </c>
      <c r="C36" s="5" t="s">
        <v>41</v>
      </c>
      <c r="D36" s="5" t="s">
        <v>141</v>
      </c>
      <c r="E36" s="5" t="s">
        <v>48</v>
      </c>
      <c r="F36" s="5" t="s">
        <v>143</v>
      </c>
      <c r="G36" s="5" t="s">
        <v>84</v>
      </c>
      <c r="H36" s="8" t="s">
        <v>141</v>
      </c>
      <c r="I36" s="8" t="s">
        <v>141</v>
      </c>
      <c r="J36" s="8" t="s">
        <v>141</v>
      </c>
      <c r="K36" s="8" t="s">
        <v>141</v>
      </c>
      <c r="L36" s="11">
        <v>72.900000000000006</v>
      </c>
      <c r="M36" s="9">
        <v>73</v>
      </c>
      <c r="N36" s="9">
        <v>75</v>
      </c>
      <c r="O36" s="9">
        <v>80</v>
      </c>
      <c r="P36" s="9">
        <v>85</v>
      </c>
      <c r="Q36" s="9">
        <v>90</v>
      </c>
      <c r="R36" s="9">
        <v>95</v>
      </c>
      <c r="S36" s="9">
        <v>100</v>
      </c>
      <c r="T36" s="9">
        <v>100</v>
      </c>
      <c r="U36" s="9">
        <v>100</v>
      </c>
      <c r="V36" s="9">
        <v>100</v>
      </c>
      <c r="W36" s="9">
        <v>100</v>
      </c>
      <c r="X36" s="9">
        <v>100</v>
      </c>
      <c r="Y36" s="5" t="s">
        <v>141</v>
      </c>
    </row>
    <row r="37" spans="1:25" s="7" customFormat="1" ht="56.1" customHeight="1">
      <c r="A37" s="8"/>
      <c r="B37" s="5" t="s">
        <v>66</v>
      </c>
      <c r="C37" s="5"/>
      <c r="D37" s="5" t="s">
        <v>141</v>
      </c>
      <c r="E37" s="5"/>
      <c r="F37" s="5"/>
      <c r="G37" s="5"/>
      <c r="H37" s="5" t="s">
        <v>141</v>
      </c>
      <c r="I37" s="5" t="s">
        <v>141</v>
      </c>
      <c r="J37" s="5" t="s">
        <v>141</v>
      </c>
      <c r="K37" s="5" t="s">
        <v>141</v>
      </c>
      <c r="L37" s="5" t="s">
        <v>141</v>
      </c>
      <c r="M37" s="5" t="s">
        <v>40</v>
      </c>
      <c r="N37" s="5" t="s">
        <v>141</v>
      </c>
      <c r="O37" s="5" t="s">
        <v>141</v>
      </c>
      <c r="P37" s="5" t="s">
        <v>141</v>
      </c>
      <c r="Q37" s="5" t="s">
        <v>141</v>
      </c>
      <c r="R37" s="5" t="s">
        <v>141</v>
      </c>
      <c r="S37" s="5" t="s">
        <v>141</v>
      </c>
      <c r="T37" s="5" t="s">
        <v>141</v>
      </c>
      <c r="U37" s="5" t="s">
        <v>141</v>
      </c>
      <c r="V37" s="5" t="s">
        <v>141</v>
      </c>
      <c r="W37" s="5" t="s">
        <v>141</v>
      </c>
      <c r="X37" s="5" t="s">
        <v>141</v>
      </c>
      <c r="Y37" s="5" t="s">
        <v>141</v>
      </c>
    </row>
    <row r="38" spans="1:25" s="7" customFormat="1" ht="93.75" customHeight="1">
      <c r="A38" s="8" t="s">
        <v>121</v>
      </c>
      <c r="B38" s="5" t="s">
        <v>49</v>
      </c>
      <c r="C38" s="5"/>
      <c r="D38" s="5" t="s">
        <v>141</v>
      </c>
      <c r="E38" s="5"/>
      <c r="F38" s="5" t="s">
        <v>143</v>
      </c>
      <c r="G38" s="5" t="s">
        <v>43</v>
      </c>
      <c r="H38" s="5" t="s">
        <v>141</v>
      </c>
      <c r="I38" s="5" t="s">
        <v>141</v>
      </c>
      <c r="J38" s="5" t="s">
        <v>141</v>
      </c>
      <c r="K38" s="5" t="s">
        <v>141</v>
      </c>
      <c r="L38" s="5" t="s">
        <v>141</v>
      </c>
      <c r="M38" s="5" t="s">
        <v>141</v>
      </c>
      <c r="N38" s="5" t="s">
        <v>141</v>
      </c>
      <c r="O38" s="5" t="s">
        <v>141</v>
      </c>
      <c r="P38" s="5" t="s">
        <v>141</v>
      </c>
      <c r="Q38" s="5" t="s">
        <v>141</v>
      </c>
      <c r="R38" s="5" t="s">
        <v>141</v>
      </c>
      <c r="S38" s="5" t="s">
        <v>141</v>
      </c>
      <c r="T38" s="5" t="s">
        <v>141</v>
      </c>
      <c r="U38" s="5" t="s">
        <v>141</v>
      </c>
      <c r="V38" s="5" t="s">
        <v>141</v>
      </c>
      <c r="W38" s="5" t="s">
        <v>141</v>
      </c>
      <c r="X38" s="5" t="s">
        <v>141</v>
      </c>
      <c r="Y38" s="5" t="s">
        <v>141</v>
      </c>
    </row>
    <row r="39" spans="1:25" s="7" customFormat="1" ht="36.6" customHeight="1">
      <c r="A39" s="8"/>
      <c r="B39" s="5" t="s">
        <v>32</v>
      </c>
      <c r="C39" s="5" t="s">
        <v>33</v>
      </c>
      <c r="D39" s="5" t="s">
        <v>141</v>
      </c>
      <c r="E39" s="5" t="s">
        <v>141</v>
      </c>
      <c r="F39" s="5" t="s">
        <v>141</v>
      </c>
      <c r="G39" s="5"/>
      <c r="H39" s="8" t="s">
        <v>92</v>
      </c>
      <c r="I39" s="8" t="s">
        <v>106</v>
      </c>
      <c r="J39" s="8" t="s">
        <v>141</v>
      </c>
      <c r="K39" s="6">
        <f>K42+K47</f>
        <v>0</v>
      </c>
      <c r="L39" s="6">
        <f t="shared" ref="L39:N39" si="7">L42+L47</f>
        <v>0</v>
      </c>
      <c r="M39" s="6">
        <f t="shared" si="7"/>
        <v>0</v>
      </c>
      <c r="N39" s="6">
        <f t="shared" si="7"/>
        <v>0</v>
      </c>
      <c r="O39" s="6">
        <f t="shared" ref="O39" si="8">O42+O47</f>
        <v>1033</v>
      </c>
      <c r="P39" s="6">
        <f>P43+P47+P44</f>
        <v>567.70000000000005</v>
      </c>
      <c r="Q39" s="6">
        <v>529.20000000000005</v>
      </c>
      <c r="R39" s="6">
        <f t="shared" ref="R39" si="9">R43+R47</f>
        <v>590</v>
      </c>
      <c r="S39" s="6">
        <f>S43+S47</f>
        <v>1090</v>
      </c>
      <c r="T39" s="6">
        <f>T44+T43</f>
        <v>936.6</v>
      </c>
      <c r="U39" s="6">
        <v>993.06</v>
      </c>
      <c r="V39" s="6">
        <f t="shared" ref="V39:W39" si="10">V44+V43</f>
        <v>2024.5</v>
      </c>
      <c r="W39" s="6">
        <f t="shared" si="10"/>
        <v>2024.5</v>
      </c>
      <c r="X39" s="6">
        <v>993.06</v>
      </c>
      <c r="Y39" s="6">
        <f>Y42+Y47+Y43+Y44</f>
        <v>10781.62</v>
      </c>
    </row>
    <row r="40" spans="1:25" s="10" customFormat="1" ht="98.45" customHeight="1">
      <c r="A40" s="8"/>
      <c r="B40" s="5" t="s">
        <v>61</v>
      </c>
      <c r="C40" s="5" t="s">
        <v>41</v>
      </c>
      <c r="D40" s="5"/>
      <c r="E40" s="5" t="s">
        <v>64</v>
      </c>
      <c r="F40" s="5" t="s">
        <v>143</v>
      </c>
      <c r="G40" s="5" t="s">
        <v>43</v>
      </c>
      <c r="H40" s="5" t="s">
        <v>141</v>
      </c>
      <c r="I40" s="5" t="s">
        <v>141</v>
      </c>
      <c r="J40" s="5" t="s">
        <v>141</v>
      </c>
      <c r="K40" s="5" t="s">
        <v>141</v>
      </c>
      <c r="L40" s="5" t="s">
        <v>141</v>
      </c>
      <c r="M40" s="9">
        <v>8.3000000000000007</v>
      </c>
      <c r="N40" s="9">
        <v>8.6999999999999993</v>
      </c>
      <c r="O40" s="9">
        <v>9</v>
      </c>
      <c r="P40" s="9">
        <v>9.4</v>
      </c>
      <c r="Q40" s="9">
        <v>9.6999999999999993</v>
      </c>
      <c r="R40" s="9">
        <v>10.1</v>
      </c>
      <c r="S40" s="9">
        <v>10.4</v>
      </c>
      <c r="T40" s="9">
        <v>10.5</v>
      </c>
      <c r="U40" s="9">
        <v>10.6</v>
      </c>
      <c r="V40" s="9">
        <v>10.7</v>
      </c>
      <c r="W40" s="9">
        <v>10.8</v>
      </c>
      <c r="X40" s="9">
        <v>10.9</v>
      </c>
      <c r="Y40" s="5" t="s">
        <v>141</v>
      </c>
    </row>
    <row r="41" spans="1:25" s="10" customFormat="1" ht="63.6" customHeight="1">
      <c r="A41" s="8" t="s">
        <v>122</v>
      </c>
      <c r="B41" s="5" t="s">
        <v>73</v>
      </c>
      <c r="C41" s="5" t="s">
        <v>141</v>
      </c>
      <c r="D41" s="5" t="s">
        <v>141</v>
      </c>
      <c r="E41" s="5" t="s">
        <v>141</v>
      </c>
      <c r="F41" s="5" t="s">
        <v>143</v>
      </c>
      <c r="G41" s="5" t="s">
        <v>43</v>
      </c>
      <c r="H41" s="8" t="s">
        <v>67</v>
      </c>
      <c r="I41" s="8" t="s">
        <v>102</v>
      </c>
      <c r="J41" s="8" t="s">
        <v>141</v>
      </c>
      <c r="K41" s="8" t="s">
        <v>141</v>
      </c>
      <c r="L41" s="8" t="s">
        <v>141</v>
      </c>
      <c r="M41" s="8" t="s">
        <v>141</v>
      </c>
      <c r="N41" s="8" t="s">
        <v>141</v>
      </c>
      <c r="O41" s="8" t="s">
        <v>141</v>
      </c>
      <c r="P41" s="8" t="s">
        <v>141</v>
      </c>
      <c r="Q41" s="8" t="s">
        <v>141</v>
      </c>
      <c r="R41" s="8" t="s">
        <v>141</v>
      </c>
      <c r="S41" s="8" t="s">
        <v>141</v>
      </c>
      <c r="T41" s="8" t="s">
        <v>141</v>
      </c>
      <c r="U41" s="8" t="s">
        <v>141</v>
      </c>
      <c r="V41" s="8" t="s">
        <v>141</v>
      </c>
      <c r="W41" s="8" t="s">
        <v>141</v>
      </c>
      <c r="X41" s="8" t="s">
        <v>141</v>
      </c>
      <c r="Y41" s="8" t="s">
        <v>141</v>
      </c>
    </row>
    <row r="42" spans="1:25" s="19" customFormat="1" ht="37.35" customHeight="1">
      <c r="A42" s="48"/>
      <c r="B42" s="5" t="s">
        <v>32</v>
      </c>
      <c r="C42" s="5" t="s">
        <v>33</v>
      </c>
      <c r="D42" s="5" t="s">
        <v>141</v>
      </c>
      <c r="E42" s="5" t="s">
        <v>141</v>
      </c>
      <c r="F42" s="5" t="s">
        <v>141</v>
      </c>
      <c r="G42" s="5" t="s">
        <v>141</v>
      </c>
      <c r="H42" s="8" t="s">
        <v>67</v>
      </c>
      <c r="I42" s="8" t="s">
        <v>93</v>
      </c>
      <c r="J42" s="8" t="s">
        <v>96</v>
      </c>
      <c r="K42" s="6">
        <v>0</v>
      </c>
      <c r="L42" s="6">
        <v>0</v>
      </c>
      <c r="M42" s="6">
        <v>0</v>
      </c>
      <c r="N42" s="9">
        <v>0</v>
      </c>
      <c r="O42" s="9">
        <v>987</v>
      </c>
      <c r="P42" s="5" t="s">
        <v>141</v>
      </c>
      <c r="Q42" s="5" t="s">
        <v>141</v>
      </c>
      <c r="R42" s="5" t="s">
        <v>141</v>
      </c>
      <c r="S42" s="5" t="s">
        <v>141</v>
      </c>
      <c r="T42" s="5" t="s">
        <v>141</v>
      </c>
      <c r="U42" s="5" t="s">
        <v>141</v>
      </c>
      <c r="V42" s="5" t="s">
        <v>141</v>
      </c>
      <c r="W42" s="5" t="s">
        <v>141</v>
      </c>
      <c r="X42" s="5" t="s">
        <v>141</v>
      </c>
      <c r="Y42" s="9">
        <f>SUM(K42:X42)</f>
        <v>987</v>
      </c>
    </row>
    <row r="43" spans="1:25" s="19" customFormat="1" ht="37.35" customHeight="1">
      <c r="A43" s="49"/>
      <c r="B43" s="5" t="s">
        <v>32</v>
      </c>
      <c r="C43" s="5" t="s">
        <v>33</v>
      </c>
      <c r="D43" s="5" t="s">
        <v>141</v>
      </c>
      <c r="E43" s="5" t="s">
        <v>141</v>
      </c>
      <c r="F43" s="5" t="s">
        <v>141</v>
      </c>
      <c r="G43" s="5" t="s">
        <v>141</v>
      </c>
      <c r="H43" s="8" t="s">
        <v>67</v>
      </c>
      <c r="I43" s="8" t="s">
        <v>93</v>
      </c>
      <c r="J43" s="8" t="s">
        <v>100</v>
      </c>
      <c r="K43" s="6">
        <v>0</v>
      </c>
      <c r="L43" s="6">
        <v>0</v>
      </c>
      <c r="M43" s="6">
        <v>0</v>
      </c>
      <c r="N43" s="9">
        <v>0</v>
      </c>
      <c r="O43" s="6">
        <v>0</v>
      </c>
      <c r="P43" s="9">
        <v>0</v>
      </c>
      <c r="Q43" s="9">
        <v>0</v>
      </c>
      <c r="R43" s="9">
        <v>590</v>
      </c>
      <c r="S43" s="6">
        <v>1090</v>
      </c>
      <c r="T43" s="5">
        <v>936.6</v>
      </c>
      <c r="U43" s="6">
        <v>993.06</v>
      </c>
      <c r="V43" s="11">
        <v>2024.5</v>
      </c>
      <c r="W43" s="11">
        <v>2024.5</v>
      </c>
      <c r="X43" s="6">
        <v>993.06</v>
      </c>
      <c r="Y43" s="9">
        <f>SUM(K43:X43)</f>
        <v>8651.7199999999993</v>
      </c>
    </row>
    <row r="44" spans="1:25" s="19" customFormat="1" ht="37.35" customHeight="1">
      <c r="A44" s="28"/>
      <c r="B44" s="5" t="s">
        <v>32</v>
      </c>
      <c r="C44" s="5" t="s">
        <v>33</v>
      </c>
      <c r="D44" s="5" t="s">
        <v>141</v>
      </c>
      <c r="E44" s="5" t="s">
        <v>141</v>
      </c>
      <c r="F44" s="5" t="s">
        <v>141</v>
      </c>
      <c r="G44" s="5" t="s">
        <v>141</v>
      </c>
      <c r="H44" s="8" t="s">
        <v>67</v>
      </c>
      <c r="I44" s="8" t="s">
        <v>110</v>
      </c>
      <c r="J44" s="8" t="s">
        <v>111</v>
      </c>
      <c r="K44" s="6">
        <v>0</v>
      </c>
      <c r="L44" s="6">
        <v>0</v>
      </c>
      <c r="M44" s="6">
        <v>0</v>
      </c>
      <c r="N44" s="9">
        <v>0</v>
      </c>
      <c r="O44" s="6">
        <v>0</v>
      </c>
      <c r="P44" s="9">
        <v>538</v>
      </c>
      <c r="Q44" s="9">
        <v>529.20000000000005</v>
      </c>
      <c r="R44" s="5" t="s">
        <v>141</v>
      </c>
      <c r="S44" s="9" t="s">
        <v>141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9">
        <f>SUM(K44:X44)</f>
        <v>1067.2</v>
      </c>
    </row>
    <row r="45" spans="1:25" s="10" customFormat="1" ht="197.1" customHeight="1">
      <c r="A45" s="8"/>
      <c r="B45" s="5" t="s">
        <v>62</v>
      </c>
      <c r="C45" s="5" t="s">
        <v>41</v>
      </c>
      <c r="D45" s="5" t="s">
        <v>141</v>
      </c>
      <c r="E45" s="5" t="s">
        <v>137</v>
      </c>
      <c r="F45" s="5" t="s">
        <v>143</v>
      </c>
      <c r="G45" s="5" t="s">
        <v>43</v>
      </c>
      <c r="H45" s="5" t="s">
        <v>141</v>
      </c>
      <c r="I45" s="5" t="s">
        <v>141</v>
      </c>
      <c r="J45" s="5" t="s">
        <v>141</v>
      </c>
      <c r="K45" s="5" t="s">
        <v>141</v>
      </c>
      <c r="L45" s="11">
        <v>1.9</v>
      </c>
      <c r="M45" s="9">
        <v>4.5999999999999996</v>
      </c>
      <c r="N45" s="9">
        <v>4.8</v>
      </c>
      <c r="O45" s="9">
        <v>5.2</v>
      </c>
      <c r="P45" s="9">
        <v>5.3</v>
      </c>
      <c r="Q45" s="9">
        <v>5.4</v>
      </c>
      <c r="R45" s="9">
        <v>5.5</v>
      </c>
      <c r="S45" s="9">
        <v>5.6</v>
      </c>
      <c r="T45" s="9">
        <v>5.7</v>
      </c>
      <c r="U45" s="9">
        <v>6</v>
      </c>
      <c r="V45" s="9">
        <v>6.3</v>
      </c>
      <c r="W45" s="9">
        <v>6.4</v>
      </c>
      <c r="X45" s="9">
        <v>6.5</v>
      </c>
      <c r="Y45" s="5" t="s">
        <v>141</v>
      </c>
    </row>
    <row r="46" spans="1:25" s="7" customFormat="1" ht="86.25" customHeight="1">
      <c r="A46" s="8" t="s">
        <v>123</v>
      </c>
      <c r="B46" s="5" t="s">
        <v>85</v>
      </c>
      <c r="C46" s="5" t="s">
        <v>141</v>
      </c>
      <c r="D46" s="5" t="s">
        <v>141</v>
      </c>
      <c r="E46" s="5" t="s">
        <v>141</v>
      </c>
      <c r="F46" s="5" t="s">
        <v>143</v>
      </c>
      <c r="G46" s="5" t="s">
        <v>134</v>
      </c>
      <c r="H46" s="8" t="s">
        <v>67</v>
      </c>
      <c r="I46" s="8" t="s">
        <v>103</v>
      </c>
      <c r="J46" s="8"/>
      <c r="K46" s="5" t="s">
        <v>141</v>
      </c>
      <c r="L46" s="5" t="s">
        <v>141</v>
      </c>
      <c r="M46" s="5" t="s">
        <v>141</v>
      </c>
      <c r="N46" s="5" t="s">
        <v>141</v>
      </c>
      <c r="O46" s="5" t="s">
        <v>141</v>
      </c>
      <c r="P46" s="5" t="s">
        <v>141</v>
      </c>
      <c r="Q46" s="5" t="s">
        <v>141</v>
      </c>
      <c r="R46" s="5" t="s">
        <v>141</v>
      </c>
      <c r="S46" s="5" t="s">
        <v>141</v>
      </c>
      <c r="T46" s="5" t="s">
        <v>141</v>
      </c>
      <c r="U46" s="5" t="s">
        <v>141</v>
      </c>
      <c r="V46" s="5" t="s">
        <v>141</v>
      </c>
      <c r="W46" s="5" t="s">
        <v>141</v>
      </c>
      <c r="X46" s="5" t="s">
        <v>141</v>
      </c>
      <c r="Y46" s="5" t="s">
        <v>141</v>
      </c>
    </row>
    <row r="47" spans="1:25" s="12" customFormat="1" ht="41.45" customHeight="1">
      <c r="A47" s="8"/>
      <c r="B47" s="5" t="s">
        <v>32</v>
      </c>
      <c r="C47" s="5" t="s">
        <v>33</v>
      </c>
      <c r="D47" s="5" t="s">
        <v>141</v>
      </c>
      <c r="E47" s="5" t="s">
        <v>141</v>
      </c>
      <c r="F47" s="5" t="s">
        <v>141</v>
      </c>
      <c r="G47" s="5" t="s">
        <v>141</v>
      </c>
      <c r="H47" s="8" t="s">
        <v>89</v>
      </c>
      <c r="I47" s="8" t="s">
        <v>94</v>
      </c>
      <c r="J47" s="8" t="s">
        <v>96</v>
      </c>
      <c r="K47" s="5">
        <v>0</v>
      </c>
      <c r="L47" s="5">
        <v>0</v>
      </c>
      <c r="M47" s="5">
        <v>0</v>
      </c>
      <c r="N47" s="9">
        <v>0</v>
      </c>
      <c r="O47" s="9">
        <v>46</v>
      </c>
      <c r="P47" s="9">
        <v>29.7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f>SUM(O47:X47)</f>
        <v>75.7</v>
      </c>
    </row>
    <row r="48" spans="1:25" s="10" customFormat="1" ht="93.6" customHeight="1">
      <c r="A48" s="8"/>
      <c r="B48" s="5" t="s">
        <v>135</v>
      </c>
      <c r="C48" s="5" t="s">
        <v>51</v>
      </c>
      <c r="D48" s="5" t="s">
        <v>141</v>
      </c>
      <c r="E48" s="5" t="s">
        <v>55</v>
      </c>
      <c r="F48" s="5" t="s">
        <v>143</v>
      </c>
      <c r="G48" s="5" t="s">
        <v>134</v>
      </c>
      <c r="H48" s="8" t="s">
        <v>141</v>
      </c>
      <c r="I48" s="8" t="s">
        <v>141</v>
      </c>
      <c r="J48" s="8" t="s">
        <v>141</v>
      </c>
      <c r="K48" s="8" t="s">
        <v>141</v>
      </c>
      <c r="L48" s="8" t="s">
        <v>141</v>
      </c>
      <c r="M48" s="9">
        <v>2</v>
      </c>
      <c r="N48" s="9">
        <v>2</v>
      </c>
      <c r="O48" s="9">
        <v>1</v>
      </c>
      <c r="P48" s="9">
        <v>1</v>
      </c>
      <c r="Q48" s="9">
        <v>1</v>
      </c>
      <c r="R48" s="9">
        <v>1</v>
      </c>
      <c r="S48" s="9">
        <v>1</v>
      </c>
      <c r="T48" s="9">
        <v>0</v>
      </c>
      <c r="U48" s="9">
        <v>1</v>
      </c>
      <c r="V48" s="9">
        <v>0</v>
      </c>
      <c r="W48" s="9">
        <v>0</v>
      </c>
      <c r="X48" s="9">
        <v>5</v>
      </c>
      <c r="Y48" s="9">
        <f>SUM(M48:X48)</f>
        <v>15</v>
      </c>
    </row>
    <row r="49" spans="1:25" s="7" customFormat="1" ht="54" customHeight="1">
      <c r="A49" s="8"/>
      <c r="B49" s="5" t="s">
        <v>39</v>
      </c>
      <c r="C49" s="5" t="s">
        <v>33</v>
      </c>
      <c r="D49" s="5" t="s">
        <v>141</v>
      </c>
      <c r="E49" s="5" t="s">
        <v>141</v>
      </c>
      <c r="F49" s="5" t="s">
        <v>141</v>
      </c>
      <c r="G49" s="5"/>
      <c r="H49" s="8" t="s">
        <v>141</v>
      </c>
      <c r="I49" s="8" t="s">
        <v>141</v>
      </c>
      <c r="J49" s="8" t="s">
        <v>141</v>
      </c>
      <c r="K49" s="6">
        <f t="shared" ref="K49:N49" si="11">K15+K32+K39</f>
        <v>0</v>
      </c>
      <c r="L49" s="6">
        <f t="shared" si="11"/>
        <v>0</v>
      </c>
      <c r="M49" s="6">
        <f t="shared" si="11"/>
        <v>0</v>
      </c>
      <c r="N49" s="6">
        <f t="shared" si="11"/>
        <v>0</v>
      </c>
      <c r="O49" s="6">
        <f>O15+O32+O39</f>
        <v>1900</v>
      </c>
      <c r="P49" s="6">
        <f>P15+P32+P39</f>
        <v>1030</v>
      </c>
      <c r="Q49" s="6">
        <f>Q15+Q32+Q39</f>
        <v>3361.6000000000004</v>
      </c>
      <c r="R49" s="6">
        <f t="shared" ref="R49" si="12">R15+R32+R39</f>
        <v>1030</v>
      </c>
      <c r="S49" s="6">
        <f>S15+S32+S39</f>
        <v>1800</v>
      </c>
      <c r="T49" s="6">
        <f>T15+T32+T39</f>
        <v>2024.5</v>
      </c>
      <c r="U49" s="6">
        <f t="shared" ref="U49:W49" si="13">U15+U32+U39</f>
        <v>2024.5</v>
      </c>
      <c r="V49" s="6">
        <f t="shared" si="13"/>
        <v>2024.5</v>
      </c>
      <c r="W49" s="6">
        <f t="shared" si="13"/>
        <v>2024.5</v>
      </c>
      <c r="X49" s="6">
        <f t="shared" ref="X49" si="14">X15+X32+X39</f>
        <v>2024.5</v>
      </c>
      <c r="Y49" s="6">
        <f>Y15+Y32+Y39</f>
        <v>19244.099999999999</v>
      </c>
    </row>
    <row r="50" spans="1:25" s="7" customFormat="1" ht="23.1" customHeight="1">
      <c r="A50" s="8"/>
      <c r="B50" s="5" t="s">
        <v>34</v>
      </c>
      <c r="C50" s="5"/>
      <c r="D50" s="5"/>
      <c r="E50" s="5"/>
      <c r="F50" s="5"/>
      <c r="G50" s="5"/>
      <c r="H50" s="8"/>
      <c r="I50" s="8"/>
      <c r="J50" s="8"/>
      <c r="K50" s="5"/>
      <c r="L50" s="5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s="7" customFormat="1" ht="25.35" customHeight="1">
      <c r="A51" s="8"/>
      <c r="B51" s="5" t="s">
        <v>35</v>
      </c>
      <c r="C51" s="5" t="s">
        <v>33</v>
      </c>
      <c r="D51" s="5" t="s">
        <v>141</v>
      </c>
      <c r="E51" s="5" t="s">
        <v>141</v>
      </c>
      <c r="F51" s="5" t="s">
        <v>141</v>
      </c>
      <c r="G51" s="5" t="s">
        <v>141</v>
      </c>
      <c r="H51" s="5" t="s">
        <v>141</v>
      </c>
      <c r="I51" s="5" t="s">
        <v>141</v>
      </c>
      <c r="J51" s="5" t="s">
        <v>141</v>
      </c>
      <c r="K51" s="5" t="s">
        <v>141</v>
      </c>
      <c r="L51" s="5" t="s">
        <v>141</v>
      </c>
      <c r="M51" s="5" t="s">
        <v>141</v>
      </c>
      <c r="N51" s="5" t="s">
        <v>141</v>
      </c>
      <c r="O51" s="5" t="s">
        <v>141</v>
      </c>
      <c r="P51" s="5" t="s">
        <v>141</v>
      </c>
      <c r="Q51" s="5" t="s">
        <v>141</v>
      </c>
      <c r="R51" s="5" t="s">
        <v>141</v>
      </c>
      <c r="S51" s="5" t="s">
        <v>141</v>
      </c>
      <c r="T51" s="5" t="s">
        <v>141</v>
      </c>
      <c r="U51" s="5" t="s">
        <v>141</v>
      </c>
      <c r="V51" s="5" t="s">
        <v>141</v>
      </c>
      <c r="W51" s="5" t="s">
        <v>141</v>
      </c>
      <c r="X51" s="5" t="s">
        <v>141</v>
      </c>
      <c r="Y51" s="5" t="s">
        <v>141</v>
      </c>
    </row>
    <row r="52" spans="1:25" s="7" customFormat="1" ht="29.1" customHeight="1">
      <c r="A52" s="8"/>
      <c r="B52" s="5" t="s">
        <v>36</v>
      </c>
      <c r="C52" s="5" t="s">
        <v>33</v>
      </c>
      <c r="D52" s="5" t="s">
        <v>141</v>
      </c>
      <c r="E52" s="5" t="s">
        <v>141</v>
      </c>
      <c r="F52" s="5" t="s">
        <v>141</v>
      </c>
      <c r="G52" s="5" t="s">
        <v>141</v>
      </c>
      <c r="H52" s="5" t="s">
        <v>141</v>
      </c>
      <c r="I52" s="5" t="s">
        <v>141</v>
      </c>
      <c r="J52" s="5" t="s">
        <v>141</v>
      </c>
      <c r="K52" s="5" t="s">
        <v>141</v>
      </c>
      <c r="L52" s="5" t="s">
        <v>141</v>
      </c>
      <c r="M52" s="5" t="s">
        <v>141</v>
      </c>
      <c r="N52" s="5" t="s">
        <v>141</v>
      </c>
      <c r="O52" s="5" t="s">
        <v>141</v>
      </c>
      <c r="P52" s="5" t="s">
        <v>141</v>
      </c>
      <c r="Q52" s="5" t="s">
        <v>141</v>
      </c>
      <c r="R52" s="5" t="s">
        <v>141</v>
      </c>
      <c r="S52" s="5" t="s">
        <v>141</v>
      </c>
      <c r="T52" s="5" t="s">
        <v>141</v>
      </c>
      <c r="U52" s="5" t="s">
        <v>141</v>
      </c>
      <c r="V52" s="5" t="s">
        <v>141</v>
      </c>
      <c r="W52" s="5" t="s">
        <v>141</v>
      </c>
      <c r="X52" s="5" t="s">
        <v>141</v>
      </c>
      <c r="Y52" s="5" t="s">
        <v>141</v>
      </c>
    </row>
    <row r="53" spans="1:25" s="7" customFormat="1" ht="26.45" customHeight="1">
      <c r="A53" s="8"/>
      <c r="B53" s="5" t="s">
        <v>37</v>
      </c>
      <c r="C53" s="5" t="s">
        <v>33</v>
      </c>
      <c r="D53" s="5" t="s">
        <v>141</v>
      </c>
      <c r="E53" s="5" t="s">
        <v>141</v>
      </c>
      <c r="F53" s="5" t="s">
        <v>141</v>
      </c>
      <c r="G53" s="5" t="s">
        <v>141</v>
      </c>
      <c r="H53" s="5" t="s">
        <v>141</v>
      </c>
      <c r="I53" s="5" t="s">
        <v>141</v>
      </c>
      <c r="J53" s="5" t="s">
        <v>141</v>
      </c>
      <c r="K53" s="5" t="s">
        <v>141</v>
      </c>
      <c r="L53" s="5" t="s">
        <v>141</v>
      </c>
      <c r="M53" s="5" t="s">
        <v>141</v>
      </c>
      <c r="N53" s="5" t="s">
        <v>141</v>
      </c>
      <c r="O53" s="5" t="s">
        <v>141</v>
      </c>
      <c r="P53" s="5" t="s">
        <v>141</v>
      </c>
      <c r="Q53" s="5" t="s">
        <v>141</v>
      </c>
      <c r="R53" s="5" t="s">
        <v>141</v>
      </c>
      <c r="S53" s="5" t="s">
        <v>141</v>
      </c>
      <c r="T53" s="5" t="s">
        <v>141</v>
      </c>
      <c r="U53" s="5" t="s">
        <v>141</v>
      </c>
      <c r="V53" s="5" t="s">
        <v>141</v>
      </c>
      <c r="W53" s="5" t="s">
        <v>141</v>
      </c>
      <c r="X53" s="5" t="s">
        <v>141</v>
      </c>
      <c r="Y53" s="5" t="s">
        <v>141</v>
      </c>
    </row>
    <row r="54" spans="1:25" s="7" customFormat="1" ht="37.35" customHeight="1">
      <c r="A54" s="29" t="s">
        <v>40</v>
      </c>
      <c r="B54" s="4" t="s">
        <v>40</v>
      </c>
      <c r="C54" s="4" t="s">
        <v>40</v>
      </c>
      <c r="D54" s="4"/>
      <c r="E54" s="4"/>
      <c r="F54" s="4"/>
      <c r="G54" s="4"/>
      <c r="H54" s="4"/>
      <c r="I54" s="4"/>
      <c r="J54" s="4"/>
      <c r="K54" s="4"/>
      <c r="L54" s="4"/>
      <c r="M54" s="20"/>
      <c r="N54" s="20"/>
      <c r="O54" s="20"/>
      <c r="P54" s="20"/>
      <c r="Q54" s="20"/>
      <c r="R54" s="20"/>
      <c r="S54" s="20"/>
      <c r="T54" s="34"/>
      <c r="U54" s="20"/>
      <c r="V54" s="20"/>
      <c r="W54" s="20"/>
      <c r="X54" s="20"/>
      <c r="Y54" s="30" t="s">
        <v>107</v>
      </c>
    </row>
    <row r="55" spans="1:25" s="7" customFormat="1" ht="12" customHeight="1">
      <c r="A55" s="29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20"/>
      <c r="N55" s="20"/>
      <c r="O55" s="20"/>
      <c r="P55" s="20"/>
      <c r="Q55" s="20"/>
      <c r="R55" s="20"/>
      <c r="S55" s="20"/>
      <c r="T55" s="34"/>
      <c r="U55" s="20"/>
      <c r="V55" s="20"/>
      <c r="W55" s="20"/>
      <c r="X55" s="20"/>
      <c r="Y55" s="30"/>
    </row>
    <row r="56" spans="1:25">
      <c r="A56" s="43" t="s">
        <v>76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 ht="32.450000000000003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P57" s="4"/>
      <c r="Q57" s="4"/>
      <c r="R57" s="4"/>
      <c r="T57" s="35"/>
      <c r="U57" s="4"/>
      <c r="V57" s="4"/>
      <c r="W57" s="4"/>
      <c r="X57" s="37"/>
      <c r="Y57" s="4"/>
    </row>
    <row r="61" spans="1:25" ht="30" customHeight="1"/>
  </sheetData>
  <mergeCells count="14">
    <mergeCell ref="P1:Y1"/>
    <mergeCell ref="P2:Y2"/>
    <mergeCell ref="A56:Y56"/>
    <mergeCell ref="B3:O3"/>
    <mergeCell ref="A6:A7"/>
    <mergeCell ref="K6:Y6"/>
    <mergeCell ref="H6:J6"/>
    <mergeCell ref="B6:B7"/>
    <mergeCell ref="C6:C7"/>
    <mergeCell ref="F6:F7"/>
    <mergeCell ref="G6:G7"/>
    <mergeCell ref="E6:E7"/>
    <mergeCell ref="D6:D7"/>
    <mergeCell ref="A42:A43"/>
  </mergeCells>
  <phoneticPr fontId="2" type="noConversion"/>
  <printOptions horizontalCentered="1"/>
  <pageMargins left="0.59055118110236227" right="0.39370078740157483" top="0.78740157480314965" bottom="0.78740157480314965" header="0" footer="0"/>
  <pageSetup paperSize="9" scale="32" firstPageNumber="7" fitToHeight="0" orientation="landscape" useFirstPageNumber="1" r:id="rId1"/>
  <headerFooter scaleWithDoc="0" alignWithMargins="0">
    <oddHeader>&amp;C&amp;P</oddHeader>
    <evenHeader>&amp;C8</evenHeader>
    <firstHeader>&amp;C7</firstHeader>
  </headerFooter>
  <rowBreaks count="2" manualBreakCount="2">
    <brk id="20" max="23" man="1"/>
    <brk id="36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8" sqref="C8"/>
    </sheetView>
  </sheetViews>
  <sheetFormatPr defaultRowHeight="1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КНДСТАТ1</dc:creator>
  <cp:lastModifiedBy>GotsulyakAV</cp:lastModifiedBy>
  <cp:lastPrinted>2021-02-19T02:13:10Z</cp:lastPrinted>
  <dcterms:created xsi:type="dcterms:W3CDTF">2014-01-24T01:19:23Z</dcterms:created>
  <dcterms:modified xsi:type="dcterms:W3CDTF">2022-07-29T03:22:44Z</dcterms:modified>
</cp:coreProperties>
</file>