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825" yWindow="165" windowWidth="6390" windowHeight="9240"/>
  </bookViews>
  <sheets>
    <sheet name="Приложение" sheetId="1" r:id="rId1"/>
  </sheets>
  <definedNames>
    <definedName name="_xlnm._FilterDatabase" localSheetId="0" hidden="1">Приложение!$A$8:$Y$212</definedName>
    <definedName name="_xlnm.Print_Titles" localSheetId="0">Приложение!$6:$8</definedName>
    <definedName name="_xlnm.Print_Area" localSheetId="0">Приложение!$A$1:$Y$223</definedName>
  </definedNames>
  <calcPr calcId="145621"/>
</workbook>
</file>

<file path=xl/calcChain.xml><?xml version="1.0" encoding="utf-8"?>
<calcChain xmlns="http://schemas.openxmlformats.org/spreadsheetml/2006/main">
  <c r="V102" i="1" l="1"/>
  <c r="W102" i="1"/>
  <c r="X102" i="1"/>
  <c r="V29" i="1"/>
  <c r="W29" i="1"/>
  <c r="X29" i="1"/>
  <c r="V28" i="1" l="1"/>
  <c r="W28" i="1"/>
  <c r="X28" i="1"/>
  <c r="U29" i="1"/>
  <c r="U28" i="1"/>
  <c r="V39" i="1"/>
  <c r="W39" i="1"/>
  <c r="X39" i="1"/>
  <c r="U39" i="1"/>
  <c r="U102" i="1"/>
  <c r="U101" i="1"/>
  <c r="V76" i="1"/>
  <c r="W76" i="1"/>
  <c r="X76" i="1"/>
  <c r="V75" i="1"/>
  <c r="W75" i="1"/>
  <c r="X75" i="1"/>
  <c r="U76" i="1"/>
  <c r="U75" i="1"/>
  <c r="Y39" i="1"/>
  <c r="U35" i="1" l="1"/>
  <c r="U34" i="1" l="1"/>
  <c r="U36" i="1" l="1"/>
  <c r="Y35" i="1"/>
  <c r="W36" i="1"/>
  <c r="V36" i="1"/>
  <c r="W38" i="1"/>
  <c r="Y85" i="1"/>
  <c r="X214" i="1"/>
  <c r="Y37" i="1"/>
  <c r="Y47" i="1"/>
  <c r="Y46" i="1"/>
  <c r="B46" i="1"/>
  <c r="C46" i="1"/>
  <c r="D46" i="1"/>
  <c r="E46" i="1"/>
  <c r="F46" i="1"/>
  <c r="G46" i="1"/>
  <c r="H46" i="1"/>
  <c r="B47" i="1"/>
  <c r="C47" i="1"/>
  <c r="D47" i="1"/>
  <c r="E47" i="1"/>
  <c r="F47" i="1"/>
  <c r="G47" i="1"/>
  <c r="H47" i="1"/>
  <c r="Y34" i="1"/>
  <c r="X38" i="1"/>
  <c r="V38" i="1"/>
  <c r="U38" i="1"/>
  <c r="T38" i="1"/>
  <c r="Y28" i="1"/>
  <c r="Y219" i="1"/>
  <c r="Y216" i="1"/>
  <c r="Y99" i="1"/>
  <c r="Y105" i="1"/>
  <c r="Y117" i="1"/>
  <c r="Y130" i="1"/>
  <c r="Y68" i="1"/>
  <c r="Y71" i="1"/>
  <c r="Y72" i="1"/>
  <c r="Y61" i="1"/>
  <c r="Y60" i="1"/>
  <c r="Y59" i="1"/>
  <c r="Y58" i="1"/>
  <c r="Y57" i="1"/>
  <c r="Y56" i="1"/>
  <c r="Y55" i="1"/>
  <c r="Y54" i="1"/>
  <c r="Y53" i="1"/>
  <c r="Y52" i="1"/>
  <c r="Y50" i="1"/>
  <c r="Y51" i="1"/>
  <c r="Y49" i="1"/>
  <c r="Y48" i="1"/>
  <c r="T217" i="1"/>
  <c r="T214" i="1" s="1"/>
  <c r="U217" i="1"/>
  <c r="Y132" i="1"/>
  <c r="G75" i="1"/>
  <c r="K75" i="1"/>
  <c r="L75" i="1"/>
  <c r="M75" i="1"/>
  <c r="N75" i="1"/>
  <c r="Y75" i="1" s="1"/>
  <c r="O75" i="1"/>
  <c r="R75" i="1"/>
  <c r="T75" i="1"/>
  <c r="K76" i="1"/>
  <c r="L76" i="1"/>
  <c r="M76" i="1"/>
  <c r="Y76" i="1" s="1"/>
  <c r="N76" i="1"/>
  <c r="O76" i="1"/>
  <c r="R76" i="1"/>
  <c r="S76" i="1"/>
  <c r="K77" i="1"/>
  <c r="K40" i="1"/>
  <c r="K30" i="1" s="1"/>
  <c r="L77" i="1"/>
  <c r="M77" i="1"/>
  <c r="N77" i="1"/>
  <c r="O77" i="1"/>
  <c r="Y77" i="1" s="1"/>
  <c r="P77" i="1"/>
  <c r="Q77" i="1"/>
  <c r="R77" i="1"/>
  <c r="Y80" i="1"/>
  <c r="Y81" i="1"/>
  <c r="Y82" i="1"/>
  <c r="Y83" i="1"/>
  <c r="Y84" i="1"/>
  <c r="Y88" i="1"/>
  <c r="Y89" i="1"/>
  <c r="Y92" i="1"/>
  <c r="Y93" i="1"/>
  <c r="Y94" i="1"/>
  <c r="Y95" i="1"/>
  <c r="Y120" i="1"/>
  <c r="Y121" i="1"/>
  <c r="Y122" i="1"/>
  <c r="Y126" i="1"/>
  <c r="Y127" i="1"/>
  <c r="Y129" i="1"/>
  <c r="S102" i="1"/>
  <c r="S38" i="1"/>
  <c r="R38" i="1"/>
  <c r="S217" i="1"/>
  <c r="S214" i="1" s="1"/>
  <c r="S101" i="1"/>
  <c r="S12" i="1" s="1"/>
  <c r="R17" i="1"/>
  <c r="Q17" i="1"/>
  <c r="W19" i="1"/>
  <c r="V19" i="1"/>
  <c r="U19" i="1"/>
  <c r="T19" i="1"/>
  <c r="S19" i="1"/>
  <c r="Y205" i="1"/>
  <c r="Y114" i="1"/>
  <c r="W101" i="1"/>
  <c r="V101" i="1"/>
  <c r="T101" i="1"/>
  <c r="R102" i="1"/>
  <c r="R101" i="1"/>
  <c r="R10" i="1" s="1"/>
  <c r="Y10" i="1" s="1"/>
  <c r="Q102" i="1"/>
  <c r="Y64" i="1"/>
  <c r="W217" i="1"/>
  <c r="W214" i="1" s="1"/>
  <c r="V217" i="1"/>
  <c r="V214" i="1" s="1"/>
  <c r="O217" i="1"/>
  <c r="M217" i="1"/>
  <c r="N217" i="1"/>
  <c r="Y111" i="1"/>
  <c r="W197" i="1"/>
  <c r="V197" i="1"/>
  <c r="U197" i="1"/>
  <c r="Y45" i="1"/>
  <c r="Y44" i="1"/>
  <c r="W40" i="1"/>
  <c r="W30" i="1"/>
  <c r="W20" i="1" s="1"/>
  <c r="W18" i="1" s="1"/>
  <c r="V40" i="1"/>
  <c r="V30" i="1"/>
  <c r="V20" i="1" s="1"/>
  <c r="U40" i="1"/>
  <c r="U30" i="1"/>
  <c r="U20" i="1" s="1"/>
  <c r="U18" i="1" s="1"/>
  <c r="T40" i="1"/>
  <c r="T30" i="1"/>
  <c r="T20" i="1" s="1"/>
  <c r="Q11" i="1"/>
  <c r="R198" i="1"/>
  <c r="R19" i="1" s="1"/>
  <c r="R18" i="1" s="1"/>
  <c r="Q198" i="1"/>
  <c r="Q19" i="1" s="1"/>
  <c r="P198" i="1"/>
  <c r="Y65" i="1"/>
  <c r="S197" i="1"/>
  <c r="S15" i="1" s="1"/>
  <c r="Y15" i="1" s="1"/>
  <c r="R197" i="1"/>
  <c r="R15" i="1" s="1"/>
  <c r="Q197" i="1"/>
  <c r="Q15" i="1" s="1"/>
  <c r="P197" i="1"/>
  <c r="P15" i="1" s="1"/>
  <c r="L198" i="1"/>
  <c r="K198" i="1"/>
  <c r="M38" i="1"/>
  <c r="S40" i="1"/>
  <c r="S30" i="1"/>
  <c r="S20" i="1" s="1"/>
  <c r="R40" i="1"/>
  <c r="R30" i="1" s="1"/>
  <c r="R20" i="1" s="1"/>
  <c r="R218" i="1" s="1"/>
  <c r="Q40" i="1"/>
  <c r="Q30" i="1"/>
  <c r="Q20" i="1" s="1"/>
  <c r="Q218" i="1" s="1"/>
  <c r="P40" i="1"/>
  <c r="P30" i="1" s="1"/>
  <c r="P20" i="1" s="1"/>
  <c r="P218" i="1" s="1"/>
  <c r="O40" i="1"/>
  <c r="N40" i="1"/>
  <c r="N30" i="1" s="1"/>
  <c r="M40" i="1"/>
  <c r="L40" i="1"/>
  <c r="L30" i="1" s="1"/>
  <c r="Q38" i="1"/>
  <c r="P38" i="1"/>
  <c r="O38" i="1"/>
  <c r="N38" i="1"/>
  <c r="L38" i="1"/>
  <c r="Y16" i="1"/>
  <c r="P13" i="1"/>
  <c r="N14" i="1"/>
  <c r="Y14" i="1" s="1"/>
  <c r="O14" i="1"/>
  <c r="Q14" i="1"/>
  <c r="R14" i="1"/>
  <c r="S14" i="1"/>
  <c r="M14" i="1"/>
  <c r="Q12" i="1"/>
  <c r="P101" i="1"/>
  <c r="P12" i="1" s="1"/>
  <c r="O101" i="1"/>
  <c r="O12" i="1" s="1"/>
  <c r="N101" i="1"/>
  <c r="N12" i="1" s="1"/>
  <c r="M101" i="1"/>
  <c r="L101" i="1"/>
  <c r="K101" i="1"/>
  <c r="O15" i="1"/>
  <c r="N15" i="1"/>
  <c r="M15" i="1"/>
  <c r="Y204" i="1"/>
  <c r="P17" i="1"/>
  <c r="S13" i="1"/>
  <c r="R13" i="1"/>
  <c r="Q13" i="1"/>
  <c r="O13" i="1"/>
  <c r="N13" i="1"/>
  <c r="S11" i="1"/>
  <c r="R11" i="1"/>
  <c r="P11" i="1"/>
  <c r="O11" i="1"/>
  <c r="O17" i="1"/>
  <c r="O102" i="1"/>
  <c r="N11" i="1"/>
  <c r="N17" i="1"/>
  <c r="M17" i="1"/>
  <c r="Y17" i="1" s="1"/>
  <c r="M13" i="1"/>
  <c r="Y13" i="1" s="1"/>
  <c r="M11" i="1"/>
  <c r="K38" i="1"/>
  <c r="K102" i="1"/>
  <c r="L102" i="1"/>
  <c r="L29" i="1" s="1"/>
  <c r="P102" i="1"/>
  <c r="P29" i="1" s="1"/>
  <c r="N102" i="1"/>
  <c r="M102" i="1"/>
  <c r="Y102" i="1"/>
  <c r="P14" i="1"/>
  <c r="O19" i="1"/>
  <c r="N19" i="1"/>
  <c r="M19" i="1"/>
  <c r="M12" i="1"/>
  <c r="R12" i="1"/>
  <c r="Q217" i="1"/>
  <c r="U214" i="1"/>
  <c r="Y38" i="1"/>
  <c r="V18" i="1" l="1"/>
  <c r="M18" i="1"/>
  <c r="R217" i="1"/>
  <c r="R214" i="1" s="1"/>
  <c r="Y40" i="1"/>
  <c r="Y101" i="1"/>
  <c r="K29" i="1"/>
  <c r="T18" i="1"/>
  <c r="Y198" i="1"/>
  <c r="M30" i="1"/>
  <c r="M20" i="1" s="1"/>
  <c r="M218" i="1" s="1"/>
  <c r="Y11" i="1"/>
  <c r="O30" i="1"/>
  <c r="O20" i="1" s="1"/>
  <c r="O218" i="1" s="1"/>
  <c r="O214" i="1" s="1"/>
  <c r="Q18" i="1"/>
  <c r="Y36" i="1"/>
  <c r="N20" i="1"/>
  <c r="Y30" i="1"/>
  <c r="S218" i="1"/>
  <c r="S18" i="1"/>
  <c r="P217" i="1"/>
  <c r="Y29" i="1"/>
  <c r="P19" i="1"/>
  <c r="P18" i="1" s="1"/>
  <c r="Y12" i="1"/>
  <c r="O18" i="1"/>
  <c r="M214" i="1"/>
  <c r="Y19" i="1" l="1"/>
  <c r="Y217" i="1"/>
  <c r="Y214" i="1" s="1"/>
  <c r="P214" i="1"/>
  <c r="N18" i="1"/>
  <c r="Y18" i="1" s="1"/>
  <c r="N218" i="1"/>
  <c r="Y20" i="1"/>
  <c r="N214" i="1" l="1"/>
  <c r="Y218" i="1"/>
</calcChain>
</file>

<file path=xl/comments1.xml><?xml version="1.0" encoding="utf-8"?>
<comments xmlns="http://schemas.openxmlformats.org/spreadsheetml/2006/main">
  <authors>
    <author>dsk</author>
  </authors>
  <commentList>
    <comment ref="K18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
значения показателя из статистики www.fedstat.ru</t>
        </r>
      </text>
    </comment>
    <comment ref="K18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
значения показателя из статистики www.fedstat.ru</t>
        </r>
      </text>
    </comment>
  </commentList>
</comments>
</file>

<file path=xl/sharedStrings.xml><?xml version="1.0" encoding="utf-8"?>
<sst xmlns="http://schemas.openxmlformats.org/spreadsheetml/2006/main" count="2725" uniqueCount="325">
  <si>
    <t>Главный раздел, подраздел</t>
  </si>
  <si>
    <t>Целевая статья</t>
  </si>
  <si>
    <t>Вид расходов</t>
  </si>
  <si>
    <t>в т.ч.</t>
  </si>
  <si>
    <t>Х</t>
  </si>
  <si>
    <t>Значения по годам реализации</t>
  </si>
  <si>
    <t>Коды бюджетной классификации расходов</t>
  </si>
  <si>
    <t xml:space="preserve"> - из краевого бюджета</t>
  </si>
  <si>
    <t xml:space="preserve"> - из федерального бюджета</t>
  </si>
  <si>
    <t xml:space="preserve"> - из местных бюджетов</t>
  </si>
  <si>
    <t xml:space="preserve"> - из внебюджетных источников</t>
  </si>
  <si>
    <t>1.</t>
  </si>
  <si>
    <t>1.1.</t>
  </si>
  <si>
    <t>Единица измерения показателя</t>
  </si>
  <si>
    <t>1.1.1.</t>
  </si>
  <si>
    <t>1.1.2.</t>
  </si>
  <si>
    <t>Сроки реализации</t>
  </si>
  <si>
    <t>Ответственный исполнитель и соисполнители</t>
  </si>
  <si>
    <t>Методика расчета показателя</t>
  </si>
  <si>
    <t>гр.1</t>
  </si>
  <si>
    <t>гр.2</t>
  </si>
  <si>
    <t>гр.3</t>
  </si>
  <si>
    <t>гр.4</t>
  </si>
  <si>
    <t>гр.5</t>
  </si>
  <si>
    <t>гр.6</t>
  </si>
  <si>
    <t>гр.7</t>
  </si>
  <si>
    <t>гр.8</t>
  </si>
  <si>
    <t>гр.9</t>
  </si>
  <si>
    <t>гр.10</t>
  </si>
  <si>
    <t>гр.11</t>
  </si>
  <si>
    <t>гр.12</t>
  </si>
  <si>
    <t>гр.13</t>
  </si>
  <si>
    <t>гр.14</t>
  </si>
  <si>
    <t>гр.15</t>
  </si>
  <si>
    <t>гр.17</t>
  </si>
  <si>
    <t>гр.18</t>
  </si>
  <si>
    <t>гр.19</t>
  </si>
  <si>
    <t>гр.20</t>
  </si>
  <si>
    <t>Наименование целей, задач, подпрограмм, основных мероприятий, мероприятий, ведомственных целевых программ, показателей</t>
  </si>
  <si>
    <t>ИТОГО общий объем финансирования государственной программы за счет всех источников, тыс.рублей</t>
  </si>
  <si>
    <t>1.1.2.1.</t>
  </si>
  <si>
    <t>1.1.2.2.</t>
  </si>
  <si>
    <t>1.1.1.1.</t>
  </si>
  <si>
    <t>1.1.1.2.</t>
  </si>
  <si>
    <t>1.1.3.</t>
  </si>
  <si>
    <t>1.1.3.1.</t>
  </si>
  <si>
    <t>1.1.3.2.</t>
  </si>
  <si>
    <t>%</t>
  </si>
  <si>
    <t>-</t>
  </si>
  <si>
    <t>1.2.</t>
  </si>
  <si>
    <t>1.3.</t>
  </si>
  <si>
    <t>1.3.1.</t>
  </si>
  <si>
    <t>1.3.2.</t>
  </si>
  <si>
    <t>кроме того, финансирование из других источников:</t>
  </si>
  <si>
    <t>1.2.1.</t>
  </si>
  <si>
    <t>1.2.1.1.</t>
  </si>
  <si>
    <t>1.2.1.2.</t>
  </si>
  <si>
    <t>1.2.1.3.</t>
  </si>
  <si>
    <t>1.2.2.</t>
  </si>
  <si>
    <t>1.2.2.1.</t>
  </si>
  <si>
    <t>1.2.2.2.</t>
  </si>
  <si>
    <t>1.2.2.3.</t>
  </si>
  <si>
    <t>гр.16</t>
  </si>
  <si>
    <t>финансирование за счет краевого бюджета</t>
  </si>
  <si>
    <t>ПЦ1</t>
  </si>
  <si>
    <t>ПЦ2</t>
  </si>
  <si>
    <t>ПЦ3</t>
  </si>
  <si>
    <t>1.1-ПП1</t>
  </si>
  <si>
    <t>1.1-ПП2</t>
  </si>
  <si>
    <t>1.1.2-ПОМ1</t>
  </si>
  <si>
    <t>1.1.3-ПОМ1</t>
  </si>
  <si>
    <t>1.2-ПП1</t>
  </si>
  <si>
    <t>1.2-ПП2</t>
  </si>
  <si>
    <t>1.2.1-ПОМ1</t>
  </si>
  <si>
    <t>1.2.2-ПОМ1</t>
  </si>
  <si>
    <t>1.3.3-ПОМ1</t>
  </si>
  <si>
    <t>1.2.3.</t>
  </si>
  <si>
    <t>1.2.3-ПОМ1</t>
  </si>
  <si>
    <t>1.2.3.1.</t>
  </si>
  <si>
    <t>1.2.3.2.</t>
  </si>
  <si>
    <t>1.2.4.</t>
  </si>
  <si>
    <t>1.2.4.1.</t>
  </si>
  <si>
    <t>Коэффициент значимости</t>
  </si>
  <si>
    <t>ед.</t>
  </si>
  <si>
    <t>Показатель "Доля населения, проживающего на подверженных негативному воздействию вод территориях, защищенного в результате проведения мероприятий по повышению защищенности от негативного воздействия вод, в общей численности населения, проживающего на таких территориях"</t>
  </si>
  <si>
    <t>1.2.1-ПОМ2</t>
  </si>
  <si>
    <t>км</t>
  </si>
  <si>
    <t>кв.км.</t>
  </si>
  <si>
    <t>Подпрограмма "Воспроизводство минерально-сырьевой базы общераспространенных полезных ископаемых и подземных вод, геологическое изучение недр"</t>
  </si>
  <si>
    <t>Основное мероприятие "Изучение подземных вод для целей хозяйственно-бытового водоснабжения населенных пунктов края"</t>
  </si>
  <si>
    <t>Задача 3. "Создание условий для устойчивого развития рыбохозяйственного комплекса"</t>
  </si>
  <si>
    <t>Подпрограмма "Развитие рыбохозяйственного комплекса"</t>
  </si>
  <si>
    <t xml:space="preserve">(А/В - С/D)*100%, где А - численность населения, проживающего на подверженных негативному воздействию вод территориях, защищенного в результате проведения мероприятий по повышению защищенности от негативного воздействия вод в отчетном году, В - общая численность населения, проживающая на подверженных негативному воздействию вод территориях в отчетном году, С - численность населения, проживающего на подверженных негативному воздействию вод территориях, защищенного в результате проведения мероприятий по повышению защищенности от негативного воздействия вод в предыдущем году, D - общая численность населения, проживающая на подверженных негативному воздействию вод территориях в предыдущем году </t>
  </si>
  <si>
    <t>Основное мероприятие "Привлечение инвестиций в разработку месторождений полезных ископаемых; создание условий для развития добычи полезных ископаемых"</t>
  </si>
  <si>
    <t>Мероприятие "Подготовка и проведение выставок, конференций и семинаров по привлечению инвестиций в разработку месторождений полезных ископаемых, участие в аналогичных мероприятиях других регионов"</t>
  </si>
  <si>
    <t>Мероприятие "Пропаганда горно-геологических знаний среди молодежи Забайкальского края"</t>
  </si>
  <si>
    <t>тыс.т</t>
  </si>
  <si>
    <t>Основное мероприятие "Государственное геологическое информационное обеспечение"</t>
  </si>
  <si>
    <t>Мероприятие "Программное и научное сопровождение ГИС-атласа Забайкальского края"</t>
  </si>
  <si>
    <t>Основное мероприятие "Удовлетворение потребностей строительного комплекса в минеральном сырье"</t>
  </si>
  <si>
    <t>Мероприятие "Проведение геологоразведочных работ по общераспространенным полезным ископаемым"</t>
  </si>
  <si>
    <t>Мероприятие "Геолого-экономическая переоценка запасов месторождений общераспространенных полезных ископаемых"</t>
  </si>
  <si>
    <t>Мероприятие "Оценка обеспеченности населения Забайкальского края качественной питьевой водой"</t>
  </si>
  <si>
    <t>1.2.4.3.</t>
  </si>
  <si>
    <t>Мероприятие "Разработка проектов на поиски источников подземных вод для водоснабжения населенных пунктов Забайкальского края"</t>
  </si>
  <si>
    <t>1.2.4.4.</t>
  </si>
  <si>
    <t>Мероприятие "Проведение поисков источников подземных вод для водоснабжения населенных пунктов Забайкальского края"</t>
  </si>
  <si>
    <t>Показатель "Количество выявленных новых источников подземных вод для водоснабжения населенных пунктов Забайкальского края"</t>
  </si>
  <si>
    <t>1.2-ПП3</t>
  </si>
  <si>
    <t>(А-В)/В*100%, где А - поступления в консолидированный бюджет Забайкальского края налогов и платежей за пользование минерально-сырьевыми ресурсами в отчетном году,  В - поступления в консолидированный бюджет Забайкальского края налогов и платежей за пользование минерально-сырьевыми ресурсами в предыдущем году</t>
  </si>
  <si>
    <t>Мероприятие "Установление и закрепление на местности границ водоохранных зон и прибрежных защитных полос рек и озер Забайкальского края"</t>
  </si>
  <si>
    <t>Показатель "Прирост прогнозных ресурсов меди"</t>
  </si>
  <si>
    <t>Показатель "Прирост прогнозных ресурсов золота"</t>
  </si>
  <si>
    <t>Показатель "Прирост прогнозных ресурсов железной руды"</t>
  </si>
  <si>
    <t>финансирование за счет федерального бюджета</t>
  </si>
  <si>
    <t>финансирование за счет местного бюджета</t>
  </si>
  <si>
    <t>04 06</t>
  </si>
  <si>
    <t>Основное мероприятие "Повышение эксплуатационной надежности и безопасности гидротехнических сооружений"</t>
  </si>
  <si>
    <t>Показатель "Количество водных объектов, на которых были проведены мероприятия по рыбохозяйственной мелиорации"</t>
  </si>
  <si>
    <t>1.3.4.</t>
  </si>
  <si>
    <t>Основное мероприятие "Научно-исследовательские работы в области рыболовства и сохранения водных биологических ресурсов"</t>
  </si>
  <si>
    <t>1.3.4-ПОМ1</t>
  </si>
  <si>
    <t>Показатель "Количество научно-исследовательских работ"</t>
  </si>
  <si>
    <t>1.3.3.</t>
  </si>
  <si>
    <t>1.3-ПП1</t>
  </si>
  <si>
    <t>1.3.2-ПОМ1</t>
  </si>
  <si>
    <t>финансирование за счет муниципальных бюджетов</t>
  </si>
  <si>
    <t>1.1.3.3.</t>
  </si>
  <si>
    <t>Мероприятие "Развитие системы государственного мониторинга водных объектов"</t>
  </si>
  <si>
    <t>Показатель "Прирост ценности недр"</t>
  </si>
  <si>
    <t>Показатель "Прирост ресурсов и запасов подземных вод"</t>
  </si>
  <si>
    <t>тыс. куб.м/сутки</t>
  </si>
  <si>
    <t>04 04</t>
  </si>
  <si>
    <t>тыс.м.куб</t>
  </si>
  <si>
    <t>Показатель "Количество актуализированных балансов запасов общераспространенных полезных ископаемых в отчетном году"</t>
  </si>
  <si>
    <t>Показатель "Доля геологической информации, переведенной с бумажных носителей в цифровую форму"</t>
  </si>
  <si>
    <t>Мероприятие "Восстановление и экологическая реабилитация водных объектов"</t>
  </si>
  <si>
    <t>Основное мероприятие "Охрана, сохранение и восстановление водных объектов до состояния, обеспечивающего экологически благоприятные условия жизни населения"</t>
  </si>
  <si>
    <t>Задача 1. "Обеспечение защищенности населения и объектов экономики от негативного воздействия вод сооружениями инженерной защиты, оптимизация пропускной способности русел рек, повышение эксплуатационной надежности и безопасности гидротехнических сооружений, охрана, сохранение и восстановление водных объектов до состояния, обеспечивающего экологически благоприятные условия жизни населения"</t>
  </si>
  <si>
    <t>Основное мероприятие "Защита населения и объектов экономики от негативного воздействия вод сооружениями инженерной защиты, оптимизация пропускной способности русел рек"</t>
  </si>
  <si>
    <t>Мероприятие "Увеличение пропускной способности и регулирование русел рек, берегоукрепление некапитального характера"</t>
  </si>
  <si>
    <t>Показатель "Количество гидротехнических сооружений, приведенных в безопасное техническое состояние в результате проведения капитального ремонта"</t>
  </si>
  <si>
    <t>Показатель "Протяженность вынесенных в натуру водоохранных зон и прибрежных  защитных полос"</t>
  </si>
  <si>
    <t>Показатель "Площадь работ по восстановлению и экологической реабилитации водных объектов"</t>
  </si>
  <si>
    <t>Показатель "Протяженность водных объектов, в отношении которых проведены регулярные наблюдения за состоянием дна и берегов, состоянием и режимом использования водоохранных зон, изменениями морфометрических особенностей"</t>
  </si>
  <si>
    <t>Мероприятие "Капитальный ремонт гидротехнических сооружений"</t>
  </si>
  <si>
    <t>1.1.1.3.</t>
  </si>
  <si>
    <t>1.1.2.3.</t>
  </si>
  <si>
    <t xml:space="preserve">А-В, где А-доля населения, обеспеченного качественной питьевой водой в отчетном году, В-доля населения, обеспеченного качественной питьевой водой в предыдущем году                                                                                                                                                                                                                          </t>
  </si>
  <si>
    <t xml:space="preserve">Основное мероприятие "Искусственное воспроизводство водных биологических ресурсов с целью увеличения рыбопродуктивности водных объектов" </t>
  </si>
  <si>
    <t>Показатель "Доля гидротехнических сооружений, в том числе бесхозяйных, имеющих безопасное техническое состояние, в общем числе гидротехнических сооружений, в том числе бесхозяйных"</t>
  </si>
  <si>
    <t>Показатель "Снижение количества гидротехнических сооружений, в том числе бесхозяйных, уровень безопасности которых оценивается как неудовлетворительный или опасный"</t>
  </si>
  <si>
    <t>Подпрограмма "Защита от негативного воздействия вод и обеспечение безопасности гидротехнических сооружений" (перечень мероприятий представлен в таблице 2)</t>
  </si>
  <si>
    <t>Показатель "Протяженность новых и реконструированных сооружений инженерной защиты и берегоукрепления"</t>
  </si>
  <si>
    <t>Показатель "Протяженность участков русел рек, на которых осуществлены работы по оптимизации их пропускной способности"</t>
  </si>
  <si>
    <t>тыс.руб.</t>
  </si>
  <si>
    <t>Основные мероприятия, мероприятия, показатели и объемы финансирования государственной программы Забайкальского края "Воспроизводство и использование природных ресурсов"</t>
  </si>
  <si>
    <t>Мероприятие "Разработка и ведение электронного банка геологической информации Забайкальского края"</t>
  </si>
  <si>
    <t>Мероприятие "Ведение фонда геологической информации Забайкальского края"</t>
  </si>
  <si>
    <t>1.3.1.- ПОМ 1</t>
  </si>
  <si>
    <t>А/В*100%, где А - число гидротехнических сооружений, в том числе бесхозяйных,  имеющих безопасное техническое состояние (по состоянию на 2012 года - 19 гидротехнических сооружений), В - общее число гидротехнических сооружений, в том числе бесхозяйных (по состоянию на 2012 год - 42 гидротехнических сооружения)</t>
  </si>
  <si>
    <t>07102R0160</t>
  </si>
  <si>
    <t>1.2.1-ПОМ3</t>
  </si>
  <si>
    <t>Показатель "Количество мероприятий по привлечению инвестиций в разработку месторождений полезных ископаемых"</t>
  </si>
  <si>
    <t>Показатель "Численность учащихся школы "Юный геолог"</t>
  </si>
  <si>
    <t>чел.</t>
  </si>
  <si>
    <t>Показатель "Доля актуализированной в ГИС-атласе Забайкальского края информации по участкам недр местного значения"</t>
  </si>
  <si>
    <t>А/В*100, где А-объем геологической информации, актуализированной в отчетном году; В - объем геологической информации, требуемой актуализации в отчетном году</t>
  </si>
  <si>
    <t>Показатель "Прирост ресурсов и запасов общераспространенных полезных ископаемых"</t>
  </si>
  <si>
    <t>Показатель "Количество месторождений общераспространенных полезных ископаемых, по которым проведена переоценка запасов в отчетном году"</t>
  </si>
  <si>
    <t>Показатель "Количество подготовленных проектов по поиску источников подземных вод для водоснабжения населенных пунктов Забайкальского края"</t>
  </si>
  <si>
    <t>Показатель "Количество обследованных водозаборов на территории Забайкальского края"</t>
  </si>
  <si>
    <t>1.1.1-ПОМ1</t>
  </si>
  <si>
    <t>1.1.1.1-ПМ1</t>
  </si>
  <si>
    <t>1.1.1.2.-ПМ1</t>
  </si>
  <si>
    <t>Показатель "Количество населенных пунктов, в которых проведены работы по оптимизации пропускной способности русел рек"</t>
  </si>
  <si>
    <t>Показатель "Количество возведенных сооружений инженерной защиты"</t>
  </si>
  <si>
    <t>1.1.2.2.-ПМ1</t>
  </si>
  <si>
    <t>1.1.2.3.-ПМ1</t>
  </si>
  <si>
    <t>Показатель " Количество гидротехнических сооружений, приведенных в безопасное техническое состояние в результате проведения текущего ремонта"</t>
  </si>
  <si>
    <t>1.1.2.3.-ПМ2</t>
  </si>
  <si>
    <t>1.1.2.1.-ПМ1</t>
  </si>
  <si>
    <t>Показатель "Протяженность отремонтированных гидротехнических сооружений"</t>
  </si>
  <si>
    <t>1.1.3.3.-ПМ1</t>
  </si>
  <si>
    <t>1.1.3-ПМ1</t>
  </si>
  <si>
    <t>1.1.3.2-ПМ1</t>
  </si>
  <si>
    <t>1.1.1.-ПОМ2</t>
  </si>
  <si>
    <t>1.1.1-ПМ1</t>
  </si>
  <si>
    <t>1.2.1.1-ПМ1</t>
  </si>
  <si>
    <t>1.2.2.1-ПМ1</t>
  </si>
  <si>
    <t>1.2.2.2-ПМ1</t>
  </si>
  <si>
    <t>1.2.3.1.-ПМ1</t>
  </si>
  <si>
    <t>1.2.4.1-ПМ1</t>
  </si>
  <si>
    <t>1.2.1.3.-ПМ1</t>
  </si>
  <si>
    <t>1.2.1.2-ПМ1</t>
  </si>
  <si>
    <t>1.2.2.3-ПМ1</t>
  </si>
  <si>
    <t>Показатель "Доля актуализированной в отчетном году геологической информации"</t>
  </si>
  <si>
    <t>1.2.3.2.-ПМ1</t>
  </si>
  <si>
    <t>Показатель "Количество выявленных площадей, содержащих ресурсы общераспространенных полезных ископаемых"</t>
  </si>
  <si>
    <t>1.2.4.4-ПМ2</t>
  </si>
  <si>
    <t>1.2.4.3-ПМ1</t>
  </si>
  <si>
    <t>1.2.4.-ПОМ1</t>
  </si>
  <si>
    <t>Показатель "Количество объектов, на которые разработана проектно-сметная документация"</t>
  </si>
  <si>
    <t>Показатель "Количество гидротехнических сооружений, на которые разработаны декларации безопасности"</t>
  </si>
  <si>
    <t>Показатель "Количество водных объектов, на которых осуществлены мероприятия по охране водных объектов"</t>
  </si>
  <si>
    <t>Основное мероприятие "Рыбохозяйственные мероприятия на водных объектах рыбохозяйственного значения"</t>
  </si>
  <si>
    <t>Абсолютное значение</t>
  </si>
  <si>
    <t>Показатель "Количество выявленных перспективных площадей для проведения геологоразведочных работ"</t>
  </si>
  <si>
    <t>Показатель "Ежегодное увеличение доли населения, обеспеченного качественной питьевой водой"</t>
  </si>
  <si>
    <t>Показатель "Ежегодный темп прироста поступлений в консолидированный бюджет Забайкальского края налогов и платежей за пользование минерально-сырьевыми ресурсами"</t>
  </si>
  <si>
    <t>Мероприятие "Разработка проектно-сметной документации"</t>
  </si>
  <si>
    <t>Основное мероприятие "Модернизация материально-технической базы рыбохозяйственных предприятий и организаций (строительство новых, техническое перевооружение и модернизация существующих рыбодобывающих, рыбоперерабатывающих и холодильных мощностей)"</t>
  </si>
  <si>
    <t>Показатель "Ежегодный объем водных биологических ресурсов, выпущенных в водный объект с целью искусственного воспроизводства"</t>
  </si>
  <si>
    <t>шт.</t>
  </si>
  <si>
    <t xml:space="preserve">Мероприятие "Строительство и реконструкция сооружений инженерной защиты (бюджетные инвестиции в объекты капитального строительства государственной (муниципальной) собственности и в объекты недвижимого имущества, приобретаемые в государственную (муниципальную) собственность" </t>
  </si>
  <si>
    <t>Количество выявленных инвестиционно привлекательных площадей</t>
  </si>
  <si>
    <t>тыс. шт.</t>
  </si>
  <si>
    <t>Динамика выпуска водных биологических ресурсов в водные объекты с целью искусственного воспроизводства к уровню предыдущего года</t>
  </si>
  <si>
    <t>А=В/С, где В - объем водных биологических ресурсов, выпущенных в водный объект в отчетном году, С - объем водных биологических ресурсов, выпущенных в водный объект в предыдущем году</t>
  </si>
  <si>
    <t>Показатель "Количество обновленных рыбодобывающих, перерабатывающих и холодильных мощностей"</t>
  </si>
  <si>
    <t>А+В, где А-доля геологической информации, переведенной с бумажных носителей в цифровую форму (в общем объеме имеющейся информации), за все предыдущие годы реализации основного мероприятия; В - доля геологической информации, переведенной с бумажных носителей в цифровую форму, в отчетном году</t>
  </si>
  <si>
    <t>ПЦ4</t>
  </si>
  <si>
    <t xml:space="preserve">Министерство природных ресурсов  Забайкальского края                                                               </t>
  </si>
  <si>
    <t xml:space="preserve">Министерство природных ресурсов Забайкальского края                                                               </t>
  </si>
  <si>
    <t>Мероприятие "Текущие работы по ремонту и безаварийной эксплуатации гидротехнических сооружений"</t>
  </si>
  <si>
    <t xml:space="preserve">Цели                                                                                                                обеспечение защищенности населения и объектов экономики от негативного воздействия вод и сохранение водных экосистем;
устойчивое сбалансированное развитие минерально-сырьевой базы полезных ископаемых и подземных вод;
достижение устойчивого функционирования рыбохозяйственного комплекса края, 
достижение устойчивого функционирования рыбохозяйственного комплекса края.
</t>
  </si>
  <si>
    <t>Показатель "Увеличение доли населения, проживающего на подверженных негативному воздействию вод территориях, защищаемого в результате проведения мероприятий по повышению защищенности от негативного воздействия вод, в общем количестве населения, проживающего на таких территориях"</t>
  </si>
  <si>
    <t>100-(А-В)*100%, где А - количество гидротехнических сооружений, в том числе бесхозяйных, уровень безопасности которых оценивается как неудовлетворительный, опасный (нарастающим итогом с 2012 года по состоянию на 1 января текущего года), В - количество гидротехнических сооружений, в том числе бесхозяйных, уровень безопасности которых оценивается как неудовлетворительный, опасный (нарастающим итогом с 2012 года по состоянию на 1 января  очередного года)</t>
  </si>
  <si>
    <t>А/В*100, где А-объем геологической информации, актуализированной в ГИС-атласе в  отчетном году; В - объем геологической информации, требуемой актуализации в ГИС-атласе в отчетном году</t>
  </si>
  <si>
    <t xml:space="preserve">(А+Б)/В*100%, где
А - численность населения, проживающего на подверженных негативному воздействию вод территориях, защищенного в результате проведения мероприятий по повышению защищенности от негативного воздействия вод по состоянию на конец периода, предшествующему отчетному;
Б – численность населения, проживающего на подверженных негативному воздействию вод территориях, защищенного в результате проведения мероприятий по повышению защищенности от негативного воздействия вод в отчетном периоде;
В - общая численность населения, проживающего на подверженных негативному воздействию вод территориях.
</t>
  </si>
  <si>
    <r>
      <t xml:space="preserve">Министерство природных ресурсов </t>
    </r>
    <r>
      <rPr>
        <sz val="12"/>
        <rFont val="Times New Roman"/>
        <family val="1"/>
        <charset val="204"/>
      </rPr>
      <t>Забайкальского края</t>
    </r>
  </si>
  <si>
    <t>Мероприятие "Выделение инвестиционно привлекательных площадей, перспективных на золото, медь, железо и другие полезные ископаемые, в юго-восточной части Забайкальского края"</t>
  </si>
  <si>
    <t>Министерство строительства, дорожного хозяйства и транспорта Забайкальского края</t>
  </si>
  <si>
    <t>Министерство природных ресурсов Забайкальского края                                                               Министерство строительства, дорожного хозяйства и транспорта Забайкальского края</t>
  </si>
  <si>
    <t xml:space="preserve">Министерство природных ресурсов  Забайкальского края       Министерство строительства, дорожного хозяйства и транспорта Забайкальского края                                                        </t>
  </si>
  <si>
    <t>071G704102</t>
  </si>
  <si>
    <t>1.1.4.</t>
  </si>
  <si>
    <t>Основное мероприятие "Региональный проект "Сохранение озера Байкал (Забайкальский край)"</t>
  </si>
  <si>
    <t>Мероприятие "Строительство и реконструкция сооружений инженерной защиты (бюджетные инвестиции в объекты капитального строительства государственной (муниципальной) собственности и в объекты недвижимого имущества, приобретаемые в государственную (муниципальную) собственность"</t>
  </si>
  <si>
    <t xml:space="preserve">Министерство природных ресурсов  Забайкальского края       Министерство строительства, дорожного хозяйства и транспорта Забайкальского края  </t>
  </si>
  <si>
    <t>финансирование за счет краевого  бюджета</t>
  </si>
  <si>
    <t>1.1.4-ПОМ1</t>
  </si>
  <si>
    <t>1.1.4.1</t>
  </si>
  <si>
    <t>1.1.4.2.</t>
  </si>
  <si>
    <t>Показатель "Увеличение протяженности сооружений инженерной защиты"</t>
  </si>
  <si>
    <t>1.1.4-ПОМ2</t>
  </si>
  <si>
    <t>Количество возведенных сооружений инженерной защиты</t>
  </si>
  <si>
    <t>гр.21</t>
  </si>
  <si>
    <t>гр.22</t>
  </si>
  <si>
    <t>гр.23</t>
  </si>
  <si>
    <t>1.1.1.4.</t>
  </si>
  <si>
    <t>Мероприятие "Восстановление береговой линии водных объектов"</t>
  </si>
  <si>
    <t>1.1.1.4.-ПМ1</t>
  </si>
  <si>
    <t>Показатель "Протяженность восстановленной береговой линии"</t>
  </si>
  <si>
    <t>Мероприятие "Подготовка предложений для принятия решений об установлении, изменении зон затопления, подтопления территорий населенных пунктов Забайкальского края"</t>
  </si>
  <si>
    <t>Показатель "Количество территорий населенных пунктов, в отношении которых принято решение об установлении, изменении зон затопления, подтопления"</t>
  </si>
  <si>
    <t>071G750250</t>
  </si>
  <si>
    <t xml:space="preserve"> -</t>
  </si>
  <si>
    <t>Мероприятие "Проведение рыбохозяйственных мероприятий на водных объектах рыбохозяйственного значения"</t>
  </si>
  <si>
    <t>Показатель "Количество водных объектов рыбохозяйственного значения, на которых проведены рыбохозяйственные мероприятия"</t>
  </si>
  <si>
    <t>0405</t>
  </si>
  <si>
    <t>0406</t>
  </si>
  <si>
    <t>0710104102</t>
  </si>
  <si>
    <t>0710151280</t>
  </si>
  <si>
    <t>0710107292</t>
  </si>
  <si>
    <t>0710207279</t>
  </si>
  <si>
    <t>07102R0650</t>
  </si>
  <si>
    <t>0710207280</t>
  </si>
  <si>
    <t>0710207281</t>
  </si>
  <si>
    <t>0710207291</t>
  </si>
  <si>
    <t>0710351280</t>
  </si>
  <si>
    <t>0710307283</t>
  </si>
  <si>
    <t>0710307284</t>
  </si>
  <si>
    <t>0730259100</t>
  </si>
  <si>
    <t>0730107285</t>
  </si>
  <si>
    <t>1.1.1.5.-ПМ1</t>
  </si>
  <si>
    <t>Показатель "Протяженность выполненных неотложных аварийно-восстановительных работ по устройству временных дамб, каналов отвода воды, креплению берега (работы, не относящиеся к капитальным вложениям"</t>
  </si>
  <si>
    <t>0710558970</t>
  </si>
  <si>
    <t>0710359100</t>
  </si>
  <si>
    <t>1.1.3.4.</t>
  </si>
  <si>
    <t>1.1.3.4.-ПМ1</t>
  </si>
  <si>
    <t>1.1.3.5.</t>
  </si>
  <si>
    <t>1.1.3.5.- ПМ1</t>
  </si>
  <si>
    <t>0710307293</t>
  </si>
  <si>
    <t>1.1.2.4.</t>
  </si>
  <si>
    <t>0710217337</t>
  </si>
  <si>
    <t>гр.25</t>
  </si>
  <si>
    <t>2014 - 2025</t>
  </si>
  <si>
    <t xml:space="preserve">Мероприятие "Учреждения, обеспечивающие предоставление услуг в сфере мониторинга окружающей среды" </t>
  </si>
  <si>
    <t>1.1.5.</t>
  </si>
  <si>
    <t>Основное мероприятие "Реализация неотложных аварийно-восстановительных мероприятий по устройству временных дамб, каналов отвода, крепления берега (работы, не относящиеся к капитальным вложениям)"</t>
  </si>
  <si>
    <t>07101R0651</t>
  </si>
  <si>
    <t>07101R0652</t>
  </si>
  <si>
    <t>07101R0653</t>
  </si>
  <si>
    <t>07101R0654</t>
  </si>
  <si>
    <t>07101R0655</t>
  </si>
  <si>
    <t>07101R0656</t>
  </si>
  <si>
    <t>07101R0657</t>
  </si>
  <si>
    <t>07102ххххх</t>
  </si>
  <si>
    <t>Министерство природных ресурсов Забайкальского края, Муниципальные образования</t>
  </si>
  <si>
    <t>Министерство природных ресурсов  Забайкальского края                                                               Министерство строительства, дорожного хозяйства и транспорта Забайкальского края, Муниципальные образования</t>
  </si>
  <si>
    <t>071G04102</t>
  </si>
  <si>
    <t xml:space="preserve">Министерство природных ресурсов Забайкальского края, Муниципальные образования                                                               </t>
  </si>
  <si>
    <t xml:space="preserve">Министерство природных ресурсов Забайкальского края, Муниципальные образования                                                                   </t>
  </si>
  <si>
    <t>2020 - 2025</t>
  </si>
  <si>
    <t>2022 - 2025</t>
  </si>
  <si>
    <t>2017 - 2025</t>
  </si>
  <si>
    <t>2014-2025</t>
  </si>
  <si>
    <t>2014 - 2021</t>
  </si>
  <si>
    <t xml:space="preserve">финансирование за счет краевого бюджета </t>
  </si>
  <si>
    <t>Итого                           (2014-2025)</t>
  </si>
  <si>
    <t>"ПРИЛОЖЕНИЕ № 1</t>
  </si>
  <si>
    <t>к государственной программе Забайкальского края "Воспроизводство и использование природных ресурсов"</t>
  </si>
  <si>
    <t>".</t>
  </si>
  <si>
    <t>№ п/п</t>
  </si>
  <si>
    <t>1.2.2.4.</t>
  </si>
  <si>
    <t>Мероприятие "Эксплуатация Федеральной государственной информационной системы «Автоматизированная система лицензирования недропользования" (ФГИС "АСЛН")</t>
  </si>
  <si>
    <t>1.2.2.4-ПМ1</t>
  </si>
  <si>
    <t>Показатель "Доля актуализированной в ФГИС "АСЛН" информации по участкам недр местного значения"</t>
  </si>
  <si>
    <t>А/В*100, где А-объем геологической информации, актуализированной в ФГИС "АСЛН"; В - объем геологической информации, требуемой актуализации в ФГИС "АСЛН" в отчетном году</t>
  </si>
  <si>
    <t>1.2.2.5.</t>
  </si>
  <si>
    <t>Мероприятие "Эксплуатация Федеральной государственной информационной системы «Единый фонд геологической информации" (ФГИС "ЕФГИ")</t>
  </si>
  <si>
    <t>1.2.2.5-ПМ1</t>
  </si>
  <si>
    <t>Показатель "Доля актуализированной в ФГИС "ЕФГИ" информации по участкам недр местного значения"</t>
  </si>
  <si>
    <t>А/В*100, где А-объем геологической информации, актуализированной в ФГИС "ЕФГИ; В - объем геологической информации, требуемой актуализации в ФГИС "ЕФГИ" в отчетном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</si>
</sst>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24" x14ac:knownFonts="1">
    <font>
      <sz val="11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name val="Calibri"/>
      <family val="2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rgb="FFFF0000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35">
    <xf numFmtId="0" fontId="0" fillId="0" borderId="0" xfId="0"/>
    <xf numFmtId="2" fontId="14" fillId="2" borderId="1" xfId="0" applyNumberFormat="1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1" fontId="11" fillId="2" borderId="1" xfId="0" applyNumberFormat="1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top"/>
    </xf>
    <xf numFmtId="2" fontId="11" fillId="2" borderId="1" xfId="0" applyNumberFormat="1" applyFont="1" applyFill="1" applyBorder="1" applyAlignment="1">
      <alignment horizontal="center" vertical="top"/>
    </xf>
    <xf numFmtId="49" fontId="11" fillId="2" borderId="1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center" vertical="top" wrapText="1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4" fillId="2" borderId="0" xfId="0" applyFont="1" applyFill="1"/>
    <xf numFmtId="0" fontId="0" fillId="2" borderId="0" xfId="0" applyFill="1"/>
    <xf numFmtId="0" fontId="19" fillId="2" borderId="0" xfId="0" applyFont="1" applyFill="1" applyAlignment="1">
      <alignment horizontal="center"/>
    </xf>
    <xf numFmtId="0" fontId="15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top"/>
    </xf>
    <xf numFmtId="2" fontId="17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164" fontId="11" fillId="2" borderId="1" xfId="2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left" vertical="top" wrapText="1"/>
    </xf>
    <xf numFmtId="164" fontId="14" fillId="2" borderId="1" xfId="2" applyFont="1" applyFill="1" applyBorder="1" applyAlignment="1">
      <alignment horizontal="center" vertical="top"/>
    </xf>
    <xf numFmtId="164" fontId="13" fillId="2" borderId="1" xfId="2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top" wrapText="1"/>
    </xf>
    <xf numFmtId="49" fontId="14" fillId="2" borderId="1" xfId="0" applyNumberFormat="1" applyFont="1" applyFill="1" applyBorder="1" applyAlignment="1">
      <alignment horizontal="center" vertical="top"/>
    </xf>
    <xf numFmtId="2" fontId="14" fillId="2" borderId="1" xfId="2" applyNumberFormat="1" applyFont="1" applyFill="1" applyBorder="1" applyAlignment="1">
      <alignment horizontal="center" vertical="top"/>
    </xf>
    <xf numFmtId="16" fontId="11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right" vertical="top" wrapText="1"/>
    </xf>
    <xf numFmtId="2" fontId="11" fillId="2" borderId="1" xfId="2" applyNumberFormat="1" applyFont="1" applyFill="1" applyBorder="1" applyAlignment="1">
      <alignment horizontal="center" vertical="top"/>
    </xf>
    <xf numFmtId="2" fontId="15" fillId="2" borderId="1" xfId="2" applyNumberFormat="1" applyFont="1" applyFill="1" applyBorder="1" applyAlignment="1">
      <alignment horizontal="center" vertical="top"/>
    </xf>
    <xf numFmtId="164" fontId="15" fillId="2" borderId="1" xfId="2" applyFont="1" applyFill="1" applyBorder="1" applyAlignment="1">
      <alignment horizontal="center" vertical="top"/>
    </xf>
    <xf numFmtId="16" fontId="15" fillId="2" borderId="1" xfId="0" applyNumberFormat="1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top"/>
    </xf>
    <xf numFmtId="1" fontId="17" fillId="2" borderId="1" xfId="0" applyNumberFormat="1" applyFont="1" applyFill="1" applyBorder="1" applyAlignment="1">
      <alignment horizontal="center" vertical="top"/>
    </xf>
    <xf numFmtId="165" fontId="11" fillId="2" borderId="1" xfId="0" applyNumberFormat="1" applyFont="1" applyFill="1" applyBorder="1" applyAlignment="1">
      <alignment horizontal="center" vertical="top"/>
    </xf>
    <xf numFmtId="16" fontId="14" fillId="2" borderId="1" xfId="0" applyNumberFormat="1" applyFont="1" applyFill="1" applyBorder="1" applyAlignment="1">
      <alignment horizontal="center" vertical="top" wrapText="1"/>
    </xf>
    <xf numFmtId="16" fontId="22" fillId="2" borderId="1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top"/>
    </xf>
    <xf numFmtId="2" fontId="13" fillId="2" borderId="1" xfId="2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17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/>
    </xf>
    <xf numFmtId="0" fontId="4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4" fillId="2" borderId="0" xfId="0" applyFont="1" applyFill="1" applyAlignment="1">
      <alignment vertical="top"/>
    </xf>
    <xf numFmtId="0" fontId="0" fillId="2" borderId="0" xfId="0" applyFill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23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10" fillId="2" borderId="0" xfId="0" applyFont="1" applyFill="1"/>
    <xf numFmtId="0" fontId="23" fillId="2" borderId="0" xfId="0" applyFont="1" applyFill="1"/>
    <xf numFmtId="164" fontId="15" fillId="2" borderId="1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0" fontId="0" fillId="2" borderId="0" xfId="0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top"/>
    </xf>
    <xf numFmtId="0" fontId="23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1" fontId="17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0" fillId="2" borderId="2" xfId="0" applyFill="1" applyBorder="1" applyAlignment="1">
      <alignment horizontal="center" vertical="top" wrapText="1"/>
    </xf>
    <xf numFmtId="0" fontId="11" fillId="2" borderId="2" xfId="0" applyFont="1" applyFill="1" applyBorder="1" applyAlignment="1">
      <alignment vertical="top" wrapText="1"/>
    </xf>
    <xf numFmtId="0" fontId="17" fillId="2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center" vertical="top"/>
    </xf>
    <xf numFmtId="0" fontId="12" fillId="2" borderId="2" xfId="0" applyFont="1" applyFill="1" applyBorder="1" applyAlignment="1">
      <alignment horizontal="center" vertical="top"/>
    </xf>
    <xf numFmtId="0" fontId="17" fillId="2" borderId="2" xfId="0" applyFont="1" applyFill="1" applyBorder="1" applyAlignment="1">
      <alignment horizontal="center" vertical="top"/>
    </xf>
    <xf numFmtId="2" fontId="17" fillId="2" borderId="2" xfId="0" applyNumberFormat="1" applyFont="1" applyFill="1" applyBorder="1" applyAlignment="1">
      <alignment horizontal="center" vertical="top"/>
    </xf>
    <xf numFmtId="2" fontId="11" fillId="2" borderId="2" xfId="0" applyNumberFormat="1" applyFont="1" applyFill="1" applyBorder="1" applyAlignment="1">
      <alignment horizontal="center" vertical="top"/>
    </xf>
    <xf numFmtId="0" fontId="0" fillId="2" borderId="0" xfId="0" applyFill="1" applyAlignment="1">
      <alignment vertical="top"/>
    </xf>
    <xf numFmtId="49" fontId="13" fillId="2" borderId="1" xfId="0" applyNumberFormat="1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/>
    </xf>
    <xf numFmtId="0" fontId="0" fillId="2" borderId="0" xfId="0" applyFill="1" applyAlignment="1">
      <alignment horizontal="right"/>
    </xf>
    <xf numFmtId="0" fontId="1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0" xfId="0" applyFill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2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7" xfId="0" applyFill="1" applyBorder="1"/>
    <xf numFmtId="0" fontId="0" fillId="2" borderId="3" xfId="0" applyFill="1" applyBorder="1"/>
    <xf numFmtId="0" fontId="21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21" fillId="2" borderId="0" xfId="0" applyFont="1" applyFill="1"/>
    <xf numFmtId="0" fontId="6" fillId="2" borderId="0" xfId="0" applyFont="1" applyFill="1"/>
    <xf numFmtId="2" fontId="6" fillId="2" borderId="0" xfId="0" applyNumberFormat="1" applyFont="1" applyFill="1"/>
    <xf numFmtId="0" fontId="11" fillId="2" borderId="5" xfId="0" applyFont="1" applyFill="1" applyBorder="1" applyAlignment="1">
      <alignment horizontal="center" vertical="top"/>
    </xf>
    <xf numFmtId="0" fontId="15" fillId="2" borderId="5" xfId="0" applyFont="1" applyFill="1" applyBorder="1" applyAlignment="1">
      <alignment horizontal="center" vertical="top" wrapText="1"/>
    </xf>
    <xf numFmtId="2" fontId="11" fillId="2" borderId="6" xfId="0" applyNumberFormat="1" applyFont="1" applyFill="1" applyBorder="1" applyAlignment="1">
      <alignment horizontal="center" vertical="top"/>
    </xf>
    <xf numFmtId="2" fontId="15" fillId="2" borderId="6" xfId="0" applyNumberFormat="1" applyFont="1" applyFill="1" applyBorder="1" applyAlignment="1">
      <alignment horizontal="center" vertical="top"/>
    </xf>
    <xf numFmtId="0" fontId="11" fillId="2" borderId="5" xfId="0" applyFont="1" applyFill="1" applyBorder="1" applyAlignment="1">
      <alignment horizontal="center" vertical="top" wrapText="1"/>
    </xf>
    <xf numFmtId="0" fontId="3" fillId="2" borderId="0" xfId="0" applyFont="1" applyFill="1"/>
    <xf numFmtId="0" fontId="0" fillId="2" borderId="6" xfId="0" applyFill="1" applyBorder="1"/>
  </cellXfs>
  <cellStyles count="4">
    <cellStyle name="Обычный" xfId="0" builtinId="0"/>
    <cellStyle name="Процентный 2" xfId="1"/>
    <cellStyle name="Финансовый" xfId="2" builtinId="3"/>
    <cellStyle name="Финансовый 2" xfId="3"/>
  </cellStyles>
  <dxfs count="37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W225"/>
  <sheetViews>
    <sheetView tabSelected="1" view="pageBreakPreview" zoomScale="60" zoomScaleNormal="50" zoomScalePageLayoutView="70" workbookViewId="0">
      <selection activeCell="P17" sqref="P17"/>
    </sheetView>
  </sheetViews>
  <sheetFormatPr defaultColWidth="9.28515625" defaultRowHeight="15" outlineLevelRow="2" x14ac:dyDescent="0.25"/>
  <cols>
    <col min="1" max="1" width="10.7109375" style="10" customWidth="1"/>
    <col min="2" max="2" width="46.7109375" style="11" customWidth="1"/>
    <col min="3" max="3" width="14.7109375" style="12" customWidth="1"/>
    <col min="4" max="4" width="6.7109375" style="13" customWidth="1"/>
    <col min="5" max="5" width="33.5703125" style="14" customWidth="1"/>
    <col min="6" max="6" width="13.28515625" style="14" customWidth="1"/>
    <col min="7" max="7" width="27.5703125" style="14" customWidth="1"/>
    <col min="8" max="8" width="9.28515625" style="15"/>
    <col min="9" max="9" width="13.5703125" style="15" customWidth="1"/>
    <col min="10" max="10" width="7.7109375" style="15" customWidth="1"/>
    <col min="11" max="11" width="11.42578125" style="15" customWidth="1"/>
    <col min="12" max="12" width="13" style="15" customWidth="1"/>
    <col min="13" max="13" width="12.28515625" style="15" customWidth="1"/>
    <col min="14" max="14" width="12" style="15" customWidth="1"/>
    <col min="15" max="15" width="12.7109375" style="15" customWidth="1"/>
    <col min="16" max="16" width="11.5703125" style="15" customWidth="1"/>
    <col min="17" max="17" width="13" style="76" customWidth="1"/>
    <col min="18" max="18" width="13.5703125" style="77" customWidth="1"/>
    <col min="19" max="19" width="12.7109375" style="76" customWidth="1"/>
    <col min="20" max="20" width="14.7109375" style="76" customWidth="1"/>
    <col min="21" max="22" width="12.7109375" style="76" customWidth="1"/>
    <col min="23" max="23" width="14.7109375" style="76" customWidth="1"/>
    <col min="24" max="24" width="14" style="76" customWidth="1"/>
    <col min="25" max="25" width="19.28515625" style="15" customWidth="1"/>
    <col min="26" max="26" width="0.28515625" style="15" customWidth="1"/>
    <col min="27" max="27" width="9.28515625" style="15"/>
    <col min="28" max="28" width="10.7109375" style="15" bestFit="1" customWidth="1"/>
    <col min="29" max="16384" width="9.28515625" style="15"/>
  </cols>
  <sheetData>
    <row r="1" spans="1:49" x14ac:dyDescent="0.25">
      <c r="M1" s="108" t="s">
        <v>311</v>
      </c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</row>
    <row r="2" spans="1:49" x14ac:dyDescent="0.25">
      <c r="I2" s="108" t="s">
        <v>312</v>
      </c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</row>
    <row r="3" spans="1:49" x14ac:dyDescent="0.25">
      <c r="L3" s="114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</row>
    <row r="4" spans="1:49" ht="18.75" x14ac:dyDescent="0.3">
      <c r="B4" s="119" t="s">
        <v>156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6"/>
      <c r="U4" s="16"/>
      <c r="V4" s="16"/>
      <c r="W4" s="16"/>
      <c r="X4" s="16"/>
    </row>
    <row r="6" spans="1:49" ht="32.25" customHeight="1" x14ac:dyDescent="0.25">
      <c r="A6" s="109" t="s">
        <v>314</v>
      </c>
      <c r="B6" s="115" t="s">
        <v>38</v>
      </c>
      <c r="C6" s="110" t="s">
        <v>13</v>
      </c>
      <c r="D6" s="110" t="s">
        <v>82</v>
      </c>
      <c r="E6" s="115" t="s">
        <v>18</v>
      </c>
      <c r="F6" s="115" t="s">
        <v>16</v>
      </c>
      <c r="G6" s="115" t="s">
        <v>17</v>
      </c>
      <c r="H6" s="110" t="s">
        <v>6</v>
      </c>
      <c r="I6" s="110"/>
      <c r="J6" s="110"/>
      <c r="K6" s="111" t="s">
        <v>5</v>
      </c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</row>
    <row r="7" spans="1:49" ht="78.75" x14ac:dyDescent="0.25">
      <c r="A7" s="110"/>
      <c r="B7" s="116"/>
      <c r="C7" s="110"/>
      <c r="D7" s="110"/>
      <c r="E7" s="115"/>
      <c r="F7" s="115"/>
      <c r="G7" s="115"/>
      <c r="H7" s="101" t="s">
        <v>0</v>
      </c>
      <c r="I7" s="101" t="s">
        <v>1</v>
      </c>
      <c r="J7" s="101" t="s">
        <v>2</v>
      </c>
      <c r="K7" s="103">
        <v>2012</v>
      </c>
      <c r="L7" s="103">
        <v>2013</v>
      </c>
      <c r="M7" s="103">
        <v>2014</v>
      </c>
      <c r="N7" s="103">
        <v>2015</v>
      </c>
      <c r="O7" s="103">
        <v>2016</v>
      </c>
      <c r="P7" s="103">
        <v>2017</v>
      </c>
      <c r="Q7" s="19">
        <v>2018</v>
      </c>
      <c r="R7" s="19">
        <v>2019</v>
      </c>
      <c r="S7" s="19">
        <v>2020</v>
      </c>
      <c r="T7" s="19">
        <v>2021</v>
      </c>
      <c r="U7" s="19">
        <v>2022</v>
      </c>
      <c r="V7" s="19">
        <v>2023</v>
      </c>
      <c r="W7" s="19">
        <v>2024</v>
      </c>
      <c r="X7" s="19">
        <v>2025</v>
      </c>
      <c r="Y7" s="100" t="s">
        <v>310</v>
      </c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</row>
    <row r="8" spans="1:49" s="89" customFormat="1" ht="15.75" x14ac:dyDescent="0.25">
      <c r="A8" s="18" t="s">
        <v>19</v>
      </c>
      <c r="B8" s="18" t="s">
        <v>20</v>
      </c>
      <c r="C8" s="101" t="s">
        <v>21</v>
      </c>
      <c r="D8" s="101" t="s">
        <v>22</v>
      </c>
      <c r="E8" s="104" t="s">
        <v>23</v>
      </c>
      <c r="F8" s="104" t="s">
        <v>24</v>
      </c>
      <c r="G8" s="104" t="s">
        <v>25</v>
      </c>
      <c r="H8" s="101" t="s">
        <v>26</v>
      </c>
      <c r="I8" s="101" t="s">
        <v>27</v>
      </c>
      <c r="J8" s="101" t="s">
        <v>28</v>
      </c>
      <c r="K8" s="103" t="s">
        <v>29</v>
      </c>
      <c r="L8" s="103" t="s">
        <v>30</v>
      </c>
      <c r="M8" s="103" t="s">
        <v>31</v>
      </c>
      <c r="N8" s="103" t="s">
        <v>32</v>
      </c>
      <c r="O8" s="103" t="s">
        <v>33</v>
      </c>
      <c r="P8" s="103" t="s">
        <v>62</v>
      </c>
      <c r="Q8" s="19" t="s">
        <v>34</v>
      </c>
      <c r="R8" s="19" t="s">
        <v>35</v>
      </c>
      <c r="S8" s="19" t="s">
        <v>36</v>
      </c>
      <c r="T8" s="19" t="s">
        <v>37</v>
      </c>
      <c r="U8" s="19" t="s">
        <v>247</v>
      </c>
      <c r="V8" s="19" t="s">
        <v>248</v>
      </c>
      <c r="W8" s="19" t="s">
        <v>249</v>
      </c>
      <c r="X8" s="19">
        <v>24</v>
      </c>
      <c r="Y8" s="20" t="s">
        <v>286</v>
      </c>
      <c r="Z8" s="121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122"/>
    </row>
    <row r="9" spans="1:49" ht="225.75" customHeight="1" x14ac:dyDescent="0.25">
      <c r="A9" s="18" t="s">
        <v>11</v>
      </c>
      <c r="B9" s="2" t="s">
        <v>225</v>
      </c>
      <c r="C9" s="101" t="s">
        <v>4</v>
      </c>
      <c r="D9" s="18" t="s">
        <v>4</v>
      </c>
      <c r="E9" s="105" t="s">
        <v>4</v>
      </c>
      <c r="F9" s="105" t="s">
        <v>4</v>
      </c>
      <c r="G9" s="105" t="s">
        <v>4</v>
      </c>
      <c r="H9" s="5" t="s">
        <v>4</v>
      </c>
      <c r="I9" s="18" t="s">
        <v>4</v>
      </c>
      <c r="J9" s="18" t="s">
        <v>4</v>
      </c>
      <c r="K9" s="18" t="s">
        <v>4</v>
      </c>
      <c r="L9" s="18" t="s">
        <v>4</v>
      </c>
      <c r="M9" s="18" t="s">
        <v>4</v>
      </c>
      <c r="N9" s="18" t="s">
        <v>4</v>
      </c>
      <c r="O9" s="18" t="s">
        <v>4</v>
      </c>
      <c r="P9" s="18" t="s">
        <v>4</v>
      </c>
      <c r="Q9" s="105" t="s">
        <v>4</v>
      </c>
      <c r="R9" s="105" t="s">
        <v>4</v>
      </c>
      <c r="S9" s="105" t="s">
        <v>4</v>
      </c>
      <c r="T9" s="105" t="s">
        <v>4</v>
      </c>
      <c r="U9" s="105" t="s">
        <v>4</v>
      </c>
      <c r="V9" s="105" t="s">
        <v>4</v>
      </c>
      <c r="W9" s="105" t="s">
        <v>4</v>
      </c>
      <c r="X9" s="105" t="s">
        <v>4</v>
      </c>
      <c r="Y9" s="5" t="s">
        <v>4</v>
      </c>
    </row>
    <row r="10" spans="1:49" s="123" customFormat="1" ht="82.5" customHeight="1" x14ac:dyDescent="0.25">
      <c r="A10" s="21"/>
      <c r="B10" s="118" t="s">
        <v>63</v>
      </c>
      <c r="C10" s="22" t="s">
        <v>155</v>
      </c>
      <c r="D10" s="105" t="s">
        <v>4</v>
      </c>
      <c r="E10" s="23" t="s">
        <v>4</v>
      </c>
      <c r="F10" s="23" t="s">
        <v>4</v>
      </c>
      <c r="G10" s="105" t="s">
        <v>299</v>
      </c>
      <c r="H10" s="23" t="s">
        <v>4</v>
      </c>
      <c r="I10" s="23" t="s">
        <v>4</v>
      </c>
      <c r="J10" s="23" t="s">
        <v>4</v>
      </c>
      <c r="K10" s="23" t="s">
        <v>4</v>
      </c>
      <c r="L10" s="23" t="s">
        <v>4</v>
      </c>
      <c r="M10" s="1">
        <v>3077.6</v>
      </c>
      <c r="N10" s="1">
        <v>7863.7</v>
      </c>
      <c r="O10" s="1">
        <v>6732.5</v>
      </c>
      <c r="P10" s="1">
        <v>11805.5</v>
      </c>
      <c r="Q10" s="1">
        <v>23274.6</v>
      </c>
      <c r="R10" s="1">
        <f>R75+R101</f>
        <v>9052.57</v>
      </c>
      <c r="S10" s="1">
        <v>40283.300000000003</v>
      </c>
      <c r="T10" s="1">
        <v>31583.1</v>
      </c>
      <c r="U10" s="1">
        <v>47568.9</v>
      </c>
      <c r="V10" s="1">
        <v>29602.1</v>
      </c>
      <c r="W10" s="1">
        <v>21650.799999999999</v>
      </c>
      <c r="X10" s="1">
        <v>0</v>
      </c>
      <c r="Y10" s="1">
        <f>SUM(M10:W10)</f>
        <v>232494.66999999998</v>
      </c>
      <c r="AB10" s="124"/>
    </row>
    <row r="11" spans="1:49" s="125" customFormat="1" ht="0.75" hidden="1" customHeight="1" x14ac:dyDescent="0.25">
      <c r="A11" s="21"/>
      <c r="B11" s="118"/>
      <c r="C11" s="22" t="s">
        <v>155</v>
      </c>
      <c r="D11" s="105" t="s">
        <v>4</v>
      </c>
      <c r="E11" s="23" t="s">
        <v>4</v>
      </c>
      <c r="F11" s="23" t="s">
        <v>4</v>
      </c>
      <c r="G11" s="117"/>
      <c r="H11" s="23" t="s">
        <v>116</v>
      </c>
      <c r="I11" s="23" t="s">
        <v>161</v>
      </c>
      <c r="J11" s="23">
        <v>244</v>
      </c>
      <c r="K11" s="23" t="s">
        <v>4</v>
      </c>
      <c r="L11" s="23" t="s">
        <v>4</v>
      </c>
      <c r="M11" s="1">
        <f>M82</f>
        <v>28051.9</v>
      </c>
      <c r="N11" s="1">
        <f t="shared" ref="N11:S11" si="0">N82</f>
        <v>14710.8</v>
      </c>
      <c r="O11" s="1">
        <f t="shared" si="0"/>
        <v>28068</v>
      </c>
      <c r="P11" s="1">
        <f t="shared" si="0"/>
        <v>0</v>
      </c>
      <c r="Q11" s="1">
        <f t="shared" si="0"/>
        <v>0</v>
      </c>
      <c r="R11" s="1">
        <f t="shared" si="0"/>
        <v>4456.1000000000004</v>
      </c>
      <c r="S11" s="1">
        <f t="shared" si="0"/>
        <v>12270.6</v>
      </c>
      <c r="T11" s="1"/>
      <c r="U11" s="1"/>
      <c r="V11" s="1"/>
      <c r="W11" s="1"/>
      <c r="X11" s="1"/>
      <c r="Y11" s="1">
        <f>SUM(M11:S11)</f>
        <v>87557.400000000009</v>
      </c>
    </row>
    <row r="12" spans="1:49" s="125" customFormat="1" ht="23.25" hidden="1" customHeight="1" x14ac:dyDescent="0.25">
      <c r="A12" s="21"/>
      <c r="B12" s="118"/>
      <c r="C12" s="22" t="s">
        <v>155</v>
      </c>
      <c r="D12" s="105" t="s">
        <v>4</v>
      </c>
      <c r="E12" s="23" t="s">
        <v>4</v>
      </c>
      <c r="F12" s="23" t="s">
        <v>4</v>
      </c>
      <c r="G12" s="117"/>
      <c r="H12" s="23" t="s">
        <v>116</v>
      </c>
      <c r="I12" s="23">
        <v>5222900</v>
      </c>
      <c r="J12" s="23">
        <v>244</v>
      </c>
      <c r="K12" s="23" t="s">
        <v>4</v>
      </c>
      <c r="L12" s="23" t="s">
        <v>4</v>
      </c>
      <c r="M12" s="1">
        <f>M101</f>
        <v>0</v>
      </c>
      <c r="N12" s="1">
        <f t="shared" ref="N12:S12" si="1">N101</f>
        <v>0</v>
      </c>
      <c r="O12" s="1">
        <f t="shared" si="1"/>
        <v>0</v>
      </c>
      <c r="P12" s="1">
        <f>P101</f>
        <v>2000</v>
      </c>
      <c r="Q12" s="1">
        <f t="shared" si="1"/>
        <v>0</v>
      </c>
      <c r="R12" s="1">
        <f t="shared" si="1"/>
        <v>0</v>
      </c>
      <c r="S12" s="1">
        <f t="shared" si="1"/>
        <v>1600</v>
      </c>
      <c r="T12" s="1"/>
      <c r="U12" s="1"/>
      <c r="V12" s="1"/>
      <c r="W12" s="1"/>
      <c r="X12" s="1"/>
      <c r="Y12" s="1">
        <f>SUM(M12:S12)</f>
        <v>3600</v>
      </c>
    </row>
    <row r="13" spans="1:49" s="125" customFormat="1" ht="31.5" hidden="1" customHeight="1" x14ac:dyDescent="0.25">
      <c r="A13" s="21"/>
      <c r="B13" s="118"/>
      <c r="C13" s="22" t="s">
        <v>155</v>
      </c>
      <c r="D13" s="105" t="s">
        <v>4</v>
      </c>
      <c r="E13" s="23" t="s">
        <v>4</v>
      </c>
      <c r="F13" s="23" t="s">
        <v>4</v>
      </c>
      <c r="G13" s="117"/>
      <c r="H13" s="23" t="s">
        <v>116</v>
      </c>
      <c r="I13" s="23">
        <v>5229000</v>
      </c>
      <c r="J13" s="23">
        <v>521</v>
      </c>
      <c r="K13" s="23" t="s">
        <v>4</v>
      </c>
      <c r="L13" s="23" t="s">
        <v>4</v>
      </c>
      <c r="M13" s="1" t="e">
        <f>#REF!+M88+M92</f>
        <v>#REF!</v>
      </c>
      <c r="N13" s="1" t="e">
        <f>#REF!+N88+N92</f>
        <v>#REF!</v>
      </c>
      <c r="O13" s="1" t="e">
        <f>#REF!+O88+O92</f>
        <v>#REF!</v>
      </c>
      <c r="P13" s="1" t="e">
        <f>#REF!+P88+P92</f>
        <v>#REF!</v>
      </c>
      <c r="Q13" s="1" t="e">
        <f>#REF!+Q88+Q92</f>
        <v>#REF!</v>
      </c>
      <c r="R13" s="1" t="e">
        <f>#REF!+R88+R92</f>
        <v>#REF!</v>
      </c>
      <c r="S13" s="1" t="e">
        <f>#REF!+S88+S92</f>
        <v>#REF!</v>
      </c>
      <c r="T13" s="1"/>
      <c r="U13" s="1"/>
      <c r="V13" s="1"/>
      <c r="W13" s="1"/>
      <c r="X13" s="1"/>
      <c r="Y13" s="1" t="e">
        <f>SUM(M13:S13)</f>
        <v>#REF!</v>
      </c>
    </row>
    <row r="14" spans="1:49" s="125" customFormat="1" ht="27.75" hidden="1" customHeight="1" x14ac:dyDescent="0.25">
      <c r="A14" s="21"/>
      <c r="B14" s="118"/>
      <c r="C14" s="22" t="s">
        <v>155</v>
      </c>
      <c r="D14" s="105" t="s">
        <v>4</v>
      </c>
      <c r="E14" s="23" t="s">
        <v>4</v>
      </c>
      <c r="F14" s="23" t="s">
        <v>4</v>
      </c>
      <c r="G14" s="117"/>
      <c r="H14" s="23" t="s">
        <v>132</v>
      </c>
      <c r="I14" s="23">
        <v>5220200</v>
      </c>
      <c r="J14" s="23">
        <v>244</v>
      </c>
      <c r="K14" s="23" t="s">
        <v>4</v>
      </c>
      <c r="L14" s="23" t="s">
        <v>4</v>
      </c>
      <c r="M14" s="1">
        <f>M135</f>
        <v>0</v>
      </c>
      <c r="N14" s="1">
        <f t="shared" ref="N14:S14" si="2">N135</f>
        <v>0</v>
      </c>
      <c r="O14" s="1">
        <f t="shared" si="2"/>
        <v>0</v>
      </c>
      <c r="P14" s="1">
        <f>P135</f>
        <v>0</v>
      </c>
      <c r="Q14" s="1">
        <f t="shared" si="2"/>
        <v>0</v>
      </c>
      <c r="R14" s="1">
        <f t="shared" si="2"/>
        <v>0</v>
      </c>
      <c r="S14" s="1">
        <f t="shared" si="2"/>
        <v>0</v>
      </c>
      <c r="T14" s="1"/>
      <c r="U14" s="1"/>
      <c r="V14" s="1"/>
      <c r="W14" s="1"/>
      <c r="X14" s="1"/>
      <c r="Y14" s="1">
        <f>SUM(M14:S14)</f>
        <v>0</v>
      </c>
    </row>
    <row r="15" spans="1:49" s="125" customFormat="1" ht="27" hidden="1" customHeight="1" x14ac:dyDescent="0.25">
      <c r="A15" s="21"/>
      <c r="B15" s="118"/>
      <c r="C15" s="22" t="s">
        <v>155</v>
      </c>
      <c r="D15" s="105" t="s">
        <v>4</v>
      </c>
      <c r="E15" s="23" t="s">
        <v>4</v>
      </c>
      <c r="F15" s="23" t="s">
        <v>4</v>
      </c>
      <c r="G15" s="117"/>
      <c r="H15" s="23" t="s">
        <v>48</v>
      </c>
      <c r="I15" s="23" t="s">
        <v>48</v>
      </c>
      <c r="J15" s="23" t="s">
        <v>48</v>
      </c>
      <c r="K15" s="23" t="s">
        <v>4</v>
      </c>
      <c r="L15" s="23" t="s">
        <v>4</v>
      </c>
      <c r="M15" s="1">
        <f>M202+M204+M211</f>
        <v>0</v>
      </c>
      <c r="N15" s="1">
        <f t="shared" ref="N15:S15" si="3">N197</f>
        <v>0</v>
      </c>
      <c r="O15" s="1">
        <f t="shared" si="3"/>
        <v>0</v>
      </c>
      <c r="P15" s="1">
        <f t="shared" si="3"/>
        <v>0</v>
      </c>
      <c r="Q15" s="1">
        <f t="shared" si="3"/>
        <v>0</v>
      </c>
      <c r="R15" s="1">
        <f t="shared" si="3"/>
        <v>0</v>
      </c>
      <c r="S15" s="1">
        <f t="shared" si="3"/>
        <v>0</v>
      </c>
      <c r="T15" s="1"/>
      <c r="U15" s="1"/>
      <c r="V15" s="1"/>
      <c r="W15" s="1"/>
      <c r="X15" s="1"/>
      <c r="Y15" s="1">
        <f>S15+R15+Q15+P15+O15+N15+M15</f>
        <v>0</v>
      </c>
    </row>
    <row r="16" spans="1:49" s="125" customFormat="1" ht="1.5" hidden="1" customHeight="1" x14ac:dyDescent="0.25">
      <c r="A16" s="21"/>
      <c r="B16" s="118"/>
      <c r="C16" s="22" t="s">
        <v>155</v>
      </c>
      <c r="D16" s="105" t="s">
        <v>4</v>
      </c>
      <c r="E16" s="23" t="s">
        <v>4</v>
      </c>
      <c r="F16" s="23" t="s">
        <v>4</v>
      </c>
      <c r="G16" s="117"/>
      <c r="H16" s="23">
        <v>25</v>
      </c>
      <c r="I16" s="23">
        <v>3920700</v>
      </c>
      <c r="J16" s="23">
        <v>310</v>
      </c>
      <c r="K16" s="23" t="s">
        <v>4</v>
      </c>
      <c r="L16" s="23" t="s">
        <v>4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/>
      <c r="U16" s="1"/>
      <c r="V16" s="1"/>
      <c r="W16" s="1"/>
      <c r="X16" s="1"/>
      <c r="Y16" s="1">
        <f>SUM(M16:S16)</f>
        <v>0</v>
      </c>
    </row>
    <row r="17" spans="1:25" s="125" customFormat="1" ht="82.5" customHeight="1" x14ac:dyDescent="0.25">
      <c r="A17" s="21"/>
      <c r="B17" s="118"/>
      <c r="C17" s="22" t="s">
        <v>155</v>
      </c>
      <c r="D17" s="105" t="s">
        <v>4</v>
      </c>
      <c r="E17" s="23" t="s">
        <v>4</v>
      </c>
      <c r="F17" s="23" t="s">
        <v>4</v>
      </c>
      <c r="G17" s="104" t="s">
        <v>232</v>
      </c>
      <c r="H17" s="23" t="s">
        <v>4</v>
      </c>
      <c r="I17" s="23" t="s">
        <v>4</v>
      </c>
      <c r="J17" s="23" t="s">
        <v>4</v>
      </c>
      <c r="K17" s="23" t="s">
        <v>4</v>
      </c>
      <c r="L17" s="23" t="s">
        <v>4</v>
      </c>
      <c r="M17" s="1">
        <f>M44</f>
        <v>0</v>
      </c>
      <c r="N17" s="1">
        <f>N44</f>
        <v>0</v>
      </c>
      <c r="O17" s="1">
        <f>O44</f>
        <v>0</v>
      </c>
      <c r="P17" s="1">
        <f>P44</f>
        <v>14615.9</v>
      </c>
      <c r="Q17" s="1">
        <f>Q44</f>
        <v>0</v>
      </c>
      <c r="R17" s="1">
        <f>R44+R120</f>
        <v>2788</v>
      </c>
      <c r="S17" s="1">
        <v>9707.5</v>
      </c>
      <c r="T17" s="1">
        <v>11618.4</v>
      </c>
      <c r="U17" s="1">
        <v>29636.400000000001</v>
      </c>
      <c r="V17" s="1">
        <v>34898.019999999997</v>
      </c>
      <c r="W17" s="1">
        <v>134475.48000000001</v>
      </c>
      <c r="X17" s="1">
        <v>217354.7</v>
      </c>
      <c r="Y17" s="1">
        <f>SUM(M17:X17)</f>
        <v>455094.4</v>
      </c>
    </row>
    <row r="18" spans="1:25" ht="15.75" customHeight="1" x14ac:dyDescent="0.25">
      <c r="A18" s="18"/>
      <c r="B18" s="24" t="s">
        <v>53</v>
      </c>
      <c r="C18" s="104" t="s">
        <v>155</v>
      </c>
      <c r="D18" s="6" t="s">
        <v>4</v>
      </c>
      <c r="E18" s="23" t="s">
        <v>4</v>
      </c>
      <c r="F18" s="23" t="s">
        <v>4</v>
      </c>
      <c r="G18" s="23" t="s">
        <v>4</v>
      </c>
      <c r="H18" s="25" t="s">
        <v>4</v>
      </c>
      <c r="I18" s="25" t="s">
        <v>4</v>
      </c>
      <c r="J18" s="25" t="s">
        <v>4</v>
      </c>
      <c r="K18" s="25" t="s">
        <v>4</v>
      </c>
      <c r="L18" s="25" t="s">
        <v>4</v>
      </c>
      <c r="M18" s="26">
        <f t="shared" ref="M18:W18" si="4">M19+M20</f>
        <v>104533.6</v>
      </c>
      <c r="N18" s="26">
        <f t="shared" si="4"/>
        <v>63233.200000000004</v>
      </c>
      <c r="O18" s="26">
        <f t="shared" si="4"/>
        <v>54548.1</v>
      </c>
      <c r="P18" s="26">
        <f t="shared" si="4"/>
        <v>26605</v>
      </c>
      <c r="Q18" s="8">
        <f t="shared" si="4"/>
        <v>26639.5</v>
      </c>
      <c r="R18" s="8">
        <f t="shared" si="4"/>
        <v>14972.699999999999</v>
      </c>
      <c r="S18" s="8">
        <f t="shared" si="4"/>
        <v>69615.600000000006</v>
      </c>
      <c r="T18" s="8">
        <f t="shared" si="4"/>
        <v>469674.3</v>
      </c>
      <c r="U18" s="8">
        <f t="shared" si="4"/>
        <v>265444.7</v>
      </c>
      <c r="V18" s="8">
        <f t="shared" si="4"/>
        <v>457232.8</v>
      </c>
      <c r="W18" s="8">
        <f t="shared" si="4"/>
        <v>1389311.1</v>
      </c>
      <c r="X18" s="8">
        <v>2197703.2000000002</v>
      </c>
      <c r="Y18" s="1">
        <f>SUM(M18:X18)</f>
        <v>5139513.8000000007</v>
      </c>
    </row>
    <row r="19" spans="1:25" ht="15.75" x14ac:dyDescent="0.25">
      <c r="A19" s="18"/>
      <c r="B19" s="2" t="s">
        <v>8</v>
      </c>
      <c r="C19" s="104" t="s">
        <v>155</v>
      </c>
      <c r="D19" s="105" t="s">
        <v>4</v>
      </c>
      <c r="E19" s="3" t="s">
        <v>4</v>
      </c>
      <c r="F19" s="3" t="s">
        <v>4</v>
      </c>
      <c r="G19" s="105" t="s">
        <v>4</v>
      </c>
      <c r="H19" s="6" t="s">
        <v>4</v>
      </c>
      <c r="I19" s="6" t="s">
        <v>4</v>
      </c>
      <c r="J19" s="6" t="s">
        <v>4</v>
      </c>
      <c r="K19" s="6" t="s">
        <v>4</v>
      </c>
      <c r="L19" s="6" t="s">
        <v>4</v>
      </c>
      <c r="M19" s="26">
        <f t="shared" ref="M19:W19" si="5">M29+M198</f>
        <v>104533.6</v>
      </c>
      <c r="N19" s="26">
        <f t="shared" si="5"/>
        <v>63233.200000000004</v>
      </c>
      <c r="O19" s="26">
        <f t="shared" si="5"/>
        <v>54548.1</v>
      </c>
      <c r="P19" s="26">
        <f t="shared" si="5"/>
        <v>26605</v>
      </c>
      <c r="Q19" s="8">
        <f t="shared" si="5"/>
        <v>26639.5</v>
      </c>
      <c r="R19" s="8">
        <f t="shared" si="5"/>
        <v>14972.699999999999</v>
      </c>
      <c r="S19" s="8">
        <f t="shared" si="5"/>
        <v>69615.600000000006</v>
      </c>
      <c r="T19" s="8">
        <f t="shared" si="5"/>
        <v>469674.3</v>
      </c>
      <c r="U19" s="8">
        <f t="shared" si="5"/>
        <v>265444.7</v>
      </c>
      <c r="V19" s="8">
        <f t="shared" si="5"/>
        <v>457232.8</v>
      </c>
      <c r="W19" s="8">
        <f t="shared" si="5"/>
        <v>1389311.1</v>
      </c>
      <c r="X19" s="8">
        <v>2197703.2000000002</v>
      </c>
      <c r="Y19" s="1">
        <f>SUM(M19:X19)</f>
        <v>5139513.8000000007</v>
      </c>
    </row>
    <row r="20" spans="1:25" ht="15.75" x14ac:dyDescent="0.25">
      <c r="A20" s="18"/>
      <c r="B20" s="2" t="s">
        <v>9</v>
      </c>
      <c r="C20" s="104" t="s">
        <v>155</v>
      </c>
      <c r="D20" s="105" t="s">
        <v>4</v>
      </c>
      <c r="E20" s="3" t="s">
        <v>4</v>
      </c>
      <c r="F20" s="3" t="s">
        <v>4</v>
      </c>
      <c r="G20" s="105" t="s">
        <v>4</v>
      </c>
      <c r="H20" s="6" t="s">
        <v>4</v>
      </c>
      <c r="I20" s="6" t="s">
        <v>4</v>
      </c>
      <c r="J20" s="6" t="s">
        <v>4</v>
      </c>
      <c r="K20" s="6" t="s">
        <v>4</v>
      </c>
      <c r="L20" s="6" t="s">
        <v>4</v>
      </c>
      <c r="M20" s="26">
        <f t="shared" ref="M20:W20" si="6">M30+M136</f>
        <v>0</v>
      </c>
      <c r="N20" s="26">
        <f t="shared" si="6"/>
        <v>0</v>
      </c>
      <c r="O20" s="26">
        <f t="shared" si="6"/>
        <v>0</v>
      </c>
      <c r="P20" s="26">
        <f t="shared" si="6"/>
        <v>0</v>
      </c>
      <c r="Q20" s="8">
        <f t="shared" si="6"/>
        <v>0</v>
      </c>
      <c r="R20" s="8">
        <f t="shared" si="6"/>
        <v>0</v>
      </c>
      <c r="S20" s="8">
        <f t="shared" si="6"/>
        <v>0</v>
      </c>
      <c r="T20" s="8">
        <f t="shared" si="6"/>
        <v>0</v>
      </c>
      <c r="U20" s="8">
        <f t="shared" si="6"/>
        <v>0</v>
      </c>
      <c r="V20" s="8">
        <f t="shared" si="6"/>
        <v>0</v>
      </c>
      <c r="W20" s="8">
        <f t="shared" si="6"/>
        <v>0</v>
      </c>
      <c r="X20" s="8">
        <v>0</v>
      </c>
      <c r="Y20" s="27">
        <f>SUM(M20:W20)</f>
        <v>0</v>
      </c>
    </row>
    <row r="21" spans="1:25" ht="15.75" x14ac:dyDescent="0.25">
      <c r="A21" s="18"/>
      <c r="B21" s="2" t="s">
        <v>10</v>
      </c>
      <c r="C21" s="104" t="s">
        <v>155</v>
      </c>
      <c r="D21" s="105" t="s">
        <v>4</v>
      </c>
      <c r="E21" s="3" t="s">
        <v>4</v>
      </c>
      <c r="F21" s="3" t="s">
        <v>4</v>
      </c>
      <c r="G21" s="105" t="s">
        <v>4</v>
      </c>
      <c r="H21" s="6" t="s">
        <v>4</v>
      </c>
      <c r="I21" s="6" t="s">
        <v>4</v>
      </c>
      <c r="J21" s="6" t="s">
        <v>4</v>
      </c>
      <c r="K21" s="6" t="s">
        <v>4</v>
      </c>
      <c r="L21" s="6" t="s">
        <v>4</v>
      </c>
      <c r="M21" s="26">
        <v>0</v>
      </c>
      <c r="N21" s="26">
        <v>0</v>
      </c>
      <c r="O21" s="26">
        <v>0</v>
      </c>
      <c r="P21" s="26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26">
        <v>0</v>
      </c>
    </row>
    <row r="22" spans="1:25" ht="248.25" customHeight="1" x14ac:dyDescent="0.25">
      <c r="A22" s="18" t="s">
        <v>64</v>
      </c>
      <c r="B22" s="2" t="s">
        <v>150</v>
      </c>
      <c r="C22" s="101" t="s">
        <v>47</v>
      </c>
      <c r="D22" s="18" t="s">
        <v>4</v>
      </c>
      <c r="E22" s="105" t="s">
        <v>160</v>
      </c>
      <c r="F22" s="3" t="s">
        <v>4</v>
      </c>
      <c r="G22" s="3" t="s">
        <v>4</v>
      </c>
      <c r="H22" s="6" t="s">
        <v>4</v>
      </c>
      <c r="I22" s="6" t="s">
        <v>4</v>
      </c>
      <c r="J22" s="6" t="s">
        <v>4</v>
      </c>
      <c r="K22" s="3">
        <v>45</v>
      </c>
      <c r="L22" s="3">
        <v>45</v>
      </c>
      <c r="M22" s="3">
        <v>48</v>
      </c>
      <c r="N22" s="3">
        <v>48</v>
      </c>
      <c r="O22" s="3">
        <v>50</v>
      </c>
      <c r="P22" s="3">
        <v>48</v>
      </c>
      <c r="Q22" s="3">
        <v>50</v>
      </c>
      <c r="R22" s="3">
        <v>50</v>
      </c>
      <c r="S22" s="3">
        <v>50</v>
      </c>
      <c r="T22" s="3">
        <v>51</v>
      </c>
      <c r="U22" s="3">
        <v>51</v>
      </c>
      <c r="V22" s="3">
        <v>51</v>
      </c>
      <c r="W22" s="3">
        <v>51</v>
      </c>
      <c r="X22" s="3">
        <v>51</v>
      </c>
      <c r="Y22" s="6" t="s">
        <v>4</v>
      </c>
    </row>
    <row r="23" spans="1:25" ht="409.5" customHeight="1" x14ac:dyDescent="0.25">
      <c r="A23" s="18" t="s">
        <v>65</v>
      </c>
      <c r="B23" s="2" t="s">
        <v>84</v>
      </c>
      <c r="C23" s="101" t="s">
        <v>47</v>
      </c>
      <c r="D23" s="18" t="s">
        <v>4</v>
      </c>
      <c r="E23" s="105" t="s">
        <v>229</v>
      </c>
      <c r="F23" s="3" t="s">
        <v>4</v>
      </c>
      <c r="G23" s="3" t="s">
        <v>4</v>
      </c>
      <c r="H23" s="18" t="s">
        <v>4</v>
      </c>
      <c r="I23" s="18" t="s">
        <v>4</v>
      </c>
      <c r="J23" s="18" t="s">
        <v>4</v>
      </c>
      <c r="K23" s="3">
        <v>6.7</v>
      </c>
      <c r="L23" s="3">
        <v>7.6</v>
      </c>
      <c r="M23" s="3">
        <v>7.6</v>
      </c>
      <c r="N23" s="3">
        <v>7.7</v>
      </c>
      <c r="O23" s="3">
        <v>7.7</v>
      </c>
      <c r="P23" s="3">
        <v>7.6</v>
      </c>
      <c r="Q23" s="3">
        <v>7.6</v>
      </c>
      <c r="R23" s="3">
        <v>7.6</v>
      </c>
      <c r="S23" s="3">
        <v>7.6</v>
      </c>
      <c r="T23" s="3">
        <v>7.6</v>
      </c>
      <c r="U23" s="3">
        <v>7.6</v>
      </c>
      <c r="V23" s="3">
        <v>7.8</v>
      </c>
      <c r="W23" s="3">
        <v>7.8</v>
      </c>
      <c r="X23" s="3">
        <v>7.8</v>
      </c>
      <c r="Y23" s="3" t="s">
        <v>4</v>
      </c>
    </row>
    <row r="24" spans="1:25" ht="153.75" customHeight="1" x14ac:dyDescent="0.25">
      <c r="A24" s="5" t="s">
        <v>66</v>
      </c>
      <c r="B24" s="2" t="s">
        <v>129</v>
      </c>
      <c r="C24" s="101" t="s">
        <v>133</v>
      </c>
      <c r="D24" s="18" t="s">
        <v>4</v>
      </c>
      <c r="E24" s="105" t="s">
        <v>206</v>
      </c>
      <c r="F24" s="6" t="s">
        <v>4</v>
      </c>
      <c r="G24" s="3" t="s">
        <v>4</v>
      </c>
      <c r="H24" s="18" t="s">
        <v>4</v>
      </c>
      <c r="I24" s="18" t="s">
        <v>4</v>
      </c>
      <c r="J24" s="18" t="s">
        <v>4</v>
      </c>
      <c r="K24" s="18" t="s">
        <v>4</v>
      </c>
      <c r="L24" s="18" t="s">
        <v>4</v>
      </c>
      <c r="M24" s="88">
        <v>0</v>
      </c>
      <c r="N24" s="88">
        <v>0</v>
      </c>
      <c r="O24" s="88">
        <v>0</v>
      </c>
      <c r="P24" s="44">
        <v>0</v>
      </c>
      <c r="Q24" s="4">
        <v>0</v>
      </c>
      <c r="R24" s="4">
        <v>0</v>
      </c>
      <c r="S24" s="4">
        <v>0</v>
      </c>
      <c r="T24" s="4">
        <v>0</v>
      </c>
      <c r="U24" s="4">
        <v>1550</v>
      </c>
      <c r="V24" s="4">
        <v>1700</v>
      </c>
      <c r="W24" s="4">
        <v>1900</v>
      </c>
      <c r="X24" s="4">
        <v>2100</v>
      </c>
      <c r="Y24" s="25">
        <v>7250</v>
      </c>
    </row>
    <row r="25" spans="1:25" ht="78" customHeight="1" outlineLevel="2" x14ac:dyDescent="0.25">
      <c r="A25" s="105" t="s">
        <v>221</v>
      </c>
      <c r="B25" s="24" t="s">
        <v>118</v>
      </c>
      <c r="C25" s="104" t="s">
        <v>213</v>
      </c>
      <c r="D25" s="105" t="s">
        <v>4</v>
      </c>
      <c r="E25" s="105" t="s">
        <v>206</v>
      </c>
      <c r="F25" s="105" t="s">
        <v>4</v>
      </c>
      <c r="G25" s="105" t="s">
        <v>4</v>
      </c>
      <c r="H25" s="3" t="s">
        <v>48</v>
      </c>
      <c r="I25" s="3" t="s">
        <v>48</v>
      </c>
      <c r="J25" s="18" t="s">
        <v>4</v>
      </c>
      <c r="K25" s="18" t="s">
        <v>4</v>
      </c>
      <c r="L25" s="18" t="s">
        <v>4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4</v>
      </c>
      <c r="V25" s="4">
        <v>4</v>
      </c>
      <c r="W25" s="4">
        <v>4</v>
      </c>
      <c r="X25" s="4">
        <v>4</v>
      </c>
      <c r="Y25" s="28" t="s">
        <v>4</v>
      </c>
    </row>
    <row r="26" spans="1:25" ht="219.75" customHeight="1" outlineLevel="1" x14ac:dyDescent="0.25">
      <c r="A26" s="29"/>
      <c r="B26" s="30" t="s">
        <v>138</v>
      </c>
      <c r="C26" s="48" t="s">
        <v>4</v>
      </c>
      <c r="D26" s="29" t="s">
        <v>4</v>
      </c>
      <c r="E26" s="106" t="s">
        <v>4</v>
      </c>
      <c r="F26" s="106" t="s">
        <v>4</v>
      </c>
      <c r="G26" s="106" t="s">
        <v>4</v>
      </c>
      <c r="H26" s="29" t="s">
        <v>4</v>
      </c>
      <c r="I26" s="29" t="s">
        <v>4</v>
      </c>
      <c r="J26" s="29" t="s">
        <v>4</v>
      </c>
      <c r="K26" s="29" t="s">
        <v>4</v>
      </c>
      <c r="L26" s="29" t="s">
        <v>4</v>
      </c>
      <c r="M26" s="29" t="s">
        <v>4</v>
      </c>
      <c r="N26" s="29" t="s">
        <v>4</v>
      </c>
      <c r="O26" s="29" t="s">
        <v>4</v>
      </c>
      <c r="P26" s="29" t="s">
        <v>4</v>
      </c>
      <c r="Q26" s="106" t="s">
        <v>4</v>
      </c>
      <c r="R26" s="106" t="s">
        <v>4</v>
      </c>
      <c r="S26" s="106" t="s">
        <v>4</v>
      </c>
      <c r="T26" s="106" t="s">
        <v>4</v>
      </c>
      <c r="U26" s="106" t="s">
        <v>4</v>
      </c>
      <c r="V26" s="106" t="s">
        <v>4</v>
      </c>
      <c r="W26" s="106" t="s">
        <v>4</v>
      </c>
      <c r="X26" s="106" t="s">
        <v>4</v>
      </c>
      <c r="Y26" s="29" t="s">
        <v>4</v>
      </c>
    </row>
    <row r="27" spans="1:25" ht="162" customHeight="1" outlineLevel="1" x14ac:dyDescent="0.25">
      <c r="A27" s="29" t="s">
        <v>12</v>
      </c>
      <c r="B27" s="30" t="s">
        <v>152</v>
      </c>
      <c r="C27" s="103" t="s">
        <v>4</v>
      </c>
      <c r="D27" s="6" t="s">
        <v>4</v>
      </c>
      <c r="E27" s="3" t="s">
        <v>4</v>
      </c>
      <c r="F27" s="105" t="s">
        <v>287</v>
      </c>
      <c r="G27" s="105" t="s">
        <v>300</v>
      </c>
      <c r="H27" s="18" t="s">
        <v>4</v>
      </c>
      <c r="I27" s="18" t="s">
        <v>4</v>
      </c>
      <c r="J27" s="18" t="s">
        <v>4</v>
      </c>
      <c r="K27" s="18" t="s">
        <v>4</v>
      </c>
      <c r="L27" s="18" t="s">
        <v>4</v>
      </c>
      <c r="M27" s="18" t="s">
        <v>4</v>
      </c>
      <c r="N27" s="18" t="s">
        <v>4</v>
      </c>
      <c r="O27" s="18" t="s">
        <v>4</v>
      </c>
      <c r="P27" s="18" t="s">
        <v>4</v>
      </c>
      <c r="Q27" s="105" t="s">
        <v>4</v>
      </c>
      <c r="R27" s="105" t="s">
        <v>4</v>
      </c>
      <c r="S27" s="105" t="s">
        <v>4</v>
      </c>
      <c r="T27" s="105" t="s">
        <v>4</v>
      </c>
      <c r="U27" s="105" t="s">
        <v>4</v>
      </c>
      <c r="V27" s="105" t="s">
        <v>4</v>
      </c>
      <c r="W27" s="105" t="s">
        <v>4</v>
      </c>
      <c r="X27" s="105" t="s">
        <v>4</v>
      </c>
      <c r="Y27" s="18" t="s">
        <v>4</v>
      </c>
    </row>
    <row r="28" spans="1:25" ht="31.5" outlineLevel="1" x14ac:dyDescent="0.25">
      <c r="A28" s="18"/>
      <c r="B28" s="31" t="s">
        <v>63</v>
      </c>
      <c r="C28" s="104" t="s">
        <v>155</v>
      </c>
      <c r="D28" s="6" t="s">
        <v>4</v>
      </c>
      <c r="E28" s="3" t="s">
        <v>4</v>
      </c>
      <c r="F28" s="3" t="s">
        <v>4</v>
      </c>
      <c r="G28" s="105" t="s">
        <v>48</v>
      </c>
      <c r="H28" s="6" t="s">
        <v>4</v>
      </c>
      <c r="I28" s="6" t="s">
        <v>4</v>
      </c>
      <c r="J28" s="6" t="s">
        <v>4</v>
      </c>
      <c r="K28" s="27">
        <v>5139</v>
      </c>
      <c r="L28" s="27">
        <v>3077.6</v>
      </c>
      <c r="M28" s="27">
        <v>3077.6</v>
      </c>
      <c r="N28" s="27">
        <v>7863.7</v>
      </c>
      <c r="O28" s="27">
        <v>6732.5</v>
      </c>
      <c r="P28" s="27">
        <v>26421.4</v>
      </c>
      <c r="Q28" s="1">
        <v>23274.6</v>
      </c>
      <c r="R28" s="1">
        <v>11840.57</v>
      </c>
      <c r="S28" s="1">
        <v>49990.8</v>
      </c>
      <c r="T28" s="1">
        <v>43201.5</v>
      </c>
      <c r="U28" s="1">
        <f>U34+U35+U39+U75+U101</f>
        <v>77205.3</v>
      </c>
      <c r="V28" s="1">
        <f t="shared" ref="V28:X28" si="7">V34+V35+V39+V75+V101</f>
        <v>64500.119999999995</v>
      </c>
      <c r="W28" s="1">
        <f t="shared" si="7"/>
        <v>156126.28</v>
      </c>
      <c r="X28" s="1">
        <f t="shared" si="7"/>
        <v>217354.7</v>
      </c>
      <c r="Y28" s="32">
        <f>SUM(M28:X28)</f>
        <v>687589.07000000007</v>
      </c>
    </row>
    <row r="29" spans="1:25" ht="31.5" outlineLevel="1" x14ac:dyDescent="0.25">
      <c r="A29" s="18"/>
      <c r="B29" s="31" t="s">
        <v>114</v>
      </c>
      <c r="C29" s="104" t="s">
        <v>155</v>
      </c>
      <c r="D29" s="6" t="s">
        <v>4</v>
      </c>
      <c r="E29" s="3" t="s">
        <v>4</v>
      </c>
      <c r="F29" s="3" t="s">
        <v>4</v>
      </c>
      <c r="G29" s="105" t="s">
        <v>48</v>
      </c>
      <c r="H29" s="6" t="s">
        <v>4</v>
      </c>
      <c r="I29" s="6" t="s">
        <v>4</v>
      </c>
      <c r="J29" s="6" t="s">
        <v>4</v>
      </c>
      <c r="K29" s="27">
        <f>K38+K76+K102</f>
        <v>91846.3</v>
      </c>
      <c r="L29" s="27">
        <f>L38+L76+L102</f>
        <v>137192.79999999999</v>
      </c>
      <c r="M29" s="27">
        <v>104057.1</v>
      </c>
      <c r="N29" s="27">
        <v>62769.4</v>
      </c>
      <c r="O29" s="27">
        <v>54090.5</v>
      </c>
      <c r="P29" s="27">
        <f>P38+P76+P102</f>
        <v>26113.9</v>
      </c>
      <c r="Q29" s="1">
        <v>26158.2</v>
      </c>
      <c r="R29" s="1">
        <v>14253.8</v>
      </c>
      <c r="S29" s="1">
        <v>68885.3</v>
      </c>
      <c r="T29" s="1">
        <v>468943.8</v>
      </c>
      <c r="U29" s="1">
        <f>U36+U38+U76+U102</f>
        <v>265444.7</v>
      </c>
      <c r="V29" s="1">
        <f t="shared" ref="V29:X29" si="8">V36+V38+V76+V102</f>
        <v>457232.8</v>
      </c>
      <c r="W29" s="1">
        <f t="shared" si="8"/>
        <v>1389311.1</v>
      </c>
      <c r="X29" s="1">
        <f t="shared" si="8"/>
        <v>2197703.2000000002</v>
      </c>
      <c r="Y29" s="33">
        <f>SUM(M29:X29)</f>
        <v>5134963.8000000007</v>
      </c>
    </row>
    <row r="30" spans="1:25" ht="19.5" customHeight="1" outlineLevel="1" x14ac:dyDescent="0.25">
      <c r="A30" s="18"/>
      <c r="B30" s="31" t="s">
        <v>115</v>
      </c>
      <c r="C30" s="104" t="s">
        <v>155</v>
      </c>
      <c r="D30" s="6" t="s">
        <v>4</v>
      </c>
      <c r="E30" s="3" t="s">
        <v>4</v>
      </c>
      <c r="F30" s="3" t="s">
        <v>4</v>
      </c>
      <c r="G30" s="105" t="s">
        <v>48</v>
      </c>
      <c r="H30" s="6" t="s">
        <v>4</v>
      </c>
      <c r="I30" s="6" t="s">
        <v>4</v>
      </c>
      <c r="J30" s="6" t="s">
        <v>4</v>
      </c>
      <c r="K30" s="27">
        <f t="shared" ref="K30:W30" si="9">K40+K77</f>
        <v>0</v>
      </c>
      <c r="L30" s="27">
        <f t="shared" si="9"/>
        <v>61</v>
      </c>
      <c r="M30" s="27">
        <f t="shared" si="9"/>
        <v>0</v>
      </c>
      <c r="N30" s="27">
        <f t="shared" si="9"/>
        <v>0</v>
      </c>
      <c r="O30" s="27">
        <f t="shared" si="9"/>
        <v>0</v>
      </c>
      <c r="P30" s="27">
        <f t="shared" si="9"/>
        <v>0</v>
      </c>
      <c r="Q30" s="1">
        <f t="shared" si="9"/>
        <v>0</v>
      </c>
      <c r="R30" s="1">
        <f t="shared" si="9"/>
        <v>0</v>
      </c>
      <c r="S30" s="1">
        <f t="shared" si="9"/>
        <v>0</v>
      </c>
      <c r="T30" s="1">
        <f t="shared" si="9"/>
        <v>0</v>
      </c>
      <c r="U30" s="1">
        <f t="shared" si="9"/>
        <v>0</v>
      </c>
      <c r="V30" s="1">
        <f t="shared" si="9"/>
        <v>0</v>
      </c>
      <c r="W30" s="1">
        <f t="shared" si="9"/>
        <v>0</v>
      </c>
      <c r="X30" s="1">
        <v>0</v>
      </c>
      <c r="Y30" s="33">
        <f>SUM(M30:S30)</f>
        <v>0</v>
      </c>
    </row>
    <row r="31" spans="1:25" ht="393" customHeight="1" outlineLevel="1" x14ac:dyDescent="0.25">
      <c r="A31" s="18" t="s">
        <v>67</v>
      </c>
      <c r="B31" s="2" t="s">
        <v>226</v>
      </c>
      <c r="C31" s="103" t="s">
        <v>47</v>
      </c>
      <c r="D31" s="6" t="s">
        <v>4</v>
      </c>
      <c r="E31" s="34" t="s">
        <v>92</v>
      </c>
      <c r="F31" s="3" t="s">
        <v>4</v>
      </c>
      <c r="G31" s="3" t="s">
        <v>4</v>
      </c>
      <c r="H31" s="6" t="s">
        <v>4</v>
      </c>
      <c r="I31" s="6" t="s">
        <v>4</v>
      </c>
      <c r="J31" s="6" t="s">
        <v>4</v>
      </c>
      <c r="K31" s="6">
        <v>0.9</v>
      </c>
      <c r="L31" s="6">
        <v>0.9</v>
      </c>
      <c r="M31" s="6">
        <v>0</v>
      </c>
      <c r="N31" s="6">
        <v>0.1</v>
      </c>
      <c r="O31" s="6">
        <v>0</v>
      </c>
      <c r="P31" s="6">
        <v>0.1</v>
      </c>
      <c r="Q31" s="3">
        <v>0</v>
      </c>
      <c r="R31" s="3">
        <v>0</v>
      </c>
      <c r="S31" s="3">
        <v>0</v>
      </c>
      <c r="T31" s="3">
        <v>0</v>
      </c>
      <c r="U31" s="3">
        <v>0.2</v>
      </c>
      <c r="V31" s="3">
        <v>0.5</v>
      </c>
      <c r="W31" s="3">
        <v>0.7</v>
      </c>
      <c r="X31" s="3">
        <v>0</v>
      </c>
      <c r="Y31" s="6" t="s">
        <v>4</v>
      </c>
    </row>
    <row r="32" spans="1:25" ht="343.5" customHeight="1" outlineLevel="1" x14ac:dyDescent="0.25">
      <c r="A32" s="18" t="s">
        <v>68</v>
      </c>
      <c r="B32" s="2" t="s">
        <v>151</v>
      </c>
      <c r="C32" s="103" t="s">
        <v>47</v>
      </c>
      <c r="D32" s="6" t="s">
        <v>4</v>
      </c>
      <c r="E32" s="105" t="s">
        <v>227</v>
      </c>
      <c r="F32" s="3" t="s">
        <v>4</v>
      </c>
      <c r="G32" s="3" t="s">
        <v>4</v>
      </c>
      <c r="H32" s="6" t="s">
        <v>4</v>
      </c>
      <c r="I32" s="6" t="s">
        <v>4</v>
      </c>
      <c r="J32" s="6" t="s">
        <v>4</v>
      </c>
      <c r="K32" s="3">
        <v>0</v>
      </c>
      <c r="L32" s="3">
        <v>0</v>
      </c>
      <c r="M32" s="3">
        <v>4.3</v>
      </c>
      <c r="N32" s="3">
        <v>0</v>
      </c>
      <c r="O32" s="3">
        <v>4.5</v>
      </c>
      <c r="P32" s="3">
        <v>0</v>
      </c>
      <c r="Q32" s="3">
        <v>4.5</v>
      </c>
      <c r="R32" s="3">
        <v>0</v>
      </c>
      <c r="S32" s="3">
        <v>0</v>
      </c>
      <c r="T32" s="3">
        <v>0</v>
      </c>
      <c r="U32" s="3">
        <v>4.5</v>
      </c>
      <c r="V32" s="3">
        <v>0</v>
      </c>
      <c r="W32" s="3">
        <v>9.5</v>
      </c>
      <c r="X32" s="3">
        <v>0</v>
      </c>
      <c r="Y32" s="6" t="s">
        <v>4</v>
      </c>
    </row>
    <row r="33" spans="1:28" ht="132.75" customHeight="1" outlineLevel="2" x14ac:dyDescent="0.25">
      <c r="A33" s="29" t="s">
        <v>14</v>
      </c>
      <c r="B33" s="30" t="s">
        <v>139</v>
      </c>
      <c r="C33" s="103" t="s">
        <v>4</v>
      </c>
      <c r="D33" s="6" t="s">
        <v>48</v>
      </c>
      <c r="E33" s="3" t="s">
        <v>4</v>
      </c>
      <c r="F33" s="105" t="s">
        <v>287</v>
      </c>
      <c r="G33" s="105" t="s">
        <v>233</v>
      </c>
      <c r="H33" s="6" t="s">
        <v>4</v>
      </c>
      <c r="I33" s="6" t="s">
        <v>4</v>
      </c>
      <c r="J33" s="6" t="s">
        <v>4</v>
      </c>
      <c r="K33" s="3" t="s">
        <v>4</v>
      </c>
      <c r="L33" s="3" t="s">
        <v>4</v>
      </c>
      <c r="M33" s="3" t="s">
        <v>4</v>
      </c>
      <c r="N33" s="3" t="s">
        <v>4</v>
      </c>
      <c r="O33" s="3" t="s">
        <v>4</v>
      </c>
      <c r="P33" s="3" t="s">
        <v>4</v>
      </c>
      <c r="Q33" s="3" t="s">
        <v>4</v>
      </c>
      <c r="R33" s="3" t="s">
        <v>4</v>
      </c>
      <c r="S33" s="3" t="s">
        <v>4</v>
      </c>
      <c r="T33" s="3" t="s">
        <v>4</v>
      </c>
      <c r="U33" s="3" t="s">
        <v>4</v>
      </c>
      <c r="V33" s="3" t="s">
        <v>4</v>
      </c>
      <c r="W33" s="3" t="s">
        <v>4</v>
      </c>
      <c r="X33" s="6" t="s">
        <v>4</v>
      </c>
      <c r="Y33" s="6" t="s">
        <v>4</v>
      </c>
    </row>
    <row r="34" spans="1:28" s="126" customFormat="1" ht="31.5" outlineLevel="2" x14ac:dyDescent="0.25">
      <c r="A34" s="106"/>
      <c r="B34" s="31" t="s">
        <v>63</v>
      </c>
      <c r="C34" s="22" t="s">
        <v>155</v>
      </c>
      <c r="D34" s="23" t="s">
        <v>4</v>
      </c>
      <c r="E34" s="23" t="s">
        <v>4</v>
      </c>
      <c r="F34" s="23" t="s">
        <v>4</v>
      </c>
      <c r="G34" s="106" t="s">
        <v>48</v>
      </c>
      <c r="H34" s="35" t="s">
        <v>261</v>
      </c>
      <c r="I34" s="35" t="s">
        <v>262</v>
      </c>
      <c r="J34" s="23">
        <v>410</v>
      </c>
      <c r="K34" s="1">
        <v>3015</v>
      </c>
      <c r="L34" s="1">
        <v>8715.9</v>
      </c>
      <c r="M34" s="1">
        <v>0</v>
      </c>
      <c r="N34" s="1">
        <v>0</v>
      </c>
      <c r="O34" s="1">
        <v>0</v>
      </c>
      <c r="P34" s="1">
        <v>18465.900000000001</v>
      </c>
      <c r="Q34" s="1">
        <v>0</v>
      </c>
      <c r="R34" s="1">
        <v>2788</v>
      </c>
      <c r="S34" s="1">
        <v>9707.5</v>
      </c>
      <c r="T34" s="1">
        <v>3200</v>
      </c>
      <c r="U34" s="1">
        <f>U64</f>
        <v>12799</v>
      </c>
      <c r="V34" s="1">
        <v>0</v>
      </c>
      <c r="W34" s="1">
        <v>0</v>
      </c>
      <c r="X34" s="1">
        <v>0</v>
      </c>
      <c r="Y34" s="36">
        <f>SUM(M34:X34)</f>
        <v>46960.4</v>
      </c>
      <c r="AB34" s="127"/>
    </row>
    <row r="35" spans="1:28" s="126" customFormat="1" ht="31.5" outlineLevel="2" x14ac:dyDescent="0.25">
      <c r="A35" s="106"/>
      <c r="B35" s="31" t="s">
        <v>63</v>
      </c>
      <c r="C35" s="22" t="s">
        <v>155</v>
      </c>
      <c r="D35" s="23" t="s">
        <v>4</v>
      </c>
      <c r="E35" s="23" t="s">
        <v>4</v>
      </c>
      <c r="F35" s="23" t="s">
        <v>4</v>
      </c>
      <c r="G35" s="106" t="s">
        <v>48</v>
      </c>
      <c r="H35" s="35" t="s">
        <v>261</v>
      </c>
      <c r="I35" s="35" t="s">
        <v>257</v>
      </c>
      <c r="J35" s="23" t="s">
        <v>257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f>U46</f>
        <v>16837.400000000001</v>
      </c>
      <c r="V35" s="1">
        <v>34898.019999999997</v>
      </c>
      <c r="W35" s="1">
        <v>134475.48000000001</v>
      </c>
      <c r="X35" s="1">
        <v>217354.7</v>
      </c>
      <c r="Y35" s="36">
        <f>SUM(M35:X35)</f>
        <v>403565.60000000003</v>
      </c>
      <c r="AB35" s="127"/>
    </row>
    <row r="36" spans="1:28" s="126" customFormat="1" ht="33.75" customHeight="1" outlineLevel="2" x14ac:dyDescent="0.25">
      <c r="A36" s="106"/>
      <c r="B36" s="31" t="s">
        <v>114</v>
      </c>
      <c r="C36" s="22" t="s">
        <v>155</v>
      </c>
      <c r="D36" s="23" t="s">
        <v>4</v>
      </c>
      <c r="E36" s="23" t="s">
        <v>4</v>
      </c>
      <c r="F36" s="23" t="s">
        <v>4</v>
      </c>
      <c r="G36" s="106" t="s">
        <v>48</v>
      </c>
      <c r="H36" s="35" t="s">
        <v>261</v>
      </c>
      <c r="I36" s="35" t="s">
        <v>257</v>
      </c>
      <c r="J36" s="23" t="s">
        <v>257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f>U47</f>
        <v>170234.7</v>
      </c>
      <c r="V36" s="1">
        <f>V47</f>
        <v>352857.8</v>
      </c>
      <c r="W36" s="1">
        <f>W47</f>
        <v>1359696.3</v>
      </c>
      <c r="X36" s="1">
        <v>2197703.2000000002</v>
      </c>
      <c r="Y36" s="36">
        <f>SUM(M36:X36)</f>
        <v>4080492</v>
      </c>
      <c r="AB36" s="127"/>
    </row>
    <row r="37" spans="1:28" s="126" customFormat="1" ht="31.5" outlineLevel="2" x14ac:dyDescent="0.25">
      <c r="A37" s="106"/>
      <c r="B37" s="31" t="s">
        <v>63</v>
      </c>
      <c r="C37" s="22" t="s">
        <v>155</v>
      </c>
      <c r="D37" s="23" t="s">
        <v>4</v>
      </c>
      <c r="E37" s="23" t="s">
        <v>4</v>
      </c>
      <c r="F37" s="23" t="s">
        <v>4</v>
      </c>
      <c r="G37" s="106" t="s">
        <v>48</v>
      </c>
      <c r="H37" s="35" t="s">
        <v>261</v>
      </c>
      <c r="I37" s="35" t="s">
        <v>301</v>
      </c>
      <c r="J37" s="23">
        <v>410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8418.4</v>
      </c>
      <c r="U37" s="1">
        <v>0</v>
      </c>
      <c r="V37" s="1">
        <v>0</v>
      </c>
      <c r="W37" s="1">
        <v>0</v>
      </c>
      <c r="X37" s="1">
        <v>0</v>
      </c>
      <c r="Y37" s="36">
        <f>SUM(M37:X37)</f>
        <v>8418.4</v>
      </c>
      <c r="AB37" s="127"/>
    </row>
    <row r="38" spans="1:28" s="126" customFormat="1" ht="19.5" customHeight="1" outlineLevel="2" x14ac:dyDescent="0.25">
      <c r="A38" s="106"/>
      <c r="B38" s="31" t="s">
        <v>114</v>
      </c>
      <c r="C38" s="22" t="s">
        <v>155</v>
      </c>
      <c r="D38" s="23" t="s">
        <v>4</v>
      </c>
      <c r="E38" s="23" t="s">
        <v>4</v>
      </c>
      <c r="F38" s="23" t="s">
        <v>4</v>
      </c>
      <c r="G38" s="106" t="s">
        <v>48</v>
      </c>
      <c r="H38" s="35" t="s">
        <v>261</v>
      </c>
      <c r="I38" s="35" t="s">
        <v>263</v>
      </c>
      <c r="J38" s="23">
        <v>240</v>
      </c>
      <c r="K38" s="1">
        <f t="shared" ref="K38:Q38" si="10">K45+K68</f>
        <v>76457.3</v>
      </c>
      <c r="L38" s="1">
        <f t="shared" si="10"/>
        <v>92322.9</v>
      </c>
      <c r="M38" s="1">
        <f t="shared" si="10"/>
        <v>75539.100000000006</v>
      </c>
      <c r="N38" s="1">
        <f t="shared" si="10"/>
        <v>47218.7</v>
      </c>
      <c r="O38" s="1">
        <f t="shared" si="10"/>
        <v>25630.5</v>
      </c>
      <c r="P38" s="1">
        <f t="shared" si="10"/>
        <v>17474.3</v>
      </c>
      <c r="Q38" s="1">
        <f t="shared" si="10"/>
        <v>24939.3</v>
      </c>
      <c r="R38" s="1">
        <f t="shared" ref="R38:X38" si="11">R45+R68</f>
        <v>9797.7000000000007</v>
      </c>
      <c r="S38" s="1">
        <f t="shared" si="11"/>
        <v>51248.800000000003</v>
      </c>
      <c r="T38" s="1">
        <f t="shared" si="11"/>
        <v>62926.400000000001</v>
      </c>
      <c r="U38" s="1">
        <f t="shared" si="11"/>
        <v>58489.3</v>
      </c>
      <c r="V38" s="1">
        <f t="shared" si="11"/>
        <v>17802.7</v>
      </c>
      <c r="W38" s="1">
        <f>W45+W68</f>
        <v>18888.3</v>
      </c>
      <c r="X38" s="1">
        <f t="shared" si="11"/>
        <v>0</v>
      </c>
      <c r="Y38" s="36">
        <f>SUM(M38:W38)</f>
        <v>409955.1</v>
      </c>
    </row>
    <row r="39" spans="1:28" s="126" customFormat="1" ht="19.5" customHeight="1" outlineLevel="2" x14ac:dyDescent="0.25">
      <c r="A39" s="5"/>
      <c r="B39" s="31" t="s">
        <v>63</v>
      </c>
      <c r="C39" s="104" t="s">
        <v>155</v>
      </c>
      <c r="D39" s="6" t="s">
        <v>4</v>
      </c>
      <c r="E39" s="3" t="s">
        <v>4</v>
      </c>
      <c r="F39" s="3" t="s">
        <v>4</v>
      </c>
      <c r="G39" s="3" t="s">
        <v>4</v>
      </c>
      <c r="H39" s="43" t="s">
        <v>261</v>
      </c>
      <c r="I39" s="99" t="s">
        <v>264</v>
      </c>
      <c r="J39" s="25">
        <v>244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1">
        <v>13158.7</v>
      </c>
      <c r="T39" s="23">
        <v>5179.1000000000004</v>
      </c>
      <c r="U39" s="23">
        <f>U71</f>
        <v>4127.1000000000004</v>
      </c>
      <c r="V39" s="23">
        <f t="shared" ref="V39:X39" si="12">V71</f>
        <v>10000</v>
      </c>
      <c r="W39" s="23">
        <f t="shared" si="12"/>
        <v>10000</v>
      </c>
      <c r="X39" s="23">
        <f t="shared" si="12"/>
        <v>0</v>
      </c>
      <c r="Y39" s="23">
        <f>SUM(M39:X39)</f>
        <v>42464.9</v>
      </c>
    </row>
    <row r="40" spans="1:28" s="76" customFormat="1" ht="31.5" outlineLevel="2" x14ac:dyDescent="0.25">
      <c r="A40" s="105"/>
      <c r="B40" s="31" t="s">
        <v>115</v>
      </c>
      <c r="C40" s="104" t="s">
        <v>155</v>
      </c>
      <c r="D40" s="3" t="s">
        <v>4</v>
      </c>
      <c r="E40" s="3" t="s">
        <v>4</v>
      </c>
      <c r="F40" s="3" t="s">
        <v>4</v>
      </c>
      <c r="G40" s="105" t="s">
        <v>48</v>
      </c>
      <c r="H40" s="3" t="s">
        <v>48</v>
      </c>
      <c r="I40" s="3" t="s">
        <v>48</v>
      </c>
      <c r="J40" s="3" t="s">
        <v>48</v>
      </c>
      <c r="K40" s="3">
        <f>K65+K77</f>
        <v>0</v>
      </c>
      <c r="L40" s="3">
        <f>L65</f>
        <v>0</v>
      </c>
      <c r="M40" s="3">
        <f t="shared" ref="M40:W40" si="13">M65</f>
        <v>0</v>
      </c>
      <c r="N40" s="3">
        <f t="shared" si="13"/>
        <v>0</v>
      </c>
      <c r="O40" s="3">
        <f t="shared" si="13"/>
        <v>0</v>
      </c>
      <c r="P40" s="3">
        <f t="shared" si="13"/>
        <v>0</v>
      </c>
      <c r="Q40" s="3">
        <f t="shared" si="13"/>
        <v>0</v>
      </c>
      <c r="R40" s="3">
        <f t="shared" si="13"/>
        <v>0</v>
      </c>
      <c r="S40" s="3">
        <f t="shared" si="13"/>
        <v>0</v>
      </c>
      <c r="T40" s="3">
        <f t="shared" si="13"/>
        <v>0</v>
      </c>
      <c r="U40" s="3">
        <f t="shared" si="13"/>
        <v>0</v>
      </c>
      <c r="V40" s="3">
        <f t="shared" si="13"/>
        <v>0</v>
      </c>
      <c r="W40" s="3">
        <f t="shared" si="13"/>
        <v>0</v>
      </c>
      <c r="X40" s="3">
        <v>0</v>
      </c>
      <c r="Y40" s="28">
        <f>SUM(M40:S40)</f>
        <v>0</v>
      </c>
    </row>
    <row r="41" spans="1:28" s="76" customFormat="1" ht="45" customHeight="1" outlineLevel="2" x14ac:dyDescent="0.25">
      <c r="A41" s="105" t="s">
        <v>172</v>
      </c>
      <c r="B41" s="2" t="s">
        <v>176</v>
      </c>
      <c r="C41" s="19" t="s">
        <v>213</v>
      </c>
      <c r="D41" s="3" t="s">
        <v>4</v>
      </c>
      <c r="E41" s="105" t="s">
        <v>206</v>
      </c>
      <c r="F41" s="3" t="s">
        <v>4</v>
      </c>
      <c r="G41" s="3" t="s">
        <v>48</v>
      </c>
      <c r="H41" s="3" t="s">
        <v>4</v>
      </c>
      <c r="I41" s="3" t="s">
        <v>4</v>
      </c>
      <c r="J41" s="3" t="s">
        <v>4</v>
      </c>
      <c r="K41" s="3">
        <v>1</v>
      </c>
      <c r="L41" s="3">
        <v>1</v>
      </c>
      <c r="M41" s="3">
        <v>0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1</v>
      </c>
      <c r="W41" s="3">
        <v>2</v>
      </c>
      <c r="X41" s="3">
        <v>4</v>
      </c>
      <c r="Y41" s="3" t="s">
        <v>4</v>
      </c>
    </row>
    <row r="42" spans="1:28" s="76" customFormat="1" ht="71.25" customHeight="1" outlineLevel="2" x14ac:dyDescent="0.25">
      <c r="A42" s="37" t="s">
        <v>186</v>
      </c>
      <c r="B42" s="24" t="s">
        <v>175</v>
      </c>
      <c r="C42" s="104" t="s">
        <v>213</v>
      </c>
      <c r="D42" s="3" t="s">
        <v>4</v>
      </c>
      <c r="E42" s="105" t="s">
        <v>206</v>
      </c>
      <c r="F42" s="3" t="s">
        <v>4</v>
      </c>
      <c r="G42" s="3" t="s">
        <v>4</v>
      </c>
      <c r="H42" s="3" t="s">
        <v>4</v>
      </c>
      <c r="I42" s="3" t="s">
        <v>4</v>
      </c>
      <c r="J42" s="3" t="s">
        <v>4</v>
      </c>
      <c r="K42" s="3">
        <v>4</v>
      </c>
      <c r="L42" s="3">
        <v>6</v>
      </c>
      <c r="M42" s="3">
        <v>4</v>
      </c>
      <c r="N42" s="3">
        <v>4</v>
      </c>
      <c r="O42" s="3">
        <v>5</v>
      </c>
      <c r="P42" s="3">
        <v>3</v>
      </c>
      <c r="Q42" s="3">
        <v>1</v>
      </c>
      <c r="R42" s="3">
        <v>2</v>
      </c>
      <c r="S42" s="3">
        <v>2</v>
      </c>
      <c r="T42" s="3">
        <v>1</v>
      </c>
      <c r="U42" s="3">
        <v>1</v>
      </c>
      <c r="V42" s="3">
        <v>1</v>
      </c>
      <c r="W42" s="3">
        <v>2</v>
      </c>
      <c r="X42" s="3">
        <v>4</v>
      </c>
      <c r="Y42" s="28" t="s">
        <v>4</v>
      </c>
    </row>
    <row r="43" spans="1:28" s="76" customFormat="1" ht="153.75" customHeight="1" outlineLevel="2" x14ac:dyDescent="0.25">
      <c r="A43" s="105" t="s">
        <v>42</v>
      </c>
      <c r="B43" s="38" t="s">
        <v>214</v>
      </c>
      <c r="C43" s="19" t="s">
        <v>4</v>
      </c>
      <c r="D43" s="3" t="s">
        <v>48</v>
      </c>
      <c r="E43" s="3" t="s">
        <v>4</v>
      </c>
      <c r="F43" s="105" t="s">
        <v>287</v>
      </c>
      <c r="G43" s="105" t="s">
        <v>232</v>
      </c>
      <c r="H43" s="3" t="s">
        <v>4</v>
      </c>
      <c r="I43" s="3" t="s">
        <v>4</v>
      </c>
      <c r="J43" s="3" t="s">
        <v>4</v>
      </c>
      <c r="K43" s="3" t="s">
        <v>4</v>
      </c>
      <c r="L43" s="3" t="s">
        <v>4</v>
      </c>
      <c r="M43" s="3" t="s">
        <v>4</v>
      </c>
      <c r="N43" s="3" t="s">
        <v>4</v>
      </c>
      <c r="O43" s="3" t="s">
        <v>4</v>
      </c>
      <c r="P43" s="3" t="s">
        <v>4</v>
      </c>
      <c r="Q43" s="3" t="s">
        <v>4</v>
      </c>
      <c r="R43" s="3" t="s">
        <v>4</v>
      </c>
      <c r="S43" s="3" t="s">
        <v>4</v>
      </c>
      <c r="T43" s="3" t="s">
        <v>4</v>
      </c>
      <c r="U43" s="3" t="s">
        <v>4</v>
      </c>
      <c r="V43" s="3" t="s">
        <v>4</v>
      </c>
      <c r="W43" s="3" t="s">
        <v>4</v>
      </c>
      <c r="X43" s="3" t="s">
        <v>4</v>
      </c>
      <c r="Y43" s="3" t="s">
        <v>4</v>
      </c>
    </row>
    <row r="44" spans="1:28" s="76" customFormat="1" ht="31.5" outlineLevel="2" x14ac:dyDescent="0.25">
      <c r="A44" s="105"/>
      <c r="B44" s="31" t="s">
        <v>63</v>
      </c>
      <c r="C44" s="104" t="s">
        <v>155</v>
      </c>
      <c r="D44" s="3" t="s">
        <v>4</v>
      </c>
      <c r="E44" s="3" t="s">
        <v>4</v>
      </c>
      <c r="F44" s="3" t="s">
        <v>4</v>
      </c>
      <c r="G44" s="3" t="s">
        <v>48</v>
      </c>
      <c r="H44" s="9" t="s">
        <v>261</v>
      </c>
      <c r="I44" s="9" t="s">
        <v>262</v>
      </c>
      <c r="J44" s="3">
        <v>410</v>
      </c>
      <c r="K44" s="8">
        <v>3015</v>
      </c>
      <c r="L44" s="8">
        <v>8146.1</v>
      </c>
      <c r="M44" s="8">
        <v>0</v>
      </c>
      <c r="N44" s="8">
        <v>0</v>
      </c>
      <c r="O44" s="8">
        <v>0</v>
      </c>
      <c r="P44" s="8">
        <v>14615.9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39">
        <f>SUM(M44:W44)</f>
        <v>14615.9</v>
      </c>
    </row>
    <row r="45" spans="1:28" s="76" customFormat="1" ht="17.25" customHeight="1" outlineLevel="2" x14ac:dyDescent="0.25">
      <c r="A45" s="105"/>
      <c r="B45" s="31" t="s">
        <v>114</v>
      </c>
      <c r="C45" s="104" t="s">
        <v>155</v>
      </c>
      <c r="D45" s="3" t="s">
        <v>4</v>
      </c>
      <c r="E45" s="3" t="s">
        <v>4</v>
      </c>
      <c r="F45" s="3" t="s">
        <v>4</v>
      </c>
      <c r="G45" s="3" t="s">
        <v>48</v>
      </c>
      <c r="H45" s="9" t="s">
        <v>261</v>
      </c>
      <c r="I45" s="9" t="s">
        <v>262</v>
      </c>
      <c r="J45" s="3">
        <v>410</v>
      </c>
      <c r="K45" s="8">
        <v>41984.800000000003</v>
      </c>
      <c r="L45" s="8">
        <v>58376.7</v>
      </c>
      <c r="M45" s="8">
        <v>37074.400000000001</v>
      </c>
      <c r="N45" s="8">
        <v>18455.400000000001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39">
        <f>SUM(M45:W45)</f>
        <v>55529.8</v>
      </c>
    </row>
    <row r="46" spans="1:28" s="76" customFormat="1" ht="17.25" customHeight="1" outlineLevel="2" x14ac:dyDescent="0.25">
      <c r="A46" s="105"/>
      <c r="B46" s="31" t="str">
        <f t="shared" ref="B46:H46" si="14">B52</f>
        <v>финансирование за счет краевого бюджета</v>
      </c>
      <c r="C46" s="104" t="str">
        <f t="shared" si="14"/>
        <v>тыс.руб.</v>
      </c>
      <c r="D46" s="3" t="str">
        <f t="shared" si="14"/>
        <v>Х</v>
      </c>
      <c r="E46" s="3" t="str">
        <f t="shared" si="14"/>
        <v>Х</v>
      </c>
      <c r="F46" s="3" t="str">
        <f t="shared" si="14"/>
        <v>Х</v>
      </c>
      <c r="G46" s="3" t="str">
        <f t="shared" si="14"/>
        <v>-</v>
      </c>
      <c r="H46" s="9" t="str">
        <f t="shared" si="14"/>
        <v>0406</v>
      </c>
      <c r="I46" s="3" t="s">
        <v>48</v>
      </c>
      <c r="J46" s="3" t="s">
        <v>48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16837.400000000001</v>
      </c>
      <c r="V46" s="8">
        <v>34898</v>
      </c>
      <c r="W46" s="8">
        <v>134475.5</v>
      </c>
      <c r="X46" s="8">
        <v>217354.7</v>
      </c>
      <c r="Y46" s="39">
        <f>SUM(M46:X46)</f>
        <v>403565.6</v>
      </c>
    </row>
    <row r="47" spans="1:28" s="76" customFormat="1" ht="17.25" customHeight="1" outlineLevel="2" x14ac:dyDescent="0.25">
      <c r="A47" s="105"/>
      <c r="B47" s="31" t="str">
        <f t="shared" ref="B47:H47" si="15">B53</f>
        <v>финансирование за счет федерального бюджета</v>
      </c>
      <c r="C47" s="104" t="str">
        <f t="shared" si="15"/>
        <v>тыс.руб.</v>
      </c>
      <c r="D47" s="3" t="str">
        <f t="shared" si="15"/>
        <v>Х</v>
      </c>
      <c r="E47" s="3" t="str">
        <f t="shared" si="15"/>
        <v>Х</v>
      </c>
      <c r="F47" s="3" t="str">
        <f t="shared" si="15"/>
        <v>Х</v>
      </c>
      <c r="G47" s="3" t="str">
        <f t="shared" si="15"/>
        <v>-</v>
      </c>
      <c r="H47" s="9" t="str">
        <f t="shared" si="15"/>
        <v>0406</v>
      </c>
      <c r="I47" s="3" t="s">
        <v>48</v>
      </c>
      <c r="J47" s="3" t="s">
        <v>48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170234.7</v>
      </c>
      <c r="V47" s="8">
        <v>352857.8</v>
      </c>
      <c r="W47" s="8">
        <v>1359696.3</v>
      </c>
      <c r="X47" s="8">
        <v>2197703.2000000002</v>
      </c>
      <c r="Y47" s="39">
        <f>SUM(M47:X47)</f>
        <v>4080492</v>
      </c>
    </row>
    <row r="48" spans="1:28" s="76" customFormat="1" ht="17.25" customHeight="1" outlineLevel="2" x14ac:dyDescent="0.25">
      <c r="A48" s="105"/>
      <c r="B48" s="31" t="s">
        <v>63</v>
      </c>
      <c r="C48" s="104" t="s">
        <v>155</v>
      </c>
      <c r="D48" s="3" t="s">
        <v>4</v>
      </c>
      <c r="E48" s="3" t="s">
        <v>4</v>
      </c>
      <c r="F48" s="3" t="s">
        <v>4</v>
      </c>
      <c r="G48" s="3" t="s">
        <v>48</v>
      </c>
      <c r="H48" s="9" t="s">
        <v>261</v>
      </c>
      <c r="I48" s="9" t="s">
        <v>291</v>
      </c>
      <c r="J48" s="3">
        <v>410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10016.799999999999</v>
      </c>
      <c r="V48" s="8">
        <v>2504.1999999999998</v>
      </c>
      <c r="W48" s="8">
        <v>0</v>
      </c>
      <c r="X48" s="8">
        <v>0</v>
      </c>
      <c r="Y48" s="39">
        <f t="shared" ref="Y48:Y61" si="16">M48+N48+O48+P48+Q48+R48+S48+T48+U48+V48+W48+X48</f>
        <v>12521</v>
      </c>
    </row>
    <row r="49" spans="1:25" s="76" customFormat="1" ht="17.25" customHeight="1" outlineLevel="2" x14ac:dyDescent="0.25">
      <c r="A49" s="105"/>
      <c r="B49" s="31" t="s">
        <v>114</v>
      </c>
      <c r="C49" s="104" t="s">
        <v>155</v>
      </c>
      <c r="D49" s="3" t="s">
        <v>4</v>
      </c>
      <c r="E49" s="3" t="s">
        <v>4</v>
      </c>
      <c r="F49" s="3" t="s">
        <v>4</v>
      </c>
      <c r="G49" s="3" t="s">
        <v>48</v>
      </c>
      <c r="H49" s="9" t="s">
        <v>261</v>
      </c>
      <c r="I49" s="9" t="s">
        <v>291</v>
      </c>
      <c r="J49" s="3">
        <v>410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101281.3</v>
      </c>
      <c r="V49" s="8">
        <v>25320.3</v>
      </c>
      <c r="W49" s="8">
        <v>0</v>
      </c>
      <c r="X49" s="8">
        <v>0</v>
      </c>
      <c r="Y49" s="39">
        <f t="shared" si="16"/>
        <v>126601.60000000001</v>
      </c>
    </row>
    <row r="50" spans="1:25" s="76" customFormat="1" ht="17.25" customHeight="1" outlineLevel="2" x14ac:dyDescent="0.25">
      <c r="A50" s="105"/>
      <c r="B50" s="31" t="s">
        <v>63</v>
      </c>
      <c r="C50" s="104" t="s">
        <v>155</v>
      </c>
      <c r="D50" s="3" t="s">
        <v>4</v>
      </c>
      <c r="E50" s="3" t="s">
        <v>4</v>
      </c>
      <c r="F50" s="3" t="s">
        <v>4</v>
      </c>
      <c r="G50" s="3" t="s">
        <v>48</v>
      </c>
      <c r="H50" s="9" t="s">
        <v>261</v>
      </c>
      <c r="I50" s="9" t="s">
        <v>292</v>
      </c>
      <c r="J50" s="3">
        <v>410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1350</v>
      </c>
      <c r="V50" s="8">
        <v>720</v>
      </c>
      <c r="W50" s="8">
        <v>10036.299999999999</v>
      </c>
      <c r="X50" s="8">
        <v>48102.2</v>
      </c>
      <c r="Y50" s="39">
        <f t="shared" si="16"/>
        <v>60208.5</v>
      </c>
    </row>
    <row r="51" spans="1:25" s="76" customFormat="1" ht="17.25" customHeight="1" outlineLevel="2" x14ac:dyDescent="0.25">
      <c r="A51" s="105"/>
      <c r="B51" s="31" t="s">
        <v>114</v>
      </c>
      <c r="C51" s="104" t="s">
        <v>155</v>
      </c>
      <c r="D51" s="3" t="s">
        <v>4</v>
      </c>
      <c r="E51" s="3" t="s">
        <v>4</v>
      </c>
      <c r="F51" s="3" t="s">
        <v>4</v>
      </c>
      <c r="G51" s="3" t="s">
        <v>48</v>
      </c>
      <c r="H51" s="9" t="s">
        <v>261</v>
      </c>
      <c r="I51" s="9" t="s">
        <v>292</v>
      </c>
      <c r="J51" s="3">
        <v>410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13650</v>
      </c>
      <c r="V51" s="8">
        <v>7280</v>
      </c>
      <c r="W51" s="8">
        <v>101478</v>
      </c>
      <c r="X51" s="8">
        <v>486372.5</v>
      </c>
      <c r="Y51" s="39">
        <f t="shared" si="16"/>
        <v>608780.5</v>
      </c>
    </row>
    <row r="52" spans="1:25" s="76" customFormat="1" ht="17.25" customHeight="1" outlineLevel="2" x14ac:dyDescent="0.25">
      <c r="A52" s="105"/>
      <c r="B52" s="31" t="s">
        <v>63</v>
      </c>
      <c r="C52" s="104" t="s">
        <v>155</v>
      </c>
      <c r="D52" s="3" t="s">
        <v>4</v>
      </c>
      <c r="E52" s="3" t="s">
        <v>4</v>
      </c>
      <c r="F52" s="3" t="s">
        <v>4</v>
      </c>
      <c r="G52" s="3" t="s">
        <v>48</v>
      </c>
      <c r="H52" s="9" t="s">
        <v>261</v>
      </c>
      <c r="I52" s="9" t="s">
        <v>293</v>
      </c>
      <c r="J52" s="3">
        <v>410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1350</v>
      </c>
      <c r="V52" s="8">
        <v>900</v>
      </c>
      <c r="W52" s="8">
        <v>25606.9</v>
      </c>
      <c r="X52" s="8">
        <v>53143.1</v>
      </c>
      <c r="Y52" s="39">
        <f t="shared" si="16"/>
        <v>81000</v>
      </c>
    </row>
    <row r="53" spans="1:25" s="76" customFormat="1" ht="17.25" customHeight="1" outlineLevel="2" x14ac:dyDescent="0.25">
      <c r="A53" s="105"/>
      <c r="B53" s="31" t="s">
        <v>114</v>
      </c>
      <c r="C53" s="104" t="s">
        <v>155</v>
      </c>
      <c r="D53" s="3" t="s">
        <v>4</v>
      </c>
      <c r="E53" s="3" t="s">
        <v>4</v>
      </c>
      <c r="F53" s="3" t="s">
        <v>4</v>
      </c>
      <c r="G53" s="3" t="s">
        <v>48</v>
      </c>
      <c r="H53" s="9" t="s">
        <v>261</v>
      </c>
      <c r="I53" s="9" t="s">
        <v>293</v>
      </c>
      <c r="J53" s="3">
        <v>410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13650</v>
      </c>
      <c r="V53" s="8">
        <v>9100</v>
      </c>
      <c r="W53" s="8">
        <v>258914.2</v>
      </c>
      <c r="X53" s="8">
        <v>537335.80000000005</v>
      </c>
      <c r="Y53" s="39">
        <f t="shared" si="16"/>
        <v>819000</v>
      </c>
    </row>
    <row r="54" spans="1:25" s="76" customFormat="1" ht="17.25" customHeight="1" outlineLevel="2" x14ac:dyDescent="0.25">
      <c r="A54" s="105"/>
      <c r="B54" s="31" t="s">
        <v>63</v>
      </c>
      <c r="C54" s="104" t="s">
        <v>155</v>
      </c>
      <c r="D54" s="3" t="s">
        <v>4</v>
      </c>
      <c r="E54" s="3" t="s">
        <v>4</v>
      </c>
      <c r="F54" s="3" t="s">
        <v>4</v>
      </c>
      <c r="G54" s="3" t="s">
        <v>48</v>
      </c>
      <c r="H54" s="9" t="s">
        <v>261</v>
      </c>
      <c r="I54" s="9" t="s">
        <v>294</v>
      </c>
      <c r="J54" s="3">
        <v>410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19084.7</v>
      </c>
      <c r="W54" s="8">
        <v>41086.6</v>
      </c>
      <c r="X54" s="8">
        <v>0</v>
      </c>
      <c r="Y54" s="39">
        <f t="shared" si="16"/>
        <v>60171.3</v>
      </c>
    </row>
    <row r="55" spans="1:25" s="76" customFormat="1" ht="17.25" customHeight="1" outlineLevel="2" x14ac:dyDescent="0.25">
      <c r="A55" s="105"/>
      <c r="B55" s="31" t="s">
        <v>114</v>
      </c>
      <c r="C55" s="104" t="s">
        <v>155</v>
      </c>
      <c r="D55" s="3" t="s">
        <v>4</v>
      </c>
      <c r="E55" s="3" t="s">
        <v>4</v>
      </c>
      <c r="F55" s="3" t="s">
        <v>4</v>
      </c>
      <c r="G55" s="3" t="s">
        <v>48</v>
      </c>
      <c r="H55" s="9" t="s">
        <v>261</v>
      </c>
      <c r="I55" s="9" t="s">
        <v>294</v>
      </c>
      <c r="J55" s="3">
        <v>410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192967.7</v>
      </c>
      <c r="W55" s="8">
        <v>415431</v>
      </c>
      <c r="X55" s="8">
        <v>0</v>
      </c>
      <c r="Y55" s="39">
        <f t="shared" si="16"/>
        <v>608398.69999999995</v>
      </c>
    </row>
    <row r="56" spans="1:25" s="76" customFormat="1" ht="17.25" customHeight="1" outlineLevel="2" x14ac:dyDescent="0.25">
      <c r="A56" s="105"/>
      <c r="B56" s="31" t="s">
        <v>63</v>
      </c>
      <c r="C56" s="104" t="s">
        <v>155</v>
      </c>
      <c r="D56" s="3" t="s">
        <v>4</v>
      </c>
      <c r="E56" s="3" t="s">
        <v>4</v>
      </c>
      <c r="F56" s="3" t="s">
        <v>4</v>
      </c>
      <c r="G56" s="3" t="s">
        <v>48</v>
      </c>
      <c r="H56" s="9" t="s">
        <v>261</v>
      </c>
      <c r="I56" s="9" t="s">
        <v>295</v>
      </c>
      <c r="J56" s="3">
        <v>410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1419.6</v>
      </c>
      <c r="V56" s="8">
        <v>8973.6</v>
      </c>
      <c r="W56" s="8">
        <v>36155.1</v>
      </c>
      <c r="X56" s="8">
        <v>0</v>
      </c>
      <c r="Y56" s="39">
        <f t="shared" si="16"/>
        <v>46548.3</v>
      </c>
    </row>
    <row r="57" spans="1:25" s="76" customFormat="1" ht="17.25" customHeight="1" outlineLevel="2" x14ac:dyDescent="0.25">
      <c r="A57" s="105"/>
      <c r="B57" s="31" t="s">
        <v>114</v>
      </c>
      <c r="C57" s="104" t="s">
        <v>155</v>
      </c>
      <c r="D57" s="3" t="s">
        <v>4</v>
      </c>
      <c r="E57" s="3" t="s">
        <v>4</v>
      </c>
      <c r="F57" s="3" t="s">
        <v>4</v>
      </c>
      <c r="G57" s="3" t="s">
        <v>48</v>
      </c>
      <c r="H57" s="9" t="s">
        <v>261</v>
      </c>
      <c r="I57" s="9" t="s">
        <v>295</v>
      </c>
      <c r="J57" s="3">
        <v>410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14353.4</v>
      </c>
      <c r="V57" s="8">
        <v>90733.3</v>
      </c>
      <c r="W57" s="8">
        <v>365568</v>
      </c>
      <c r="X57" s="8">
        <v>0</v>
      </c>
      <c r="Y57" s="39">
        <f t="shared" si="16"/>
        <v>470654.7</v>
      </c>
    </row>
    <row r="58" spans="1:25" s="76" customFormat="1" ht="17.25" customHeight="1" outlineLevel="2" x14ac:dyDescent="0.25">
      <c r="A58" s="105"/>
      <c r="B58" s="31" t="s">
        <v>63</v>
      </c>
      <c r="C58" s="104" t="s">
        <v>155</v>
      </c>
      <c r="D58" s="3" t="s">
        <v>4</v>
      </c>
      <c r="E58" s="3" t="s">
        <v>4</v>
      </c>
      <c r="F58" s="3" t="s">
        <v>4</v>
      </c>
      <c r="G58" s="3" t="s">
        <v>48</v>
      </c>
      <c r="H58" s="9" t="s">
        <v>261</v>
      </c>
      <c r="I58" s="9" t="s">
        <v>296</v>
      </c>
      <c r="J58" s="3">
        <v>410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1563.6</v>
      </c>
      <c r="V58" s="8">
        <v>1596.4</v>
      </c>
      <c r="W58" s="8">
        <v>14835.2</v>
      </c>
      <c r="X58" s="8">
        <v>65534.8</v>
      </c>
      <c r="Y58" s="39">
        <f t="shared" si="16"/>
        <v>83530</v>
      </c>
    </row>
    <row r="59" spans="1:25" s="76" customFormat="1" ht="17.25" customHeight="1" outlineLevel="2" x14ac:dyDescent="0.25">
      <c r="A59" s="105"/>
      <c r="B59" s="31" t="s">
        <v>114</v>
      </c>
      <c r="C59" s="104" t="s">
        <v>155</v>
      </c>
      <c r="D59" s="3" t="s">
        <v>4</v>
      </c>
      <c r="E59" s="3" t="s">
        <v>4</v>
      </c>
      <c r="F59" s="3" t="s">
        <v>4</v>
      </c>
      <c r="G59" s="3" t="s">
        <v>48</v>
      </c>
      <c r="H59" s="9" t="s">
        <v>261</v>
      </c>
      <c r="I59" s="9" t="s">
        <v>296</v>
      </c>
      <c r="J59" s="3">
        <v>410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15800</v>
      </c>
      <c r="V59" s="8">
        <v>16141</v>
      </c>
      <c r="W59" s="8">
        <v>150000</v>
      </c>
      <c r="X59" s="8">
        <v>662630</v>
      </c>
      <c r="Y59" s="39">
        <f t="shared" si="16"/>
        <v>844571</v>
      </c>
    </row>
    <row r="60" spans="1:25" s="76" customFormat="1" ht="17.25" customHeight="1" outlineLevel="2" x14ac:dyDescent="0.25">
      <c r="A60" s="105"/>
      <c r="B60" s="31" t="s">
        <v>63</v>
      </c>
      <c r="C60" s="104" t="s">
        <v>155</v>
      </c>
      <c r="D60" s="3" t="s">
        <v>4</v>
      </c>
      <c r="E60" s="3" t="s">
        <v>4</v>
      </c>
      <c r="F60" s="3" t="s">
        <v>4</v>
      </c>
      <c r="G60" s="3" t="s">
        <v>48</v>
      </c>
      <c r="H60" s="9" t="s">
        <v>261</v>
      </c>
      <c r="I60" s="9" t="s">
        <v>297</v>
      </c>
      <c r="J60" s="3">
        <v>410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1137.4000000000001</v>
      </c>
      <c r="V60" s="8">
        <v>1119.0999999999999</v>
      </c>
      <c r="W60" s="8">
        <v>6755.4</v>
      </c>
      <c r="X60" s="8">
        <v>50574.6</v>
      </c>
      <c r="Y60" s="39">
        <f t="shared" si="16"/>
        <v>59586.5</v>
      </c>
    </row>
    <row r="61" spans="1:25" s="76" customFormat="1" ht="17.25" customHeight="1" outlineLevel="2" x14ac:dyDescent="0.25">
      <c r="A61" s="105"/>
      <c r="B61" s="31" t="s">
        <v>114</v>
      </c>
      <c r="C61" s="104" t="s">
        <v>155</v>
      </c>
      <c r="D61" s="3" t="s">
        <v>4</v>
      </c>
      <c r="E61" s="3" t="s">
        <v>4</v>
      </c>
      <c r="F61" s="3" t="s">
        <v>4</v>
      </c>
      <c r="G61" s="3" t="s">
        <v>48</v>
      </c>
      <c r="H61" s="9" t="s">
        <v>261</v>
      </c>
      <c r="I61" s="9" t="s">
        <v>297</v>
      </c>
      <c r="J61" s="3">
        <v>410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11500</v>
      </c>
      <c r="V61" s="8">
        <v>11315.5</v>
      </c>
      <c r="W61" s="8">
        <v>68305.100000000006</v>
      </c>
      <c r="X61" s="8">
        <v>511364.9</v>
      </c>
      <c r="Y61" s="39">
        <f t="shared" si="16"/>
        <v>602485.5</v>
      </c>
    </row>
    <row r="62" spans="1:25" ht="53.25" customHeight="1" outlineLevel="2" x14ac:dyDescent="0.25">
      <c r="A62" s="5" t="s">
        <v>173</v>
      </c>
      <c r="B62" s="2" t="s">
        <v>153</v>
      </c>
      <c r="C62" s="103" t="s">
        <v>86</v>
      </c>
      <c r="D62" s="6" t="s">
        <v>4</v>
      </c>
      <c r="E62" s="105" t="s">
        <v>206</v>
      </c>
      <c r="F62" s="3" t="s">
        <v>4</v>
      </c>
      <c r="G62" s="3" t="s">
        <v>48</v>
      </c>
      <c r="H62" s="6" t="s">
        <v>4</v>
      </c>
      <c r="I62" s="6" t="s">
        <v>4</v>
      </c>
      <c r="J62" s="6" t="s">
        <v>4</v>
      </c>
      <c r="K62" s="3">
        <v>8.56</v>
      </c>
      <c r="L62" s="3">
        <v>13.19</v>
      </c>
      <c r="M62" s="3">
        <v>0</v>
      </c>
      <c r="N62" s="3">
        <v>2.2000000000000002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1</v>
      </c>
      <c r="W62" s="3">
        <v>2</v>
      </c>
      <c r="X62" s="3">
        <v>4</v>
      </c>
      <c r="Y62" s="6" t="s">
        <v>4</v>
      </c>
    </row>
    <row r="63" spans="1:25" ht="139.5" customHeight="1" outlineLevel="2" x14ac:dyDescent="0.25">
      <c r="A63" s="18" t="s">
        <v>43</v>
      </c>
      <c r="B63" s="38" t="s">
        <v>210</v>
      </c>
      <c r="C63" s="6" t="s">
        <v>4</v>
      </c>
      <c r="D63" s="6" t="s">
        <v>48</v>
      </c>
      <c r="E63" s="3" t="s">
        <v>4</v>
      </c>
      <c r="F63" s="3" t="s">
        <v>287</v>
      </c>
      <c r="G63" s="105" t="s">
        <v>234</v>
      </c>
      <c r="H63" s="6" t="s">
        <v>48</v>
      </c>
      <c r="I63" s="6" t="s">
        <v>48</v>
      </c>
      <c r="J63" s="6" t="s">
        <v>48</v>
      </c>
      <c r="K63" s="6" t="s">
        <v>4</v>
      </c>
      <c r="L63" s="6" t="s">
        <v>4</v>
      </c>
      <c r="M63" s="7" t="s">
        <v>4</v>
      </c>
      <c r="N63" s="6" t="s">
        <v>4</v>
      </c>
      <c r="O63" s="6" t="s">
        <v>4</v>
      </c>
      <c r="P63" s="6" t="s">
        <v>4</v>
      </c>
      <c r="Q63" s="3" t="s">
        <v>4</v>
      </c>
      <c r="R63" s="3" t="s">
        <v>4</v>
      </c>
      <c r="S63" s="3" t="s">
        <v>4</v>
      </c>
      <c r="T63" s="3" t="s">
        <v>4</v>
      </c>
      <c r="U63" s="3" t="s">
        <v>4</v>
      </c>
      <c r="V63" s="3" t="s">
        <v>4</v>
      </c>
      <c r="W63" s="3" t="s">
        <v>4</v>
      </c>
      <c r="X63" s="3" t="s">
        <v>4</v>
      </c>
      <c r="Y63" s="6" t="s">
        <v>4</v>
      </c>
    </row>
    <row r="64" spans="1:25" ht="31.5" outlineLevel="2" x14ac:dyDescent="0.25">
      <c r="A64" s="18"/>
      <c r="B64" s="31" t="s">
        <v>63</v>
      </c>
      <c r="C64" s="104" t="s">
        <v>155</v>
      </c>
      <c r="D64" s="6" t="s">
        <v>4</v>
      </c>
      <c r="E64" s="3" t="s">
        <v>4</v>
      </c>
      <c r="F64" s="3" t="s">
        <v>4</v>
      </c>
      <c r="G64" s="3" t="s">
        <v>48</v>
      </c>
      <c r="H64" s="9" t="s">
        <v>261</v>
      </c>
      <c r="I64" s="9" t="s">
        <v>262</v>
      </c>
      <c r="J64" s="6">
        <v>410</v>
      </c>
      <c r="K64" s="6">
        <v>0</v>
      </c>
      <c r="L64" s="26">
        <v>569.79999999999995</v>
      </c>
      <c r="M64" s="26">
        <v>0</v>
      </c>
      <c r="N64" s="26">
        <v>0</v>
      </c>
      <c r="O64" s="26">
        <v>0</v>
      </c>
      <c r="P64" s="8">
        <v>3850</v>
      </c>
      <c r="Q64" s="8">
        <v>0</v>
      </c>
      <c r="R64" s="8">
        <v>0</v>
      </c>
      <c r="S64" s="8">
        <v>0</v>
      </c>
      <c r="T64" s="8">
        <v>3200</v>
      </c>
      <c r="U64" s="8">
        <v>12799</v>
      </c>
      <c r="V64" s="8">
        <v>0</v>
      </c>
      <c r="W64" s="8">
        <v>0</v>
      </c>
      <c r="X64" s="8">
        <v>0</v>
      </c>
      <c r="Y64" s="40">
        <f>SUM(M64:W64)</f>
        <v>19849</v>
      </c>
    </row>
    <row r="65" spans="1:25" ht="31.5" outlineLevel="2" x14ac:dyDescent="0.25">
      <c r="A65" s="18"/>
      <c r="B65" s="31" t="s">
        <v>115</v>
      </c>
      <c r="C65" s="104" t="s">
        <v>155</v>
      </c>
      <c r="D65" s="6" t="s">
        <v>4</v>
      </c>
      <c r="E65" s="3" t="s">
        <v>4</v>
      </c>
      <c r="F65" s="3" t="s">
        <v>4</v>
      </c>
      <c r="G65" s="3" t="s">
        <v>48</v>
      </c>
      <c r="H65" s="6" t="s">
        <v>48</v>
      </c>
      <c r="I65" s="7" t="s">
        <v>48</v>
      </c>
      <c r="J65" s="6" t="s">
        <v>48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41">
        <f>SUM(M65:S65)</f>
        <v>0</v>
      </c>
    </row>
    <row r="66" spans="1:25" ht="54" customHeight="1" outlineLevel="2" x14ac:dyDescent="0.25">
      <c r="A66" s="42" t="s">
        <v>174</v>
      </c>
      <c r="B66" s="24" t="s">
        <v>202</v>
      </c>
      <c r="C66" s="104" t="s">
        <v>213</v>
      </c>
      <c r="D66" s="6" t="s">
        <v>4</v>
      </c>
      <c r="E66" s="105" t="s">
        <v>206</v>
      </c>
      <c r="F66" s="6" t="s">
        <v>4</v>
      </c>
      <c r="G66" s="3" t="s">
        <v>4</v>
      </c>
      <c r="H66" s="6" t="s">
        <v>4</v>
      </c>
      <c r="I66" s="6" t="s">
        <v>4</v>
      </c>
      <c r="J66" s="6" t="s">
        <v>4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1</v>
      </c>
      <c r="V66" s="3">
        <v>0</v>
      </c>
      <c r="W66" s="3">
        <v>0</v>
      </c>
      <c r="X66" s="3">
        <v>0</v>
      </c>
      <c r="Y66" s="41" t="s">
        <v>4</v>
      </c>
    </row>
    <row r="67" spans="1:25" ht="70.5" customHeight="1" outlineLevel="2" x14ac:dyDescent="0.25">
      <c r="A67" s="5" t="s">
        <v>146</v>
      </c>
      <c r="B67" s="38" t="s">
        <v>140</v>
      </c>
      <c r="C67" s="103" t="s">
        <v>4</v>
      </c>
      <c r="D67" s="6" t="s">
        <v>48</v>
      </c>
      <c r="E67" s="3" t="s">
        <v>4</v>
      </c>
      <c r="F67" s="3" t="s">
        <v>287</v>
      </c>
      <c r="G67" s="105" t="s">
        <v>223</v>
      </c>
      <c r="H67" s="6" t="s">
        <v>4</v>
      </c>
      <c r="I67" s="6" t="s">
        <v>4</v>
      </c>
      <c r="J67" s="6" t="s">
        <v>4</v>
      </c>
      <c r="K67" s="3" t="s">
        <v>4</v>
      </c>
      <c r="L67" s="3" t="s">
        <v>4</v>
      </c>
      <c r="M67" s="3" t="s">
        <v>4</v>
      </c>
      <c r="N67" s="3" t="s">
        <v>4</v>
      </c>
      <c r="O67" s="3" t="s">
        <v>4</v>
      </c>
      <c r="P67" s="3" t="s">
        <v>4</v>
      </c>
      <c r="Q67" s="3" t="s">
        <v>4</v>
      </c>
      <c r="R67" s="3" t="s">
        <v>4</v>
      </c>
      <c r="S67" s="3" t="s">
        <v>4</v>
      </c>
      <c r="T67" s="3" t="s">
        <v>4</v>
      </c>
      <c r="U67" s="3" t="s">
        <v>4</v>
      </c>
      <c r="V67" s="3" t="s">
        <v>4</v>
      </c>
      <c r="W67" s="3" t="s">
        <v>4</v>
      </c>
      <c r="X67" s="3" t="s">
        <v>4</v>
      </c>
      <c r="Y67" s="7" t="s">
        <v>4</v>
      </c>
    </row>
    <row r="68" spans="1:25" ht="31.5" customHeight="1" outlineLevel="1" x14ac:dyDescent="0.25">
      <c r="A68" s="18"/>
      <c r="B68" s="31" t="s">
        <v>114</v>
      </c>
      <c r="C68" s="104" t="s">
        <v>155</v>
      </c>
      <c r="D68" s="6" t="s">
        <v>4</v>
      </c>
      <c r="E68" s="3" t="s">
        <v>4</v>
      </c>
      <c r="F68" s="3" t="s">
        <v>4</v>
      </c>
      <c r="G68" s="3" t="s">
        <v>4</v>
      </c>
      <c r="H68" s="43" t="s">
        <v>261</v>
      </c>
      <c r="I68" s="43" t="s">
        <v>263</v>
      </c>
      <c r="J68" s="6">
        <v>244</v>
      </c>
      <c r="K68" s="8">
        <v>34472.5</v>
      </c>
      <c r="L68" s="8">
        <v>33946.199999999997</v>
      </c>
      <c r="M68" s="8">
        <v>38464.699999999997</v>
      </c>
      <c r="N68" s="8">
        <v>28763.3</v>
      </c>
      <c r="O68" s="8">
        <v>25630.5</v>
      </c>
      <c r="P68" s="8">
        <v>17474.3</v>
      </c>
      <c r="Q68" s="8">
        <v>24939.3</v>
      </c>
      <c r="R68" s="8">
        <v>9797.7000000000007</v>
      </c>
      <c r="S68" s="8">
        <v>51248.800000000003</v>
      </c>
      <c r="T68" s="8">
        <v>62926.400000000001</v>
      </c>
      <c r="U68" s="8">
        <v>58489.3</v>
      </c>
      <c r="V68" s="8">
        <v>17802.7</v>
      </c>
      <c r="W68" s="8">
        <v>18888.3</v>
      </c>
      <c r="X68" s="8">
        <v>0</v>
      </c>
      <c r="Y68" s="39">
        <f>SUM(M68:X68)</f>
        <v>354425.30000000005</v>
      </c>
    </row>
    <row r="69" spans="1:25" ht="71.25" customHeight="1" outlineLevel="1" x14ac:dyDescent="0.25">
      <c r="A69" s="5" t="s">
        <v>187</v>
      </c>
      <c r="B69" s="2" t="s">
        <v>154</v>
      </c>
      <c r="C69" s="103" t="s">
        <v>86</v>
      </c>
      <c r="D69" s="6" t="s">
        <v>4</v>
      </c>
      <c r="E69" s="105" t="s">
        <v>206</v>
      </c>
      <c r="F69" s="3" t="s">
        <v>4</v>
      </c>
      <c r="G69" s="3" t="s">
        <v>4</v>
      </c>
      <c r="H69" s="6" t="s">
        <v>4</v>
      </c>
      <c r="I69" s="6" t="s">
        <v>4</v>
      </c>
      <c r="J69" s="6" t="s">
        <v>4</v>
      </c>
      <c r="K69" s="3">
        <v>5.48</v>
      </c>
      <c r="L69" s="3">
        <v>8.31</v>
      </c>
      <c r="M69" s="3">
        <v>7.64</v>
      </c>
      <c r="N69" s="3">
        <v>3.8</v>
      </c>
      <c r="O69" s="3">
        <v>4.5199999999999996</v>
      </c>
      <c r="P69" s="3">
        <v>3.4</v>
      </c>
      <c r="Q69" s="3">
        <v>2.7</v>
      </c>
      <c r="R69" s="3">
        <v>2</v>
      </c>
      <c r="S69" s="3">
        <v>6</v>
      </c>
      <c r="T69" s="3">
        <v>9</v>
      </c>
      <c r="U69" s="3">
        <v>6.63</v>
      </c>
      <c r="V69" s="3">
        <v>3</v>
      </c>
      <c r="W69" s="3">
        <v>3</v>
      </c>
      <c r="X69" s="3">
        <v>3</v>
      </c>
      <c r="Y69" s="3" t="s">
        <v>4</v>
      </c>
    </row>
    <row r="70" spans="1:25" ht="78.75" customHeight="1" outlineLevel="1" x14ac:dyDescent="0.25">
      <c r="A70" s="5" t="s">
        <v>250</v>
      </c>
      <c r="B70" s="38" t="s">
        <v>251</v>
      </c>
      <c r="C70" s="103" t="s">
        <v>4</v>
      </c>
      <c r="D70" s="6" t="s">
        <v>48</v>
      </c>
      <c r="E70" s="3" t="s">
        <v>4</v>
      </c>
      <c r="F70" s="3" t="s">
        <v>304</v>
      </c>
      <c r="G70" s="105" t="s">
        <v>302</v>
      </c>
      <c r="H70" s="6" t="s">
        <v>4</v>
      </c>
      <c r="I70" s="6" t="s">
        <v>4</v>
      </c>
      <c r="J70" s="6" t="s">
        <v>4</v>
      </c>
      <c r="K70" s="3" t="s">
        <v>4</v>
      </c>
      <c r="L70" s="3" t="s">
        <v>4</v>
      </c>
      <c r="M70" s="3" t="s">
        <v>4</v>
      </c>
      <c r="N70" s="3" t="s">
        <v>4</v>
      </c>
      <c r="O70" s="3" t="s">
        <v>4</v>
      </c>
      <c r="P70" s="3" t="s">
        <v>4</v>
      </c>
      <c r="Q70" s="3" t="s">
        <v>4</v>
      </c>
      <c r="R70" s="3" t="s">
        <v>4</v>
      </c>
      <c r="S70" s="3" t="s">
        <v>4</v>
      </c>
      <c r="T70" s="3" t="s">
        <v>4</v>
      </c>
      <c r="U70" s="3" t="s">
        <v>4</v>
      </c>
      <c r="V70" s="3" t="s">
        <v>4</v>
      </c>
      <c r="W70" s="3" t="s">
        <v>4</v>
      </c>
      <c r="X70" s="7" t="s">
        <v>4</v>
      </c>
      <c r="Y70" s="7" t="s">
        <v>4</v>
      </c>
    </row>
    <row r="71" spans="1:25" ht="33.75" customHeight="1" outlineLevel="1" x14ac:dyDescent="0.25">
      <c r="A71" s="5"/>
      <c r="B71" s="31" t="s">
        <v>63</v>
      </c>
      <c r="C71" s="104" t="s">
        <v>155</v>
      </c>
      <c r="D71" s="6" t="s">
        <v>4</v>
      </c>
      <c r="E71" s="3" t="s">
        <v>4</v>
      </c>
      <c r="F71" s="3" t="s">
        <v>4</v>
      </c>
      <c r="G71" s="3" t="s">
        <v>4</v>
      </c>
      <c r="H71" s="43" t="s">
        <v>261</v>
      </c>
      <c r="I71" s="43" t="s">
        <v>264</v>
      </c>
      <c r="J71" s="6">
        <v>244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8">
        <v>13158.7</v>
      </c>
      <c r="T71" s="3">
        <v>5179.1000000000004</v>
      </c>
      <c r="U71" s="3">
        <v>4127.1000000000004</v>
      </c>
      <c r="V71" s="3">
        <v>10000</v>
      </c>
      <c r="W71" s="3">
        <v>10000</v>
      </c>
      <c r="X71" s="3">
        <v>0</v>
      </c>
      <c r="Y71" s="3">
        <f>SUM(M71:X71)</f>
        <v>42464.9</v>
      </c>
    </row>
    <row r="72" spans="1:25" ht="36.75" customHeight="1" outlineLevel="1" x14ac:dyDescent="0.25">
      <c r="A72" s="5"/>
      <c r="B72" s="31" t="s">
        <v>309</v>
      </c>
      <c r="C72" s="104" t="s">
        <v>155</v>
      </c>
      <c r="D72" s="6" t="s">
        <v>4</v>
      </c>
      <c r="E72" s="3" t="s">
        <v>4</v>
      </c>
      <c r="F72" s="3" t="s">
        <v>4</v>
      </c>
      <c r="G72" s="3" t="s">
        <v>4</v>
      </c>
      <c r="H72" s="43" t="s">
        <v>261</v>
      </c>
      <c r="I72" s="3" t="s">
        <v>298</v>
      </c>
      <c r="J72" s="3">
        <v>521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f>SUM(M72:X72)</f>
        <v>0</v>
      </c>
    </row>
    <row r="73" spans="1:25" ht="33.75" customHeight="1" outlineLevel="1" x14ac:dyDescent="0.25">
      <c r="A73" s="5" t="s">
        <v>252</v>
      </c>
      <c r="B73" s="24" t="s">
        <v>253</v>
      </c>
      <c r="C73" s="103" t="s">
        <v>86</v>
      </c>
      <c r="D73" s="6" t="s">
        <v>4</v>
      </c>
      <c r="E73" s="105" t="s">
        <v>206</v>
      </c>
      <c r="F73" s="3" t="s">
        <v>4</v>
      </c>
      <c r="G73" s="3" t="s">
        <v>4</v>
      </c>
      <c r="H73" s="6" t="s">
        <v>4</v>
      </c>
      <c r="I73" s="6" t="s">
        <v>4</v>
      </c>
      <c r="J73" s="6" t="s">
        <v>4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1</v>
      </c>
      <c r="T73" s="3">
        <v>0</v>
      </c>
      <c r="U73" s="3">
        <v>0.52200000000000002</v>
      </c>
      <c r="V73" s="3">
        <v>0</v>
      </c>
      <c r="W73" s="3">
        <v>0</v>
      </c>
      <c r="X73" s="3">
        <v>0</v>
      </c>
      <c r="Y73" s="3" t="s">
        <v>4</v>
      </c>
    </row>
    <row r="74" spans="1:25" ht="73.5" customHeight="1" outlineLevel="1" x14ac:dyDescent="0.25">
      <c r="A74" s="106" t="s">
        <v>15</v>
      </c>
      <c r="B74" s="30" t="s">
        <v>117</v>
      </c>
      <c r="C74" s="103" t="s">
        <v>4</v>
      </c>
      <c r="D74" s="6" t="s">
        <v>48</v>
      </c>
      <c r="E74" s="3" t="s">
        <v>4</v>
      </c>
      <c r="F74" s="3" t="s">
        <v>287</v>
      </c>
      <c r="G74" s="105" t="s">
        <v>223</v>
      </c>
      <c r="H74" s="6" t="s">
        <v>4</v>
      </c>
      <c r="I74" s="6" t="s">
        <v>4</v>
      </c>
      <c r="J74" s="6" t="s">
        <v>4</v>
      </c>
      <c r="K74" s="3" t="s">
        <v>4</v>
      </c>
      <c r="L74" s="3" t="s">
        <v>4</v>
      </c>
      <c r="M74" s="3" t="s">
        <v>4</v>
      </c>
      <c r="N74" s="3" t="s">
        <v>4</v>
      </c>
      <c r="O74" s="3" t="s">
        <v>4</v>
      </c>
      <c r="P74" s="3" t="s">
        <v>4</v>
      </c>
      <c r="Q74" s="3" t="s">
        <v>4</v>
      </c>
      <c r="R74" s="3" t="s">
        <v>4</v>
      </c>
      <c r="S74" s="3" t="s">
        <v>4</v>
      </c>
      <c r="T74" s="3" t="s">
        <v>4</v>
      </c>
      <c r="U74" s="3" t="s">
        <v>4</v>
      </c>
      <c r="V74" s="3" t="s">
        <v>4</v>
      </c>
      <c r="W74" s="3" t="s">
        <v>4</v>
      </c>
      <c r="X74" s="3" t="s">
        <v>4</v>
      </c>
      <c r="Y74" s="3" t="s">
        <v>4</v>
      </c>
    </row>
    <row r="75" spans="1:25" s="76" customFormat="1" ht="21" customHeight="1" outlineLevel="2" x14ac:dyDescent="0.25">
      <c r="A75" s="106"/>
      <c r="B75" s="31" t="s">
        <v>63</v>
      </c>
      <c r="C75" s="104" t="s">
        <v>155</v>
      </c>
      <c r="D75" s="3" t="s">
        <v>4</v>
      </c>
      <c r="E75" s="3" t="s">
        <v>4</v>
      </c>
      <c r="F75" s="3" t="s">
        <v>4</v>
      </c>
      <c r="G75" s="105">
        <f>-AB75</f>
        <v>0</v>
      </c>
      <c r="H75" s="3" t="s">
        <v>48</v>
      </c>
      <c r="I75" s="3" t="s">
        <v>48</v>
      </c>
      <c r="J75" s="3" t="s">
        <v>48</v>
      </c>
      <c r="K75" s="8">
        <f>K80+K92</f>
        <v>2124</v>
      </c>
      <c r="L75" s="8">
        <f>L80+L92</f>
        <v>2172</v>
      </c>
      <c r="M75" s="8">
        <f>M80+M92</f>
        <v>3077.6</v>
      </c>
      <c r="N75" s="8">
        <f>N80+N92</f>
        <v>7863.7</v>
      </c>
      <c r="O75" s="8">
        <f>O80+O92</f>
        <v>6732.5</v>
      </c>
      <c r="P75" s="8">
        <v>5955.5</v>
      </c>
      <c r="Q75" s="8">
        <v>23274.6</v>
      </c>
      <c r="R75" s="8">
        <f>R81+R88+R92</f>
        <v>9052.57</v>
      </c>
      <c r="S75" s="8">
        <v>11297.7</v>
      </c>
      <c r="T75" s="8">
        <f>T80+T88+T92</f>
        <v>26403.999999999996</v>
      </c>
      <c r="U75" s="8">
        <f>U80+U83+U88+U92+U99</f>
        <v>39891.800000000003</v>
      </c>
      <c r="V75" s="8">
        <f t="shared" ref="V75:X75" si="17">V80+V83+V88+V92+V99</f>
        <v>19602.099999999999</v>
      </c>
      <c r="W75" s="8">
        <f t="shared" si="17"/>
        <v>11650.8</v>
      </c>
      <c r="X75" s="8">
        <f t="shared" si="17"/>
        <v>0</v>
      </c>
      <c r="Y75" s="39">
        <f>SUM(M75:W75)</f>
        <v>164802.87</v>
      </c>
    </row>
    <row r="76" spans="1:25" s="76" customFormat="1" ht="17.25" customHeight="1" outlineLevel="2" x14ac:dyDescent="0.25">
      <c r="A76" s="105"/>
      <c r="B76" s="31" t="s">
        <v>114</v>
      </c>
      <c r="C76" s="104" t="s">
        <v>155</v>
      </c>
      <c r="D76" s="3" t="s">
        <v>4</v>
      </c>
      <c r="E76" s="3" t="s">
        <v>4</v>
      </c>
      <c r="F76" s="3" t="s">
        <v>4</v>
      </c>
      <c r="G76" s="105" t="s">
        <v>48</v>
      </c>
      <c r="H76" s="3" t="s">
        <v>48</v>
      </c>
      <c r="I76" s="3" t="s">
        <v>48</v>
      </c>
      <c r="J76" s="3" t="s">
        <v>48</v>
      </c>
      <c r="K76" s="8">
        <f>K82+K92</f>
        <v>14992</v>
      </c>
      <c r="L76" s="8">
        <f>L82+L94</f>
        <v>44479.9</v>
      </c>
      <c r="M76" s="8">
        <f>M82+M94</f>
        <v>28051.9</v>
      </c>
      <c r="N76" s="8">
        <f>N82+N94</f>
        <v>14710.8</v>
      </c>
      <c r="O76" s="8">
        <f>O82+O94</f>
        <v>28068</v>
      </c>
      <c r="P76" s="8">
        <v>0</v>
      </c>
      <c r="Q76" s="8">
        <v>0</v>
      </c>
      <c r="R76" s="8">
        <f>R82+R89</f>
        <v>4456.1000000000004</v>
      </c>
      <c r="S76" s="8">
        <f>S82+S94</f>
        <v>12270.6</v>
      </c>
      <c r="T76" s="8">
        <v>0</v>
      </c>
      <c r="U76" s="8">
        <f>U84</f>
        <v>28490.3</v>
      </c>
      <c r="V76" s="8">
        <f t="shared" ref="V76:X76" si="18">V84</f>
        <v>84710.3</v>
      </c>
      <c r="W76" s="8">
        <f t="shared" si="18"/>
        <v>0</v>
      </c>
      <c r="X76" s="8">
        <f t="shared" si="18"/>
        <v>0</v>
      </c>
      <c r="Y76" s="39">
        <f>SUM(M76:X76)</f>
        <v>200758</v>
      </c>
    </row>
    <row r="77" spans="1:25" s="76" customFormat="1" ht="33" customHeight="1" outlineLevel="2" x14ac:dyDescent="0.25">
      <c r="A77" s="105"/>
      <c r="B77" s="31" t="s">
        <v>115</v>
      </c>
      <c r="C77" s="104" t="s">
        <v>155</v>
      </c>
      <c r="D77" s="3" t="s">
        <v>4</v>
      </c>
      <c r="E77" s="3" t="s">
        <v>4</v>
      </c>
      <c r="F77" s="3" t="s">
        <v>4</v>
      </c>
      <c r="G77" s="105" t="s">
        <v>48</v>
      </c>
      <c r="H77" s="3" t="s">
        <v>48</v>
      </c>
      <c r="I77" s="3" t="s">
        <v>48</v>
      </c>
      <c r="J77" s="3" t="s">
        <v>48</v>
      </c>
      <c r="K77" s="3">
        <f>K95</f>
        <v>0</v>
      </c>
      <c r="L77" s="3">
        <f>L95</f>
        <v>61</v>
      </c>
      <c r="M77" s="3">
        <f t="shared" ref="M77:R77" si="19">M95+M89</f>
        <v>0</v>
      </c>
      <c r="N77" s="3">
        <f t="shared" si="19"/>
        <v>0</v>
      </c>
      <c r="O77" s="3">
        <f t="shared" si="19"/>
        <v>0</v>
      </c>
      <c r="P77" s="3">
        <f t="shared" si="19"/>
        <v>0</v>
      </c>
      <c r="Q77" s="3">
        <f t="shared" si="19"/>
        <v>0</v>
      </c>
      <c r="R77" s="3">
        <f t="shared" si="19"/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28">
        <f>SUM(M77:S77)</f>
        <v>0</v>
      </c>
    </row>
    <row r="78" spans="1:25" s="76" customFormat="1" ht="51.75" customHeight="1" outlineLevel="2" x14ac:dyDescent="0.25">
      <c r="A78" s="105" t="s">
        <v>69</v>
      </c>
      <c r="B78" s="2" t="s">
        <v>182</v>
      </c>
      <c r="C78" s="19" t="s">
        <v>86</v>
      </c>
      <c r="D78" s="3" t="s">
        <v>4</v>
      </c>
      <c r="E78" s="105" t="s">
        <v>206</v>
      </c>
      <c r="F78" s="3" t="s">
        <v>4</v>
      </c>
      <c r="G78" s="3" t="s">
        <v>4</v>
      </c>
      <c r="H78" s="3" t="s">
        <v>4</v>
      </c>
      <c r="I78" s="3" t="s">
        <v>4</v>
      </c>
      <c r="J78" s="3" t="s">
        <v>4</v>
      </c>
      <c r="K78" s="3">
        <v>0</v>
      </c>
      <c r="L78" s="3">
        <v>1.6</v>
      </c>
      <c r="M78" s="105">
        <v>6.77</v>
      </c>
      <c r="N78" s="105">
        <v>0</v>
      </c>
      <c r="O78" s="3">
        <v>4.0999999999999996</v>
      </c>
      <c r="P78" s="3">
        <v>0</v>
      </c>
      <c r="Q78" s="3">
        <v>0</v>
      </c>
      <c r="R78" s="3">
        <v>0</v>
      </c>
      <c r="S78" s="3">
        <v>3.5</v>
      </c>
      <c r="T78" s="3">
        <v>0</v>
      </c>
      <c r="U78" s="3">
        <v>0</v>
      </c>
      <c r="V78" s="3">
        <v>0</v>
      </c>
      <c r="W78" s="3">
        <v>5.5</v>
      </c>
      <c r="X78" s="3">
        <v>0</v>
      </c>
      <c r="Y78" s="3" t="s">
        <v>4</v>
      </c>
    </row>
    <row r="79" spans="1:25" s="76" customFormat="1" ht="84" customHeight="1" outlineLevel="2" x14ac:dyDescent="0.25">
      <c r="A79" s="105" t="s">
        <v>40</v>
      </c>
      <c r="B79" s="38" t="s">
        <v>145</v>
      </c>
      <c r="C79" s="19" t="s">
        <v>4</v>
      </c>
      <c r="D79" s="3" t="s">
        <v>48</v>
      </c>
      <c r="E79" s="3" t="s">
        <v>4</v>
      </c>
      <c r="F79" s="3" t="s">
        <v>287</v>
      </c>
      <c r="G79" s="105" t="s">
        <v>302</v>
      </c>
      <c r="H79" s="3" t="s">
        <v>4</v>
      </c>
      <c r="I79" s="3" t="s">
        <v>4</v>
      </c>
      <c r="J79" s="3" t="s">
        <v>4</v>
      </c>
      <c r="K79" s="3" t="s">
        <v>4</v>
      </c>
      <c r="L79" s="3" t="s">
        <v>4</v>
      </c>
      <c r="M79" s="3" t="s">
        <v>4</v>
      </c>
      <c r="N79" s="3" t="s">
        <v>4</v>
      </c>
      <c r="O79" s="3" t="s">
        <v>4</v>
      </c>
      <c r="P79" s="3" t="s">
        <v>4</v>
      </c>
      <c r="Q79" s="3" t="s">
        <v>4</v>
      </c>
      <c r="R79" s="3" t="s">
        <v>4</v>
      </c>
      <c r="S79" s="3" t="s">
        <v>4</v>
      </c>
      <c r="T79" s="3" t="s">
        <v>4</v>
      </c>
      <c r="U79" s="3" t="s">
        <v>4</v>
      </c>
      <c r="V79" s="3" t="s">
        <v>4</v>
      </c>
      <c r="W79" s="3" t="s">
        <v>4</v>
      </c>
      <c r="X79" s="3" t="s">
        <v>4</v>
      </c>
      <c r="Y79" s="3" t="s">
        <v>4</v>
      </c>
    </row>
    <row r="80" spans="1:25" s="76" customFormat="1" ht="18.75" customHeight="1" outlineLevel="2" x14ac:dyDescent="0.25">
      <c r="A80" s="105"/>
      <c r="B80" s="30" t="s">
        <v>63</v>
      </c>
      <c r="C80" s="104" t="s">
        <v>155</v>
      </c>
      <c r="D80" s="3" t="s">
        <v>4</v>
      </c>
      <c r="E80" s="3" t="s">
        <v>4</v>
      </c>
      <c r="F80" s="3" t="s">
        <v>4</v>
      </c>
      <c r="G80" s="3" t="s">
        <v>4</v>
      </c>
      <c r="H80" s="9" t="s">
        <v>261</v>
      </c>
      <c r="I80" s="9" t="s">
        <v>265</v>
      </c>
      <c r="J80" s="3">
        <v>243</v>
      </c>
      <c r="K80" s="8">
        <v>2124</v>
      </c>
      <c r="L80" s="8">
        <v>1396</v>
      </c>
      <c r="M80" s="8">
        <v>1877.6</v>
      </c>
      <c r="N80" s="8">
        <v>7863.7</v>
      </c>
      <c r="O80" s="8">
        <v>6732.5</v>
      </c>
      <c r="P80" s="8">
        <v>5000</v>
      </c>
      <c r="Q80" s="8">
        <v>23274.6</v>
      </c>
      <c r="R80" s="8">
        <v>0</v>
      </c>
      <c r="S80" s="8">
        <v>6865.4</v>
      </c>
      <c r="T80" s="8">
        <v>21388.6</v>
      </c>
      <c r="U80" s="8">
        <v>13687.5</v>
      </c>
      <c r="V80" s="8">
        <v>0</v>
      </c>
      <c r="W80" s="8">
        <v>0</v>
      </c>
      <c r="X80" s="8">
        <v>0</v>
      </c>
      <c r="Y80" s="39">
        <f>SUM(M80:W80)</f>
        <v>86689.9</v>
      </c>
    </row>
    <row r="81" spans="1:25" s="76" customFormat="1" ht="18.75" customHeight="1" outlineLevel="2" x14ac:dyDescent="0.25">
      <c r="A81" s="105"/>
      <c r="B81" s="30" t="s">
        <v>63</v>
      </c>
      <c r="C81" s="104" t="s">
        <v>155</v>
      </c>
      <c r="D81" s="3" t="s">
        <v>4</v>
      </c>
      <c r="E81" s="3" t="s">
        <v>4</v>
      </c>
      <c r="F81" s="3" t="s">
        <v>4</v>
      </c>
      <c r="G81" s="3" t="s">
        <v>4</v>
      </c>
      <c r="H81" s="9" t="s">
        <v>261</v>
      </c>
      <c r="I81" s="9" t="s">
        <v>161</v>
      </c>
      <c r="J81" s="3">
        <v>243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284.39999999999998</v>
      </c>
      <c r="S81" s="8">
        <v>783.3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39">
        <f>SUM(M81:W81)</f>
        <v>1067.6999999999998</v>
      </c>
    </row>
    <row r="82" spans="1:25" s="76" customFormat="1" ht="18" customHeight="1" outlineLevel="2" x14ac:dyDescent="0.25">
      <c r="A82" s="105"/>
      <c r="B82" s="31" t="s">
        <v>114</v>
      </c>
      <c r="C82" s="104" t="s">
        <v>155</v>
      </c>
      <c r="D82" s="3" t="s">
        <v>4</v>
      </c>
      <c r="E82" s="3" t="s">
        <v>4</v>
      </c>
      <c r="F82" s="3" t="s">
        <v>4</v>
      </c>
      <c r="G82" s="3" t="s">
        <v>48</v>
      </c>
      <c r="H82" s="9" t="s">
        <v>261</v>
      </c>
      <c r="I82" s="9" t="s">
        <v>161</v>
      </c>
      <c r="J82" s="3">
        <v>243</v>
      </c>
      <c r="K82" s="8">
        <v>14992</v>
      </c>
      <c r="L82" s="8">
        <v>44479.9</v>
      </c>
      <c r="M82" s="8">
        <v>28051.9</v>
      </c>
      <c r="N82" s="8">
        <v>14710.8</v>
      </c>
      <c r="O82" s="8">
        <v>28068</v>
      </c>
      <c r="P82" s="8">
        <v>0</v>
      </c>
      <c r="Q82" s="8">
        <v>0</v>
      </c>
      <c r="R82" s="8">
        <v>4456.1000000000004</v>
      </c>
      <c r="S82" s="8">
        <v>12270.6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39">
        <f>SUM(M82:W82)</f>
        <v>87557.400000000009</v>
      </c>
    </row>
    <row r="83" spans="1:25" s="76" customFormat="1" ht="18" customHeight="1" outlineLevel="2" x14ac:dyDescent="0.25">
      <c r="A83" s="105"/>
      <c r="B83" s="30" t="s">
        <v>63</v>
      </c>
      <c r="C83" s="104" t="s">
        <v>155</v>
      </c>
      <c r="D83" s="3" t="s">
        <v>4</v>
      </c>
      <c r="E83" s="3" t="s">
        <v>4</v>
      </c>
      <c r="F83" s="3" t="s">
        <v>4</v>
      </c>
      <c r="G83" s="3" t="s">
        <v>4</v>
      </c>
      <c r="H83" s="9" t="s">
        <v>261</v>
      </c>
      <c r="I83" s="9" t="s">
        <v>266</v>
      </c>
      <c r="J83" s="3">
        <v>243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2817.7</v>
      </c>
      <c r="V83" s="8">
        <v>8377.9</v>
      </c>
      <c r="W83" s="8">
        <v>0</v>
      </c>
      <c r="X83" s="8">
        <v>0</v>
      </c>
      <c r="Y83" s="39">
        <f>SUM(M83:W83)</f>
        <v>11195.599999999999</v>
      </c>
    </row>
    <row r="84" spans="1:25" s="76" customFormat="1" ht="18" customHeight="1" outlineLevel="2" x14ac:dyDescent="0.25">
      <c r="A84" s="105"/>
      <c r="B84" s="31" t="s">
        <v>114</v>
      </c>
      <c r="C84" s="104" t="s">
        <v>155</v>
      </c>
      <c r="D84" s="3" t="s">
        <v>4</v>
      </c>
      <c r="E84" s="3" t="s">
        <v>4</v>
      </c>
      <c r="F84" s="3" t="s">
        <v>4</v>
      </c>
      <c r="G84" s="3" t="s">
        <v>48</v>
      </c>
      <c r="H84" s="9" t="s">
        <v>261</v>
      </c>
      <c r="I84" s="9" t="s">
        <v>266</v>
      </c>
      <c r="J84" s="3">
        <v>243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28490.3</v>
      </c>
      <c r="V84" s="8">
        <v>84710.3</v>
      </c>
      <c r="W84" s="8">
        <v>0</v>
      </c>
      <c r="X84" s="8">
        <v>0</v>
      </c>
      <c r="Y84" s="39">
        <f>SUM(M84:W84)</f>
        <v>113200.6</v>
      </c>
    </row>
    <row r="85" spans="1:25" s="76" customFormat="1" ht="38.25" customHeight="1" outlineLevel="2" x14ac:dyDescent="0.25">
      <c r="A85" s="105"/>
      <c r="B85" s="31" t="s">
        <v>63</v>
      </c>
      <c r="C85" s="104" t="s">
        <v>155</v>
      </c>
      <c r="D85" s="3" t="s">
        <v>4</v>
      </c>
      <c r="E85" s="3" t="s">
        <v>4</v>
      </c>
      <c r="F85" s="3" t="s">
        <v>4</v>
      </c>
      <c r="G85" s="3" t="s">
        <v>48</v>
      </c>
      <c r="H85" s="9" t="s">
        <v>261</v>
      </c>
      <c r="I85" s="3" t="s">
        <v>298</v>
      </c>
      <c r="J85" s="3">
        <v>521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39">
        <f>SUM(M85:X85)</f>
        <v>0</v>
      </c>
    </row>
    <row r="86" spans="1:25" s="76" customFormat="1" ht="69.75" customHeight="1" outlineLevel="2" x14ac:dyDescent="0.25">
      <c r="A86" s="105" t="s">
        <v>181</v>
      </c>
      <c r="B86" s="2" t="s">
        <v>141</v>
      </c>
      <c r="C86" s="19" t="s">
        <v>83</v>
      </c>
      <c r="D86" s="3" t="s">
        <v>4</v>
      </c>
      <c r="E86" s="105" t="s">
        <v>206</v>
      </c>
      <c r="F86" s="3" t="s">
        <v>4</v>
      </c>
      <c r="G86" s="3" t="s">
        <v>4</v>
      </c>
      <c r="H86" s="3" t="s">
        <v>4</v>
      </c>
      <c r="I86" s="3" t="s">
        <v>4</v>
      </c>
      <c r="J86" s="3" t="s">
        <v>4</v>
      </c>
      <c r="K86" s="3">
        <v>0</v>
      </c>
      <c r="L86" s="3">
        <v>0</v>
      </c>
      <c r="M86" s="105">
        <v>1</v>
      </c>
      <c r="N86" s="105">
        <v>0</v>
      </c>
      <c r="O86" s="3">
        <v>1</v>
      </c>
      <c r="P86" s="3">
        <v>0</v>
      </c>
      <c r="Q86" s="3">
        <v>0</v>
      </c>
      <c r="R86" s="3">
        <v>0</v>
      </c>
      <c r="S86" s="3">
        <v>1</v>
      </c>
      <c r="T86" s="3">
        <v>0</v>
      </c>
      <c r="U86" s="3">
        <v>1</v>
      </c>
      <c r="V86" s="3">
        <v>0</v>
      </c>
      <c r="W86" s="3">
        <v>1</v>
      </c>
      <c r="X86" s="3">
        <v>0</v>
      </c>
      <c r="Y86" s="3" t="s">
        <v>4</v>
      </c>
    </row>
    <row r="87" spans="1:25" s="76" customFormat="1" ht="78.75" customHeight="1" outlineLevel="2" x14ac:dyDescent="0.25">
      <c r="A87" s="105" t="s">
        <v>41</v>
      </c>
      <c r="B87" s="38" t="s">
        <v>210</v>
      </c>
      <c r="C87" s="3" t="s">
        <v>4</v>
      </c>
      <c r="D87" s="3" t="s">
        <v>48</v>
      </c>
      <c r="E87" s="3" t="s">
        <v>4</v>
      </c>
      <c r="F87" s="3" t="s">
        <v>287</v>
      </c>
      <c r="G87" s="105" t="s">
        <v>303</v>
      </c>
      <c r="H87" s="3" t="s">
        <v>48</v>
      </c>
      <c r="I87" s="3" t="s">
        <v>48</v>
      </c>
      <c r="J87" s="3" t="s">
        <v>48</v>
      </c>
      <c r="K87" s="3" t="s">
        <v>4</v>
      </c>
      <c r="L87" s="3" t="s">
        <v>4</v>
      </c>
      <c r="M87" s="3" t="s">
        <v>4</v>
      </c>
      <c r="N87" s="3" t="s">
        <v>4</v>
      </c>
      <c r="O87" s="3" t="s">
        <v>4</v>
      </c>
      <c r="P87" s="3" t="s">
        <v>4</v>
      </c>
      <c r="Q87" s="3" t="s">
        <v>4</v>
      </c>
      <c r="R87" s="3" t="s">
        <v>4</v>
      </c>
      <c r="S87" s="3" t="s">
        <v>4</v>
      </c>
      <c r="T87" s="3" t="s">
        <v>4</v>
      </c>
      <c r="U87" s="3" t="s">
        <v>4</v>
      </c>
      <c r="V87" s="3" t="s">
        <v>4</v>
      </c>
      <c r="W87" s="3" t="s">
        <v>4</v>
      </c>
      <c r="X87" s="3" t="s">
        <v>4</v>
      </c>
      <c r="Y87" s="3" t="s">
        <v>4</v>
      </c>
    </row>
    <row r="88" spans="1:25" s="76" customFormat="1" ht="21.75" customHeight="1" outlineLevel="2" x14ac:dyDescent="0.25">
      <c r="A88" s="105"/>
      <c r="B88" s="31" t="s">
        <v>63</v>
      </c>
      <c r="C88" s="104" t="s">
        <v>155</v>
      </c>
      <c r="D88" s="3" t="s">
        <v>4</v>
      </c>
      <c r="E88" s="3" t="s">
        <v>4</v>
      </c>
      <c r="F88" s="3" t="s">
        <v>4</v>
      </c>
      <c r="G88" s="3" t="s">
        <v>48</v>
      </c>
      <c r="H88" s="9" t="s">
        <v>261</v>
      </c>
      <c r="I88" s="9" t="s">
        <v>267</v>
      </c>
      <c r="J88" s="3">
        <v>244</v>
      </c>
      <c r="K88" s="8">
        <v>0</v>
      </c>
      <c r="L88" s="8">
        <v>900</v>
      </c>
      <c r="M88" s="8">
        <v>0</v>
      </c>
      <c r="N88" s="8">
        <v>0</v>
      </c>
      <c r="O88" s="8">
        <v>0</v>
      </c>
      <c r="P88" s="8">
        <v>955.5</v>
      </c>
      <c r="Q88" s="8">
        <v>2964.1</v>
      </c>
      <c r="R88" s="8">
        <v>2909.97</v>
      </c>
      <c r="S88" s="8">
        <v>3649</v>
      </c>
      <c r="T88" s="8">
        <v>1909.1</v>
      </c>
      <c r="U88" s="8">
        <v>2597.6999999999998</v>
      </c>
      <c r="V88" s="8">
        <v>0</v>
      </c>
      <c r="W88" s="8">
        <v>0</v>
      </c>
      <c r="X88" s="8">
        <v>0</v>
      </c>
      <c r="Y88" s="39">
        <f>SUM(M88:W88)</f>
        <v>14985.369999999999</v>
      </c>
    </row>
    <row r="89" spans="1:25" s="76" customFormat="1" ht="31.5" outlineLevel="2" x14ac:dyDescent="0.25">
      <c r="A89" s="105"/>
      <c r="B89" s="31" t="s">
        <v>63</v>
      </c>
      <c r="C89" s="104" t="s">
        <v>155</v>
      </c>
      <c r="D89" s="3" t="s">
        <v>4</v>
      </c>
      <c r="E89" s="3" t="s">
        <v>4</v>
      </c>
      <c r="F89" s="3" t="s">
        <v>4</v>
      </c>
      <c r="G89" s="3" t="s">
        <v>48</v>
      </c>
      <c r="H89" s="9" t="s">
        <v>261</v>
      </c>
      <c r="I89" s="3" t="s">
        <v>298</v>
      </c>
      <c r="J89" s="3">
        <v>521</v>
      </c>
      <c r="K89" s="8">
        <v>0</v>
      </c>
      <c r="L89" s="8">
        <v>613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39">
        <f>SUM(M89:S89)</f>
        <v>0</v>
      </c>
    </row>
    <row r="90" spans="1:25" s="76" customFormat="1" ht="53.25" customHeight="1" outlineLevel="2" x14ac:dyDescent="0.25">
      <c r="A90" s="37" t="s">
        <v>177</v>
      </c>
      <c r="B90" s="24" t="s">
        <v>202</v>
      </c>
      <c r="C90" s="104" t="s">
        <v>213</v>
      </c>
      <c r="D90" s="3" t="s">
        <v>4</v>
      </c>
      <c r="E90" s="105" t="s">
        <v>206</v>
      </c>
      <c r="F90" s="3" t="s">
        <v>4</v>
      </c>
      <c r="G90" s="3" t="s">
        <v>4</v>
      </c>
      <c r="H90" s="3" t="s">
        <v>4</v>
      </c>
      <c r="I90" s="3" t="s">
        <v>4</v>
      </c>
      <c r="J90" s="3" t="s">
        <v>4</v>
      </c>
      <c r="K90" s="3">
        <v>0</v>
      </c>
      <c r="L90" s="3">
        <v>1</v>
      </c>
      <c r="M90" s="3">
        <v>0</v>
      </c>
      <c r="N90" s="3">
        <v>0</v>
      </c>
      <c r="O90" s="3">
        <v>0</v>
      </c>
      <c r="P90" s="3">
        <v>0</v>
      </c>
      <c r="Q90" s="3">
        <v>1</v>
      </c>
      <c r="R90" s="3">
        <v>1</v>
      </c>
      <c r="S90" s="3">
        <v>1</v>
      </c>
      <c r="T90" s="3">
        <v>0</v>
      </c>
      <c r="U90" s="3">
        <v>1</v>
      </c>
      <c r="V90" s="3">
        <v>1</v>
      </c>
      <c r="W90" s="3">
        <v>0</v>
      </c>
      <c r="X90" s="3">
        <v>0</v>
      </c>
      <c r="Y90" s="28" t="s">
        <v>4</v>
      </c>
    </row>
    <row r="91" spans="1:25" s="76" customFormat="1" ht="84.75" customHeight="1" outlineLevel="2" x14ac:dyDescent="0.25">
      <c r="A91" s="105" t="s">
        <v>147</v>
      </c>
      <c r="B91" s="38" t="s">
        <v>224</v>
      </c>
      <c r="C91" s="19" t="s">
        <v>4</v>
      </c>
      <c r="D91" s="3" t="s">
        <v>48</v>
      </c>
      <c r="E91" s="3" t="s">
        <v>4</v>
      </c>
      <c r="F91" s="3" t="s">
        <v>287</v>
      </c>
      <c r="G91" s="105" t="s">
        <v>302</v>
      </c>
      <c r="H91" s="3" t="s">
        <v>4</v>
      </c>
      <c r="I91" s="3" t="s">
        <v>4</v>
      </c>
      <c r="J91" s="3" t="s">
        <v>4</v>
      </c>
      <c r="K91" s="3" t="s">
        <v>4</v>
      </c>
      <c r="L91" s="3" t="s">
        <v>4</v>
      </c>
      <c r="M91" s="3" t="s">
        <v>4</v>
      </c>
      <c r="N91" s="3" t="s">
        <v>4</v>
      </c>
      <c r="O91" s="3" t="s">
        <v>4</v>
      </c>
      <c r="P91" s="3" t="s">
        <v>4</v>
      </c>
      <c r="Q91" s="3" t="s">
        <v>4</v>
      </c>
      <c r="R91" s="3" t="s">
        <v>4</v>
      </c>
      <c r="S91" s="3" t="s">
        <v>4</v>
      </c>
      <c r="T91" s="3" t="s">
        <v>4</v>
      </c>
      <c r="U91" s="3" t="s">
        <v>4</v>
      </c>
      <c r="V91" s="3" t="s">
        <v>4</v>
      </c>
      <c r="W91" s="3" t="s">
        <v>4</v>
      </c>
      <c r="X91" s="3" t="s">
        <v>4</v>
      </c>
      <c r="Y91" s="3" t="s">
        <v>4</v>
      </c>
    </row>
    <row r="92" spans="1:25" s="76" customFormat="1" ht="19.5" customHeight="1" outlineLevel="2" x14ac:dyDescent="0.25">
      <c r="A92" s="105"/>
      <c r="B92" s="30" t="s">
        <v>63</v>
      </c>
      <c r="C92" s="104" t="s">
        <v>155</v>
      </c>
      <c r="D92" s="3" t="s">
        <v>4</v>
      </c>
      <c r="E92" s="3" t="s">
        <v>4</v>
      </c>
      <c r="F92" s="3" t="s">
        <v>4</v>
      </c>
      <c r="G92" s="3" t="s">
        <v>4</v>
      </c>
      <c r="H92" s="9" t="s">
        <v>261</v>
      </c>
      <c r="I92" s="9" t="s">
        <v>268</v>
      </c>
      <c r="J92" s="3">
        <v>244</v>
      </c>
      <c r="K92" s="8">
        <v>0</v>
      </c>
      <c r="L92" s="8">
        <v>776</v>
      </c>
      <c r="M92" s="8">
        <v>1200</v>
      </c>
      <c r="N92" s="8">
        <v>0</v>
      </c>
      <c r="O92" s="8">
        <v>0</v>
      </c>
      <c r="P92" s="8">
        <v>0</v>
      </c>
      <c r="Q92" s="8">
        <v>0</v>
      </c>
      <c r="R92" s="8">
        <v>5858.2</v>
      </c>
      <c r="S92" s="8">
        <v>9226.9</v>
      </c>
      <c r="T92" s="8">
        <v>3106.3</v>
      </c>
      <c r="U92" s="8">
        <v>9529.7000000000007</v>
      </c>
      <c r="V92" s="8">
        <v>11224.2</v>
      </c>
      <c r="W92" s="8">
        <v>11650.8</v>
      </c>
      <c r="X92" s="8">
        <v>0</v>
      </c>
      <c r="Y92" s="39">
        <f>SUM(M92:W92)</f>
        <v>51796.100000000006</v>
      </c>
    </row>
    <row r="93" spans="1:25" s="76" customFormat="1" ht="19.5" customHeight="1" outlineLevel="2" x14ac:dyDescent="0.25">
      <c r="A93" s="105"/>
      <c r="B93" s="30" t="s">
        <v>63</v>
      </c>
      <c r="C93" s="104" t="s">
        <v>155</v>
      </c>
      <c r="D93" s="3" t="s">
        <v>4</v>
      </c>
      <c r="E93" s="3" t="s">
        <v>4</v>
      </c>
      <c r="F93" s="3" t="s">
        <v>4</v>
      </c>
      <c r="G93" s="3" t="s">
        <v>4</v>
      </c>
      <c r="H93" s="9" t="s">
        <v>261</v>
      </c>
      <c r="I93" s="9" t="s">
        <v>269</v>
      </c>
      <c r="J93" s="3">
        <v>810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5000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39">
        <f>SUM(M93:W93)</f>
        <v>5000</v>
      </c>
    </row>
    <row r="94" spans="1:25" s="76" customFormat="1" ht="21.75" customHeight="1" outlineLevel="2" x14ac:dyDescent="0.25">
      <c r="A94" s="105"/>
      <c r="B94" s="31" t="s">
        <v>114</v>
      </c>
      <c r="C94" s="104" t="s">
        <v>155</v>
      </c>
      <c r="D94" s="3" t="s">
        <v>4</v>
      </c>
      <c r="E94" s="3" t="s">
        <v>4</v>
      </c>
      <c r="F94" s="3" t="s">
        <v>4</v>
      </c>
      <c r="G94" s="3" t="s">
        <v>48</v>
      </c>
      <c r="H94" s="3" t="s">
        <v>48</v>
      </c>
      <c r="I94" s="3" t="s">
        <v>48</v>
      </c>
      <c r="J94" s="3" t="s">
        <v>48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39">
        <f>SUM(M94:S94)</f>
        <v>0</v>
      </c>
    </row>
    <row r="95" spans="1:25" s="76" customFormat="1" ht="33.75" customHeight="1" outlineLevel="1" x14ac:dyDescent="0.25">
      <c r="A95" s="105"/>
      <c r="B95" s="31" t="s">
        <v>63</v>
      </c>
      <c r="C95" s="104" t="s">
        <v>155</v>
      </c>
      <c r="D95" s="3" t="s">
        <v>4</v>
      </c>
      <c r="E95" s="3" t="s">
        <v>4</v>
      </c>
      <c r="F95" s="3" t="s">
        <v>4</v>
      </c>
      <c r="G95" s="3" t="s">
        <v>48</v>
      </c>
      <c r="H95" s="9" t="s">
        <v>261</v>
      </c>
      <c r="I95" s="3" t="s">
        <v>298</v>
      </c>
      <c r="J95" s="3">
        <v>521</v>
      </c>
      <c r="K95" s="8">
        <v>0</v>
      </c>
      <c r="L95" s="8">
        <v>61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39">
        <f>SUM(M95:S95)</f>
        <v>0</v>
      </c>
    </row>
    <row r="96" spans="1:25" ht="88.5" customHeight="1" outlineLevel="1" x14ac:dyDescent="0.25">
      <c r="A96" s="5" t="s">
        <v>178</v>
      </c>
      <c r="B96" s="24" t="s">
        <v>179</v>
      </c>
      <c r="C96" s="104" t="s">
        <v>213</v>
      </c>
      <c r="D96" s="6" t="s">
        <v>4</v>
      </c>
      <c r="E96" s="105" t="s">
        <v>206</v>
      </c>
      <c r="F96" s="3" t="s">
        <v>4</v>
      </c>
      <c r="G96" s="3" t="s">
        <v>4</v>
      </c>
      <c r="H96" s="7" t="s">
        <v>48</v>
      </c>
      <c r="I96" s="7" t="s">
        <v>48</v>
      </c>
      <c r="J96" s="7" t="s">
        <v>48</v>
      </c>
      <c r="K96" s="3">
        <v>0</v>
      </c>
      <c r="L96" s="3">
        <v>1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1</v>
      </c>
      <c r="T96" s="3">
        <v>0</v>
      </c>
      <c r="U96" s="3">
        <v>1</v>
      </c>
      <c r="V96" s="3">
        <v>1</v>
      </c>
      <c r="W96" s="3">
        <v>0</v>
      </c>
      <c r="X96" s="3">
        <v>0</v>
      </c>
      <c r="Y96" s="41" t="s">
        <v>4</v>
      </c>
    </row>
    <row r="97" spans="1:25" ht="55.5" customHeight="1" outlineLevel="1" x14ac:dyDescent="0.25">
      <c r="A97" s="5" t="s">
        <v>180</v>
      </c>
      <c r="B97" s="24" t="s">
        <v>203</v>
      </c>
      <c r="C97" s="104" t="s">
        <v>213</v>
      </c>
      <c r="D97" s="7" t="s">
        <v>4</v>
      </c>
      <c r="E97" s="105" t="s">
        <v>206</v>
      </c>
      <c r="F97" s="3" t="s">
        <v>4</v>
      </c>
      <c r="G97" s="3" t="s">
        <v>4</v>
      </c>
      <c r="H97" s="7" t="s">
        <v>48</v>
      </c>
      <c r="I97" s="7" t="s">
        <v>48</v>
      </c>
      <c r="J97" s="7" t="s">
        <v>48</v>
      </c>
      <c r="K97" s="3">
        <v>0</v>
      </c>
      <c r="L97" s="3">
        <v>0</v>
      </c>
      <c r="M97" s="3">
        <v>2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5</v>
      </c>
      <c r="T97" s="3">
        <v>0</v>
      </c>
      <c r="U97" s="3">
        <v>0</v>
      </c>
      <c r="V97" s="3">
        <v>2</v>
      </c>
      <c r="W97" s="3">
        <v>2</v>
      </c>
      <c r="X97" s="3">
        <v>0</v>
      </c>
      <c r="Y97" s="41" t="s">
        <v>4</v>
      </c>
    </row>
    <row r="98" spans="1:25" ht="53.25" customHeight="1" outlineLevel="1" x14ac:dyDescent="0.25">
      <c r="A98" s="105" t="s">
        <v>284</v>
      </c>
      <c r="B98" s="38" t="s">
        <v>288</v>
      </c>
      <c r="C98" s="103" t="s">
        <v>4</v>
      </c>
      <c r="D98" s="6" t="s">
        <v>48</v>
      </c>
      <c r="E98" s="3" t="s">
        <v>4</v>
      </c>
      <c r="F98" s="3" t="s">
        <v>305</v>
      </c>
      <c r="G98" s="105" t="s">
        <v>223</v>
      </c>
      <c r="H98" s="6" t="s">
        <v>4</v>
      </c>
      <c r="I98" s="6" t="s">
        <v>4</v>
      </c>
      <c r="J98" s="6" t="s">
        <v>4</v>
      </c>
      <c r="K98" s="6" t="s">
        <v>4</v>
      </c>
      <c r="L98" s="6" t="s">
        <v>4</v>
      </c>
      <c r="M98" s="6" t="s">
        <v>4</v>
      </c>
      <c r="N98" s="6" t="s">
        <v>4</v>
      </c>
      <c r="O98" s="6" t="s">
        <v>4</v>
      </c>
      <c r="P98" s="6" t="s">
        <v>4</v>
      </c>
      <c r="Q98" s="3" t="s">
        <v>4</v>
      </c>
      <c r="R98" s="3" t="s">
        <v>4</v>
      </c>
      <c r="S98" s="3" t="s">
        <v>4</v>
      </c>
      <c r="T98" s="3" t="s">
        <v>4</v>
      </c>
      <c r="U98" s="3" t="s">
        <v>4</v>
      </c>
      <c r="V98" s="3" t="s">
        <v>4</v>
      </c>
      <c r="W98" s="3" t="s">
        <v>4</v>
      </c>
      <c r="X98" s="3" t="s">
        <v>4</v>
      </c>
      <c r="Y98" s="6" t="s">
        <v>4</v>
      </c>
    </row>
    <row r="99" spans="1:25" ht="36.75" customHeight="1" outlineLevel="1" x14ac:dyDescent="0.25">
      <c r="A99" s="105"/>
      <c r="B99" s="30" t="s">
        <v>63</v>
      </c>
      <c r="C99" s="104" t="s">
        <v>155</v>
      </c>
      <c r="D99" s="105" t="s">
        <v>4</v>
      </c>
      <c r="E99" s="3" t="s">
        <v>4</v>
      </c>
      <c r="F99" s="3" t="s">
        <v>4</v>
      </c>
      <c r="G99" s="105" t="s">
        <v>48</v>
      </c>
      <c r="H99" s="43" t="s">
        <v>261</v>
      </c>
      <c r="I99" s="43" t="s">
        <v>285</v>
      </c>
      <c r="J99" s="6">
        <v>244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11259.2</v>
      </c>
      <c r="V99" s="8">
        <v>0</v>
      </c>
      <c r="W99" s="8">
        <v>0</v>
      </c>
      <c r="X99" s="8">
        <v>0</v>
      </c>
      <c r="Y99" s="39">
        <f>SUM(M99:X99)</f>
        <v>11259.2</v>
      </c>
    </row>
    <row r="100" spans="1:25" ht="103.5" customHeight="1" outlineLevel="2" x14ac:dyDescent="0.25">
      <c r="A100" s="106" t="s">
        <v>44</v>
      </c>
      <c r="B100" s="30" t="s">
        <v>137</v>
      </c>
      <c r="C100" s="102" t="s">
        <v>4</v>
      </c>
      <c r="D100" s="6" t="s">
        <v>48</v>
      </c>
      <c r="E100" s="3" t="s">
        <v>4</v>
      </c>
      <c r="F100" s="3" t="s">
        <v>287</v>
      </c>
      <c r="G100" s="105" t="s">
        <v>223</v>
      </c>
      <c r="H100" s="6" t="s">
        <v>4</v>
      </c>
      <c r="I100" s="6" t="s">
        <v>4</v>
      </c>
      <c r="J100" s="6" t="s">
        <v>4</v>
      </c>
      <c r="K100" s="6" t="s">
        <v>4</v>
      </c>
      <c r="L100" s="6" t="s">
        <v>4</v>
      </c>
      <c r="M100" s="6" t="s">
        <v>4</v>
      </c>
      <c r="N100" s="6" t="s">
        <v>4</v>
      </c>
      <c r="O100" s="6" t="s">
        <v>4</v>
      </c>
      <c r="P100" s="6" t="s">
        <v>4</v>
      </c>
      <c r="Q100" s="3" t="s">
        <v>4</v>
      </c>
      <c r="R100" s="3" t="s">
        <v>4</v>
      </c>
      <c r="S100" s="3" t="s">
        <v>4</v>
      </c>
      <c r="T100" s="3" t="s">
        <v>4</v>
      </c>
      <c r="U100" s="3" t="s">
        <v>4</v>
      </c>
      <c r="V100" s="3" t="s">
        <v>4</v>
      </c>
      <c r="W100" s="3" t="s">
        <v>4</v>
      </c>
      <c r="X100" s="6" t="s">
        <v>4</v>
      </c>
      <c r="Y100" s="6" t="s">
        <v>4</v>
      </c>
    </row>
    <row r="101" spans="1:25" s="76" customFormat="1" ht="31.5" outlineLevel="2" x14ac:dyDescent="0.25">
      <c r="A101" s="105"/>
      <c r="B101" s="30" t="s">
        <v>63</v>
      </c>
      <c r="C101" s="104" t="s">
        <v>155</v>
      </c>
      <c r="D101" s="105" t="s">
        <v>4</v>
      </c>
      <c r="E101" s="3" t="s">
        <v>4</v>
      </c>
      <c r="F101" s="3" t="s">
        <v>4</v>
      </c>
      <c r="G101" s="105" t="s">
        <v>48</v>
      </c>
      <c r="H101" s="3" t="s">
        <v>48</v>
      </c>
      <c r="I101" s="3" t="s">
        <v>48</v>
      </c>
      <c r="J101" s="3" t="s">
        <v>48</v>
      </c>
      <c r="K101" s="8">
        <f t="shared" ref="K101:P101" si="20">K108+K111</f>
        <v>0</v>
      </c>
      <c r="L101" s="8">
        <f t="shared" si="20"/>
        <v>0</v>
      </c>
      <c r="M101" s="8">
        <f t="shared" si="20"/>
        <v>0</v>
      </c>
      <c r="N101" s="8">
        <f t="shared" si="20"/>
        <v>0</v>
      </c>
      <c r="O101" s="8">
        <f t="shared" si="20"/>
        <v>0</v>
      </c>
      <c r="P101" s="8">
        <f t="shared" si="20"/>
        <v>2000</v>
      </c>
      <c r="Q101" s="8">
        <v>0</v>
      </c>
      <c r="R101" s="8">
        <f t="shared" ref="R101:W101" si="21">R108+R111</f>
        <v>0</v>
      </c>
      <c r="S101" s="8">
        <f>S108+S111+S114</f>
        <v>1600</v>
      </c>
      <c r="T101" s="8">
        <f t="shared" si="21"/>
        <v>0</v>
      </c>
      <c r="U101" s="8">
        <f>U108+U111+U114</f>
        <v>3550</v>
      </c>
      <c r="V101" s="8">
        <f t="shared" si="21"/>
        <v>0</v>
      </c>
      <c r="W101" s="8">
        <f t="shared" si="21"/>
        <v>0</v>
      </c>
      <c r="X101" s="8">
        <v>0</v>
      </c>
      <c r="Y101" s="39">
        <f>SUM(M101:W101)</f>
        <v>7150</v>
      </c>
    </row>
    <row r="102" spans="1:25" ht="31.5" outlineLevel="2" x14ac:dyDescent="0.25">
      <c r="A102" s="18"/>
      <c r="B102" s="31" t="s">
        <v>114</v>
      </c>
      <c r="C102" s="104" t="s">
        <v>155</v>
      </c>
      <c r="D102" s="18" t="s">
        <v>4</v>
      </c>
      <c r="E102" s="3" t="s">
        <v>4</v>
      </c>
      <c r="F102" s="3" t="s">
        <v>4</v>
      </c>
      <c r="G102" s="105" t="s">
        <v>48</v>
      </c>
      <c r="H102" s="43" t="s">
        <v>261</v>
      </c>
      <c r="I102" s="43" t="s">
        <v>270</v>
      </c>
      <c r="J102" s="6">
        <v>244</v>
      </c>
      <c r="K102" s="26">
        <f t="shared" ref="K102:P102" si="22">K105</f>
        <v>397</v>
      </c>
      <c r="L102" s="26">
        <f t="shared" si="22"/>
        <v>390</v>
      </c>
      <c r="M102" s="26">
        <f t="shared" si="22"/>
        <v>466.1</v>
      </c>
      <c r="N102" s="26">
        <f t="shared" si="22"/>
        <v>839.9</v>
      </c>
      <c r="O102" s="26">
        <f t="shared" si="22"/>
        <v>392</v>
      </c>
      <c r="P102" s="26">
        <f t="shared" si="22"/>
        <v>8639.6</v>
      </c>
      <c r="Q102" s="8">
        <f>Q105</f>
        <v>1218</v>
      </c>
      <c r="R102" s="8">
        <f>R105</f>
        <v>0</v>
      </c>
      <c r="S102" s="8">
        <f>S105</f>
        <v>5365.9</v>
      </c>
      <c r="T102" s="8">
        <v>5000</v>
      </c>
      <c r="U102" s="8">
        <f>U105+U117</f>
        <v>8230.4</v>
      </c>
      <c r="V102" s="8">
        <f t="shared" ref="V102:X102" si="23">V105+V117</f>
        <v>1862</v>
      </c>
      <c r="W102" s="8">
        <f t="shared" si="23"/>
        <v>10726.5</v>
      </c>
      <c r="X102" s="8">
        <f t="shared" si="23"/>
        <v>0</v>
      </c>
      <c r="Y102" s="40">
        <f>SUM(M102:W102)</f>
        <v>42740.4</v>
      </c>
    </row>
    <row r="103" spans="1:25" ht="54.75" customHeight="1" outlineLevel="2" x14ac:dyDescent="0.25">
      <c r="A103" s="18" t="s">
        <v>70</v>
      </c>
      <c r="B103" s="2" t="s">
        <v>204</v>
      </c>
      <c r="C103" s="102" t="s">
        <v>213</v>
      </c>
      <c r="D103" s="6" t="s">
        <v>4</v>
      </c>
      <c r="E103" s="105" t="s">
        <v>206</v>
      </c>
      <c r="F103" s="3" t="s">
        <v>4</v>
      </c>
      <c r="G103" s="3" t="s">
        <v>4</v>
      </c>
      <c r="H103" s="6" t="s">
        <v>4</v>
      </c>
      <c r="I103" s="6" t="s">
        <v>4</v>
      </c>
      <c r="J103" s="3" t="s">
        <v>4</v>
      </c>
      <c r="K103" s="3">
        <v>1</v>
      </c>
      <c r="L103" s="3">
        <v>1</v>
      </c>
      <c r="M103" s="3">
        <v>0</v>
      </c>
      <c r="N103" s="3">
        <v>1</v>
      </c>
      <c r="O103" s="3">
        <v>0</v>
      </c>
      <c r="P103" s="3">
        <v>3</v>
      </c>
      <c r="Q103" s="3">
        <v>2</v>
      </c>
      <c r="R103" s="3">
        <v>0</v>
      </c>
      <c r="S103" s="3">
        <v>1</v>
      </c>
      <c r="T103" s="3">
        <v>1</v>
      </c>
      <c r="U103" s="3">
        <v>2</v>
      </c>
      <c r="V103" s="3">
        <v>2</v>
      </c>
      <c r="W103" s="3">
        <v>2</v>
      </c>
      <c r="X103" s="3">
        <v>0</v>
      </c>
      <c r="Y103" s="6" t="s">
        <v>4</v>
      </c>
    </row>
    <row r="104" spans="1:25" ht="67.5" customHeight="1" outlineLevel="2" x14ac:dyDescent="0.25">
      <c r="A104" s="18" t="s">
        <v>45</v>
      </c>
      <c r="B104" s="38" t="s">
        <v>110</v>
      </c>
      <c r="C104" s="103" t="s">
        <v>4</v>
      </c>
      <c r="D104" s="6" t="s">
        <v>48</v>
      </c>
      <c r="E104" s="3" t="s">
        <v>4</v>
      </c>
      <c r="F104" s="3" t="s">
        <v>287</v>
      </c>
      <c r="G104" s="105" t="s">
        <v>222</v>
      </c>
      <c r="H104" s="6" t="s">
        <v>4</v>
      </c>
      <c r="I104" s="6" t="s">
        <v>4</v>
      </c>
      <c r="J104" s="6" t="s">
        <v>4</v>
      </c>
      <c r="K104" s="6" t="s">
        <v>4</v>
      </c>
      <c r="L104" s="6" t="s">
        <v>4</v>
      </c>
      <c r="M104" s="6" t="s">
        <v>4</v>
      </c>
      <c r="N104" s="6" t="s">
        <v>4</v>
      </c>
      <c r="O104" s="6" t="s">
        <v>4</v>
      </c>
      <c r="P104" s="6" t="s">
        <v>4</v>
      </c>
      <c r="Q104" s="3" t="s">
        <v>4</v>
      </c>
      <c r="R104" s="3" t="s">
        <v>4</v>
      </c>
      <c r="S104" s="3" t="s">
        <v>4</v>
      </c>
      <c r="T104" s="3" t="s">
        <v>4</v>
      </c>
      <c r="U104" s="3" t="s">
        <v>4</v>
      </c>
      <c r="V104" s="3" t="s">
        <v>4</v>
      </c>
      <c r="W104" s="3" t="s">
        <v>4</v>
      </c>
      <c r="X104" s="6" t="s">
        <v>4</v>
      </c>
      <c r="Y104" s="6" t="s">
        <v>4</v>
      </c>
    </row>
    <row r="105" spans="1:25" ht="31.5" outlineLevel="2" x14ac:dyDescent="0.25">
      <c r="A105" s="18"/>
      <c r="B105" s="30" t="s">
        <v>114</v>
      </c>
      <c r="C105" s="104" t="s">
        <v>155</v>
      </c>
      <c r="D105" s="18" t="s">
        <v>4</v>
      </c>
      <c r="E105" s="3" t="s">
        <v>4</v>
      </c>
      <c r="F105" s="3" t="s">
        <v>4</v>
      </c>
      <c r="G105" s="3" t="s">
        <v>4</v>
      </c>
      <c r="H105" s="43" t="s">
        <v>261</v>
      </c>
      <c r="I105" s="43" t="s">
        <v>270</v>
      </c>
      <c r="J105" s="6">
        <v>244</v>
      </c>
      <c r="K105" s="26">
        <v>397</v>
      </c>
      <c r="L105" s="26">
        <v>390</v>
      </c>
      <c r="M105" s="26">
        <v>466.1</v>
      </c>
      <c r="N105" s="26">
        <v>839.9</v>
      </c>
      <c r="O105" s="26">
        <v>392</v>
      </c>
      <c r="P105" s="26">
        <v>8639.6</v>
      </c>
      <c r="Q105" s="8">
        <v>1218</v>
      </c>
      <c r="R105" s="8">
        <v>0</v>
      </c>
      <c r="S105" s="8">
        <v>5365.9</v>
      </c>
      <c r="T105" s="8">
        <v>5000</v>
      </c>
      <c r="U105" s="8">
        <v>7500</v>
      </c>
      <c r="V105" s="8">
        <v>1135.5</v>
      </c>
      <c r="W105" s="8">
        <v>10000</v>
      </c>
      <c r="X105" s="8">
        <v>0</v>
      </c>
      <c r="Y105" s="40">
        <f>SUM(M105:X105)</f>
        <v>40557</v>
      </c>
    </row>
    <row r="106" spans="1:25" ht="54.75" customHeight="1" outlineLevel="2" x14ac:dyDescent="0.25">
      <c r="A106" s="5" t="s">
        <v>184</v>
      </c>
      <c r="B106" s="2" t="s">
        <v>142</v>
      </c>
      <c r="C106" s="103" t="s">
        <v>86</v>
      </c>
      <c r="D106" s="6" t="s">
        <v>4</v>
      </c>
      <c r="E106" s="105" t="s">
        <v>206</v>
      </c>
      <c r="F106" s="3" t="s">
        <v>4</v>
      </c>
      <c r="G106" s="3" t="s">
        <v>4</v>
      </c>
      <c r="H106" s="6" t="s">
        <v>4</v>
      </c>
      <c r="I106" s="6" t="s">
        <v>4</v>
      </c>
      <c r="J106" s="6" t="s">
        <v>4</v>
      </c>
      <c r="K106" s="6">
        <v>21</v>
      </c>
      <c r="L106" s="6">
        <v>17.399999999999999</v>
      </c>
      <c r="M106" s="6">
        <v>0</v>
      </c>
      <c r="N106" s="6">
        <v>29</v>
      </c>
      <c r="O106" s="6">
        <v>0</v>
      </c>
      <c r="P106" s="6">
        <v>65.5</v>
      </c>
      <c r="Q106" s="3">
        <v>64.3</v>
      </c>
      <c r="R106" s="3">
        <v>0</v>
      </c>
      <c r="S106" s="3">
        <v>0</v>
      </c>
      <c r="T106" s="3">
        <v>260.89999999999998</v>
      </c>
      <c r="U106" s="3">
        <v>19.350000000000001</v>
      </c>
      <c r="V106" s="3">
        <v>19.350000000000001</v>
      </c>
      <c r="W106" s="3">
        <v>12.13</v>
      </c>
      <c r="X106" s="3">
        <v>0</v>
      </c>
      <c r="Y106" s="6" t="s">
        <v>4</v>
      </c>
    </row>
    <row r="107" spans="1:25" ht="56.25" customHeight="1" outlineLevel="2" x14ac:dyDescent="0.25">
      <c r="A107" s="18" t="s">
        <v>46</v>
      </c>
      <c r="B107" s="38" t="s">
        <v>136</v>
      </c>
      <c r="C107" s="103" t="s">
        <v>4</v>
      </c>
      <c r="D107" s="6" t="s">
        <v>48</v>
      </c>
      <c r="E107" s="3" t="s">
        <v>4</v>
      </c>
      <c r="F107" s="3" t="s">
        <v>287</v>
      </c>
      <c r="G107" s="105" t="s">
        <v>222</v>
      </c>
      <c r="H107" s="6" t="s">
        <v>4</v>
      </c>
      <c r="I107" s="6" t="s">
        <v>4</v>
      </c>
      <c r="J107" s="6" t="s">
        <v>4</v>
      </c>
      <c r="K107" s="6" t="s">
        <v>4</v>
      </c>
      <c r="L107" s="6" t="s">
        <v>4</v>
      </c>
      <c r="M107" s="6" t="s">
        <v>4</v>
      </c>
      <c r="N107" s="6" t="s">
        <v>4</v>
      </c>
      <c r="O107" s="6" t="s">
        <v>4</v>
      </c>
      <c r="P107" s="6" t="s">
        <v>4</v>
      </c>
      <c r="Q107" s="3" t="s">
        <v>4</v>
      </c>
      <c r="R107" s="3" t="s">
        <v>4</v>
      </c>
      <c r="S107" s="3" t="s">
        <v>4</v>
      </c>
      <c r="T107" s="3" t="s">
        <v>4</v>
      </c>
      <c r="U107" s="3" t="s">
        <v>4</v>
      </c>
      <c r="V107" s="3" t="s">
        <v>4</v>
      </c>
      <c r="W107" s="3" t="s">
        <v>4</v>
      </c>
      <c r="X107" s="6" t="s">
        <v>4</v>
      </c>
      <c r="Y107" s="6" t="s">
        <v>4</v>
      </c>
    </row>
    <row r="108" spans="1:25" s="76" customFormat="1" ht="31.5" outlineLevel="2" x14ac:dyDescent="0.25">
      <c r="A108" s="105"/>
      <c r="B108" s="30" t="s">
        <v>63</v>
      </c>
      <c r="C108" s="104" t="s">
        <v>155</v>
      </c>
      <c r="D108" s="105" t="s">
        <v>4</v>
      </c>
      <c r="E108" s="3" t="s">
        <v>4</v>
      </c>
      <c r="F108" s="3" t="s">
        <v>4</v>
      </c>
      <c r="G108" s="3" t="s">
        <v>4</v>
      </c>
      <c r="H108" s="9" t="s">
        <v>261</v>
      </c>
      <c r="I108" s="9" t="s">
        <v>271</v>
      </c>
      <c r="J108" s="3">
        <v>244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39">
        <v>0</v>
      </c>
    </row>
    <row r="109" spans="1:25" ht="56.25" customHeight="1" outlineLevel="2" x14ac:dyDescent="0.25">
      <c r="A109" s="5" t="s">
        <v>185</v>
      </c>
      <c r="B109" s="2" t="s">
        <v>143</v>
      </c>
      <c r="C109" s="103" t="s">
        <v>87</v>
      </c>
      <c r="D109" s="6" t="s">
        <v>4</v>
      </c>
      <c r="E109" s="105" t="s">
        <v>206</v>
      </c>
      <c r="F109" s="3" t="s">
        <v>4</v>
      </c>
      <c r="G109" s="3" t="s">
        <v>4</v>
      </c>
      <c r="H109" s="6" t="s">
        <v>4</v>
      </c>
      <c r="I109" s="6" t="s">
        <v>4</v>
      </c>
      <c r="J109" s="6" t="s">
        <v>4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6" t="s">
        <v>4</v>
      </c>
      <c r="Y109" s="6" t="s">
        <v>4</v>
      </c>
    </row>
    <row r="110" spans="1:25" ht="54.75" customHeight="1" outlineLevel="2" x14ac:dyDescent="0.25">
      <c r="A110" s="18" t="s">
        <v>127</v>
      </c>
      <c r="B110" s="38" t="s">
        <v>128</v>
      </c>
      <c r="C110" s="103" t="s">
        <v>4</v>
      </c>
      <c r="D110" s="6" t="s">
        <v>48</v>
      </c>
      <c r="E110" s="3" t="s">
        <v>4</v>
      </c>
      <c r="F110" s="3" t="s">
        <v>306</v>
      </c>
      <c r="G110" s="105" t="s">
        <v>222</v>
      </c>
      <c r="H110" s="6" t="s">
        <v>4</v>
      </c>
      <c r="I110" s="6" t="s">
        <v>4</v>
      </c>
      <c r="J110" s="6" t="s">
        <v>4</v>
      </c>
      <c r="K110" s="6" t="s">
        <v>4</v>
      </c>
      <c r="L110" s="6" t="s">
        <v>4</v>
      </c>
      <c r="M110" s="6" t="s">
        <v>4</v>
      </c>
      <c r="N110" s="6" t="s">
        <v>4</v>
      </c>
      <c r="O110" s="6" t="s">
        <v>4</v>
      </c>
      <c r="P110" s="6" t="s">
        <v>4</v>
      </c>
      <c r="Q110" s="3" t="s">
        <v>4</v>
      </c>
      <c r="R110" s="3" t="s">
        <v>4</v>
      </c>
      <c r="S110" s="3" t="s">
        <v>4</v>
      </c>
      <c r="T110" s="3" t="s">
        <v>4</v>
      </c>
      <c r="U110" s="3" t="s">
        <v>4</v>
      </c>
      <c r="V110" s="3" t="s">
        <v>4</v>
      </c>
      <c r="W110" s="3" t="s">
        <v>4</v>
      </c>
      <c r="X110" s="6" t="s">
        <v>4</v>
      </c>
      <c r="Y110" s="6" t="s">
        <v>4</v>
      </c>
    </row>
    <row r="111" spans="1:25" ht="38.25" customHeight="1" outlineLevel="2" x14ac:dyDescent="0.25">
      <c r="A111" s="18"/>
      <c r="B111" s="30" t="s">
        <v>63</v>
      </c>
      <c r="C111" s="104" t="s">
        <v>155</v>
      </c>
      <c r="D111" s="18" t="s">
        <v>4</v>
      </c>
      <c r="E111" s="3" t="s">
        <v>4</v>
      </c>
      <c r="F111" s="3" t="s">
        <v>4</v>
      </c>
      <c r="G111" s="3" t="s">
        <v>4</v>
      </c>
      <c r="H111" s="9" t="s">
        <v>261</v>
      </c>
      <c r="I111" s="9" t="s">
        <v>272</v>
      </c>
      <c r="J111" s="6">
        <v>244</v>
      </c>
      <c r="K111" s="26">
        <v>0</v>
      </c>
      <c r="L111" s="26">
        <v>0</v>
      </c>
      <c r="M111" s="26">
        <v>0</v>
      </c>
      <c r="N111" s="26">
        <v>0</v>
      </c>
      <c r="O111" s="26">
        <v>0</v>
      </c>
      <c r="P111" s="26">
        <v>2000</v>
      </c>
      <c r="Q111" s="8">
        <v>0</v>
      </c>
      <c r="R111" s="8">
        <v>0</v>
      </c>
      <c r="S111" s="8">
        <v>600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40">
        <f>SUM(M111:W111)</f>
        <v>2600</v>
      </c>
    </row>
    <row r="112" spans="1:25" ht="126.75" customHeight="1" outlineLevel="2" x14ac:dyDescent="0.25">
      <c r="A112" s="5" t="s">
        <v>183</v>
      </c>
      <c r="B112" s="2" t="s">
        <v>144</v>
      </c>
      <c r="C112" s="103" t="s">
        <v>86</v>
      </c>
      <c r="D112" s="6" t="s">
        <v>4</v>
      </c>
      <c r="E112" s="105" t="s">
        <v>206</v>
      </c>
      <c r="F112" s="3" t="s">
        <v>4</v>
      </c>
      <c r="G112" s="3" t="s">
        <v>4</v>
      </c>
      <c r="H112" s="6" t="s">
        <v>4</v>
      </c>
      <c r="I112" s="6" t="s">
        <v>4</v>
      </c>
      <c r="J112" s="6" t="s">
        <v>4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5">
        <v>0</v>
      </c>
      <c r="S112" s="4">
        <v>15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6" t="s">
        <v>4</v>
      </c>
    </row>
    <row r="113" spans="1:25" ht="84.75" customHeight="1" outlineLevel="2" x14ac:dyDescent="0.25">
      <c r="A113" s="5" t="s">
        <v>279</v>
      </c>
      <c r="B113" s="2" t="s">
        <v>254</v>
      </c>
      <c r="C113" s="103" t="s">
        <v>4</v>
      </c>
      <c r="D113" s="6" t="s">
        <v>48</v>
      </c>
      <c r="E113" s="3" t="s">
        <v>4</v>
      </c>
      <c r="F113" s="3" t="s">
        <v>304</v>
      </c>
      <c r="G113" s="105" t="s">
        <v>222</v>
      </c>
      <c r="H113" s="6" t="s">
        <v>4</v>
      </c>
      <c r="I113" s="6" t="s">
        <v>4</v>
      </c>
      <c r="J113" s="6" t="s">
        <v>4</v>
      </c>
      <c r="K113" s="6" t="s">
        <v>4</v>
      </c>
      <c r="L113" s="6" t="s">
        <v>4</v>
      </c>
      <c r="M113" s="6" t="s">
        <v>4</v>
      </c>
      <c r="N113" s="6" t="s">
        <v>4</v>
      </c>
      <c r="O113" s="6" t="s">
        <v>4</v>
      </c>
      <c r="P113" s="6" t="s">
        <v>4</v>
      </c>
      <c r="Q113" s="3" t="s">
        <v>4</v>
      </c>
      <c r="R113" s="3" t="s">
        <v>4</v>
      </c>
      <c r="S113" s="3" t="s">
        <v>4</v>
      </c>
      <c r="T113" s="3" t="s">
        <v>4</v>
      </c>
      <c r="U113" s="3" t="s">
        <v>4</v>
      </c>
      <c r="V113" s="3" t="s">
        <v>4</v>
      </c>
      <c r="W113" s="3" t="s">
        <v>4</v>
      </c>
      <c r="X113" s="6" t="s">
        <v>4</v>
      </c>
      <c r="Y113" s="6" t="s">
        <v>4</v>
      </c>
    </row>
    <row r="114" spans="1:25" ht="33.75" customHeight="1" outlineLevel="2" x14ac:dyDescent="0.25">
      <c r="A114" s="5"/>
      <c r="B114" s="30" t="s">
        <v>63</v>
      </c>
      <c r="C114" s="104" t="s">
        <v>155</v>
      </c>
      <c r="D114" s="105" t="s">
        <v>4</v>
      </c>
      <c r="E114" s="3" t="s">
        <v>4</v>
      </c>
      <c r="F114" s="3" t="s">
        <v>4</v>
      </c>
      <c r="G114" s="3" t="s">
        <v>4</v>
      </c>
      <c r="H114" s="9" t="s">
        <v>261</v>
      </c>
      <c r="I114" s="9" t="s">
        <v>283</v>
      </c>
      <c r="J114" s="3">
        <v>244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1000</v>
      </c>
      <c r="T114" s="1">
        <v>0</v>
      </c>
      <c r="U114" s="1">
        <v>3550</v>
      </c>
      <c r="V114" s="1">
        <v>0</v>
      </c>
      <c r="W114" s="1">
        <v>0</v>
      </c>
      <c r="X114" s="1">
        <v>0</v>
      </c>
      <c r="Y114" s="27">
        <f>SUM(M114:W114)</f>
        <v>4550</v>
      </c>
    </row>
    <row r="115" spans="1:25" ht="65.25" customHeight="1" outlineLevel="2" x14ac:dyDescent="0.25">
      <c r="A115" s="5" t="s">
        <v>280</v>
      </c>
      <c r="B115" s="2" t="s">
        <v>255</v>
      </c>
      <c r="C115" s="102" t="s">
        <v>213</v>
      </c>
      <c r="D115" s="3" t="s">
        <v>4</v>
      </c>
      <c r="E115" s="105" t="s">
        <v>206</v>
      </c>
      <c r="F115" s="3" t="s">
        <v>4</v>
      </c>
      <c r="G115" s="3" t="s">
        <v>48</v>
      </c>
      <c r="H115" s="3" t="s">
        <v>4</v>
      </c>
      <c r="I115" s="3" t="s">
        <v>4</v>
      </c>
      <c r="J115" s="3" t="s">
        <v>4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3</v>
      </c>
      <c r="T115" s="4">
        <v>0</v>
      </c>
      <c r="U115" s="4">
        <v>1</v>
      </c>
      <c r="V115" s="4">
        <v>0</v>
      </c>
      <c r="W115" s="4">
        <v>0</v>
      </c>
      <c r="X115" s="4">
        <v>0</v>
      </c>
      <c r="Y115" s="7" t="s">
        <v>4</v>
      </c>
    </row>
    <row r="116" spans="1:25" ht="65.25" customHeight="1" outlineLevel="2" x14ac:dyDescent="0.25">
      <c r="A116" s="5" t="s">
        <v>281</v>
      </c>
      <c r="B116" s="2" t="s">
        <v>258</v>
      </c>
      <c r="C116" s="103" t="s">
        <v>4</v>
      </c>
      <c r="D116" s="6" t="s">
        <v>48</v>
      </c>
      <c r="E116" s="3" t="s">
        <v>4</v>
      </c>
      <c r="F116" s="3" t="s">
        <v>305</v>
      </c>
      <c r="G116" s="105" t="s">
        <v>222</v>
      </c>
      <c r="H116" s="6" t="s">
        <v>4</v>
      </c>
      <c r="I116" s="6" t="s">
        <v>4</v>
      </c>
      <c r="J116" s="6" t="s">
        <v>4</v>
      </c>
      <c r="K116" s="6" t="s">
        <v>4</v>
      </c>
      <c r="L116" s="6" t="s">
        <v>4</v>
      </c>
      <c r="M116" s="6" t="s">
        <v>4</v>
      </c>
      <c r="N116" s="6" t="s">
        <v>4</v>
      </c>
      <c r="O116" s="6" t="s">
        <v>4</v>
      </c>
      <c r="P116" s="6" t="s">
        <v>4</v>
      </c>
      <c r="Q116" s="3" t="s">
        <v>4</v>
      </c>
      <c r="R116" s="3" t="s">
        <v>4</v>
      </c>
      <c r="S116" s="3" t="s">
        <v>4</v>
      </c>
      <c r="T116" s="3" t="s">
        <v>4</v>
      </c>
      <c r="U116" s="3" t="s">
        <v>4</v>
      </c>
      <c r="V116" s="3" t="s">
        <v>4</v>
      </c>
      <c r="W116" s="3" t="s">
        <v>4</v>
      </c>
      <c r="X116" s="6" t="s">
        <v>4</v>
      </c>
      <c r="Y116" s="6" t="s">
        <v>4</v>
      </c>
    </row>
    <row r="117" spans="1:25" ht="33" customHeight="1" outlineLevel="2" x14ac:dyDescent="0.25">
      <c r="A117" s="89"/>
      <c r="B117" s="30" t="s">
        <v>114</v>
      </c>
      <c r="C117" s="104" t="s">
        <v>155</v>
      </c>
      <c r="D117" s="105" t="s">
        <v>4</v>
      </c>
      <c r="E117" s="3" t="s">
        <v>4</v>
      </c>
      <c r="F117" s="3" t="s">
        <v>4</v>
      </c>
      <c r="G117" s="3" t="s">
        <v>4</v>
      </c>
      <c r="H117" s="9" t="s">
        <v>261</v>
      </c>
      <c r="I117" s="9" t="s">
        <v>278</v>
      </c>
      <c r="J117" s="3">
        <v>244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730.4</v>
      </c>
      <c r="V117" s="1">
        <v>726.5</v>
      </c>
      <c r="W117" s="1">
        <v>726.5</v>
      </c>
      <c r="X117" s="1">
        <v>0</v>
      </c>
      <c r="Y117" s="27">
        <f>SUM(M117:X117)</f>
        <v>2183.4</v>
      </c>
    </row>
    <row r="118" spans="1:25" ht="62.25" customHeight="1" outlineLevel="2" x14ac:dyDescent="0.25">
      <c r="A118" s="5" t="s">
        <v>282</v>
      </c>
      <c r="B118" s="2" t="s">
        <v>259</v>
      </c>
      <c r="C118" s="102" t="s">
        <v>213</v>
      </c>
      <c r="D118" s="3" t="s">
        <v>4</v>
      </c>
      <c r="E118" s="105" t="s">
        <v>206</v>
      </c>
      <c r="F118" s="3" t="s">
        <v>4</v>
      </c>
      <c r="G118" s="3" t="s">
        <v>48</v>
      </c>
      <c r="H118" s="3" t="s">
        <v>4</v>
      </c>
      <c r="I118" s="3" t="s">
        <v>4</v>
      </c>
      <c r="J118" s="3" t="s">
        <v>4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3</v>
      </c>
      <c r="U118" s="4">
        <v>3</v>
      </c>
      <c r="V118" s="4">
        <v>3</v>
      </c>
      <c r="W118" s="4">
        <v>3</v>
      </c>
      <c r="X118" s="4">
        <v>0</v>
      </c>
      <c r="Y118" s="7" t="s">
        <v>4</v>
      </c>
    </row>
    <row r="119" spans="1:25" ht="132.75" customHeight="1" outlineLevel="2" x14ac:dyDescent="0.25">
      <c r="A119" s="46" t="s">
        <v>236</v>
      </c>
      <c r="B119" s="31" t="s">
        <v>237</v>
      </c>
      <c r="C119" s="6" t="s">
        <v>4</v>
      </c>
      <c r="D119" s="6" t="s">
        <v>48</v>
      </c>
      <c r="E119" s="3" t="s">
        <v>4</v>
      </c>
      <c r="F119" s="7" t="s">
        <v>307</v>
      </c>
      <c r="G119" s="105" t="s">
        <v>239</v>
      </c>
      <c r="H119" s="6" t="s">
        <v>4</v>
      </c>
      <c r="I119" s="6" t="s">
        <v>4</v>
      </c>
      <c r="J119" s="6" t="s">
        <v>4</v>
      </c>
      <c r="K119" s="3" t="s">
        <v>4</v>
      </c>
      <c r="L119" s="3" t="s">
        <v>4</v>
      </c>
      <c r="M119" s="3" t="s">
        <v>4</v>
      </c>
      <c r="N119" s="3" t="s">
        <v>4</v>
      </c>
      <c r="O119" s="3" t="s">
        <v>4</v>
      </c>
      <c r="P119" s="3" t="s">
        <v>4</v>
      </c>
      <c r="Q119" s="3" t="s">
        <v>4</v>
      </c>
      <c r="R119" s="3" t="s">
        <v>4</v>
      </c>
      <c r="S119" s="3" t="s">
        <v>4</v>
      </c>
      <c r="T119" s="3" t="s">
        <v>4</v>
      </c>
      <c r="U119" s="3" t="s">
        <v>4</v>
      </c>
      <c r="V119" s="3" t="s">
        <v>4</v>
      </c>
      <c r="W119" s="3" t="s">
        <v>4</v>
      </c>
      <c r="X119" s="7" t="s">
        <v>4</v>
      </c>
      <c r="Y119" s="7" t="s">
        <v>4</v>
      </c>
    </row>
    <row r="120" spans="1:25" ht="32.25" customHeight="1" outlineLevel="2" x14ac:dyDescent="0.25">
      <c r="A120" s="47"/>
      <c r="B120" s="31" t="s">
        <v>63</v>
      </c>
      <c r="C120" s="22" t="s">
        <v>155</v>
      </c>
      <c r="D120" s="23" t="s">
        <v>4</v>
      </c>
      <c r="E120" s="23" t="s">
        <v>4</v>
      </c>
      <c r="F120" s="23" t="s">
        <v>4</v>
      </c>
      <c r="G120" s="106" t="s">
        <v>48</v>
      </c>
      <c r="H120" s="9" t="s">
        <v>261</v>
      </c>
      <c r="I120" s="9" t="s">
        <v>235</v>
      </c>
      <c r="J120" s="3">
        <v>410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23">
        <v>2788</v>
      </c>
      <c r="S120" s="23">
        <v>9707.5</v>
      </c>
      <c r="T120" s="1">
        <v>8418.4</v>
      </c>
      <c r="U120" s="1">
        <v>0</v>
      </c>
      <c r="V120" s="1">
        <v>0</v>
      </c>
      <c r="W120" s="1">
        <v>0</v>
      </c>
      <c r="X120" s="1">
        <v>0</v>
      </c>
      <c r="Y120" s="27">
        <f>SUM(M120:W120)</f>
        <v>20913.900000000001</v>
      </c>
    </row>
    <row r="121" spans="1:25" ht="32.25" customHeight="1" outlineLevel="2" x14ac:dyDescent="0.25">
      <c r="A121" s="47"/>
      <c r="B121" s="31" t="s">
        <v>63</v>
      </c>
      <c r="C121" s="22" t="s">
        <v>155</v>
      </c>
      <c r="D121" s="23" t="s">
        <v>4</v>
      </c>
      <c r="E121" s="23" t="s">
        <v>4</v>
      </c>
      <c r="F121" s="23" t="s">
        <v>4</v>
      </c>
      <c r="G121" s="106" t="s">
        <v>48</v>
      </c>
      <c r="H121" s="9" t="s">
        <v>261</v>
      </c>
      <c r="I121" s="9" t="s">
        <v>256</v>
      </c>
      <c r="J121" s="3" t="s">
        <v>257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27">
        <f>SUM(M121:W121)</f>
        <v>0</v>
      </c>
    </row>
    <row r="122" spans="1:25" ht="31.5" customHeight="1" outlineLevel="2" x14ac:dyDescent="0.25">
      <c r="A122" s="47"/>
      <c r="B122" s="31" t="s">
        <v>114</v>
      </c>
      <c r="C122" s="22" t="s">
        <v>155</v>
      </c>
      <c r="D122" s="23" t="s">
        <v>4</v>
      </c>
      <c r="E122" s="23" t="s">
        <v>4</v>
      </c>
      <c r="F122" s="23" t="s">
        <v>4</v>
      </c>
      <c r="G122" s="106" t="s">
        <v>48</v>
      </c>
      <c r="H122" s="9" t="s">
        <v>261</v>
      </c>
      <c r="I122" s="9" t="s">
        <v>256</v>
      </c>
      <c r="J122" s="3" t="s">
        <v>48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27">
        <f>SUM(M122:W122)</f>
        <v>0</v>
      </c>
    </row>
    <row r="123" spans="1:25" ht="51" customHeight="1" outlineLevel="2" x14ac:dyDescent="0.25">
      <c r="A123" s="105" t="s">
        <v>241</v>
      </c>
      <c r="B123" s="2" t="s">
        <v>244</v>
      </c>
      <c r="C123" s="19" t="s">
        <v>86</v>
      </c>
      <c r="D123" s="3" t="s">
        <v>4</v>
      </c>
      <c r="E123" s="105" t="s">
        <v>206</v>
      </c>
      <c r="F123" s="3" t="s">
        <v>4</v>
      </c>
      <c r="G123" s="3" t="s">
        <v>48</v>
      </c>
      <c r="H123" s="3" t="s">
        <v>4</v>
      </c>
      <c r="I123" s="3" t="s">
        <v>4</v>
      </c>
      <c r="J123" s="3" t="s">
        <v>4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 t="s">
        <v>4</v>
      </c>
    </row>
    <row r="124" spans="1:25" ht="51" customHeight="1" outlineLevel="2" x14ac:dyDescent="0.25">
      <c r="A124" s="105" t="s">
        <v>245</v>
      </c>
      <c r="B124" s="2" t="s">
        <v>246</v>
      </c>
      <c r="C124" s="19" t="s">
        <v>83</v>
      </c>
      <c r="D124" s="3" t="s">
        <v>4</v>
      </c>
      <c r="E124" s="105" t="s">
        <v>206</v>
      </c>
      <c r="F124" s="3" t="s">
        <v>4</v>
      </c>
      <c r="G124" s="3" t="s">
        <v>48</v>
      </c>
      <c r="H124" s="3" t="s">
        <v>4</v>
      </c>
      <c r="I124" s="3" t="s">
        <v>4</v>
      </c>
      <c r="J124" s="3" t="s">
        <v>4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 t="s">
        <v>4</v>
      </c>
      <c r="Y124" s="3" t="s">
        <v>4</v>
      </c>
    </row>
    <row r="125" spans="1:25" ht="157.5" customHeight="1" outlineLevel="2" x14ac:dyDescent="0.25">
      <c r="A125" s="37" t="s">
        <v>242</v>
      </c>
      <c r="B125" s="24" t="s">
        <v>238</v>
      </c>
      <c r="C125" s="104" t="s">
        <v>155</v>
      </c>
      <c r="D125" s="6" t="s">
        <v>48</v>
      </c>
      <c r="E125" s="3" t="s">
        <v>4</v>
      </c>
      <c r="F125" s="7" t="s">
        <v>307</v>
      </c>
      <c r="G125" s="105" t="s">
        <v>232</v>
      </c>
      <c r="H125" s="6" t="s">
        <v>4</v>
      </c>
      <c r="I125" s="6" t="s">
        <v>4</v>
      </c>
      <c r="J125" s="6" t="s">
        <v>4</v>
      </c>
      <c r="K125" s="3" t="s">
        <v>4</v>
      </c>
      <c r="L125" s="3" t="s">
        <v>4</v>
      </c>
      <c r="M125" s="3" t="s">
        <v>4</v>
      </c>
      <c r="N125" s="3" t="s">
        <v>4</v>
      </c>
      <c r="O125" s="3" t="s">
        <v>4</v>
      </c>
      <c r="P125" s="3" t="s">
        <v>4</v>
      </c>
      <c r="Q125" s="3" t="s">
        <v>4</v>
      </c>
      <c r="R125" s="3" t="s">
        <v>4</v>
      </c>
      <c r="S125" s="3" t="s">
        <v>4</v>
      </c>
      <c r="T125" s="3" t="s">
        <v>4</v>
      </c>
      <c r="U125" s="3" t="s">
        <v>4</v>
      </c>
      <c r="V125" s="3" t="s">
        <v>4</v>
      </c>
      <c r="W125" s="3" t="s">
        <v>4</v>
      </c>
      <c r="X125" s="7" t="s">
        <v>4</v>
      </c>
      <c r="Y125" s="7" t="s">
        <v>4</v>
      </c>
    </row>
    <row r="126" spans="1:25" ht="33.75" customHeight="1" outlineLevel="2" x14ac:dyDescent="0.25">
      <c r="A126" s="42"/>
      <c r="B126" s="31" t="s">
        <v>240</v>
      </c>
      <c r="C126" s="104" t="s">
        <v>155</v>
      </c>
      <c r="D126" s="3" t="s">
        <v>4</v>
      </c>
      <c r="E126" s="3" t="s">
        <v>4</v>
      </c>
      <c r="F126" s="3" t="s">
        <v>4</v>
      </c>
      <c r="G126" s="3" t="s">
        <v>48</v>
      </c>
      <c r="H126" s="9" t="s">
        <v>261</v>
      </c>
      <c r="I126" s="3" t="s">
        <v>256</v>
      </c>
      <c r="J126" s="3" t="s">
        <v>48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  <c r="Y126" s="39">
        <f>SUM(M126:W126)</f>
        <v>0</v>
      </c>
    </row>
    <row r="127" spans="1:25" ht="33.75" customHeight="1" outlineLevel="2" x14ac:dyDescent="0.25">
      <c r="A127" s="42"/>
      <c r="B127" s="31" t="s">
        <v>114</v>
      </c>
      <c r="C127" s="104" t="s">
        <v>155</v>
      </c>
      <c r="D127" s="3" t="s">
        <v>4</v>
      </c>
      <c r="E127" s="3" t="s">
        <v>4</v>
      </c>
      <c r="F127" s="3" t="s">
        <v>4</v>
      </c>
      <c r="G127" s="3" t="s">
        <v>48</v>
      </c>
      <c r="H127" s="9" t="s">
        <v>261</v>
      </c>
      <c r="I127" s="3" t="s">
        <v>256</v>
      </c>
      <c r="J127" s="3" t="s">
        <v>48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39">
        <f>SUM(M127:W127)</f>
        <v>0</v>
      </c>
    </row>
    <row r="128" spans="1:25" ht="132" customHeight="1" outlineLevel="2" x14ac:dyDescent="0.25">
      <c r="A128" s="42" t="s">
        <v>243</v>
      </c>
      <c r="B128" s="24" t="s">
        <v>210</v>
      </c>
      <c r="C128" s="6" t="s">
        <v>4</v>
      </c>
      <c r="D128" s="6" t="s">
        <v>48</v>
      </c>
      <c r="E128" s="3" t="s">
        <v>4</v>
      </c>
      <c r="F128" s="3" t="s">
        <v>287</v>
      </c>
      <c r="G128" s="105" t="s">
        <v>234</v>
      </c>
      <c r="H128" s="6" t="s">
        <v>48</v>
      </c>
      <c r="I128" s="6" t="s">
        <v>48</v>
      </c>
      <c r="J128" s="6" t="s">
        <v>48</v>
      </c>
      <c r="K128" s="6" t="s">
        <v>4</v>
      </c>
      <c r="L128" s="6" t="s">
        <v>4</v>
      </c>
      <c r="M128" s="7" t="s">
        <v>4</v>
      </c>
      <c r="N128" s="6" t="s">
        <v>4</v>
      </c>
      <c r="O128" s="6" t="s">
        <v>4</v>
      </c>
      <c r="P128" s="6" t="s">
        <v>4</v>
      </c>
      <c r="Q128" s="3" t="s">
        <v>4</v>
      </c>
      <c r="R128" s="3" t="s">
        <v>4</v>
      </c>
      <c r="S128" s="3" t="s">
        <v>4</v>
      </c>
      <c r="T128" s="3" t="s">
        <v>4</v>
      </c>
      <c r="U128" s="3" t="s">
        <v>4</v>
      </c>
      <c r="V128" s="3" t="s">
        <v>4</v>
      </c>
      <c r="W128" s="3" t="s">
        <v>4</v>
      </c>
      <c r="X128" s="3" t="s">
        <v>4</v>
      </c>
      <c r="Y128" s="6" t="s">
        <v>4</v>
      </c>
    </row>
    <row r="129" spans="1:25" ht="33.75" customHeight="1" outlineLevel="2" x14ac:dyDescent="0.25">
      <c r="A129" s="42"/>
      <c r="B129" s="31" t="s">
        <v>63</v>
      </c>
      <c r="C129" s="104" t="s">
        <v>155</v>
      </c>
      <c r="D129" s="3" t="s">
        <v>4</v>
      </c>
      <c r="E129" s="3" t="s">
        <v>4</v>
      </c>
      <c r="F129" s="3" t="s">
        <v>4</v>
      </c>
      <c r="G129" s="3" t="s">
        <v>48</v>
      </c>
      <c r="H129" s="9" t="s">
        <v>261</v>
      </c>
      <c r="I129" s="3" t="s">
        <v>235</v>
      </c>
      <c r="J129" s="3">
        <v>410</v>
      </c>
      <c r="K129" s="3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2788</v>
      </c>
      <c r="S129" s="8">
        <v>9707.5</v>
      </c>
      <c r="T129" s="8">
        <v>8418.4</v>
      </c>
      <c r="U129" s="8">
        <v>0</v>
      </c>
      <c r="V129" s="8">
        <v>0</v>
      </c>
      <c r="W129" s="8">
        <v>0</v>
      </c>
      <c r="X129" s="8">
        <v>0</v>
      </c>
      <c r="Y129" s="39">
        <f>SUM(M129:W129)</f>
        <v>20913.900000000001</v>
      </c>
    </row>
    <row r="130" spans="1:25" ht="32.25" customHeight="1" outlineLevel="2" x14ac:dyDescent="0.25">
      <c r="A130" s="42"/>
      <c r="B130" s="31" t="s">
        <v>115</v>
      </c>
      <c r="C130" s="104" t="s">
        <v>155</v>
      </c>
      <c r="D130" s="6" t="s">
        <v>4</v>
      </c>
      <c r="E130" s="3" t="s">
        <v>4</v>
      </c>
      <c r="F130" s="3" t="s">
        <v>4</v>
      </c>
      <c r="G130" s="3" t="s">
        <v>48</v>
      </c>
      <c r="H130" s="6" t="s">
        <v>48</v>
      </c>
      <c r="I130" s="7" t="s">
        <v>48</v>
      </c>
      <c r="J130" s="6" t="s">
        <v>48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78">
        <f>SUM(M130:X130)</f>
        <v>0</v>
      </c>
    </row>
    <row r="131" spans="1:25" ht="113.25" customHeight="1" outlineLevel="2" x14ac:dyDescent="0.25">
      <c r="A131" s="5" t="s">
        <v>289</v>
      </c>
      <c r="B131" s="30" t="s">
        <v>290</v>
      </c>
      <c r="C131" s="103" t="s">
        <v>4</v>
      </c>
      <c r="D131" s="6" t="s">
        <v>48</v>
      </c>
      <c r="E131" s="3" t="s">
        <v>4</v>
      </c>
      <c r="F131" s="3">
        <v>2021</v>
      </c>
      <c r="G131" s="105" t="s">
        <v>223</v>
      </c>
      <c r="H131" s="6" t="s">
        <v>4</v>
      </c>
      <c r="I131" s="6" t="s">
        <v>4</v>
      </c>
      <c r="J131" s="6" t="s">
        <v>4</v>
      </c>
      <c r="K131" s="3" t="s">
        <v>4</v>
      </c>
      <c r="L131" s="3" t="s">
        <v>4</v>
      </c>
      <c r="M131" s="3" t="s">
        <v>4</v>
      </c>
      <c r="N131" s="3" t="s">
        <v>4</v>
      </c>
      <c r="O131" s="3" t="s">
        <v>4</v>
      </c>
      <c r="P131" s="3" t="s">
        <v>4</v>
      </c>
      <c r="Q131" s="3" t="s">
        <v>4</v>
      </c>
      <c r="R131" s="3" t="s">
        <v>4</v>
      </c>
      <c r="S131" s="3" t="s">
        <v>4</v>
      </c>
      <c r="T131" s="3" t="s">
        <v>4</v>
      </c>
      <c r="U131" s="3" t="s">
        <v>4</v>
      </c>
      <c r="V131" s="3" t="s">
        <v>4</v>
      </c>
      <c r="W131" s="3" t="s">
        <v>4</v>
      </c>
      <c r="X131" s="7" t="s">
        <v>4</v>
      </c>
      <c r="Y131" s="7" t="s">
        <v>4</v>
      </c>
    </row>
    <row r="132" spans="1:25" ht="37.5" customHeight="1" outlineLevel="2" x14ac:dyDescent="0.25">
      <c r="A132" s="5"/>
      <c r="B132" s="31" t="s">
        <v>114</v>
      </c>
      <c r="C132" s="104" t="s">
        <v>155</v>
      </c>
      <c r="D132" s="6" t="s">
        <v>4</v>
      </c>
      <c r="E132" s="3" t="s">
        <v>4</v>
      </c>
      <c r="F132" s="3" t="s">
        <v>4</v>
      </c>
      <c r="G132" s="3" t="s">
        <v>4</v>
      </c>
      <c r="H132" s="43" t="s">
        <v>261</v>
      </c>
      <c r="I132" s="43" t="s">
        <v>277</v>
      </c>
      <c r="J132" s="6">
        <v>540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8">
        <v>0</v>
      </c>
      <c r="T132" s="3">
        <v>401017.4</v>
      </c>
      <c r="U132" s="3">
        <v>0</v>
      </c>
      <c r="V132" s="3">
        <v>0</v>
      </c>
      <c r="W132" s="3">
        <v>0</v>
      </c>
      <c r="X132" s="3">
        <v>0</v>
      </c>
      <c r="Y132" s="3">
        <f>SUM(M132:W132)</f>
        <v>401017.4</v>
      </c>
    </row>
    <row r="133" spans="1:25" ht="97.5" customHeight="1" outlineLevel="2" x14ac:dyDescent="0.25">
      <c r="A133" s="5" t="s">
        <v>275</v>
      </c>
      <c r="B133" s="24" t="s">
        <v>276</v>
      </c>
      <c r="C133" s="103" t="s">
        <v>86</v>
      </c>
      <c r="D133" s="6" t="s">
        <v>4</v>
      </c>
      <c r="E133" s="105" t="s">
        <v>206</v>
      </c>
      <c r="F133" s="3" t="s">
        <v>4</v>
      </c>
      <c r="G133" s="3" t="s">
        <v>4</v>
      </c>
      <c r="H133" s="6" t="s">
        <v>4</v>
      </c>
      <c r="I133" s="7" t="s">
        <v>4</v>
      </c>
      <c r="J133" s="6" t="s">
        <v>4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58.5</v>
      </c>
      <c r="U133" s="3">
        <v>0</v>
      </c>
      <c r="V133" s="3">
        <v>0</v>
      </c>
      <c r="W133" s="3">
        <v>0</v>
      </c>
      <c r="X133" s="3">
        <v>0</v>
      </c>
      <c r="Y133" s="3" t="s">
        <v>4</v>
      </c>
    </row>
    <row r="134" spans="1:25" ht="87" customHeight="1" x14ac:dyDescent="0.25">
      <c r="A134" s="29" t="s">
        <v>49</v>
      </c>
      <c r="B134" s="30" t="s">
        <v>88</v>
      </c>
      <c r="C134" s="103" t="s">
        <v>4</v>
      </c>
      <c r="D134" s="6" t="s">
        <v>4</v>
      </c>
      <c r="E134" s="3" t="s">
        <v>4</v>
      </c>
      <c r="F134" s="3" t="s">
        <v>287</v>
      </c>
      <c r="G134" s="105" t="s">
        <v>222</v>
      </c>
      <c r="H134" s="6" t="s">
        <v>4</v>
      </c>
      <c r="I134" s="6" t="s">
        <v>4</v>
      </c>
      <c r="J134" s="6" t="s">
        <v>4</v>
      </c>
      <c r="K134" s="6" t="s">
        <v>4</v>
      </c>
      <c r="L134" s="6" t="s">
        <v>4</v>
      </c>
      <c r="M134" s="6" t="s">
        <v>4</v>
      </c>
      <c r="N134" s="6" t="s">
        <v>4</v>
      </c>
      <c r="O134" s="6" t="s">
        <v>4</v>
      </c>
      <c r="P134" s="6" t="s">
        <v>4</v>
      </c>
      <c r="Q134" s="3" t="s">
        <v>4</v>
      </c>
      <c r="R134" s="3" t="s">
        <v>4</v>
      </c>
      <c r="S134" s="3" t="s">
        <v>4</v>
      </c>
      <c r="T134" s="3" t="s">
        <v>4</v>
      </c>
      <c r="U134" s="3" t="s">
        <v>4</v>
      </c>
      <c r="V134" s="3" t="s">
        <v>4</v>
      </c>
      <c r="W134" s="3" t="s">
        <v>4</v>
      </c>
      <c r="X134" s="7" t="s">
        <v>4</v>
      </c>
      <c r="Y134" s="7" t="s">
        <v>4</v>
      </c>
    </row>
    <row r="135" spans="1:25" ht="17.25" customHeight="1" outlineLevel="1" x14ac:dyDescent="0.25">
      <c r="A135" s="18"/>
      <c r="B135" s="30" t="s">
        <v>63</v>
      </c>
      <c r="C135" s="22" t="s">
        <v>155</v>
      </c>
      <c r="D135" s="29" t="s">
        <v>4</v>
      </c>
      <c r="E135" s="23" t="s">
        <v>4</v>
      </c>
      <c r="F135" s="23" t="s">
        <v>4</v>
      </c>
      <c r="G135" s="106" t="s">
        <v>48</v>
      </c>
      <c r="H135" s="25" t="s">
        <v>48</v>
      </c>
      <c r="I135" s="25" t="s">
        <v>48</v>
      </c>
      <c r="J135" s="25" t="s">
        <v>48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</row>
    <row r="136" spans="1:25" ht="18.75" customHeight="1" outlineLevel="1" x14ac:dyDescent="0.25">
      <c r="A136" s="18"/>
      <c r="B136" s="30" t="s">
        <v>126</v>
      </c>
      <c r="C136" s="48" t="s">
        <v>155</v>
      </c>
      <c r="D136" s="29" t="s">
        <v>4</v>
      </c>
      <c r="E136" s="23" t="s">
        <v>4</v>
      </c>
      <c r="F136" s="23" t="s">
        <v>4</v>
      </c>
      <c r="G136" s="106" t="s">
        <v>48</v>
      </c>
      <c r="H136" s="25" t="s">
        <v>48</v>
      </c>
      <c r="I136" s="25" t="s">
        <v>48</v>
      </c>
      <c r="J136" s="25" t="s">
        <v>48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27">
        <v>0</v>
      </c>
    </row>
    <row r="137" spans="1:25" ht="57.75" customHeight="1" outlineLevel="1" x14ac:dyDescent="0.25">
      <c r="A137" s="18" t="s">
        <v>71</v>
      </c>
      <c r="B137" s="2" t="s">
        <v>207</v>
      </c>
      <c r="C137" s="102" t="s">
        <v>213</v>
      </c>
      <c r="D137" s="6" t="s">
        <v>4</v>
      </c>
      <c r="E137" s="105" t="s">
        <v>206</v>
      </c>
      <c r="F137" s="3" t="s">
        <v>4</v>
      </c>
      <c r="G137" s="3" t="s">
        <v>4</v>
      </c>
      <c r="H137" s="6" t="s">
        <v>4</v>
      </c>
      <c r="I137" s="6" t="s">
        <v>4</v>
      </c>
      <c r="J137" s="6" t="s">
        <v>4</v>
      </c>
      <c r="K137" s="6" t="s">
        <v>4</v>
      </c>
      <c r="L137" s="6" t="s">
        <v>4</v>
      </c>
      <c r="M137" s="26">
        <v>0</v>
      </c>
      <c r="N137" s="26">
        <v>0</v>
      </c>
      <c r="O137" s="26">
        <v>0</v>
      </c>
      <c r="P137" s="26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49">
        <v>0</v>
      </c>
    </row>
    <row r="138" spans="1:25" s="98" customFormat="1" ht="117" customHeight="1" outlineLevel="1" x14ac:dyDescent="0.25">
      <c r="A138" s="18" t="s">
        <v>72</v>
      </c>
      <c r="B138" s="2" t="s">
        <v>208</v>
      </c>
      <c r="C138" s="103" t="s">
        <v>47</v>
      </c>
      <c r="D138" s="6" t="s">
        <v>4</v>
      </c>
      <c r="E138" s="105" t="s">
        <v>148</v>
      </c>
      <c r="F138" s="3" t="s">
        <v>4</v>
      </c>
      <c r="G138" s="3" t="s">
        <v>4</v>
      </c>
      <c r="H138" s="6" t="s">
        <v>4</v>
      </c>
      <c r="I138" s="6" t="s">
        <v>4</v>
      </c>
      <c r="J138" s="6" t="s">
        <v>4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6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49">
        <v>0</v>
      </c>
    </row>
    <row r="139" spans="1:25" s="98" customFormat="1" ht="217.5" customHeight="1" outlineLevel="1" x14ac:dyDescent="0.25">
      <c r="A139" s="18" t="s">
        <v>108</v>
      </c>
      <c r="B139" s="2" t="s">
        <v>209</v>
      </c>
      <c r="C139" s="103" t="s">
        <v>47</v>
      </c>
      <c r="D139" s="6" t="s">
        <v>4</v>
      </c>
      <c r="E139" s="105" t="s">
        <v>109</v>
      </c>
      <c r="F139" s="3" t="s">
        <v>4</v>
      </c>
      <c r="G139" s="3" t="s">
        <v>4</v>
      </c>
      <c r="H139" s="6" t="s">
        <v>4</v>
      </c>
      <c r="I139" s="6" t="s">
        <v>4</v>
      </c>
      <c r="J139" s="6" t="s">
        <v>4</v>
      </c>
      <c r="K139" s="26">
        <v>0</v>
      </c>
      <c r="L139" s="26">
        <v>0</v>
      </c>
      <c r="M139" s="26">
        <v>0</v>
      </c>
      <c r="N139" s="26">
        <v>0</v>
      </c>
      <c r="O139" s="26">
        <v>0</v>
      </c>
      <c r="P139" s="26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49">
        <v>0</v>
      </c>
    </row>
    <row r="140" spans="1:25" s="98" customFormat="1" ht="87.75" customHeight="1" outlineLevel="1" x14ac:dyDescent="0.25">
      <c r="A140" s="29" t="s">
        <v>54</v>
      </c>
      <c r="B140" s="30" t="s">
        <v>93</v>
      </c>
      <c r="C140" s="103" t="s">
        <v>4</v>
      </c>
      <c r="D140" s="103" t="s">
        <v>4</v>
      </c>
      <c r="E140" s="3" t="s">
        <v>4</v>
      </c>
      <c r="F140" s="3" t="s">
        <v>287</v>
      </c>
      <c r="G140" s="105" t="s">
        <v>230</v>
      </c>
      <c r="H140" s="6" t="s">
        <v>4</v>
      </c>
      <c r="I140" s="6" t="s">
        <v>4</v>
      </c>
      <c r="J140" s="6" t="s">
        <v>4</v>
      </c>
      <c r="K140" s="6" t="s">
        <v>4</v>
      </c>
      <c r="L140" s="6" t="s">
        <v>4</v>
      </c>
      <c r="M140" s="6" t="s">
        <v>4</v>
      </c>
      <c r="N140" s="6" t="s">
        <v>4</v>
      </c>
      <c r="O140" s="6" t="s">
        <v>4</v>
      </c>
      <c r="P140" s="6" t="s">
        <v>4</v>
      </c>
      <c r="Q140" s="3" t="s">
        <v>4</v>
      </c>
      <c r="R140" s="3" t="s">
        <v>4</v>
      </c>
      <c r="S140" s="3" t="s">
        <v>4</v>
      </c>
      <c r="T140" s="3" t="s">
        <v>4</v>
      </c>
      <c r="U140" s="3" t="s">
        <v>4</v>
      </c>
      <c r="V140" s="3" t="s">
        <v>4</v>
      </c>
      <c r="W140" s="3" t="s">
        <v>4</v>
      </c>
      <c r="X140" s="7" t="s">
        <v>4</v>
      </c>
      <c r="Y140" s="7" t="s">
        <v>4</v>
      </c>
    </row>
    <row r="141" spans="1:25" ht="31.5" outlineLevel="1" x14ac:dyDescent="0.25">
      <c r="A141" s="18"/>
      <c r="B141" s="31" t="s">
        <v>63</v>
      </c>
      <c r="C141" s="101" t="s">
        <v>155</v>
      </c>
      <c r="D141" s="18" t="s">
        <v>4</v>
      </c>
      <c r="E141" s="3" t="s">
        <v>4</v>
      </c>
      <c r="F141" s="3" t="s">
        <v>4</v>
      </c>
      <c r="G141" s="3" t="s">
        <v>4</v>
      </c>
      <c r="H141" s="6" t="s">
        <v>48</v>
      </c>
      <c r="I141" s="6" t="s">
        <v>48</v>
      </c>
      <c r="J141" s="6" t="s">
        <v>48</v>
      </c>
      <c r="K141" s="26">
        <v>0</v>
      </c>
      <c r="L141" s="26">
        <v>0</v>
      </c>
      <c r="M141" s="26">
        <v>0</v>
      </c>
      <c r="N141" s="26">
        <v>0</v>
      </c>
      <c r="O141" s="26">
        <v>0</v>
      </c>
      <c r="P141" s="26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49">
        <v>0</v>
      </c>
    </row>
    <row r="142" spans="1:25" ht="31.5" outlineLevel="2" x14ac:dyDescent="0.25">
      <c r="A142" s="18" t="s">
        <v>73</v>
      </c>
      <c r="B142" s="2" t="s">
        <v>112</v>
      </c>
      <c r="C142" s="101" t="s">
        <v>96</v>
      </c>
      <c r="D142" s="6" t="s">
        <v>4</v>
      </c>
      <c r="E142" s="105" t="s">
        <v>206</v>
      </c>
      <c r="F142" s="3" t="s">
        <v>4</v>
      </c>
      <c r="G142" s="3" t="s">
        <v>4</v>
      </c>
      <c r="H142" s="6" t="s">
        <v>4</v>
      </c>
      <c r="I142" s="6" t="s">
        <v>4</v>
      </c>
      <c r="J142" s="6" t="s">
        <v>4</v>
      </c>
      <c r="K142" s="26">
        <v>0</v>
      </c>
      <c r="L142" s="26">
        <v>0</v>
      </c>
      <c r="M142" s="26">
        <v>0</v>
      </c>
      <c r="N142" s="26">
        <v>0</v>
      </c>
      <c r="O142" s="26">
        <v>0</v>
      </c>
      <c r="P142" s="26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49">
        <v>0</v>
      </c>
    </row>
    <row r="143" spans="1:25" ht="31.5" outlineLevel="2" x14ac:dyDescent="0.25">
      <c r="A143" s="18" t="s">
        <v>85</v>
      </c>
      <c r="B143" s="2" t="s">
        <v>111</v>
      </c>
      <c r="C143" s="101" t="s">
        <v>96</v>
      </c>
      <c r="D143" s="6" t="s">
        <v>4</v>
      </c>
      <c r="E143" s="105" t="s">
        <v>206</v>
      </c>
      <c r="F143" s="3" t="s">
        <v>4</v>
      </c>
      <c r="G143" s="3" t="s">
        <v>4</v>
      </c>
      <c r="H143" s="6" t="s">
        <v>4</v>
      </c>
      <c r="I143" s="6" t="s">
        <v>4</v>
      </c>
      <c r="J143" s="6" t="s">
        <v>4</v>
      </c>
      <c r="K143" s="26">
        <v>0</v>
      </c>
      <c r="L143" s="26">
        <v>0</v>
      </c>
      <c r="M143" s="26">
        <v>0</v>
      </c>
      <c r="N143" s="26">
        <v>0</v>
      </c>
      <c r="O143" s="26">
        <v>0</v>
      </c>
      <c r="P143" s="26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49">
        <v>0</v>
      </c>
    </row>
    <row r="144" spans="1:25" ht="31.5" outlineLevel="2" x14ac:dyDescent="0.25">
      <c r="A144" s="5" t="s">
        <v>162</v>
      </c>
      <c r="B144" s="2" t="s">
        <v>113</v>
      </c>
      <c r="C144" s="101" t="s">
        <v>96</v>
      </c>
      <c r="D144" s="6" t="s">
        <v>4</v>
      </c>
      <c r="E144" s="105" t="s">
        <v>206</v>
      </c>
      <c r="F144" s="3" t="s">
        <v>4</v>
      </c>
      <c r="G144" s="3" t="s">
        <v>4</v>
      </c>
      <c r="H144" s="6" t="s">
        <v>4</v>
      </c>
      <c r="I144" s="6" t="s">
        <v>4</v>
      </c>
      <c r="J144" s="6" t="s">
        <v>4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49">
        <v>0</v>
      </c>
    </row>
    <row r="145" spans="1:25" ht="87" customHeight="1" outlineLevel="2" x14ac:dyDescent="0.25">
      <c r="A145" s="18" t="s">
        <v>55</v>
      </c>
      <c r="B145" s="38" t="s">
        <v>231</v>
      </c>
      <c r="C145" s="103" t="s">
        <v>4</v>
      </c>
      <c r="D145" s="103" t="s">
        <v>4</v>
      </c>
      <c r="E145" s="3" t="s">
        <v>4</v>
      </c>
      <c r="F145" s="105" t="s">
        <v>287</v>
      </c>
      <c r="G145" s="105" t="s">
        <v>222</v>
      </c>
      <c r="H145" s="6" t="s">
        <v>4</v>
      </c>
      <c r="I145" s="6" t="s">
        <v>4</v>
      </c>
      <c r="J145" s="6" t="s">
        <v>4</v>
      </c>
      <c r="K145" s="6" t="s">
        <v>4</v>
      </c>
      <c r="L145" s="6" t="s">
        <v>4</v>
      </c>
      <c r="M145" s="6" t="s">
        <v>4</v>
      </c>
      <c r="N145" s="6" t="s">
        <v>4</v>
      </c>
      <c r="O145" s="6" t="s">
        <v>4</v>
      </c>
      <c r="P145" s="6" t="s">
        <v>4</v>
      </c>
      <c r="Q145" s="3" t="s">
        <v>4</v>
      </c>
      <c r="R145" s="3" t="s">
        <v>4</v>
      </c>
      <c r="S145" s="3" t="s">
        <v>4</v>
      </c>
      <c r="T145" s="3" t="s">
        <v>4</v>
      </c>
      <c r="U145" s="3" t="s">
        <v>4</v>
      </c>
      <c r="V145" s="3" t="s">
        <v>4</v>
      </c>
      <c r="W145" s="3" t="s">
        <v>4</v>
      </c>
      <c r="X145" s="7" t="s">
        <v>4</v>
      </c>
      <c r="Y145" s="7" t="s">
        <v>4</v>
      </c>
    </row>
    <row r="146" spans="1:25" ht="31.5" outlineLevel="2" x14ac:dyDescent="0.25">
      <c r="A146" s="18"/>
      <c r="B146" s="31" t="s">
        <v>63</v>
      </c>
      <c r="C146" s="101" t="s">
        <v>155</v>
      </c>
      <c r="D146" s="18" t="s">
        <v>4</v>
      </c>
      <c r="E146" s="3" t="s">
        <v>4</v>
      </c>
      <c r="F146" s="3" t="s">
        <v>4</v>
      </c>
      <c r="G146" s="3" t="s">
        <v>4</v>
      </c>
      <c r="H146" s="6" t="s">
        <v>48</v>
      </c>
      <c r="I146" s="6" t="s">
        <v>48</v>
      </c>
      <c r="J146" s="6" t="s">
        <v>48</v>
      </c>
      <c r="K146" s="26">
        <v>0</v>
      </c>
      <c r="L146" s="26">
        <v>0</v>
      </c>
      <c r="M146" s="26">
        <v>0</v>
      </c>
      <c r="N146" s="26">
        <v>0</v>
      </c>
      <c r="O146" s="26">
        <v>0</v>
      </c>
      <c r="P146" s="26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49">
        <v>0</v>
      </c>
    </row>
    <row r="147" spans="1:25" s="76" customFormat="1" ht="39.75" customHeight="1" outlineLevel="2" x14ac:dyDescent="0.25">
      <c r="A147" s="105" t="s">
        <v>188</v>
      </c>
      <c r="B147" s="24" t="s">
        <v>215</v>
      </c>
      <c r="C147" s="104" t="s">
        <v>213</v>
      </c>
      <c r="D147" s="105" t="s">
        <v>4</v>
      </c>
      <c r="E147" s="105" t="s">
        <v>206</v>
      </c>
      <c r="F147" s="105">
        <v>1</v>
      </c>
      <c r="G147" s="3" t="s">
        <v>4</v>
      </c>
      <c r="H147" s="3" t="s">
        <v>4</v>
      </c>
      <c r="I147" s="3" t="s">
        <v>4</v>
      </c>
      <c r="J147" s="3" t="s">
        <v>4</v>
      </c>
      <c r="K147" s="3" t="s">
        <v>4</v>
      </c>
      <c r="L147" s="3" t="s">
        <v>4</v>
      </c>
      <c r="M147" s="3" t="s">
        <v>4</v>
      </c>
      <c r="N147" s="3" t="s">
        <v>4</v>
      </c>
      <c r="O147" s="3" t="s">
        <v>4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</row>
    <row r="148" spans="1:25" ht="108.75" customHeight="1" outlineLevel="2" x14ac:dyDescent="0.25">
      <c r="A148" s="18" t="s">
        <v>56</v>
      </c>
      <c r="B148" s="38" t="s">
        <v>94</v>
      </c>
      <c r="C148" s="103" t="s">
        <v>4</v>
      </c>
      <c r="D148" s="103" t="s">
        <v>4</v>
      </c>
      <c r="E148" s="3" t="s">
        <v>4</v>
      </c>
      <c r="F148" s="105" t="s">
        <v>287</v>
      </c>
      <c r="G148" s="105" t="s">
        <v>222</v>
      </c>
      <c r="H148" s="6" t="s">
        <v>4</v>
      </c>
      <c r="I148" s="6" t="s">
        <v>4</v>
      </c>
      <c r="J148" s="6" t="s">
        <v>4</v>
      </c>
      <c r="K148" s="6" t="s">
        <v>4</v>
      </c>
      <c r="L148" s="6" t="s">
        <v>4</v>
      </c>
      <c r="M148" s="6" t="s">
        <v>4</v>
      </c>
      <c r="N148" s="6" t="s">
        <v>4</v>
      </c>
      <c r="O148" s="6" t="s">
        <v>4</v>
      </c>
      <c r="P148" s="6" t="s">
        <v>4</v>
      </c>
      <c r="Q148" s="3" t="s">
        <v>4</v>
      </c>
      <c r="R148" s="3" t="s">
        <v>4</v>
      </c>
      <c r="S148" s="3" t="s">
        <v>4</v>
      </c>
      <c r="T148" s="3" t="s">
        <v>4</v>
      </c>
      <c r="U148" s="3" t="s">
        <v>4</v>
      </c>
      <c r="V148" s="3" t="s">
        <v>4</v>
      </c>
      <c r="W148" s="3" t="s">
        <v>4</v>
      </c>
      <c r="X148" s="7" t="s">
        <v>4</v>
      </c>
      <c r="Y148" s="7" t="s">
        <v>4</v>
      </c>
    </row>
    <row r="149" spans="1:25" ht="31.5" outlineLevel="2" x14ac:dyDescent="0.25">
      <c r="A149" s="18"/>
      <c r="B149" s="31" t="s">
        <v>63</v>
      </c>
      <c r="C149" s="101" t="s">
        <v>155</v>
      </c>
      <c r="D149" s="18" t="s">
        <v>4</v>
      </c>
      <c r="E149" s="3" t="s">
        <v>4</v>
      </c>
      <c r="F149" s="3" t="s">
        <v>4</v>
      </c>
      <c r="G149" s="3" t="s">
        <v>4</v>
      </c>
      <c r="H149" s="6" t="s">
        <v>48</v>
      </c>
      <c r="I149" s="6" t="s">
        <v>48</v>
      </c>
      <c r="J149" s="6" t="s">
        <v>48</v>
      </c>
      <c r="K149" s="26">
        <v>0</v>
      </c>
      <c r="L149" s="26">
        <v>0</v>
      </c>
      <c r="M149" s="26">
        <v>0</v>
      </c>
      <c r="N149" s="26">
        <v>0</v>
      </c>
      <c r="O149" s="26">
        <v>0</v>
      </c>
      <c r="P149" s="26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49">
        <v>0</v>
      </c>
    </row>
    <row r="150" spans="1:25" s="76" customFormat="1" ht="58.5" customHeight="1" outlineLevel="2" x14ac:dyDescent="0.25">
      <c r="A150" s="105" t="s">
        <v>194</v>
      </c>
      <c r="B150" s="24" t="s">
        <v>163</v>
      </c>
      <c r="C150" s="104" t="s">
        <v>213</v>
      </c>
      <c r="D150" s="105" t="s">
        <v>4</v>
      </c>
      <c r="E150" s="105" t="s">
        <v>206</v>
      </c>
      <c r="F150" s="3" t="s">
        <v>287</v>
      </c>
      <c r="G150" s="3" t="s">
        <v>4</v>
      </c>
      <c r="H150" s="3" t="s">
        <v>4</v>
      </c>
      <c r="I150" s="3" t="s">
        <v>4</v>
      </c>
      <c r="J150" s="3" t="s">
        <v>4</v>
      </c>
      <c r="K150" s="3" t="s">
        <v>4</v>
      </c>
      <c r="L150" s="3" t="s">
        <v>4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</row>
    <row r="151" spans="1:25" ht="51.75" customHeight="1" outlineLevel="2" x14ac:dyDescent="0.25">
      <c r="A151" s="18" t="s">
        <v>57</v>
      </c>
      <c r="B151" s="38" t="s">
        <v>95</v>
      </c>
      <c r="C151" s="103" t="s">
        <v>4</v>
      </c>
      <c r="D151" s="103" t="s">
        <v>4</v>
      </c>
      <c r="E151" s="3" t="s">
        <v>4</v>
      </c>
      <c r="F151" s="3" t="s">
        <v>287</v>
      </c>
      <c r="G151" s="105" t="s">
        <v>222</v>
      </c>
      <c r="H151" s="6" t="s">
        <v>4</v>
      </c>
      <c r="I151" s="6" t="s">
        <v>4</v>
      </c>
      <c r="J151" s="6" t="s">
        <v>4</v>
      </c>
      <c r="K151" s="6" t="s">
        <v>4</v>
      </c>
      <c r="L151" s="6" t="s">
        <v>4</v>
      </c>
      <c r="M151" s="6" t="s">
        <v>4</v>
      </c>
      <c r="N151" s="6" t="s">
        <v>4</v>
      </c>
      <c r="O151" s="6" t="s">
        <v>4</v>
      </c>
      <c r="P151" s="6" t="s">
        <v>4</v>
      </c>
      <c r="Q151" s="3" t="s">
        <v>4</v>
      </c>
      <c r="R151" s="3" t="s">
        <v>4</v>
      </c>
      <c r="S151" s="3" t="s">
        <v>4</v>
      </c>
      <c r="T151" s="3" t="s">
        <v>4</v>
      </c>
      <c r="U151" s="3" t="s">
        <v>4</v>
      </c>
      <c r="V151" s="3" t="s">
        <v>4</v>
      </c>
      <c r="W151" s="3" t="s">
        <v>4</v>
      </c>
      <c r="X151" s="3" t="s">
        <v>4</v>
      </c>
      <c r="Y151" s="7" t="s">
        <v>4</v>
      </c>
    </row>
    <row r="152" spans="1:25" ht="36" customHeight="1" outlineLevel="2" x14ac:dyDescent="0.25">
      <c r="A152" s="18"/>
      <c r="B152" s="31" t="s">
        <v>63</v>
      </c>
      <c r="C152" s="101" t="s">
        <v>155</v>
      </c>
      <c r="D152" s="6" t="s">
        <v>4</v>
      </c>
      <c r="E152" s="3" t="s">
        <v>4</v>
      </c>
      <c r="F152" s="3" t="s">
        <v>4</v>
      </c>
      <c r="G152" s="3" t="s">
        <v>4</v>
      </c>
      <c r="H152" s="6" t="s">
        <v>48</v>
      </c>
      <c r="I152" s="6" t="s">
        <v>48</v>
      </c>
      <c r="J152" s="6" t="s">
        <v>48</v>
      </c>
      <c r="K152" s="26">
        <v>0</v>
      </c>
      <c r="L152" s="26">
        <v>0</v>
      </c>
      <c r="M152" s="26">
        <v>0</v>
      </c>
      <c r="N152" s="26">
        <v>0</v>
      </c>
      <c r="O152" s="26">
        <v>0</v>
      </c>
      <c r="P152" s="26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49">
        <v>0</v>
      </c>
    </row>
    <row r="153" spans="1:25" s="76" customFormat="1" ht="39.75" customHeight="1" outlineLevel="2" x14ac:dyDescent="0.25">
      <c r="A153" s="105" t="s">
        <v>193</v>
      </c>
      <c r="B153" s="24" t="s">
        <v>164</v>
      </c>
      <c r="C153" s="104" t="s">
        <v>165</v>
      </c>
      <c r="D153" s="105" t="s">
        <v>4</v>
      </c>
      <c r="E153" s="105" t="s">
        <v>206</v>
      </c>
      <c r="F153" s="3" t="s">
        <v>287</v>
      </c>
      <c r="G153" s="3" t="s">
        <v>4</v>
      </c>
      <c r="H153" s="3" t="s">
        <v>4</v>
      </c>
      <c r="I153" s="3" t="s">
        <v>4</v>
      </c>
      <c r="J153" s="3" t="s">
        <v>4</v>
      </c>
      <c r="K153" s="3" t="s">
        <v>4</v>
      </c>
      <c r="L153" s="3" t="s">
        <v>4</v>
      </c>
      <c r="M153" s="3" t="s">
        <v>4</v>
      </c>
      <c r="N153" s="3" t="s">
        <v>4</v>
      </c>
      <c r="O153" s="3" t="s">
        <v>4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</row>
    <row r="154" spans="1:25" ht="51.75" customHeight="1" outlineLevel="2" x14ac:dyDescent="0.25">
      <c r="A154" s="29" t="s">
        <v>58</v>
      </c>
      <c r="B154" s="30" t="s">
        <v>97</v>
      </c>
      <c r="C154" s="103" t="s">
        <v>4</v>
      </c>
      <c r="D154" s="103" t="s">
        <v>4</v>
      </c>
      <c r="E154" s="3" t="s">
        <v>4</v>
      </c>
      <c r="F154" s="3" t="s">
        <v>287</v>
      </c>
      <c r="G154" s="103" t="s">
        <v>4</v>
      </c>
      <c r="H154" s="6" t="s">
        <v>4</v>
      </c>
      <c r="I154" s="6" t="s">
        <v>4</v>
      </c>
      <c r="J154" s="6" t="s">
        <v>4</v>
      </c>
      <c r="K154" s="6" t="s">
        <v>4</v>
      </c>
      <c r="L154" s="6" t="s">
        <v>4</v>
      </c>
      <c r="M154" s="6" t="s">
        <v>4</v>
      </c>
      <c r="N154" s="6" t="s">
        <v>4</v>
      </c>
      <c r="O154" s="6" t="s">
        <v>4</v>
      </c>
      <c r="P154" s="6" t="s">
        <v>4</v>
      </c>
      <c r="Q154" s="3" t="s">
        <v>4</v>
      </c>
      <c r="R154" s="3" t="s">
        <v>4</v>
      </c>
      <c r="S154" s="3" t="s">
        <v>4</v>
      </c>
      <c r="T154" s="3" t="s">
        <v>4</v>
      </c>
      <c r="U154" s="3" t="s">
        <v>4</v>
      </c>
      <c r="V154" s="3" t="s">
        <v>4</v>
      </c>
      <c r="W154" s="3" t="s">
        <v>4</v>
      </c>
      <c r="X154" s="3" t="s">
        <v>4</v>
      </c>
      <c r="Y154" s="7" t="s">
        <v>4</v>
      </c>
    </row>
    <row r="155" spans="1:25" ht="31.5" outlineLevel="2" x14ac:dyDescent="0.25">
      <c r="A155" s="18"/>
      <c r="B155" s="31" t="s">
        <v>63</v>
      </c>
      <c r="C155" s="101" t="s">
        <v>155</v>
      </c>
      <c r="D155" s="18" t="s">
        <v>4</v>
      </c>
      <c r="E155" s="3" t="s">
        <v>4</v>
      </c>
      <c r="F155" s="3" t="s">
        <v>4</v>
      </c>
      <c r="G155" s="103" t="s">
        <v>4</v>
      </c>
      <c r="H155" s="6" t="s">
        <v>48</v>
      </c>
      <c r="I155" s="6" t="s">
        <v>48</v>
      </c>
      <c r="J155" s="6" t="s">
        <v>48</v>
      </c>
      <c r="K155" s="26">
        <v>0</v>
      </c>
      <c r="L155" s="26">
        <v>0</v>
      </c>
      <c r="M155" s="26">
        <v>0</v>
      </c>
      <c r="N155" s="26">
        <v>0</v>
      </c>
      <c r="O155" s="26">
        <v>0</v>
      </c>
      <c r="P155" s="26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49">
        <v>0</v>
      </c>
    </row>
    <row r="156" spans="1:25" ht="226.5" customHeight="1" outlineLevel="2" x14ac:dyDescent="0.25">
      <c r="A156" s="5" t="s">
        <v>74</v>
      </c>
      <c r="B156" s="2" t="s">
        <v>135</v>
      </c>
      <c r="C156" s="101" t="s">
        <v>47</v>
      </c>
      <c r="D156" s="18" t="s">
        <v>4</v>
      </c>
      <c r="E156" s="105" t="s">
        <v>220</v>
      </c>
      <c r="F156" s="3" t="s">
        <v>287</v>
      </c>
      <c r="G156" s="103" t="s">
        <v>4</v>
      </c>
      <c r="H156" s="6" t="s">
        <v>4</v>
      </c>
      <c r="I156" s="6" t="s">
        <v>4</v>
      </c>
      <c r="J156" s="6" t="s">
        <v>4</v>
      </c>
      <c r="K156" s="26">
        <v>0</v>
      </c>
      <c r="L156" s="26">
        <v>0</v>
      </c>
      <c r="M156" s="26">
        <v>0</v>
      </c>
      <c r="N156" s="26">
        <v>0</v>
      </c>
      <c r="O156" s="26">
        <v>0</v>
      </c>
      <c r="P156" s="26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49">
        <v>0</v>
      </c>
    </row>
    <row r="157" spans="1:25" ht="54" customHeight="1" outlineLevel="2" x14ac:dyDescent="0.25">
      <c r="A157" s="18" t="s">
        <v>59</v>
      </c>
      <c r="B157" s="38" t="s">
        <v>157</v>
      </c>
      <c r="C157" s="103" t="s">
        <v>4</v>
      </c>
      <c r="D157" s="103" t="s">
        <v>4</v>
      </c>
      <c r="E157" s="3" t="s">
        <v>4</v>
      </c>
      <c r="F157" s="3" t="s">
        <v>287</v>
      </c>
      <c r="G157" s="105" t="s">
        <v>222</v>
      </c>
      <c r="H157" s="6" t="s">
        <v>4</v>
      </c>
      <c r="I157" s="6" t="s">
        <v>4</v>
      </c>
      <c r="J157" s="6" t="s">
        <v>4</v>
      </c>
      <c r="K157" s="6" t="s">
        <v>4</v>
      </c>
      <c r="L157" s="6" t="s">
        <v>4</v>
      </c>
      <c r="M157" s="6" t="s">
        <v>4</v>
      </c>
      <c r="N157" s="6" t="s">
        <v>4</v>
      </c>
      <c r="O157" s="6" t="s">
        <v>4</v>
      </c>
      <c r="P157" s="6" t="s">
        <v>4</v>
      </c>
      <c r="Q157" s="3" t="s">
        <v>4</v>
      </c>
      <c r="R157" s="3" t="s">
        <v>4</v>
      </c>
      <c r="S157" s="3" t="s">
        <v>4</v>
      </c>
      <c r="T157" s="3" t="s">
        <v>4</v>
      </c>
      <c r="U157" s="3" t="s">
        <v>4</v>
      </c>
      <c r="V157" s="3" t="s">
        <v>4</v>
      </c>
      <c r="W157" s="3" t="s">
        <v>4</v>
      </c>
      <c r="X157" s="3" t="s">
        <v>4</v>
      </c>
      <c r="Y157" s="7" t="s">
        <v>4</v>
      </c>
    </row>
    <row r="158" spans="1:25" ht="31.5" outlineLevel="2" x14ac:dyDescent="0.25">
      <c r="A158" s="18"/>
      <c r="B158" s="31" t="s">
        <v>63</v>
      </c>
      <c r="C158" s="101" t="s">
        <v>155</v>
      </c>
      <c r="D158" s="18" t="s">
        <v>4</v>
      </c>
      <c r="E158" s="3" t="s">
        <v>4</v>
      </c>
      <c r="F158" s="3" t="s">
        <v>4</v>
      </c>
      <c r="G158" s="3" t="s">
        <v>4</v>
      </c>
      <c r="H158" s="6" t="s">
        <v>48</v>
      </c>
      <c r="I158" s="6" t="s">
        <v>48</v>
      </c>
      <c r="J158" s="6" t="s">
        <v>48</v>
      </c>
      <c r="K158" s="26">
        <v>0</v>
      </c>
      <c r="L158" s="26">
        <v>0</v>
      </c>
      <c r="M158" s="26">
        <v>0</v>
      </c>
      <c r="N158" s="26">
        <v>0</v>
      </c>
      <c r="O158" s="26">
        <v>0</v>
      </c>
      <c r="P158" s="26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49">
        <v>0</v>
      </c>
    </row>
    <row r="159" spans="1:25" ht="114.75" customHeight="1" outlineLevel="2" x14ac:dyDescent="0.25">
      <c r="A159" s="5" t="s">
        <v>189</v>
      </c>
      <c r="B159" s="2" t="s">
        <v>196</v>
      </c>
      <c r="C159" s="100" t="s">
        <v>47</v>
      </c>
      <c r="D159" s="18" t="s">
        <v>4</v>
      </c>
      <c r="E159" s="105" t="s">
        <v>167</v>
      </c>
      <c r="F159" s="3" t="s">
        <v>287</v>
      </c>
      <c r="G159" s="103" t="s">
        <v>4</v>
      </c>
      <c r="H159" s="6" t="s">
        <v>4</v>
      </c>
      <c r="I159" s="6" t="s">
        <v>4</v>
      </c>
      <c r="J159" s="6" t="s">
        <v>4</v>
      </c>
      <c r="K159" s="26">
        <v>0</v>
      </c>
      <c r="L159" s="26">
        <v>0</v>
      </c>
      <c r="M159" s="26">
        <v>0</v>
      </c>
      <c r="N159" s="26">
        <v>0</v>
      </c>
      <c r="O159" s="26">
        <v>0</v>
      </c>
      <c r="P159" s="26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49">
        <v>0</v>
      </c>
    </row>
    <row r="160" spans="1:25" ht="73.5" customHeight="1" outlineLevel="2" x14ac:dyDescent="0.25">
      <c r="A160" s="18" t="s">
        <v>60</v>
      </c>
      <c r="B160" s="38" t="s">
        <v>158</v>
      </c>
      <c r="C160" s="103" t="s">
        <v>4</v>
      </c>
      <c r="D160" s="103" t="s">
        <v>4</v>
      </c>
      <c r="E160" s="3" t="s">
        <v>4</v>
      </c>
      <c r="F160" s="3" t="s">
        <v>287</v>
      </c>
      <c r="G160" s="103" t="s">
        <v>4</v>
      </c>
      <c r="H160" s="6" t="s">
        <v>4</v>
      </c>
      <c r="I160" s="6" t="s">
        <v>4</v>
      </c>
      <c r="J160" s="6" t="s">
        <v>4</v>
      </c>
      <c r="K160" s="6" t="s">
        <v>4</v>
      </c>
      <c r="L160" s="6" t="s">
        <v>4</v>
      </c>
      <c r="M160" s="6" t="s">
        <v>4</v>
      </c>
      <c r="N160" s="6" t="s">
        <v>4</v>
      </c>
      <c r="O160" s="6" t="s">
        <v>4</v>
      </c>
      <c r="P160" s="6" t="s">
        <v>4</v>
      </c>
      <c r="Q160" s="3" t="s">
        <v>4</v>
      </c>
      <c r="R160" s="3" t="s">
        <v>4</v>
      </c>
      <c r="S160" s="3" t="s">
        <v>4</v>
      </c>
      <c r="T160" s="3" t="s">
        <v>4</v>
      </c>
      <c r="U160" s="3" t="s">
        <v>4</v>
      </c>
      <c r="V160" s="3" t="s">
        <v>4</v>
      </c>
      <c r="W160" s="3" t="s">
        <v>4</v>
      </c>
      <c r="X160" s="3" t="s">
        <v>4</v>
      </c>
      <c r="Y160" s="7" t="s">
        <v>4</v>
      </c>
    </row>
    <row r="161" spans="1:25" ht="39.75" customHeight="1" outlineLevel="2" x14ac:dyDescent="0.25">
      <c r="A161" s="18"/>
      <c r="B161" s="31" t="s">
        <v>63</v>
      </c>
      <c r="C161" s="101" t="s">
        <v>155</v>
      </c>
      <c r="D161" s="18" t="s">
        <v>4</v>
      </c>
      <c r="E161" s="3" t="s">
        <v>4</v>
      </c>
      <c r="F161" s="3" t="s">
        <v>4</v>
      </c>
      <c r="G161" s="3" t="s">
        <v>4</v>
      </c>
      <c r="H161" s="6" t="s">
        <v>48</v>
      </c>
      <c r="I161" s="6" t="s">
        <v>48</v>
      </c>
      <c r="J161" s="6" t="s">
        <v>48</v>
      </c>
      <c r="K161" s="26">
        <v>0</v>
      </c>
      <c r="L161" s="26">
        <v>0</v>
      </c>
      <c r="M161" s="26">
        <v>0</v>
      </c>
      <c r="N161" s="26">
        <v>0</v>
      </c>
      <c r="O161" s="26">
        <v>0</v>
      </c>
      <c r="P161" s="26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49">
        <v>0</v>
      </c>
    </row>
    <row r="162" spans="1:25" ht="85.5" customHeight="1" outlineLevel="2" x14ac:dyDescent="0.25">
      <c r="A162" s="5" t="s">
        <v>190</v>
      </c>
      <c r="B162" s="2" t="s">
        <v>134</v>
      </c>
      <c r="C162" s="100" t="s">
        <v>213</v>
      </c>
      <c r="D162" s="18" t="s">
        <v>4</v>
      </c>
      <c r="E162" s="3" t="s">
        <v>206</v>
      </c>
      <c r="F162" s="3" t="s">
        <v>287</v>
      </c>
      <c r="G162" s="103" t="s">
        <v>4</v>
      </c>
      <c r="H162" s="6" t="s">
        <v>4</v>
      </c>
      <c r="I162" s="6" t="s">
        <v>4</v>
      </c>
      <c r="J162" s="6" t="s">
        <v>4</v>
      </c>
      <c r="K162" s="26">
        <v>0</v>
      </c>
      <c r="L162" s="26">
        <v>0</v>
      </c>
      <c r="M162" s="26">
        <v>0</v>
      </c>
      <c r="N162" s="26">
        <v>0</v>
      </c>
      <c r="O162" s="26">
        <v>0</v>
      </c>
      <c r="P162" s="26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49">
        <v>0</v>
      </c>
    </row>
    <row r="163" spans="1:25" ht="61.5" customHeight="1" outlineLevel="2" x14ac:dyDescent="0.25">
      <c r="A163" s="18" t="s">
        <v>61</v>
      </c>
      <c r="B163" s="38" t="s">
        <v>98</v>
      </c>
      <c r="C163" s="103" t="s">
        <v>4</v>
      </c>
      <c r="D163" s="103" t="s">
        <v>4</v>
      </c>
      <c r="E163" s="3" t="s">
        <v>4</v>
      </c>
      <c r="F163" s="3" t="s">
        <v>287</v>
      </c>
      <c r="G163" s="105" t="s">
        <v>222</v>
      </c>
      <c r="H163" s="6" t="s">
        <v>4</v>
      </c>
      <c r="I163" s="6" t="s">
        <v>4</v>
      </c>
      <c r="J163" s="6" t="s">
        <v>4</v>
      </c>
      <c r="K163" s="6" t="s">
        <v>4</v>
      </c>
      <c r="L163" s="6" t="s">
        <v>4</v>
      </c>
      <c r="M163" s="6" t="s">
        <v>4</v>
      </c>
      <c r="N163" s="6" t="s">
        <v>4</v>
      </c>
      <c r="O163" s="6" t="s">
        <v>4</v>
      </c>
      <c r="P163" s="6" t="s">
        <v>4</v>
      </c>
      <c r="Q163" s="3" t="s">
        <v>4</v>
      </c>
      <c r="R163" s="3" t="s">
        <v>4</v>
      </c>
      <c r="S163" s="3" t="s">
        <v>4</v>
      </c>
      <c r="T163" s="3" t="s">
        <v>4</v>
      </c>
      <c r="U163" s="3" t="s">
        <v>4</v>
      </c>
      <c r="V163" s="3" t="s">
        <v>4</v>
      </c>
      <c r="W163" s="3" t="s">
        <v>4</v>
      </c>
      <c r="X163" s="3" t="s">
        <v>4</v>
      </c>
      <c r="Y163" s="7" t="s">
        <v>4</v>
      </c>
    </row>
    <row r="164" spans="1:25" s="98" customFormat="1" ht="31.5" outlineLevel="2" x14ac:dyDescent="0.25">
      <c r="A164" s="18"/>
      <c r="B164" s="31" t="s">
        <v>63</v>
      </c>
      <c r="C164" s="101" t="s">
        <v>155</v>
      </c>
      <c r="D164" s="18" t="s">
        <v>4</v>
      </c>
      <c r="E164" s="3" t="s">
        <v>4</v>
      </c>
      <c r="F164" s="3" t="s">
        <v>4</v>
      </c>
      <c r="G164" s="3" t="s">
        <v>4</v>
      </c>
      <c r="H164" s="6" t="s">
        <v>48</v>
      </c>
      <c r="I164" s="6" t="s">
        <v>48</v>
      </c>
      <c r="J164" s="6" t="s">
        <v>48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0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8">
        <v>0</v>
      </c>
      <c r="X164" s="8">
        <v>0</v>
      </c>
      <c r="Y164" s="49">
        <v>0</v>
      </c>
    </row>
    <row r="165" spans="1:25" s="76" customFormat="1" ht="84" customHeight="1" outlineLevel="2" x14ac:dyDescent="0.25">
      <c r="A165" s="105" t="s">
        <v>195</v>
      </c>
      <c r="B165" s="2" t="s">
        <v>166</v>
      </c>
      <c r="C165" s="104" t="s">
        <v>47</v>
      </c>
      <c r="D165" s="105" t="s">
        <v>4</v>
      </c>
      <c r="E165" s="105" t="s">
        <v>228</v>
      </c>
      <c r="F165" s="3" t="s">
        <v>287</v>
      </c>
      <c r="G165" s="19" t="s">
        <v>4</v>
      </c>
      <c r="H165" s="3" t="s">
        <v>4</v>
      </c>
      <c r="I165" s="3" t="s">
        <v>4</v>
      </c>
      <c r="J165" s="3" t="s">
        <v>4</v>
      </c>
      <c r="K165" s="3" t="s">
        <v>4</v>
      </c>
      <c r="L165" s="3" t="s">
        <v>4</v>
      </c>
      <c r="M165" s="3" t="s">
        <v>4</v>
      </c>
      <c r="N165" s="3" t="s">
        <v>4</v>
      </c>
      <c r="O165" s="3" t="s">
        <v>4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</row>
    <row r="166" spans="1:25" s="76" customFormat="1" ht="84" customHeight="1" outlineLevel="2" x14ac:dyDescent="0.25">
      <c r="A166" s="105" t="s">
        <v>315</v>
      </c>
      <c r="B166" s="2" t="s">
        <v>316</v>
      </c>
      <c r="C166" s="102" t="s">
        <v>4</v>
      </c>
      <c r="D166" s="102" t="s">
        <v>4</v>
      </c>
      <c r="E166" s="3" t="s">
        <v>4</v>
      </c>
      <c r="F166" s="128" t="s">
        <v>305</v>
      </c>
      <c r="G166" s="105" t="s">
        <v>222</v>
      </c>
      <c r="H166" s="7" t="s">
        <v>4</v>
      </c>
      <c r="I166" s="7" t="s">
        <v>4</v>
      </c>
      <c r="J166" s="7" t="s">
        <v>4</v>
      </c>
      <c r="K166" s="7" t="s">
        <v>4</v>
      </c>
      <c r="L166" s="7" t="s">
        <v>4</v>
      </c>
      <c r="M166" s="7" t="s">
        <v>4</v>
      </c>
      <c r="N166" s="7" t="s">
        <v>4</v>
      </c>
      <c r="O166" s="7" t="s">
        <v>4</v>
      </c>
      <c r="P166" s="7" t="s">
        <v>4</v>
      </c>
      <c r="Q166" s="3" t="s">
        <v>4</v>
      </c>
      <c r="R166" s="3" t="s">
        <v>4</v>
      </c>
      <c r="S166" s="3" t="s">
        <v>4</v>
      </c>
      <c r="T166" s="3" t="s">
        <v>4</v>
      </c>
      <c r="U166" s="3" t="s">
        <v>4</v>
      </c>
      <c r="V166" s="3" t="s">
        <v>4</v>
      </c>
      <c r="W166" s="3" t="s">
        <v>4</v>
      </c>
      <c r="X166" s="7" t="s">
        <v>4</v>
      </c>
      <c r="Y166" s="7" t="s">
        <v>4</v>
      </c>
    </row>
    <row r="167" spans="1:25" s="76" customFormat="1" ht="84" customHeight="1" outlineLevel="2" x14ac:dyDescent="0.25">
      <c r="A167" s="105"/>
      <c r="B167" s="30" t="s">
        <v>63</v>
      </c>
      <c r="C167" s="100" t="s">
        <v>155</v>
      </c>
      <c r="D167" s="129" t="s">
        <v>4</v>
      </c>
      <c r="E167" s="3" t="s">
        <v>4</v>
      </c>
      <c r="F167" s="3" t="s">
        <v>4</v>
      </c>
      <c r="G167" s="3" t="s">
        <v>4</v>
      </c>
      <c r="H167" s="7" t="s">
        <v>48</v>
      </c>
      <c r="I167" s="7" t="s">
        <v>48</v>
      </c>
      <c r="J167" s="7" t="s">
        <v>48</v>
      </c>
      <c r="K167" s="49">
        <v>0</v>
      </c>
      <c r="L167" s="49">
        <v>0</v>
      </c>
      <c r="M167" s="49">
        <v>0</v>
      </c>
      <c r="N167" s="49">
        <v>0</v>
      </c>
      <c r="O167" s="49">
        <v>0</v>
      </c>
      <c r="P167" s="49">
        <v>0</v>
      </c>
      <c r="Q167" s="8">
        <v>0</v>
      </c>
      <c r="R167" s="8">
        <v>0</v>
      </c>
      <c r="S167" s="130">
        <v>0</v>
      </c>
      <c r="T167" s="130">
        <v>0</v>
      </c>
      <c r="U167" s="130">
        <v>0</v>
      </c>
      <c r="V167" s="130">
        <v>0</v>
      </c>
      <c r="W167" s="130">
        <v>0</v>
      </c>
      <c r="X167" s="131">
        <v>0</v>
      </c>
      <c r="Y167" s="8">
        <v>0</v>
      </c>
    </row>
    <row r="168" spans="1:25" s="76" customFormat="1" ht="84" customHeight="1" outlineLevel="2" x14ac:dyDescent="0.25">
      <c r="A168" s="105" t="s">
        <v>317</v>
      </c>
      <c r="B168" s="2" t="s">
        <v>318</v>
      </c>
      <c r="C168" s="104" t="s">
        <v>47</v>
      </c>
      <c r="D168" s="132" t="s">
        <v>4</v>
      </c>
      <c r="E168" s="105" t="s">
        <v>319</v>
      </c>
      <c r="F168" s="128" t="s">
        <v>305</v>
      </c>
      <c r="G168" s="19" t="s">
        <v>4</v>
      </c>
      <c r="H168" s="3" t="s">
        <v>4</v>
      </c>
      <c r="I168" s="3" t="s">
        <v>4</v>
      </c>
      <c r="J168" s="3" t="s">
        <v>4</v>
      </c>
      <c r="K168" s="3" t="s">
        <v>4</v>
      </c>
      <c r="L168" s="3" t="s">
        <v>4</v>
      </c>
      <c r="M168" s="3" t="s">
        <v>4</v>
      </c>
      <c r="N168" s="3" t="s">
        <v>4</v>
      </c>
      <c r="O168" s="3" t="s">
        <v>4</v>
      </c>
      <c r="P168" s="8">
        <v>0</v>
      </c>
      <c r="Q168" s="8">
        <v>0</v>
      </c>
      <c r="R168" s="8">
        <v>0</v>
      </c>
      <c r="S168" s="130">
        <v>0</v>
      </c>
      <c r="T168" s="130">
        <v>0</v>
      </c>
      <c r="U168" s="130">
        <v>0</v>
      </c>
      <c r="V168" s="130">
        <v>0</v>
      </c>
      <c r="W168" s="130">
        <v>0</v>
      </c>
      <c r="X168" s="130">
        <v>0</v>
      </c>
      <c r="Y168" s="8">
        <v>0</v>
      </c>
    </row>
    <row r="169" spans="1:25" s="76" customFormat="1" ht="84" customHeight="1" outlineLevel="2" x14ac:dyDescent="0.25">
      <c r="A169" s="105" t="s">
        <v>320</v>
      </c>
      <c r="B169" s="2" t="s">
        <v>321</v>
      </c>
      <c r="C169" s="102" t="s">
        <v>4</v>
      </c>
      <c r="D169" s="102" t="s">
        <v>4</v>
      </c>
      <c r="E169" s="3" t="s">
        <v>4</v>
      </c>
      <c r="F169" s="128" t="s">
        <v>305</v>
      </c>
      <c r="G169" s="105" t="s">
        <v>222</v>
      </c>
      <c r="H169" s="7" t="s">
        <v>4</v>
      </c>
      <c r="I169" s="7" t="s">
        <v>4</v>
      </c>
      <c r="J169" s="7" t="s">
        <v>4</v>
      </c>
      <c r="K169" s="7" t="s">
        <v>4</v>
      </c>
      <c r="L169" s="7" t="s">
        <v>4</v>
      </c>
      <c r="M169" s="7" t="s">
        <v>4</v>
      </c>
      <c r="N169" s="7" t="s">
        <v>4</v>
      </c>
      <c r="O169" s="7" t="s">
        <v>4</v>
      </c>
      <c r="P169" s="7" t="s">
        <v>4</v>
      </c>
      <c r="Q169" s="3" t="s">
        <v>4</v>
      </c>
      <c r="R169" s="3" t="s">
        <v>4</v>
      </c>
      <c r="S169" s="3" t="s">
        <v>4</v>
      </c>
      <c r="T169" s="3" t="s">
        <v>4</v>
      </c>
      <c r="U169" s="3" t="s">
        <v>4</v>
      </c>
      <c r="V169" s="3" t="s">
        <v>4</v>
      </c>
      <c r="W169" s="3" t="s">
        <v>4</v>
      </c>
      <c r="X169" s="7" t="s">
        <v>4</v>
      </c>
      <c r="Y169" s="7" t="s">
        <v>4</v>
      </c>
    </row>
    <row r="170" spans="1:25" s="76" customFormat="1" ht="84" customHeight="1" outlineLevel="2" x14ac:dyDescent="0.25">
      <c r="A170" s="105"/>
      <c r="B170" s="30" t="s">
        <v>63</v>
      </c>
      <c r="C170" s="100" t="s">
        <v>155</v>
      </c>
      <c r="D170" s="129" t="s">
        <v>4</v>
      </c>
      <c r="E170" s="3" t="s">
        <v>4</v>
      </c>
      <c r="F170" s="3" t="s">
        <v>4</v>
      </c>
      <c r="G170" s="3" t="s">
        <v>4</v>
      </c>
      <c r="H170" s="7" t="s">
        <v>48</v>
      </c>
      <c r="I170" s="7" t="s">
        <v>48</v>
      </c>
      <c r="J170" s="7" t="s">
        <v>48</v>
      </c>
      <c r="K170" s="49">
        <v>0</v>
      </c>
      <c r="L170" s="49">
        <v>0</v>
      </c>
      <c r="M170" s="49">
        <v>0</v>
      </c>
      <c r="N170" s="49">
        <v>0</v>
      </c>
      <c r="O170" s="49">
        <v>0</v>
      </c>
      <c r="P170" s="49">
        <v>0</v>
      </c>
      <c r="Q170" s="8">
        <v>0</v>
      </c>
      <c r="R170" s="8">
        <v>0</v>
      </c>
      <c r="S170" s="130">
        <v>0</v>
      </c>
      <c r="T170" s="130">
        <v>0</v>
      </c>
      <c r="U170" s="130">
        <v>0</v>
      </c>
      <c r="V170" s="130">
        <v>0</v>
      </c>
      <c r="W170" s="130">
        <v>0</v>
      </c>
      <c r="X170" s="131">
        <v>0</v>
      </c>
      <c r="Y170" s="8">
        <v>0</v>
      </c>
    </row>
    <row r="171" spans="1:25" s="76" customFormat="1" ht="84" customHeight="1" outlineLevel="2" x14ac:dyDescent="0.25">
      <c r="A171" s="105" t="s">
        <v>322</v>
      </c>
      <c r="B171" s="2" t="s">
        <v>323</v>
      </c>
      <c r="C171" s="104" t="s">
        <v>47</v>
      </c>
      <c r="D171" s="132" t="s">
        <v>4</v>
      </c>
      <c r="E171" s="105" t="s">
        <v>324</v>
      </c>
      <c r="F171" s="128" t="s">
        <v>305</v>
      </c>
      <c r="G171" s="19" t="s">
        <v>4</v>
      </c>
      <c r="H171" s="3" t="s">
        <v>4</v>
      </c>
      <c r="I171" s="3" t="s">
        <v>4</v>
      </c>
      <c r="J171" s="3" t="s">
        <v>4</v>
      </c>
      <c r="K171" s="3" t="s">
        <v>4</v>
      </c>
      <c r="L171" s="3" t="s">
        <v>4</v>
      </c>
      <c r="M171" s="3" t="s">
        <v>4</v>
      </c>
      <c r="N171" s="3" t="s">
        <v>4</v>
      </c>
      <c r="O171" s="3" t="s">
        <v>4</v>
      </c>
      <c r="P171" s="8">
        <v>0</v>
      </c>
      <c r="Q171" s="8">
        <v>0</v>
      </c>
      <c r="R171" s="8">
        <v>0</v>
      </c>
      <c r="S171" s="130">
        <v>0</v>
      </c>
      <c r="T171" s="130">
        <v>0</v>
      </c>
      <c r="U171" s="130">
        <v>0</v>
      </c>
      <c r="V171" s="130">
        <v>0</v>
      </c>
      <c r="W171" s="130">
        <v>0</v>
      </c>
      <c r="X171" s="130">
        <v>0</v>
      </c>
      <c r="Y171" s="8">
        <v>0</v>
      </c>
    </row>
    <row r="172" spans="1:25" s="98" customFormat="1" ht="89.25" customHeight="1" outlineLevel="2" x14ac:dyDescent="0.25">
      <c r="A172" s="29" t="s">
        <v>76</v>
      </c>
      <c r="B172" s="30" t="s">
        <v>99</v>
      </c>
      <c r="C172" s="103" t="s">
        <v>4</v>
      </c>
      <c r="D172" s="103" t="s">
        <v>4</v>
      </c>
      <c r="E172" s="3" t="s">
        <v>4</v>
      </c>
      <c r="F172" s="3" t="s">
        <v>287</v>
      </c>
      <c r="G172" s="103" t="s">
        <v>4</v>
      </c>
      <c r="H172" s="6" t="s">
        <v>4</v>
      </c>
      <c r="I172" s="6" t="s">
        <v>4</v>
      </c>
      <c r="J172" s="6" t="s">
        <v>4</v>
      </c>
      <c r="K172" s="6" t="s">
        <v>4</v>
      </c>
      <c r="L172" s="103" t="s">
        <v>4</v>
      </c>
      <c r="M172" s="6" t="s">
        <v>4</v>
      </c>
      <c r="N172" s="6" t="s">
        <v>4</v>
      </c>
      <c r="O172" s="6" t="s">
        <v>4</v>
      </c>
      <c r="P172" s="6" t="s">
        <v>4</v>
      </c>
      <c r="Q172" s="3" t="s">
        <v>4</v>
      </c>
      <c r="R172" s="3" t="s">
        <v>4</v>
      </c>
      <c r="S172" s="3" t="s">
        <v>4</v>
      </c>
      <c r="T172" s="3" t="s">
        <v>4</v>
      </c>
      <c r="U172" s="3" t="s">
        <v>4</v>
      </c>
      <c r="V172" s="3" t="s">
        <v>4</v>
      </c>
      <c r="W172" s="3" t="s">
        <v>4</v>
      </c>
      <c r="X172" s="3" t="s">
        <v>4</v>
      </c>
      <c r="Y172" s="7" t="s">
        <v>4</v>
      </c>
    </row>
    <row r="173" spans="1:25" ht="137.25" customHeight="1" outlineLevel="1" x14ac:dyDescent="0.25">
      <c r="A173" s="18"/>
      <c r="B173" s="31" t="s">
        <v>63</v>
      </c>
      <c r="C173" s="101" t="s">
        <v>155</v>
      </c>
      <c r="D173" s="18" t="s">
        <v>4</v>
      </c>
      <c r="E173" s="3" t="s">
        <v>4</v>
      </c>
      <c r="F173" s="3" t="s">
        <v>4</v>
      </c>
      <c r="G173" s="103" t="s">
        <v>4</v>
      </c>
      <c r="H173" s="6" t="s">
        <v>48</v>
      </c>
      <c r="I173" s="6" t="s">
        <v>48</v>
      </c>
      <c r="J173" s="6" t="s">
        <v>48</v>
      </c>
      <c r="K173" s="26">
        <v>0</v>
      </c>
      <c r="L173" s="26">
        <v>0</v>
      </c>
      <c r="M173" s="26">
        <v>0</v>
      </c>
      <c r="N173" s="26">
        <v>0</v>
      </c>
      <c r="O173" s="26">
        <v>0</v>
      </c>
      <c r="P173" s="26">
        <v>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>
        <v>0</v>
      </c>
      <c r="X173" s="8">
        <v>0</v>
      </c>
      <c r="Y173" s="49">
        <v>0</v>
      </c>
    </row>
    <row r="174" spans="1:25" ht="84" customHeight="1" outlineLevel="2" x14ac:dyDescent="0.25">
      <c r="A174" s="18" t="s">
        <v>77</v>
      </c>
      <c r="B174" s="2" t="s">
        <v>168</v>
      </c>
      <c r="C174" s="101" t="s">
        <v>133</v>
      </c>
      <c r="D174" s="6" t="s">
        <v>4</v>
      </c>
      <c r="E174" s="3" t="s">
        <v>206</v>
      </c>
      <c r="F174" s="3" t="s">
        <v>287</v>
      </c>
      <c r="G174" s="103" t="s">
        <v>4</v>
      </c>
      <c r="H174" s="6" t="s">
        <v>4</v>
      </c>
      <c r="I174" s="6" t="s">
        <v>4</v>
      </c>
      <c r="J174" s="6" t="s">
        <v>4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8">
        <v>0</v>
      </c>
      <c r="R174" s="8">
        <v>0</v>
      </c>
      <c r="S174" s="8">
        <v>0</v>
      </c>
      <c r="T174" s="8">
        <v>0</v>
      </c>
      <c r="U174" s="8">
        <v>1550</v>
      </c>
      <c r="V174" s="8">
        <v>1700</v>
      </c>
      <c r="W174" s="8">
        <v>1900</v>
      </c>
      <c r="X174" s="8">
        <v>2100</v>
      </c>
      <c r="Y174" s="49">
        <v>7250</v>
      </c>
    </row>
    <row r="175" spans="1:25" ht="78.75" customHeight="1" outlineLevel="2" x14ac:dyDescent="0.25">
      <c r="A175" s="18" t="s">
        <v>78</v>
      </c>
      <c r="B175" s="38" t="s">
        <v>100</v>
      </c>
      <c r="C175" s="103" t="s">
        <v>4</v>
      </c>
      <c r="D175" s="103" t="s">
        <v>4</v>
      </c>
      <c r="E175" s="3" t="s">
        <v>4</v>
      </c>
      <c r="F175" s="3" t="s">
        <v>287</v>
      </c>
      <c r="G175" s="103" t="s">
        <v>4</v>
      </c>
      <c r="H175" s="6" t="s">
        <v>4</v>
      </c>
      <c r="I175" s="6" t="s">
        <v>4</v>
      </c>
      <c r="J175" s="6" t="s">
        <v>4</v>
      </c>
      <c r="K175" s="6" t="s">
        <v>4</v>
      </c>
      <c r="L175" s="6" t="s">
        <v>4</v>
      </c>
      <c r="M175" s="6" t="s">
        <v>4</v>
      </c>
      <c r="N175" s="6" t="s">
        <v>4</v>
      </c>
      <c r="O175" s="6" t="s">
        <v>4</v>
      </c>
      <c r="P175" s="6" t="s">
        <v>4</v>
      </c>
      <c r="Q175" s="3" t="s">
        <v>4</v>
      </c>
      <c r="R175" s="3" t="s">
        <v>4</v>
      </c>
      <c r="S175" s="3" t="s">
        <v>4</v>
      </c>
      <c r="T175" s="3" t="s">
        <v>4</v>
      </c>
      <c r="U175" s="3" t="s">
        <v>4</v>
      </c>
      <c r="V175" s="3" t="s">
        <v>4</v>
      </c>
      <c r="W175" s="3" t="s">
        <v>4</v>
      </c>
      <c r="X175" s="3" t="s">
        <v>4</v>
      </c>
      <c r="Y175" s="7" t="s">
        <v>4</v>
      </c>
    </row>
    <row r="176" spans="1:25" ht="137.25" customHeight="1" outlineLevel="2" x14ac:dyDescent="0.25">
      <c r="A176" s="18"/>
      <c r="B176" s="31" t="s">
        <v>63</v>
      </c>
      <c r="C176" s="101" t="s">
        <v>155</v>
      </c>
      <c r="D176" s="18" t="s">
        <v>4</v>
      </c>
      <c r="E176" s="3" t="s">
        <v>4</v>
      </c>
      <c r="F176" s="3" t="s">
        <v>4</v>
      </c>
      <c r="G176" s="3" t="s">
        <v>4</v>
      </c>
      <c r="H176" s="6" t="s">
        <v>48</v>
      </c>
      <c r="I176" s="6" t="s">
        <v>48</v>
      </c>
      <c r="J176" s="6" t="s">
        <v>48</v>
      </c>
      <c r="K176" s="26">
        <v>0</v>
      </c>
      <c r="L176" s="26">
        <v>0</v>
      </c>
      <c r="M176" s="26">
        <v>0</v>
      </c>
      <c r="N176" s="26">
        <v>0</v>
      </c>
      <c r="O176" s="26">
        <v>0</v>
      </c>
      <c r="P176" s="26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49">
        <v>0</v>
      </c>
    </row>
    <row r="177" spans="1:25" s="76" customFormat="1" ht="76.5" customHeight="1" outlineLevel="2" x14ac:dyDescent="0.25">
      <c r="A177" s="105" t="s">
        <v>191</v>
      </c>
      <c r="B177" s="2" t="s">
        <v>198</v>
      </c>
      <c r="C177" s="104" t="s">
        <v>213</v>
      </c>
      <c r="D177" s="3" t="s">
        <v>4</v>
      </c>
      <c r="E177" s="3" t="s">
        <v>206</v>
      </c>
      <c r="F177" s="3" t="s">
        <v>287</v>
      </c>
      <c r="G177" s="19" t="s">
        <v>4</v>
      </c>
      <c r="H177" s="3" t="s">
        <v>4</v>
      </c>
      <c r="I177" s="3" t="s">
        <v>4</v>
      </c>
      <c r="J177" s="3" t="s">
        <v>4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</row>
    <row r="178" spans="1:25" ht="67.5" customHeight="1" outlineLevel="2" x14ac:dyDescent="0.25">
      <c r="A178" s="18" t="s">
        <v>79</v>
      </c>
      <c r="B178" s="38" t="s">
        <v>101</v>
      </c>
      <c r="C178" s="103" t="s">
        <v>4</v>
      </c>
      <c r="D178" s="103" t="s">
        <v>4</v>
      </c>
      <c r="E178" s="3" t="s">
        <v>4</v>
      </c>
      <c r="F178" s="3" t="s">
        <v>287</v>
      </c>
      <c r="G178" s="105" t="s">
        <v>222</v>
      </c>
      <c r="H178" s="6" t="s">
        <v>4</v>
      </c>
      <c r="I178" s="6" t="s">
        <v>4</v>
      </c>
      <c r="J178" s="6" t="s">
        <v>4</v>
      </c>
      <c r="K178" s="6" t="s">
        <v>4</v>
      </c>
      <c r="L178" s="6" t="s">
        <v>4</v>
      </c>
      <c r="M178" s="6" t="s">
        <v>4</v>
      </c>
      <c r="N178" s="6" t="s">
        <v>4</v>
      </c>
      <c r="O178" s="6" t="s">
        <v>4</v>
      </c>
      <c r="P178" s="6" t="s">
        <v>4</v>
      </c>
      <c r="Q178" s="3" t="s">
        <v>4</v>
      </c>
      <c r="R178" s="3" t="s">
        <v>4</v>
      </c>
      <c r="S178" s="3" t="s">
        <v>4</v>
      </c>
      <c r="T178" s="3" t="s">
        <v>4</v>
      </c>
      <c r="U178" s="3" t="s">
        <v>4</v>
      </c>
      <c r="V178" s="3" t="s">
        <v>4</v>
      </c>
      <c r="W178" s="3" t="s">
        <v>4</v>
      </c>
      <c r="X178" s="3" t="s">
        <v>4</v>
      </c>
      <c r="Y178" s="7" t="s">
        <v>4</v>
      </c>
    </row>
    <row r="179" spans="1:25" ht="35.25" customHeight="1" outlineLevel="2" x14ac:dyDescent="0.25">
      <c r="A179" s="18"/>
      <c r="B179" s="31" t="s">
        <v>63</v>
      </c>
      <c r="C179" s="101" t="s">
        <v>155</v>
      </c>
      <c r="D179" s="18" t="s">
        <v>4</v>
      </c>
      <c r="E179" s="3" t="s">
        <v>4</v>
      </c>
      <c r="F179" s="3" t="s">
        <v>4</v>
      </c>
      <c r="G179" s="3" t="s">
        <v>4</v>
      </c>
      <c r="H179" s="6" t="s">
        <v>48</v>
      </c>
      <c r="I179" s="6" t="s">
        <v>48</v>
      </c>
      <c r="J179" s="6" t="s">
        <v>48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6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49">
        <v>0</v>
      </c>
    </row>
    <row r="180" spans="1:25" s="76" customFormat="1" ht="67.5" customHeight="1" outlineLevel="2" x14ac:dyDescent="0.25">
      <c r="A180" s="105" t="s">
        <v>197</v>
      </c>
      <c r="B180" s="2" t="s">
        <v>169</v>
      </c>
      <c r="C180" s="104" t="s">
        <v>213</v>
      </c>
      <c r="D180" s="3" t="s">
        <v>4</v>
      </c>
      <c r="E180" s="3" t="s">
        <v>206</v>
      </c>
      <c r="F180" s="3" t="s">
        <v>287</v>
      </c>
      <c r="G180" s="19" t="s">
        <v>4</v>
      </c>
      <c r="H180" s="3" t="s">
        <v>4</v>
      </c>
      <c r="I180" s="3" t="s">
        <v>4</v>
      </c>
      <c r="J180" s="3" t="s">
        <v>4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0</v>
      </c>
    </row>
    <row r="181" spans="1:25" ht="69" customHeight="1" outlineLevel="2" x14ac:dyDescent="0.25">
      <c r="A181" s="29" t="s">
        <v>80</v>
      </c>
      <c r="B181" s="30" t="s">
        <v>89</v>
      </c>
      <c r="C181" s="101" t="s">
        <v>155</v>
      </c>
      <c r="D181" s="103" t="s">
        <v>4</v>
      </c>
      <c r="E181" s="3" t="s">
        <v>4</v>
      </c>
      <c r="F181" s="3" t="s">
        <v>287</v>
      </c>
      <c r="G181" s="103" t="s">
        <v>4</v>
      </c>
      <c r="H181" s="6" t="s">
        <v>4</v>
      </c>
      <c r="I181" s="6" t="s">
        <v>4</v>
      </c>
      <c r="J181" s="6" t="s">
        <v>4</v>
      </c>
      <c r="K181" s="6" t="s">
        <v>4</v>
      </c>
      <c r="L181" s="6" t="s">
        <v>4</v>
      </c>
      <c r="M181" s="6" t="s">
        <v>4</v>
      </c>
      <c r="N181" s="6" t="s">
        <v>4</v>
      </c>
      <c r="O181" s="6" t="s">
        <v>4</v>
      </c>
      <c r="P181" s="6" t="s">
        <v>4</v>
      </c>
      <c r="Q181" s="3" t="s">
        <v>4</v>
      </c>
      <c r="R181" s="3" t="s">
        <v>4</v>
      </c>
      <c r="S181" s="3" t="s">
        <v>4</v>
      </c>
      <c r="T181" s="3" t="s">
        <v>4</v>
      </c>
      <c r="U181" s="3" t="s">
        <v>4</v>
      </c>
      <c r="V181" s="3" t="s">
        <v>4</v>
      </c>
      <c r="W181" s="3" t="s">
        <v>4</v>
      </c>
      <c r="X181" s="3" t="s">
        <v>4</v>
      </c>
      <c r="Y181" s="7" t="s">
        <v>4</v>
      </c>
    </row>
    <row r="182" spans="1:25" ht="31.5" outlineLevel="2" x14ac:dyDescent="0.25">
      <c r="A182" s="18"/>
      <c r="B182" s="31" t="s">
        <v>63</v>
      </c>
      <c r="C182" s="101" t="s">
        <v>155</v>
      </c>
      <c r="D182" s="18" t="s">
        <v>4</v>
      </c>
      <c r="E182" s="3" t="s">
        <v>4</v>
      </c>
      <c r="F182" s="3" t="s">
        <v>4</v>
      </c>
      <c r="G182" s="103" t="s">
        <v>4</v>
      </c>
      <c r="H182" s="6" t="s">
        <v>48</v>
      </c>
      <c r="I182" s="6" t="s">
        <v>48</v>
      </c>
      <c r="J182" s="6" t="s">
        <v>48</v>
      </c>
      <c r="K182" s="26">
        <v>0</v>
      </c>
      <c r="L182" s="26">
        <v>0</v>
      </c>
      <c r="M182" s="26">
        <v>0</v>
      </c>
      <c r="N182" s="26">
        <v>0</v>
      </c>
      <c r="O182" s="26">
        <v>0</v>
      </c>
      <c r="P182" s="26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49">
        <v>0</v>
      </c>
    </row>
    <row r="183" spans="1:25" ht="31.5" outlineLevel="1" x14ac:dyDescent="0.25">
      <c r="A183" s="18"/>
      <c r="B183" s="31" t="s">
        <v>115</v>
      </c>
      <c r="C183" s="101" t="s">
        <v>155</v>
      </c>
      <c r="D183" s="18" t="s">
        <v>4</v>
      </c>
      <c r="E183" s="3" t="s">
        <v>4</v>
      </c>
      <c r="F183" s="3" t="s">
        <v>4</v>
      </c>
      <c r="G183" s="103" t="s">
        <v>4</v>
      </c>
      <c r="H183" s="6" t="s">
        <v>48</v>
      </c>
      <c r="I183" s="6" t="s">
        <v>48</v>
      </c>
      <c r="J183" s="6" t="s">
        <v>48</v>
      </c>
      <c r="K183" s="26">
        <v>0</v>
      </c>
      <c r="L183" s="26">
        <v>0</v>
      </c>
      <c r="M183" s="26">
        <v>0</v>
      </c>
      <c r="N183" s="26">
        <v>0</v>
      </c>
      <c r="O183" s="26">
        <v>0</v>
      </c>
      <c r="P183" s="26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49">
        <v>0</v>
      </c>
    </row>
    <row r="184" spans="1:25" s="76" customFormat="1" ht="38.25" customHeight="1" outlineLevel="2" x14ac:dyDescent="0.25">
      <c r="A184" s="105" t="s">
        <v>201</v>
      </c>
      <c r="B184" s="2" t="s">
        <v>130</v>
      </c>
      <c r="C184" s="104" t="s">
        <v>131</v>
      </c>
      <c r="D184" s="3" t="s">
        <v>4</v>
      </c>
      <c r="E184" s="105" t="s">
        <v>206</v>
      </c>
      <c r="F184" s="3" t="s">
        <v>287</v>
      </c>
      <c r="G184" s="3" t="s">
        <v>4</v>
      </c>
      <c r="H184" s="3" t="s">
        <v>4</v>
      </c>
      <c r="I184" s="3" t="s">
        <v>4</v>
      </c>
      <c r="J184" s="3" t="s">
        <v>4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</row>
    <row r="185" spans="1:25" ht="38.25" customHeight="1" outlineLevel="2" x14ac:dyDescent="0.25">
      <c r="A185" s="18" t="s">
        <v>81</v>
      </c>
      <c r="B185" s="38" t="s">
        <v>102</v>
      </c>
      <c r="C185" s="103" t="s">
        <v>4</v>
      </c>
      <c r="D185" s="6" t="s">
        <v>4</v>
      </c>
      <c r="E185" s="3" t="s">
        <v>4</v>
      </c>
      <c r="F185" s="3" t="s">
        <v>287</v>
      </c>
      <c r="G185" s="103" t="s">
        <v>4</v>
      </c>
      <c r="H185" s="6" t="s">
        <v>4</v>
      </c>
      <c r="I185" s="6" t="s">
        <v>4</v>
      </c>
      <c r="J185" s="6" t="s">
        <v>4</v>
      </c>
      <c r="K185" s="6" t="s">
        <v>4</v>
      </c>
      <c r="L185" s="6" t="s">
        <v>4</v>
      </c>
      <c r="M185" s="6" t="s">
        <v>4</v>
      </c>
      <c r="N185" s="6" t="s">
        <v>4</v>
      </c>
      <c r="O185" s="6" t="s">
        <v>4</v>
      </c>
      <c r="P185" s="6" t="s">
        <v>4</v>
      </c>
      <c r="Q185" s="3" t="s">
        <v>4</v>
      </c>
      <c r="R185" s="3" t="s">
        <v>4</v>
      </c>
      <c r="S185" s="3" t="s">
        <v>4</v>
      </c>
      <c r="T185" s="3" t="s">
        <v>4</v>
      </c>
      <c r="U185" s="3" t="s">
        <v>4</v>
      </c>
      <c r="V185" s="3" t="s">
        <v>4</v>
      </c>
      <c r="W185" s="3" t="s">
        <v>4</v>
      </c>
      <c r="X185" s="3" t="s">
        <v>4</v>
      </c>
      <c r="Y185" s="7" t="s">
        <v>4</v>
      </c>
    </row>
    <row r="186" spans="1:25" ht="31.5" outlineLevel="2" x14ac:dyDescent="0.25">
      <c r="A186" s="18"/>
      <c r="B186" s="31" t="s">
        <v>63</v>
      </c>
      <c r="C186" s="101" t="s">
        <v>155</v>
      </c>
      <c r="D186" s="18" t="s">
        <v>4</v>
      </c>
      <c r="E186" s="3" t="s">
        <v>4</v>
      </c>
      <c r="F186" s="3" t="s">
        <v>4</v>
      </c>
      <c r="G186" s="3" t="s">
        <v>4</v>
      </c>
      <c r="H186" s="6" t="s">
        <v>48</v>
      </c>
      <c r="I186" s="6" t="s">
        <v>48</v>
      </c>
      <c r="J186" s="6" t="s">
        <v>48</v>
      </c>
      <c r="K186" s="26">
        <v>0</v>
      </c>
      <c r="L186" s="26">
        <v>0</v>
      </c>
      <c r="M186" s="26">
        <v>0</v>
      </c>
      <c r="N186" s="26">
        <v>0</v>
      </c>
      <c r="O186" s="26">
        <v>0</v>
      </c>
      <c r="P186" s="26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  <c r="Y186" s="49">
        <v>0</v>
      </c>
    </row>
    <row r="187" spans="1:25" s="76" customFormat="1" ht="63" customHeight="1" outlineLevel="2" x14ac:dyDescent="0.25">
      <c r="A187" s="105" t="s">
        <v>192</v>
      </c>
      <c r="B187" s="2" t="s">
        <v>171</v>
      </c>
      <c r="C187" s="104" t="s">
        <v>83</v>
      </c>
      <c r="D187" s="3" t="s">
        <v>4</v>
      </c>
      <c r="E187" s="105" t="s">
        <v>206</v>
      </c>
      <c r="F187" s="3" t="s">
        <v>287</v>
      </c>
      <c r="G187" s="3" t="s">
        <v>4</v>
      </c>
      <c r="H187" s="3" t="s">
        <v>4</v>
      </c>
      <c r="I187" s="3" t="s">
        <v>4</v>
      </c>
      <c r="J187" s="3" t="s">
        <v>4</v>
      </c>
      <c r="K187" s="8">
        <v>0</v>
      </c>
      <c r="L187" s="8">
        <v>0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0</v>
      </c>
      <c r="T187" s="8">
        <v>0</v>
      </c>
      <c r="U187" s="8">
        <v>0</v>
      </c>
      <c r="V187" s="8">
        <v>0</v>
      </c>
      <c r="W187" s="8">
        <v>0</v>
      </c>
      <c r="X187" s="8">
        <v>0</v>
      </c>
      <c r="Y187" s="8">
        <v>0</v>
      </c>
    </row>
    <row r="188" spans="1:25" ht="80.25" customHeight="1" outlineLevel="2" x14ac:dyDescent="0.25">
      <c r="A188" s="18" t="s">
        <v>103</v>
      </c>
      <c r="B188" s="38" t="s">
        <v>104</v>
      </c>
      <c r="C188" s="103" t="s">
        <v>4</v>
      </c>
      <c r="D188" s="18" t="s">
        <v>4</v>
      </c>
      <c r="E188" s="3" t="s">
        <v>4</v>
      </c>
      <c r="F188" s="3" t="s">
        <v>287</v>
      </c>
      <c r="G188" s="103" t="s">
        <v>4</v>
      </c>
      <c r="H188" s="6" t="s">
        <v>4</v>
      </c>
      <c r="I188" s="6" t="s">
        <v>4</v>
      </c>
      <c r="J188" s="6" t="s">
        <v>4</v>
      </c>
      <c r="K188" s="6" t="s">
        <v>4</v>
      </c>
      <c r="L188" s="6" t="s">
        <v>4</v>
      </c>
      <c r="M188" s="6" t="s">
        <v>4</v>
      </c>
      <c r="N188" s="6" t="s">
        <v>4</v>
      </c>
      <c r="O188" s="6" t="s">
        <v>4</v>
      </c>
      <c r="P188" s="6" t="s">
        <v>4</v>
      </c>
      <c r="Q188" s="3" t="s">
        <v>4</v>
      </c>
      <c r="R188" s="3" t="s">
        <v>4</v>
      </c>
      <c r="S188" s="3" t="s">
        <v>4</v>
      </c>
      <c r="T188" s="3" t="s">
        <v>4</v>
      </c>
      <c r="U188" s="3" t="s">
        <v>4</v>
      </c>
      <c r="V188" s="3" t="s">
        <v>4</v>
      </c>
      <c r="W188" s="3" t="s">
        <v>4</v>
      </c>
      <c r="X188" s="3" t="s">
        <v>4</v>
      </c>
      <c r="Y188" s="7" t="s">
        <v>4</v>
      </c>
    </row>
    <row r="189" spans="1:25" ht="31.5" outlineLevel="2" x14ac:dyDescent="0.25">
      <c r="A189" s="18"/>
      <c r="B189" s="31" t="s">
        <v>63</v>
      </c>
      <c r="C189" s="101" t="s">
        <v>155</v>
      </c>
      <c r="D189" s="18" t="s">
        <v>4</v>
      </c>
      <c r="E189" s="3" t="s">
        <v>4</v>
      </c>
      <c r="F189" s="3" t="s">
        <v>4</v>
      </c>
      <c r="G189" s="3" t="s">
        <v>4</v>
      </c>
      <c r="H189" s="6" t="s">
        <v>48</v>
      </c>
      <c r="I189" s="6" t="s">
        <v>48</v>
      </c>
      <c r="J189" s="6" t="s">
        <v>48</v>
      </c>
      <c r="K189" s="26">
        <v>0</v>
      </c>
      <c r="L189" s="26">
        <v>0</v>
      </c>
      <c r="M189" s="26">
        <v>0</v>
      </c>
      <c r="N189" s="26">
        <v>0</v>
      </c>
      <c r="O189" s="26">
        <v>0</v>
      </c>
      <c r="P189" s="26">
        <v>0</v>
      </c>
      <c r="Q189" s="8">
        <v>0</v>
      </c>
      <c r="R189" s="8">
        <v>0</v>
      </c>
      <c r="S189" s="8">
        <v>0</v>
      </c>
      <c r="T189" s="8">
        <v>0</v>
      </c>
      <c r="U189" s="8">
        <v>0</v>
      </c>
      <c r="V189" s="8">
        <v>0</v>
      </c>
      <c r="W189" s="8">
        <v>0</v>
      </c>
      <c r="X189" s="8">
        <v>0</v>
      </c>
      <c r="Y189" s="49">
        <v>0</v>
      </c>
    </row>
    <row r="190" spans="1:25" s="76" customFormat="1" ht="81" customHeight="1" outlineLevel="2" x14ac:dyDescent="0.25">
      <c r="A190" s="105" t="s">
        <v>200</v>
      </c>
      <c r="B190" s="2" t="s">
        <v>170</v>
      </c>
      <c r="C190" s="19" t="s">
        <v>83</v>
      </c>
      <c r="D190" s="3" t="s">
        <v>4</v>
      </c>
      <c r="E190" s="105" t="s">
        <v>206</v>
      </c>
      <c r="F190" s="19" t="s">
        <v>213</v>
      </c>
      <c r="G190" s="19" t="s">
        <v>4</v>
      </c>
      <c r="H190" s="3" t="s">
        <v>4</v>
      </c>
      <c r="I190" s="3" t="s">
        <v>4</v>
      </c>
      <c r="J190" s="3" t="s">
        <v>4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0</v>
      </c>
      <c r="V190" s="8">
        <v>0</v>
      </c>
      <c r="W190" s="8">
        <v>0</v>
      </c>
      <c r="X190" s="8">
        <v>0</v>
      </c>
      <c r="Y190" s="8">
        <v>0</v>
      </c>
    </row>
    <row r="191" spans="1:25" ht="72" customHeight="1" outlineLevel="2" x14ac:dyDescent="0.25">
      <c r="A191" s="18" t="s">
        <v>105</v>
      </c>
      <c r="B191" s="38" t="s">
        <v>106</v>
      </c>
      <c r="C191" s="103" t="s">
        <v>4</v>
      </c>
      <c r="D191" s="18" t="s">
        <v>4</v>
      </c>
      <c r="E191" s="3" t="s">
        <v>4</v>
      </c>
      <c r="F191" s="3" t="s">
        <v>287</v>
      </c>
      <c r="G191" s="103" t="s">
        <v>4</v>
      </c>
      <c r="H191" s="6" t="s">
        <v>4</v>
      </c>
      <c r="I191" s="6" t="s">
        <v>4</v>
      </c>
      <c r="J191" s="6" t="s">
        <v>4</v>
      </c>
      <c r="K191" s="6" t="s">
        <v>4</v>
      </c>
      <c r="L191" s="6" t="s">
        <v>4</v>
      </c>
      <c r="M191" s="6" t="s">
        <v>4</v>
      </c>
      <c r="N191" s="6" t="s">
        <v>4</v>
      </c>
      <c r="O191" s="6" t="s">
        <v>4</v>
      </c>
      <c r="P191" s="6" t="s">
        <v>4</v>
      </c>
      <c r="Q191" s="3" t="s">
        <v>4</v>
      </c>
      <c r="R191" s="3" t="s">
        <v>4</v>
      </c>
      <c r="S191" s="3" t="s">
        <v>4</v>
      </c>
      <c r="T191" s="3" t="s">
        <v>4</v>
      </c>
      <c r="U191" s="3" t="s">
        <v>4</v>
      </c>
      <c r="V191" s="3" t="s">
        <v>4</v>
      </c>
      <c r="W191" s="3" t="s">
        <v>4</v>
      </c>
      <c r="X191" s="3" t="s">
        <v>4</v>
      </c>
      <c r="Y191" s="7" t="s">
        <v>4</v>
      </c>
    </row>
    <row r="192" spans="1:25" ht="31.5" outlineLevel="2" x14ac:dyDescent="0.25">
      <c r="A192" s="18"/>
      <c r="B192" s="31" t="s">
        <v>63</v>
      </c>
      <c r="C192" s="101" t="s">
        <v>155</v>
      </c>
      <c r="D192" s="18" t="s">
        <v>4</v>
      </c>
      <c r="E192" s="3" t="s">
        <v>4</v>
      </c>
      <c r="F192" s="3" t="s">
        <v>4</v>
      </c>
      <c r="G192" s="3" t="s">
        <v>4</v>
      </c>
      <c r="H192" s="6" t="s">
        <v>48</v>
      </c>
      <c r="I192" s="6" t="s">
        <v>48</v>
      </c>
      <c r="J192" s="6" t="s">
        <v>48</v>
      </c>
      <c r="K192" s="26">
        <v>0</v>
      </c>
      <c r="L192" s="26">
        <v>0</v>
      </c>
      <c r="M192" s="26">
        <v>0</v>
      </c>
      <c r="N192" s="26">
        <v>0</v>
      </c>
      <c r="O192" s="26">
        <v>0</v>
      </c>
      <c r="P192" s="26">
        <v>0</v>
      </c>
      <c r="Q192" s="8">
        <v>0</v>
      </c>
      <c r="R192" s="8">
        <v>0</v>
      </c>
      <c r="S192" s="8">
        <v>0</v>
      </c>
      <c r="T192" s="8">
        <v>0</v>
      </c>
      <c r="U192" s="8">
        <v>0</v>
      </c>
      <c r="V192" s="8">
        <v>0</v>
      </c>
      <c r="W192" s="8">
        <v>0</v>
      </c>
      <c r="X192" s="8">
        <v>0</v>
      </c>
      <c r="Y192" s="49">
        <v>0</v>
      </c>
    </row>
    <row r="193" spans="1:25" ht="31.5" x14ac:dyDescent="0.25">
      <c r="A193" s="18"/>
      <c r="B193" s="31" t="s">
        <v>115</v>
      </c>
      <c r="C193" s="101" t="s">
        <v>155</v>
      </c>
      <c r="D193" s="18" t="s">
        <v>4</v>
      </c>
      <c r="E193" s="3" t="s">
        <v>4</v>
      </c>
      <c r="F193" s="3" t="s">
        <v>4</v>
      </c>
      <c r="G193" s="3" t="s">
        <v>4</v>
      </c>
      <c r="H193" s="6" t="s">
        <v>48</v>
      </c>
      <c r="I193" s="6" t="s">
        <v>48</v>
      </c>
      <c r="J193" s="6" t="s">
        <v>48</v>
      </c>
      <c r="K193" s="26">
        <v>0</v>
      </c>
      <c r="L193" s="26">
        <v>0</v>
      </c>
      <c r="M193" s="26">
        <v>0</v>
      </c>
      <c r="N193" s="26">
        <v>0</v>
      </c>
      <c r="O193" s="26">
        <v>0</v>
      </c>
      <c r="P193" s="26">
        <v>0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49">
        <v>0</v>
      </c>
    </row>
    <row r="194" spans="1:25" s="76" customFormat="1" ht="74.25" customHeight="1" outlineLevel="2" x14ac:dyDescent="0.25">
      <c r="A194" s="105" t="s">
        <v>199</v>
      </c>
      <c r="B194" s="2" t="s">
        <v>107</v>
      </c>
      <c r="C194" s="19" t="s">
        <v>83</v>
      </c>
      <c r="D194" s="3" t="s">
        <v>4</v>
      </c>
      <c r="E194" s="105" t="s">
        <v>206</v>
      </c>
      <c r="F194" s="3" t="s">
        <v>213</v>
      </c>
      <c r="G194" s="19" t="s">
        <v>4</v>
      </c>
      <c r="H194" s="3" t="s">
        <v>4</v>
      </c>
      <c r="I194" s="3" t="s">
        <v>4</v>
      </c>
      <c r="J194" s="3" t="s">
        <v>4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0</v>
      </c>
    </row>
    <row r="195" spans="1:25" ht="54.75" customHeight="1" outlineLevel="1" x14ac:dyDescent="0.25">
      <c r="A195" s="29"/>
      <c r="B195" s="30" t="s">
        <v>90</v>
      </c>
      <c r="C195" s="48" t="s">
        <v>4</v>
      </c>
      <c r="D195" s="29" t="s">
        <v>4</v>
      </c>
      <c r="E195" s="25" t="s">
        <v>4</v>
      </c>
      <c r="F195" s="25" t="s">
        <v>4</v>
      </c>
      <c r="G195" s="25" t="s">
        <v>4</v>
      </c>
      <c r="H195" s="29" t="s">
        <v>4</v>
      </c>
      <c r="I195" s="29" t="s">
        <v>4</v>
      </c>
      <c r="J195" s="29" t="s">
        <v>4</v>
      </c>
      <c r="K195" s="29" t="s">
        <v>4</v>
      </c>
      <c r="L195" s="29" t="s">
        <v>4</v>
      </c>
      <c r="M195" s="29" t="s">
        <v>4</v>
      </c>
      <c r="N195" s="29" t="s">
        <v>4</v>
      </c>
      <c r="O195" s="29" t="s">
        <v>4</v>
      </c>
      <c r="P195" s="29" t="s">
        <v>4</v>
      </c>
      <c r="Q195" s="106" t="s">
        <v>4</v>
      </c>
      <c r="R195" s="106" t="s">
        <v>4</v>
      </c>
      <c r="S195" s="106" t="s">
        <v>4</v>
      </c>
      <c r="T195" s="3" t="s">
        <v>4</v>
      </c>
      <c r="U195" s="3" t="s">
        <v>4</v>
      </c>
      <c r="V195" s="3" t="s">
        <v>4</v>
      </c>
      <c r="W195" s="3" t="s">
        <v>4</v>
      </c>
      <c r="X195" s="3" t="s">
        <v>4</v>
      </c>
      <c r="Y195" s="29" t="s">
        <v>4</v>
      </c>
    </row>
    <row r="196" spans="1:25" ht="54.75" customHeight="1" outlineLevel="1" x14ac:dyDescent="0.25">
      <c r="A196" s="106" t="s">
        <v>50</v>
      </c>
      <c r="B196" s="30" t="s">
        <v>91</v>
      </c>
      <c r="C196" s="19" t="s">
        <v>4</v>
      </c>
      <c r="D196" s="105" t="s">
        <v>4</v>
      </c>
      <c r="E196" s="3" t="s">
        <v>4</v>
      </c>
      <c r="F196" s="3" t="s">
        <v>308</v>
      </c>
      <c r="G196" s="105" t="s">
        <v>222</v>
      </c>
      <c r="H196" s="3" t="s">
        <v>4</v>
      </c>
      <c r="I196" s="3" t="s">
        <v>4</v>
      </c>
      <c r="J196" s="3" t="s">
        <v>4</v>
      </c>
      <c r="K196" s="3" t="s">
        <v>4</v>
      </c>
      <c r="L196" s="3" t="s">
        <v>4</v>
      </c>
      <c r="M196" s="3" t="s">
        <v>4</v>
      </c>
      <c r="N196" s="3" t="s">
        <v>4</v>
      </c>
      <c r="O196" s="3" t="s">
        <v>4</v>
      </c>
      <c r="P196" s="3" t="s">
        <v>4</v>
      </c>
      <c r="Q196" s="3" t="s">
        <v>4</v>
      </c>
      <c r="R196" s="3" t="s">
        <v>4</v>
      </c>
      <c r="S196" s="3" t="s">
        <v>4</v>
      </c>
      <c r="T196" s="3" t="s">
        <v>4</v>
      </c>
      <c r="U196" s="3" t="s">
        <v>4</v>
      </c>
      <c r="V196" s="3" t="s">
        <v>4</v>
      </c>
      <c r="W196" s="3" t="s">
        <v>4</v>
      </c>
      <c r="X196" s="3" t="s">
        <v>4</v>
      </c>
      <c r="Y196" s="3" t="s">
        <v>4</v>
      </c>
    </row>
    <row r="197" spans="1:25" s="76" customFormat="1" ht="18" customHeight="1" outlineLevel="1" x14ac:dyDescent="0.25">
      <c r="A197" s="105"/>
      <c r="B197" s="31" t="s">
        <v>63</v>
      </c>
      <c r="C197" s="104" t="s">
        <v>155</v>
      </c>
      <c r="D197" s="105" t="s">
        <v>4</v>
      </c>
      <c r="E197" s="3" t="s">
        <v>4</v>
      </c>
      <c r="F197" s="3" t="s">
        <v>4</v>
      </c>
      <c r="G197" s="3" t="s">
        <v>4</v>
      </c>
      <c r="H197" s="3" t="s">
        <v>48</v>
      </c>
      <c r="I197" s="3" t="s">
        <v>48</v>
      </c>
      <c r="J197" s="3" t="s">
        <v>48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f>P204++P208+P211+P201</f>
        <v>0</v>
      </c>
      <c r="Q197" s="1">
        <f>Q204++Q208+Q211+Q201</f>
        <v>0</v>
      </c>
      <c r="R197" s="1">
        <f>R204++R208+R211+R201</f>
        <v>0</v>
      </c>
      <c r="S197" s="1">
        <f>S204++S208+S211+S201</f>
        <v>0</v>
      </c>
      <c r="T197" s="1">
        <v>0</v>
      </c>
      <c r="U197" s="1">
        <f>U204++U208+U211+U201</f>
        <v>0</v>
      </c>
      <c r="V197" s="1">
        <f>V204++V208+V211+V201</f>
        <v>0</v>
      </c>
      <c r="W197" s="1">
        <f>W204++W208+W211+W201</f>
        <v>0</v>
      </c>
      <c r="X197" s="1">
        <v>0</v>
      </c>
      <c r="Y197" s="36">
        <v>0</v>
      </c>
    </row>
    <row r="198" spans="1:25" ht="23.25" customHeight="1" outlineLevel="1" x14ac:dyDescent="0.25">
      <c r="A198" s="105"/>
      <c r="B198" s="31" t="s">
        <v>114</v>
      </c>
      <c r="C198" s="101" t="s">
        <v>155</v>
      </c>
      <c r="D198" s="105" t="s">
        <v>4</v>
      </c>
      <c r="E198" s="3" t="s">
        <v>4</v>
      </c>
      <c r="F198" s="3" t="s">
        <v>4</v>
      </c>
      <c r="G198" s="3" t="s">
        <v>4</v>
      </c>
      <c r="H198" s="9" t="s">
        <v>260</v>
      </c>
      <c r="I198" s="9" t="s">
        <v>273</v>
      </c>
      <c r="J198" s="3">
        <v>244</v>
      </c>
      <c r="K198" s="1">
        <f>K205</f>
        <v>462.7</v>
      </c>
      <c r="L198" s="1">
        <f>L205</f>
        <v>462.7</v>
      </c>
      <c r="M198" s="1">
        <v>476.5</v>
      </c>
      <c r="N198" s="1">
        <v>463.8</v>
      </c>
      <c r="O198" s="1">
        <v>457.6</v>
      </c>
      <c r="P198" s="1">
        <f>P205</f>
        <v>491.1</v>
      </c>
      <c r="Q198" s="1">
        <f>Q205</f>
        <v>481.3</v>
      </c>
      <c r="R198" s="1">
        <f>R205</f>
        <v>718.9</v>
      </c>
      <c r="S198" s="1">
        <v>730.3</v>
      </c>
      <c r="T198" s="1">
        <v>730.5</v>
      </c>
      <c r="U198" s="1">
        <v>0</v>
      </c>
      <c r="V198" s="1">
        <v>0</v>
      </c>
      <c r="W198" s="1">
        <v>0</v>
      </c>
      <c r="X198" s="1">
        <v>0</v>
      </c>
      <c r="Y198" s="50">
        <f>SUM(M198:X198)</f>
        <v>4550</v>
      </c>
    </row>
    <row r="199" spans="1:25" ht="75" customHeight="1" outlineLevel="1" x14ac:dyDescent="0.25">
      <c r="A199" s="106" t="s">
        <v>124</v>
      </c>
      <c r="B199" s="2" t="s">
        <v>212</v>
      </c>
      <c r="C199" s="104" t="s">
        <v>216</v>
      </c>
      <c r="D199" s="105" t="s">
        <v>4</v>
      </c>
      <c r="E199" s="105" t="s">
        <v>206</v>
      </c>
      <c r="F199" s="3" t="s">
        <v>4</v>
      </c>
      <c r="G199" s="3" t="s">
        <v>4</v>
      </c>
      <c r="H199" s="3" t="s">
        <v>4</v>
      </c>
      <c r="I199" s="3" t="s">
        <v>4</v>
      </c>
      <c r="J199" s="3" t="s">
        <v>4</v>
      </c>
      <c r="K199" s="3" t="s">
        <v>48</v>
      </c>
      <c r="L199" s="3" t="s">
        <v>48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 t="s">
        <v>4</v>
      </c>
    </row>
    <row r="200" spans="1:25" s="98" customFormat="1" ht="66" customHeight="1" outlineLevel="1" x14ac:dyDescent="0.25">
      <c r="A200" s="106" t="s">
        <v>51</v>
      </c>
      <c r="B200" s="30" t="s">
        <v>149</v>
      </c>
      <c r="C200" s="104" t="s">
        <v>4</v>
      </c>
      <c r="D200" s="105" t="s">
        <v>4</v>
      </c>
      <c r="E200" s="105" t="s">
        <v>4</v>
      </c>
      <c r="F200" s="3" t="s">
        <v>308</v>
      </c>
      <c r="G200" s="105" t="s">
        <v>222</v>
      </c>
      <c r="H200" s="3" t="s">
        <v>4</v>
      </c>
      <c r="I200" s="3" t="s">
        <v>4</v>
      </c>
      <c r="J200" s="3" t="s">
        <v>4</v>
      </c>
      <c r="K200" s="3" t="s">
        <v>4</v>
      </c>
      <c r="L200" s="3" t="s">
        <v>4</v>
      </c>
      <c r="M200" s="3" t="s">
        <v>4</v>
      </c>
      <c r="N200" s="3" t="s">
        <v>4</v>
      </c>
      <c r="O200" s="3" t="s">
        <v>4</v>
      </c>
      <c r="P200" s="3" t="s">
        <v>4</v>
      </c>
      <c r="Q200" s="3" t="s">
        <v>4</v>
      </c>
      <c r="R200" s="3" t="s">
        <v>4</v>
      </c>
      <c r="S200" s="3" t="s">
        <v>4</v>
      </c>
      <c r="T200" s="3" t="s">
        <v>4</v>
      </c>
      <c r="U200" s="3" t="s">
        <v>4</v>
      </c>
      <c r="V200" s="3" t="s">
        <v>4</v>
      </c>
      <c r="W200" s="3" t="s">
        <v>4</v>
      </c>
      <c r="X200" s="3" t="s">
        <v>4</v>
      </c>
      <c r="Y200" s="3" t="s">
        <v>4</v>
      </c>
    </row>
    <row r="201" spans="1:25" s="76" customFormat="1" ht="22.5" customHeight="1" outlineLevel="2" x14ac:dyDescent="0.25">
      <c r="A201" s="105"/>
      <c r="B201" s="2" t="s">
        <v>63</v>
      </c>
      <c r="C201" s="104" t="s">
        <v>155</v>
      </c>
      <c r="D201" s="105" t="s">
        <v>4</v>
      </c>
      <c r="E201" s="3" t="s">
        <v>4</v>
      </c>
      <c r="F201" s="3" t="s">
        <v>4</v>
      </c>
      <c r="G201" s="104" t="s">
        <v>48</v>
      </c>
      <c r="H201" s="9" t="s">
        <v>260</v>
      </c>
      <c r="I201" s="9" t="s">
        <v>274</v>
      </c>
      <c r="J201" s="3">
        <v>244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  <c r="Y201" s="39">
        <v>0</v>
      </c>
    </row>
    <row r="202" spans="1:25" ht="134.25" customHeight="1" outlineLevel="2" x14ac:dyDescent="0.25">
      <c r="A202" s="105" t="s">
        <v>159</v>
      </c>
      <c r="B202" s="2" t="s">
        <v>217</v>
      </c>
      <c r="C202" s="100" t="s">
        <v>47</v>
      </c>
      <c r="D202" s="105" t="s">
        <v>4</v>
      </c>
      <c r="E202" s="105" t="s">
        <v>218</v>
      </c>
      <c r="F202" s="3" t="s">
        <v>4</v>
      </c>
      <c r="G202" s="3" t="s">
        <v>4</v>
      </c>
      <c r="H202" s="3" t="s">
        <v>4</v>
      </c>
      <c r="I202" s="3" t="s">
        <v>4</v>
      </c>
      <c r="J202" s="3" t="s">
        <v>4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</row>
    <row r="203" spans="1:25" s="98" customFormat="1" ht="70.5" customHeight="1" outlineLevel="1" x14ac:dyDescent="0.25">
      <c r="A203" s="106" t="s">
        <v>52</v>
      </c>
      <c r="B203" s="30" t="s">
        <v>205</v>
      </c>
      <c r="C203" s="104" t="s">
        <v>4</v>
      </c>
      <c r="D203" s="105" t="s">
        <v>4</v>
      </c>
      <c r="E203" s="105" t="s">
        <v>4</v>
      </c>
      <c r="F203" s="3" t="s">
        <v>308</v>
      </c>
      <c r="G203" s="105" t="s">
        <v>222</v>
      </c>
      <c r="H203" s="3" t="s">
        <v>4</v>
      </c>
      <c r="I203" s="3" t="s">
        <v>4</v>
      </c>
      <c r="J203" s="3" t="s">
        <v>4</v>
      </c>
      <c r="K203" s="3" t="s">
        <v>4</v>
      </c>
      <c r="L203" s="3" t="s">
        <v>4</v>
      </c>
      <c r="M203" s="3" t="s">
        <v>4</v>
      </c>
      <c r="N203" s="3" t="s">
        <v>4</v>
      </c>
      <c r="O203" s="3" t="s">
        <v>4</v>
      </c>
      <c r="P203" s="3" t="s">
        <v>4</v>
      </c>
      <c r="Q203" s="3" t="s">
        <v>4</v>
      </c>
      <c r="R203" s="3" t="s">
        <v>4</v>
      </c>
      <c r="S203" s="3" t="s">
        <v>4</v>
      </c>
      <c r="T203" s="3" t="s">
        <v>4</v>
      </c>
      <c r="U203" s="3" t="s">
        <v>4</v>
      </c>
      <c r="V203" s="3" t="s">
        <v>4</v>
      </c>
      <c r="W203" s="3" t="s">
        <v>4</v>
      </c>
      <c r="X203" s="3" t="s">
        <v>4</v>
      </c>
      <c r="Y203" s="3" t="s">
        <v>4</v>
      </c>
    </row>
    <row r="204" spans="1:25" ht="21.75" customHeight="1" outlineLevel="2" x14ac:dyDescent="0.25">
      <c r="A204" s="105"/>
      <c r="B204" s="2" t="s">
        <v>63</v>
      </c>
      <c r="C204" s="101" t="s">
        <v>155</v>
      </c>
      <c r="D204" s="105" t="s">
        <v>4</v>
      </c>
      <c r="E204" s="3" t="s">
        <v>4</v>
      </c>
      <c r="F204" s="3" t="s">
        <v>4</v>
      </c>
      <c r="G204" s="104" t="s">
        <v>48</v>
      </c>
      <c r="H204" s="3" t="s">
        <v>48</v>
      </c>
      <c r="I204" s="3" t="s">
        <v>48</v>
      </c>
      <c r="J204" s="3" t="s">
        <v>48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39">
        <f>SUM(K204:S204)</f>
        <v>0</v>
      </c>
    </row>
    <row r="205" spans="1:25" ht="31.5" outlineLevel="2" x14ac:dyDescent="0.25">
      <c r="A205" s="105"/>
      <c r="B205" s="2" t="s">
        <v>114</v>
      </c>
      <c r="C205" s="101" t="s">
        <v>155</v>
      </c>
      <c r="D205" s="105" t="s">
        <v>4</v>
      </c>
      <c r="E205" s="3" t="s">
        <v>4</v>
      </c>
      <c r="F205" s="3" t="s">
        <v>4</v>
      </c>
      <c r="G205" s="104" t="s">
        <v>48</v>
      </c>
      <c r="H205" s="9" t="s">
        <v>260</v>
      </c>
      <c r="I205" s="9" t="s">
        <v>273</v>
      </c>
      <c r="J205" s="3">
        <v>244</v>
      </c>
      <c r="K205" s="8">
        <v>462.7</v>
      </c>
      <c r="L205" s="8">
        <v>462.7</v>
      </c>
      <c r="M205" s="8">
        <v>476.5</v>
      </c>
      <c r="N205" s="8">
        <v>463.8</v>
      </c>
      <c r="O205" s="8">
        <v>457.6</v>
      </c>
      <c r="P205" s="8">
        <v>491.1</v>
      </c>
      <c r="Q205" s="8">
        <v>481.3</v>
      </c>
      <c r="R205" s="8">
        <v>718.9</v>
      </c>
      <c r="S205" s="8">
        <v>730.3</v>
      </c>
      <c r="T205" s="8">
        <v>730.5</v>
      </c>
      <c r="U205" s="8">
        <v>0</v>
      </c>
      <c r="V205" s="8">
        <v>0</v>
      </c>
      <c r="W205" s="8">
        <v>0</v>
      </c>
      <c r="X205" s="8">
        <v>0</v>
      </c>
      <c r="Y205" s="40">
        <f>SUM(M205:W205)</f>
        <v>4550</v>
      </c>
    </row>
    <row r="206" spans="1:25" ht="63" customHeight="1" outlineLevel="2" x14ac:dyDescent="0.25">
      <c r="A206" s="105" t="s">
        <v>125</v>
      </c>
      <c r="B206" s="2" t="s">
        <v>118</v>
      </c>
      <c r="C206" s="104" t="s">
        <v>213</v>
      </c>
      <c r="D206" s="105" t="s">
        <v>4</v>
      </c>
      <c r="E206" s="105" t="s">
        <v>206</v>
      </c>
      <c r="F206" s="3" t="s">
        <v>4</v>
      </c>
      <c r="G206" s="3" t="s">
        <v>4</v>
      </c>
      <c r="H206" s="3" t="s">
        <v>4</v>
      </c>
      <c r="I206" s="3" t="s">
        <v>4</v>
      </c>
      <c r="J206" s="3" t="s">
        <v>4</v>
      </c>
      <c r="K206" s="3">
        <v>2</v>
      </c>
      <c r="L206" s="3">
        <v>3</v>
      </c>
      <c r="M206" s="3">
        <v>3</v>
      </c>
      <c r="N206" s="3">
        <v>3</v>
      </c>
      <c r="O206" s="3">
        <v>3</v>
      </c>
      <c r="P206" s="3">
        <v>3</v>
      </c>
      <c r="Q206" s="3">
        <v>3</v>
      </c>
      <c r="R206" s="3">
        <v>3</v>
      </c>
      <c r="S206" s="3">
        <v>3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 t="s">
        <v>4</v>
      </c>
    </row>
    <row r="207" spans="1:25" ht="153" customHeight="1" outlineLevel="2" x14ac:dyDescent="0.25">
      <c r="A207" s="106" t="s">
        <v>123</v>
      </c>
      <c r="B207" s="30" t="s">
        <v>211</v>
      </c>
      <c r="C207" s="104" t="s">
        <v>4</v>
      </c>
      <c r="D207" s="105" t="s">
        <v>4</v>
      </c>
      <c r="E207" s="105" t="s">
        <v>4</v>
      </c>
      <c r="F207" s="3" t="s">
        <v>308</v>
      </c>
      <c r="G207" s="105" t="s">
        <v>222</v>
      </c>
      <c r="H207" s="3" t="s">
        <v>4</v>
      </c>
      <c r="I207" s="3" t="s">
        <v>4</v>
      </c>
      <c r="J207" s="3" t="s">
        <v>4</v>
      </c>
      <c r="K207" s="3" t="s">
        <v>4</v>
      </c>
      <c r="L207" s="3" t="s">
        <v>4</v>
      </c>
      <c r="M207" s="3" t="s">
        <v>4</v>
      </c>
      <c r="N207" s="3" t="s">
        <v>4</v>
      </c>
      <c r="O207" s="3" t="s">
        <v>4</v>
      </c>
      <c r="P207" s="3" t="s">
        <v>4</v>
      </c>
      <c r="Q207" s="3" t="s">
        <v>4</v>
      </c>
      <c r="R207" s="3" t="s">
        <v>4</v>
      </c>
      <c r="S207" s="3" t="s">
        <v>4</v>
      </c>
      <c r="T207" s="3" t="s">
        <v>4</v>
      </c>
      <c r="U207" s="3" t="s">
        <v>4</v>
      </c>
      <c r="V207" s="3" t="s">
        <v>4</v>
      </c>
      <c r="W207" s="3" t="s">
        <v>4</v>
      </c>
      <c r="X207" s="3" t="s">
        <v>4</v>
      </c>
      <c r="Y207" s="3" t="s">
        <v>4</v>
      </c>
    </row>
    <row r="208" spans="1:25" s="76" customFormat="1" ht="19.5" customHeight="1" outlineLevel="2" x14ac:dyDescent="0.25">
      <c r="A208" s="105"/>
      <c r="B208" s="2" t="s">
        <v>63</v>
      </c>
      <c r="C208" s="104" t="s">
        <v>155</v>
      </c>
      <c r="D208" s="105" t="s">
        <v>4</v>
      </c>
      <c r="E208" s="3" t="s">
        <v>4</v>
      </c>
      <c r="F208" s="3" t="s">
        <v>4</v>
      </c>
      <c r="G208" s="104" t="s">
        <v>48</v>
      </c>
      <c r="H208" s="9" t="s">
        <v>260</v>
      </c>
      <c r="I208" s="9" t="s">
        <v>273</v>
      </c>
      <c r="J208" s="3">
        <v>244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39">
        <v>0</v>
      </c>
    </row>
    <row r="209" spans="1:33" ht="51.75" customHeight="1" outlineLevel="2" x14ac:dyDescent="0.25">
      <c r="A209" s="105" t="s">
        <v>75</v>
      </c>
      <c r="B209" s="2" t="s">
        <v>219</v>
      </c>
      <c r="C209" s="19" t="s">
        <v>213</v>
      </c>
      <c r="D209" s="105" t="s">
        <v>4</v>
      </c>
      <c r="E209" s="105" t="s">
        <v>206</v>
      </c>
      <c r="F209" s="3" t="s">
        <v>4</v>
      </c>
      <c r="G209" s="3" t="s">
        <v>4</v>
      </c>
      <c r="H209" s="3" t="s">
        <v>4</v>
      </c>
      <c r="I209" s="3" t="s">
        <v>4</v>
      </c>
      <c r="J209" s="3" t="s">
        <v>4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 t="s">
        <v>4</v>
      </c>
    </row>
    <row r="210" spans="1:33" s="98" customFormat="1" ht="66.75" customHeight="1" outlineLevel="1" x14ac:dyDescent="0.25">
      <c r="A210" s="106" t="s">
        <v>119</v>
      </c>
      <c r="B210" s="30" t="s">
        <v>120</v>
      </c>
      <c r="C210" s="104" t="s">
        <v>4</v>
      </c>
      <c r="D210" s="105" t="s">
        <v>4</v>
      </c>
      <c r="E210" s="105" t="s">
        <v>4</v>
      </c>
      <c r="F210" s="3" t="s">
        <v>308</v>
      </c>
      <c r="G210" s="105" t="s">
        <v>222</v>
      </c>
      <c r="H210" s="3" t="s">
        <v>4</v>
      </c>
      <c r="I210" s="3" t="s">
        <v>4</v>
      </c>
      <c r="J210" s="3" t="s">
        <v>4</v>
      </c>
      <c r="K210" s="3" t="s">
        <v>4</v>
      </c>
      <c r="L210" s="3" t="s">
        <v>4</v>
      </c>
      <c r="M210" s="3" t="s">
        <v>4</v>
      </c>
      <c r="N210" s="3" t="s">
        <v>4</v>
      </c>
      <c r="O210" s="3" t="s">
        <v>4</v>
      </c>
      <c r="P210" s="3" t="s">
        <v>4</v>
      </c>
      <c r="Q210" s="3" t="s">
        <v>4</v>
      </c>
      <c r="R210" s="3" t="s">
        <v>4</v>
      </c>
      <c r="S210" s="3" t="s">
        <v>4</v>
      </c>
      <c r="T210" s="3" t="s">
        <v>4</v>
      </c>
      <c r="U210" s="3" t="s">
        <v>4</v>
      </c>
      <c r="V210" s="3" t="s">
        <v>4</v>
      </c>
      <c r="W210" s="3" t="s">
        <v>4</v>
      </c>
      <c r="X210" s="3" t="s">
        <v>4</v>
      </c>
      <c r="Y210" s="3" t="s">
        <v>4</v>
      </c>
    </row>
    <row r="211" spans="1:33" s="76" customFormat="1" ht="24" customHeight="1" outlineLevel="2" x14ac:dyDescent="0.25">
      <c r="A211" s="105"/>
      <c r="B211" s="2" t="s">
        <v>63</v>
      </c>
      <c r="C211" s="104" t="s">
        <v>155</v>
      </c>
      <c r="D211" s="105" t="s">
        <v>4</v>
      </c>
      <c r="E211" s="3" t="s">
        <v>4</v>
      </c>
      <c r="F211" s="3" t="s">
        <v>4</v>
      </c>
      <c r="G211" s="104" t="s">
        <v>48</v>
      </c>
      <c r="H211" s="9" t="s">
        <v>261</v>
      </c>
      <c r="I211" s="3">
        <v>730407287</v>
      </c>
      <c r="J211" s="3">
        <v>244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</row>
    <row r="212" spans="1:33" s="76" customFormat="1" ht="35.25" customHeight="1" outlineLevel="2" x14ac:dyDescent="0.25">
      <c r="A212" s="105" t="s">
        <v>121</v>
      </c>
      <c r="B212" s="2" t="s">
        <v>122</v>
      </c>
      <c r="C212" s="19" t="s">
        <v>213</v>
      </c>
      <c r="D212" s="105" t="s">
        <v>4</v>
      </c>
      <c r="E212" s="105" t="s">
        <v>206</v>
      </c>
      <c r="F212" s="3" t="s">
        <v>4</v>
      </c>
      <c r="G212" s="3" t="s">
        <v>4</v>
      </c>
      <c r="H212" s="3" t="s">
        <v>4</v>
      </c>
      <c r="I212" s="3" t="s">
        <v>4</v>
      </c>
      <c r="J212" s="3" t="s">
        <v>4</v>
      </c>
      <c r="K212" s="3">
        <v>0</v>
      </c>
      <c r="L212" s="3">
        <v>0</v>
      </c>
      <c r="M212" s="3">
        <v>0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 t="s">
        <v>4</v>
      </c>
    </row>
    <row r="213" spans="1:33" x14ac:dyDescent="0.25">
      <c r="A213" s="51"/>
      <c r="B213" s="52"/>
      <c r="C213" s="53"/>
      <c r="D213" s="54"/>
      <c r="E213" s="55"/>
      <c r="F213" s="55"/>
      <c r="G213" s="55"/>
      <c r="H213" s="56"/>
      <c r="I213" s="56"/>
      <c r="J213" s="56"/>
      <c r="K213" s="56"/>
      <c r="L213" s="56"/>
      <c r="M213" s="56"/>
      <c r="N213" s="56"/>
      <c r="O213" s="56"/>
      <c r="P213" s="56"/>
      <c r="Q213" s="57"/>
      <c r="R213" s="57"/>
      <c r="S213" s="57"/>
      <c r="T213" s="57"/>
      <c r="U213" s="57"/>
      <c r="V213" s="57"/>
      <c r="W213" s="57"/>
      <c r="X213" s="57"/>
      <c r="Y213" s="56"/>
    </row>
    <row r="214" spans="1:33" s="133" customFormat="1" ht="49.5" customHeight="1" x14ac:dyDescent="0.25">
      <c r="A214" s="58"/>
      <c r="B214" s="59" t="s">
        <v>39</v>
      </c>
      <c r="C214" s="60" t="s">
        <v>155</v>
      </c>
      <c r="D214" s="61"/>
      <c r="E214" s="62" t="s">
        <v>4</v>
      </c>
      <c r="F214" s="62" t="s">
        <v>4</v>
      </c>
      <c r="G214" s="63"/>
      <c r="H214" s="64" t="s">
        <v>4</v>
      </c>
      <c r="I214" s="64" t="s">
        <v>4</v>
      </c>
      <c r="J214" s="64" t="s">
        <v>4</v>
      </c>
      <c r="K214" s="64" t="s">
        <v>4</v>
      </c>
      <c r="L214" s="64" t="s">
        <v>4</v>
      </c>
      <c r="M214" s="27">
        <f>SUM(M216:M219)</f>
        <v>107611.20000000001</v>
      </c>
      <c r="N214" s="1">
        <f>SUM(N216:N219)</f>
        <v>71096.900000000009</v>
      </c>
      <c r="O214" s="1">
        <f>SUM(O216:O219)</f>
        <v>61280.6</v>
      </c>
      <c r="P214" s="1">
        <f>SUM(P216:P219)</f>
        <v>53026.400000000001</v>
      </c>
      <c r="Q214" s="1">
        <v>49914.1</v>
      </c>
      <c r="R214" s="1">
        <f t="shared" ref="R214:Y214" si="24">SUM(R216:R217)</f>
        <v>26813.269999999997</v>
      </c>
      <c r="S214" s="1">
        <f t="shared" si="24"/>
        <v>119606.40000000001</v>
      </c>
      <c r="T214" s="1">
        <f t="shared" si="24"/>
        <v>512875.8</v>
      </c>
      <c r="U214" s="1">
        <f t="shared" si="24"/>
        <v>342650</v>
      </c>
      <c r="V214" s="1">
        <f t="shared" si="24"/>
        <v>521732.89999999997</v>
      </c>
      <c r="W214" s="1">
        <f t="shared" si="24"/>
        <v>1545437.4000000001</v>
      </c>
      <c r="X214" s="1">
        <f>X216+X217</f>
        <v>2415057.9000000004</v>
      </c>
      <c r="Y214" s="1">
        <f t="shared" si="24"/>
        <v>5827102.870000001</v>
      </c>
    </row>
    <row r="215" spans="1:33" ht="15.75" x14ac:dyDescent="0.25">
      <c r="A215" s="51"/>
      <c r="B215" s="24" t="s">
        <v>3</v>
      </c>
      <c r="C215" s="101"/>
      <c r="D215" s="65"/>
      <c r="E215" s="66"/>
      <c r="F215" s="66"/>
      <c r="G215" s="66"/>
      <c r="H215" s="6"/>
      <c r="I215" s="6"/>
      <c r="J215" s="6"/>
      <c r="K215" s="6"/>
      <c r="L215" s="6"/>
      <c r="M215" s="26"/>
      <c r="N215" s="26"/>
      <c r="O215" s="26"/>
      <c r="P215" s="26"/>
      <c r="Q215" s="8"/>
      <c r="R215" s="8"/>
      <c r="S215" s="8"/>
      <c r="T215" s="8"/>
      <c r="U215" s="8"/>
      <c r="V215" s="8"/>
      <c r="W215" s="8"/>
      <c r="X215" s="8"/>
      <c r="Y215" s="8"/>
    </row>
    <row r="216" spans="1:33" ht="15.75" x14ac:dyDescent="0.25">
      <c r="A216" s="51"/>
      <c r="B216" s="2" t="s">
        <v>7</v>
      </c>
      <c r="C216" s="100" t="s">
        <v>155</v>
      </c>
      <c r="D216" s="65"/>
      <c r="E216" s="3" t="s">
        <v>4</v>
      </c>
      <c r="F216" s="3" t="s">
        <v>4</v>
      </c>
      <c r="G216" s="66"/>
      <c r="H216" s="6" t="s">
        <v>4</v>
      </c>
      <c r="I216" s="6" t="s">
        <v>4</v>
      </c>
      <c r="J216" s="6" t="s">
        <v>4</v>
      </c>
      <c r="K216" s="6" t="s">
        <v>4</v>
      </c>
      <c r="L216" s="6" t="s">
        <v>4</v>
      </c>
      <c r="M216" s="26">
        <v>3077.6</v>
      </c>
      <c r="N216" s="26">
        <v>7863.7</v>
      </c>
      <c r="O216" s="26">
        <v>6732.5</v>
      </c>
      <c r="P216" s="26">
        <v>26421.4</v>
      </c>
      <c r="Q216" s="8">
        <v>23274.6</v>
      </c>
      <c r="R216" s="8">
        <v>11840.57</v>
      </c>
      <c r="S216" s="8">
        <v>49990.8</v>
      </c>
      <c r="T216" s="8">
        <v>43201.5</v>
      </c>
      <c r="U216" s="8">
        <v>77205.3</v>
      </c>
      <c r="V216" s="8">
        <v>64500.1</v>
      </c>
      <c r="W216" s="8">
        <v>156126.29999999999</v>
      </c>
      <c r="X216" s="8">
        <v>217354.7</v>
      </c>
      <c r="Y216" s="8">
        <f>SUM(M216:X216)</f>
        <v>687589.07</v>
      </c>
    </row>
    <row r="217" spans="1:33" ht="15.75" x14ac:dyDescent="0.25">
      <c r="A217" s="51"/>
      <c r="B217" s="2" t="s">
        <v>8</v>
      </c>
      <c r="C217" s="100" t="s">
        <v>155</v>
      </c>
      <c r="D217" s="65"/>
      <c r="E217" s="3" t="s">
        <v>4</v>
      </c>
      <c r="F217" s="3" t="s">
        <v>4</v>
      </c>
      <c r="G217" s="66"/>
      <c r="H217" s="6" t="s">
        <v>4</v>
      </c>
      <c r="I217" s="6" t="s">
        <v>4</v>
      </c>
      <c r="J217" s="6" t="s">
        <v>4</v>
      </c>
      <c r="K217" s="6" t="s">
        <v>4</v>
      </c>
      <c r="L217" s="6" t="s">
        <v>4</v>
      </c>
      <c r="M217" s="49">
        <f t="shared" ref="M217:R217" si="25">SUM(M29+M198)</f>
        <v>104533.6</v>
      </c>
      <c r="N217" s="49">
        <f t="shared" si="25"/>
        <v>63233.200000000004</v>
      </c>
      <c r="O217" s="26">
        <f t="shared" si="25"/>
        <v>54548.1</v>
      </c>
      <c r="P217" s="26">
        <f t="shared" si="25"/>
        <v>26605</v>
      </c>
      <c r="Q217" s="8">
        <f t="shared" si="25"/>
        <v>26639.5</v>
      </c>
      <c r="R217" s="8">
        <f t="shared" si="25"/>
        <v>14972.699999999999</v>
      </c>
      <c r="S217" s="8">
        <f>S29+S198</f>
        <v>69615.600000000006</v>
      </c>
      <c r="T217" s="8">
        <f>SUM(T29+T198)</f>
        <v>469674.3</v>
      </c>
      <c r="U217" s="8">
        <f>SUM(U29+U198)</f>
        <v>265444.7</v>
      </c>
      <c r="V217" s="8">
        <f>SUM(V29+V198)</f>
        <v>457232.8</v>
      </c>
      <c r="W217" s="8">
        <f>SUM(W29+W198)</f>
        <v>1389311.1</v>
      </c>
      <c r="X217" s="8">
        <v>2197703.2000000002</v>
      </c>
      <c r="Y217" s="26">
        <f>SUM(M217:X217)</f>
        <v>5139513.8000000007</v>
      </c>
    </row>
    <row r="218" spans="1:33" ht="15.75" x14ac:dyDescent="0.25">
      <c r="A218" s="90"/>
      <c r="B218" s="91" t="s">
        <v>9</v>
      </c>
      <c r="C218" s="17" t="s">
        <v>155</v>
      </c>
      <c r="D218" s="92"/>
      <c r="E218" s="93" t="s">
        <v>4</v>
      </c>
      <c r="F218" s="93" t="s">
        <v>4</v>
      </c>
      <c r="G218" s="94"/>
      <c r="H218" s="95" t="s">
        <v>4</v>
      </c>
      <c r="I218" s="95" t="s">
        <v>4</v>
      </c>
      <c r="J218" s="95" t="s">
        <v>4</v>
      </c>
      <c r="K218" s="95" t="s">
        <v>4</v>
      </c>
      <c r="L218" s="95" t="s">
        <v>4</v>
      </c>
      <c r="M218" s="96">
        <f>M20</f>
        <v>0</v>
      </c>
      <c r="N218" s="96">
        <f t="shared" ref="N218:S218" si="26">N20</f>
        <v>0</v>
      </c>
      <c r="O218" s="96">
        <f t="shared" si="26"/>
        <v>0</v>
      </c>
      <c r="P218" s="96">
        <f t="shared" si="26"/>
        <v>0</v>
      </c>
      <c r="Q218" s="97">
        <f t="shared" si="26"/>
        <v>0</v>
      </c>
      <c r="R218" s="97">
        <f t="shared" si="26"/>
        <v>0</v>
      </c>
      <c r="S218" s="97">
        <f t="shared" si="26"/>
        <v>0</v>
      </c>
      <c r="T218" s="97">
        <v>0</v>
      </c>
      <c r="U218" s="97">
        <v>0</v>
      </c>
      <c r="V218" s="97">
        <v>0</v>
      </c>
      <c r="W218" s="97">
        <v>0</v>
      </c>
      <c r="X218" s="97">
        <v>0</v>
      </c>
      <c r="Y218" s="96">
        <f>SUM(M218:X218)</f>
        <v>0</v>
      </c>
      <c r="AA218" s="79"/>
      <c r="AB218" s="79"/>
      <c r="AC218" s="79"/>
      <c r="AD218" s="79"/>
      <c r="AE218" s="79"/>
      <c r="AF218" s="79"/>
    </row>
    <row r="219" spans="1:33" s="89" customFormat="1" ht="15.75" x14ac:dyDescent="0.25">
      <c r="A219" s="51"/>
      <c r="B219" s="2" t="s">
        <v>10</v>
      </c>
      <c r="C219" s="100" t="s">
        <v>155</v>
      </c>
      <c r="D219" s="65"/>
      <c r="E219" s="3" t="s">
        <v>4</v>
      </c>
      <c r="F219" s="3" t="s">
        <v>4</v>
      </c>
      <c r="G219" s="66"/>
      <c r="H219" s="6" t="s">
        <v>4</v>
      </c>
      <c r="I219" s="6" t="s">
        <v>4</v>
      </c>
      <c r="J219" s="6" t="s">
        <v>4</v>
      </c>
      <c r="K219" s="6" t="s">
        <v>4</v>
      </c>
      <c r="L219" s="6" t="s">
        <v>4</v>
      </c>
      <c r="M219" s="26">
        <v>0</v>
      </c>
      <c r="N219" s="26">
        <v>0</v>
      </c>
      <c r="O219" s="26">
        <v>0</v>
      </c>
      <c r="P219" s="26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26">
        <f>SUM(M219:X219)</f>
        <v>0</v>
      </c>
      <c r="Z219" s="134"/>
      <c r="AA219" s="79"/>
      <c r="AB219" s="79"/>
      <c r="AC219" s="79"/>
      <c r="AD219" s="79"/>
      <c r="AE219" s="79"/>
      <c r="AF219" s="79"/>
      <c r="AG219" s="122"/>
    </row>
    <row r="220" spans="1:33" s="79" customFormat="1" x14ac:dyDescent="0.25">
      <c r="B220" s="80"/>
      <c r="C220" s="81"/>
      <c r="D220" s="82"/>
      <c r="E220" s="83"/>
      <c r="F220" s="83"/>
      <c r="G220" s="83"/>
      <c r="H220" s="84"/>
      <c r="I220" s="84"/>
      <c r="J220" s="84"/>
      <c r="K220" s="84"/>
      <c r="L220" s="84"/>
      <c r="M220" s="84"/>
      <c r="N220" s="84"/>
      <c r="O220" s="84"/>
      <c r="P220" s="84"/>
      <c r="Q220" s="85"/>
      <c r="R220" s="86"/>
      <c r="S220" s="85"/>
      <c r="T220" s="85"/>
      <c r="U220" s="85"/>
      <c r="V220" s="85"/>
      <c r="W220" s="85"/>
      <c r="X220" s="85"/>
    </row>
    <row r="221" spans="1:33" s="79" customFormat="1" x14ac:dyDescent="0.25">
      <c r="B221" s="80"/>
      <c r="C221" s="81"/>
      <c r="D221" s="82"/>
      <c r="E221" s="83"/>
      <c r="F221" s="83"/>
      <c r="G221" s="83"/>
      <c r="H221" s="84"/>
      <c r="I221" s="84"/>
      <c r="J221" s="84"/>
      <c r="K221" s="84"/>
      <c r="L221" s="84"/>
      <c r="M221" s="84"/>
      <c r="N221" s="84"/>
      <c r="O221" s="84"/>
      <c r="P221" s="84"/>
      <c r="Q221" s="85"/>
      <c r="R221" s="86"/>
      <c r="S221" s="85"/>
      <c r="T221" s="85"/>
      <c r="U221" s="85"/>
      <c r="V221" s="85"/>
      <c r="W221" s="85"/>
      <c r="X221" s="85"/>
      <c r="Y221" s="84"/>
    </row>
    <row r="222" spans="1:33" s="79" customFormat="1" x14ac:dyDescent="0.25">
      <c r="B222" s="80"/>
      <c r="C222" s="81"/>
      <c r="D222" s="82"/>
      <c r="E222" s="83"/>
      <c r="F222" s="83"/>
      <c r="G222" s="83"/>
      <c r="H222" s="84"/>
      <c r="I222" s="84"/>
      <c r="J222" s="107"/>
      <c r="K222" s="107"/>
      <c r="L222" s="107"/>
      <c r="M222" s="107"/>
      <c r="N222" s="107"/>
      <c r="O222" s="87" t="s">
        <v>313</v>
      </c>
      <c r="P222" s="84"/>
      <c r="Q222" s="85"/>
      <c r="R222" s="86"/>
      <c r="S222" s="85"/>
      <c r="T222" s="85"/>
      <c r="U222" s="85"/>
      <c r="V222" s="85"/>
      <c r="W222" s="85"/>
      <c r="X222" s="85"/>
      <c r="Y222" s="84"/>
    </row>
    <row r="223" spans="1:33" s="79" customFormat="1" x14ac:dyDescent="0.25">
      <c r="B223" s="80"/>
      <c r="C223" s="81"/>
      <c r="D223" s="82"/>
      <c r="E223" s="83"/>
      <c r="F223" s="83"/>
      <c r="G223" s="83"/>
      <c r="H223" s="84"/>
      <c r="I223" s="84"/>
      <c r="J223" s="84"/>
      <c r="K223" s="84"/>
      <c r="L223" s="84"/>
      <c r="M223" s="84"/>
      <c r="N223" s="84"/>
      <c r="O223" s="84"/>
      <c r="P223" s="84"/>
      <c r="Q223" s="85"/>
      <c r="R223" s="86"/>
      <c r="S223" s="85"/>
      <c r="T223" s="85"/>
      <c r="U223" s="85"/>
      <c r="V223" s="85"/>
      <c r="W223" s="85"/>
      <c r="X223" s="85"/>
      <c r="Y223" s="84"/>
    </row>
    <row r="224" spans="1:33" x14ac:dyDescent="0.25">
      <c r="A224" s="15"/>
      <c r="B224" s="67"/>
      <c r="D224" s="68"/>
      <c r="E224" s="69"/>
      <c r="F224" s="69"/>
      <c r="G224" s="69"/>
      <c r="H224" s="70"/>
      <c r="I224" s="70"/>
      <c r="J224" s="70"/>
      <c r="K224" s="70"/>
      <c r="L224" s="70"/>
      <c r="M224" s="70"/>
      <c r="N224" s="70"/>
      <c r="O224" s="70"/>
      <c r="P224" s="70"/>
      <c r="Q224" s="71"/>
      <c r="R224" s="72"/>
      <c r="S224" s="71"/>
      <c r="T224" s="71"/>
      <c r="U224" s="71"/>
      <c r="V224" s="71"/>
      <c r="W224" s="71"/>
      <c r="X224" s="71"/>
      <c r="Y224" s="70"/>
    </row>
    <row r="225" spans="1:25" x14ac:dyDescent="0.25">
      <c r="A225" s="15"/>
      <c r="H225" s="73"/>
      <c r="I225" s="73"/>
      <c r="J225" s="73"/>
      <c r="K225" s="73"/>
      <c r="L225" s="73"/>
      <c r="M225" s="73"/>
      <c r="N225" s="73"/>
      <c r="O225" s="73"/>
      <c r="P225" s="73"/>
      <c r="Q225" s="74"/>
      <c r="R225" s="75"/>
      <c r="S225" s="74"/>
      <c r="T225" s="74"/>
      <c r="U225" s="74"/>
      <c r="V225" s="74"/>
      <c r="W225" s="74"/>
      <c r="X225" s="74"/>
      <c r="Y225" s="73"/>
    </row>
  </sheetData>
  <mergeCells count="16">
    <mergeCell ref="J222:N222"/>
    <mergeCell ref="M1:Y1"/>
    <mergeCell ref="A6:A7"/>
    <mergeCell ref="K6:Y6"/>
    <mergeCell ref="I2:Y2"/>
    <mergeCell ref="L3:Y3"/>
    <mergeCell ref="H6:J6"/>
    <mergeCell ref="B6:B7"/>
    <mergeCell ref="C6:C7"/>
    <mergeCell ref="F6:F7"/>
    <mergeCell ref="G11:G16"/>
    <mergeCell ref="B10:B17"/>
    <mergeCell ref="G6:G7"/>
    <mergeCell ref="E6:E7"/>
    <mergeCell ref="D6:D7"/>
    <mergeCell ref="B4:S4"/>
  </mergeCells>
  <phoneticPr fontId="8" type="noConversion"/>
  <conditionalFormatting sqref="B104 B33:B34 B18:B21 B26:B30 B102 B9:B10 G9:G11 B212:D212 B175:B176 B195:S195 B210:C210 D200 D25 C142:S144 D141:S141 C151:E151 C154:E154 D152:S152 D155:S155 C160:E160 D158:S158 C163:E163 D161:S161 D164:S164 D173:S173 D176:S176 D179:S179 D186:S186 C188:E188 D189:S189 B193 D192:S193 B211 D211:S211 D135:S136 D149:S149 C157:E157 B178:B179 H151:S151 H157:S157 H163:S163 H178:S178 C185:E185 B91 B94:B97 C96:D97 B181:B183 D182:S183 C41:D41 C78:D78 C103:D103 F212:S212 C9:F23 C148:E148 Y24 U192:X193 V189:X189 C108:S108 Y211:Y212 Y195 F96:F97 B107:S107 C134:S134 C137:S140 G154:S154 G160:S160 C172:S172 C174:S175 C178:F178 D181:E181 G181:S181 G185:S185 G188:S188 C191:S191 Y107:Y108 H97:S97 Y97 G148:S148 B76:G76 F41:Y41 F78:Y78 H96:Y96 F103:Y103 H80:Y80 G17:Y23 B77:Y77 D204:Y204 D197:Y197 F206:Y206 F199:Y199 F62:Y62 K42:Y42 K90:Y90 F106:Y106 B65:J65 Y65 J81:Y81 B120:I122 H93:Y93 K82:Y85 B100 H99:J99 H9:Y16 B63:Y63 B66:Y68 H110:Y110 C104:Y105 C91:Y92 B79:Y79 H200:Y200 H203:Y203 E210:Y210 B48:T61 Y48:Y61 H37:Y37 B38:X38 B87:Y88 B89:G89 I89:Y89 C94:Y95 C36:Y36 C34:U34 Y34 I35:Y35 B43:Y47 F24:S24 C24:D24 U164:X165 B40:Y40 B74:Y75 K76:Y76 C26:Y33 C100:Y102">
    <cfRule type="containsBlanks" dxfId="373" priority="867" stopIfTrue="1">
      <formula>LEN(TRIM(B9))=0</formula>
    </cfRule>
  </conditionalFormatting>
  <conditionalFormatting sqref="C78 C31:C32 C103 C212 C41">
    <cfRule type="containsText" dxfId="372" priority="849" stopIfTrue="1" operator="containsText" text="Задача">
      <formula>NOT(ISERROR(SEARCH("Задача",C31)))</formula>
    </cfRule>
  </conditionalFormatting>
  <conditionalFormatting sqref="B196:E196 D208:H208 C209:D209 N209:S209 B200:C200 E200 B203:C203 E203 B197 F209:J209 Y208:Y209 H196:S196 Y196 J208:S208">
    <cfRule type="containsBlanks" dxfId="371" priority="574" stopIfTrue="1">
      <formula>LEN(TRIM(B196))=0</formula>
    </cfRule>
  </conditionalFormatting>
  <conditionalFormatting sqref="C209">
    <cfRule type="containsText" dxfId="370" priority="573" stopIfTrue="1" operator="containsText" text="Задача">
      <formula>NOT(ISERROR(SEARCH("Задача",C209)))</formula>
    </cfRule>
  </conditionalFormatting>
  <conditionalFormatting sqref="D205:X205">
    <cfRule type="containsBlanks" dxfId="369" priority="564" stopIfTrue="1">
      <formula>LEN(TRIM(D205))=0</formula>
    </cfRule>
  </conditionalFormatting>
  <conditionalFormatting sqref="B25:C25 B198 F25:I25 D198:F198 M25:S25 H198:X198 Y25">
    <cfRule type="containsBlanks" dxfId="368" priority="563" stopIfTrue="1">
      <formula>LEN(TRIM(B25))=0</formula>
    </cfRule>
  </conditionalFormatting>
  <conditionalFormatting sqref="C207:E207 C206:D206 H207:S207 Y207">
    <cfRule type="containsBlanks" dxfId="367" priority="562" stopIfTrue="1">
      <formula>LEN(TRIM(C206))=0</formula>
    </cfRule>
  </conditionalFormatting>
  <conditionalFormatting sqref="K209">
    <cfRule type="containsBlanks" dxfId="366" priority="561" stopIfTrue="1">
      <formula>LEN(TRIM(K209))=0</formula>
    </cfRule>
  </conditionalFormatting>
  <conditionalFormatting sqref="L209">
    <cfRule type="containsBlanks" dxfId="365" priority="560" stopIfTrue="1">
      <formula>LEN(TRIM(L209))=0</formula>
    </cfRule>
  </conditionalFormatting>
  <conditionalFormatting sqref="M209">
    <cfRule type="containsBlanks" dxfId="364" priority="559" stopIfTrue="1">
      <formula>LEN(TRIM(M209))=0</formula>
    </cfRule>
  </conditionalFormatting>
  <conditionalFormatting sqref="C137:C139">
    <cfRule type="containsText" dxfId="363" priority="552" stopIfTrue="1" operator="containsText" text="Задача">
      <formula>NOT(ISERROR(SEARCH("Задача",C137)))</formula>
    </cfRule>
  </conditionalFormatting>
  <conditionalFormatting sqref="B185:B186 B140:B141 B146:B149 B145:E145 H145:S145 B157:B158 D146:S146 D147 P147:S147 B163:B164 B160:B161 G147 B191:B192 B188:B189 B151:B152 B154:B155 B172:B173">
    <cfRule type="containsBlanks" dxfId="362" priority="553" stopIfTrue="1">
      <formula>LEN(TRIM(B140))=0</formula>
    </cfRule>
  </conditionalFormatting>
  <conditionalFormatting sqref="D111:G111 B110:E110 J111:X111">
    <cfRule type="containsBlanks" dxfId="361" priority="551" stopIfTrue="1">
      <formula>LEN(TRIM(B110))=0</formula>
    </cfRule>
  </conditionalFormatting>
  <conditionalFormatting sqref="G198">
    <cfRule type="containsBlanks" dxfId="360" priority="547" stopIfTrue="1">
      <formula>LEN(TRIM(G198))=0</formula>
    </cfRule>
  </conditionalFormatting>
  <conditionalFormatting sqref="D203">
    <cfRule type="containsBlanks" dxfId="359" priority="544" stopIfTrue="1">
      <formula>LEN(TRIM(D203))=0</formula>
    </cfRule>
  </conditionalFormatting>
  <conditionalFormatting sqref="D210">
    <cfRule type="containsBlanks" dxfId="358" priority="542" stopIfTrue="1">
      <formula>LEN(TRIM(D210))=0</formula>
    </cfRule>
  </conditionalFormatting>
  <conditionalFormatting sqref="C199:D199">
    <cfRule type="containsBlanks" dxfId="357" priority="534" stopIfTrue="1">
      <formula>LEN(TRIM(C199))=0</formula>
    </cfRule>
  </conditionalFormatting>
  <conditionalFormatting sqref="C111">
    <cfRule type="containsBlanks" dxfId="356" priority="521" stopIfTrue="1">
      <formula>LEN(TRIM(C111))=0</formula>
    </cfRule>
  </conditionalFormatting>
  <conditionalFormatting sqref="C135">
    <cfRule type="containsBlanks" dxfId="355" priority="520" stopIfTrue="1">
      <formula>LEN(TRIM(C135))=0</formula>
    </cfRule>
  </conditionalFormatting>
  <conditionalFormatting sqref="C136">
    <cfRule type="containsBlanks" dxfId="354" priority="519" stopIfTrue="1">
      <formula>LEN(TRIM(C136))=0</formula>
    </cfRule>
  </conditionalFormatting>
  <conditionalFormatting sqref="C141">
    <cfRule type="containsBlanks" dxfId="353" priority="518" stopIfTrue="1">
      <formula>LEN(TRIM(C141))=0</formula>
    </cfRule>
  </conditionalFormatting>
  <conditionalFormatting sqref="C146:C147">
    <cfRule type="containsBlanks" dxfId="352" priority="517" stopIfTrue="1">
      <formula>LEN(TRIM(C146))=0</formula>
    </cfRule>
  </conditionalFormatting>
  <conditionalFormatting sqref="C149">
    <cfRule type="containsBlanks" dxfId="351" priority="516" stopIfTrue="1">
      <formula>LEN(TRIM(C149))=0</formula>
    </cfRule>
  </conditionalFormatting>
  <conditionalFormatting sqref="C152">
    <cfRule type="containsBlanks" dxfId="350" priority="515" stopIfTrue="1">
      <formula>LEN(TRIM(C152))=0</formula>
    </cfRule>
  </conditionalFormatting>
  <conditionalFormatting sqref="C155">
    <cfRule type="containsBlanks" dxfId="349" priority="514" stopIfTrue="1">
      <formula>LEN(TRIM(C155))=0</formula>
    </cfRule>
  </conditionalFormatting>
  <conditionalFormatting sqref="C158">
    <cfRule type="containsBlanks" dxfId="348" priority="513" stopIfTrue="1">
      <formula>LEN(TRIM(C158))=0</formula>
    </cfRule>
  </conditionalFormatting>
  <conditionalFormatting sqref="C161">
    <cfRule type="containsBlanks" dxfId="347" priority="512" stopIfTrue="1">
      <formula>LEN(TRIM(C161))=0</formula>
    </cfRule>
  </conditionalFormatting>
  <conditionalFormatting sqref="C164">
    <cfRule type="containsBlanks" dxfId="346" priority="511" stopIfTrue="1">
      <formula>LEN(TRIM(C164))=0</formula>
    </cfRule>
  </conditionalFormatting>
  <conditionalFormatting sqref="C173">
    <cfRule type="containsBlanks" dxfId="345" priority="510" stopIfTrue="1">
      <formula>LEN(TRIM(C173))=0</formula>
    </cfRule>
  </conditionalFormatting>
  <conditionalFormatting sqref="C176">
    <cfRule type="containsBlanks" dxfId="344" priority="509" stopIfTrue="1">
      <formula>LEN(TRIM(C176))=0</formula>
    </cfRule>
  </conditionalFormatting>
  <conditionalFormatting sqref="C179">
    <cfRule type="containsBlanks" dxfId="343" priority="508" stopIfTrue="1">
      <formula>LEN(TRIM(C179))=0</formula>
    </cfRule>
  </conditionalFormatting>
  <conditionalFormatting sqref="C181:C183">
    <cfRule type="containsBlanks" dxfId="342" priority="507" stopIfTrue="1">
      <formula>LEN(TRIM(C181))=0</formula>
    </cfRule>
  </conditionalFormatting>
  <conditionalFormatting sqref="C186">
    <cfRule type="containsBlanks" dxfId="341" priority="506" stopIfTrue="1">
      <formula>LEN(TRIM(C186))=0</formula>
    </cfRule>
  </conditionalFormatting>
  <conditionalFormatting sqref="C189">
    <cfRule type="containsBlanks" dxfId="340" priority="504" stopIfTrue="1">
      <formula>LEN(TRIM(C189))=0</formula>
    </cfRule>
  </conditionalFormatting>
  <conditionalFormatting sqref="C192:C193">
    <cfRule type="containsBlanks" dxfId="339" priority="503" stopIfTrue="1">
      <formula>LEN(TRIM(C192))=0</formula>
    </cfRule>
  </conditionalFormatting>
  <conditionalFormatting sqref="C197:C198">
    <cfRule type="containsBlanks" dxfId="338" priority="502" stopIfTrue="1">
      <formula>LEN(TRIM(C197))=0</formula>
    </cfRule>
  </conditionalFormatting>
  <conditionalFormatting sqref="C204:C205">
    <cfRule type="containsBlanks" dxfId="337" priority="500" stopIfTrue="1">
      <formula>LEN(TRIM(C204))=0</formula>
    </cfRule>
  </conditionalFormatting>
  <conditionalFormatting sqref="C208">
    <cfRule type="containsBlanks" dxfId="336" priority="499" stopIfTrue="1">
      <formula>LEN(TRIM(C208))=0</formula>
    </cfRule>
  </conditionalFormatting>
  <conditionalFormatting sqref="C211">
    <cfRule type="containsBlanks" dxfId="335" priority="498" stopIfTrue="1">
      <formula>LEN(TRIM(C211))=0</formula>
    </cfRule>
  </conditionalFormatting>
  <conditionalFormatting sqref="D202:F202 H202:S202 Y202">
    <cfRule type="containsBlanks" dxfId="334" priority="493" stopIfTrue="1">
      <formula>LEN(TRIM(D202))=0</formula>
    </cfRule>
  </conditionalFormatting>
  <conditionalFormatting sqref="C202">
    <cfRule type="containsBlanks" dxfId="333" priority="492" stopIfTrue="1">
      <formula>LEN(TRIM(C202))=0</formula>
    </cfRule>
  </conditionalFormatting>
  <conditionalFormatting sqref="G202">
    <cfRule type="containsBlanks" dxfId="332" priority="491" stopIfTrue="1">
      <formula>LEN(TRIM(G202))=0</formula>
    </cfRule>
  </conditionalFormatting>
  <conditionalFormatting sqref="D201:S201 Y201">
    <cfRule type="containsBlanks" dxfId="331" priority="487" stopIfTrue="1">
      <formula>LEN(TRIM(D201))=0</formula>
    </cfRule>
  </conditionalFormatting>
  <conditionalFormatting sqref="C201">
    <cfRule type="containsBlanks" dxfId="330" priority="486" stopIfTrue="1">
      <formula>LEN(TRIM(C201))=0</formula>
    </cfRule>
  </conditionalFormatting>
  <conditionalFormatting sqref="Y111">
    <cfRule type="containsBlanks" dxfId="329" priority="485" stopIfTrue="1">
      <formula>LEN(TRIM(Y111))=0</formula>
    </cfRule>
  </conditionalFormatting>
  <conditionalFormatting sqref="Y198">
    <cfRule type="containsBlanks" dxfId="328" priority="484" stopIfTrue="1">
      <formula>LEN(TRIM(Y198))=0</formula>
    </cfRule>
  </conditionalFormatting>
  <conditionalFormatting sqref="Y205">
    <cfRule type="containsBlanks" dxfId="327" priority="483" stopIfTrue="1">
      <formula>LEN(TRIM(Y205))=0</formula>
    </cfRule>
  </conditionalFormatting>
  <conditionalFormatting sqref="E147">
    <cfRule type="containsBlanks" dxfId="326" priority="482" stopIfTrue="1">
      <formula>LEN(TRIM(E147))=0</formula>
    </cfRule>
  </conditionalFormatting>
  <conditionalFormatting sqref="C62:D62">
    <cfRule type="containsBlanks" dxfId="325" priority="453" stopIfTrue="1">
      <formula>LEN(TRIM(C62))=0</formula>
    </cfRule>
  </conditionalFormatting>
  <conditionalFormatting sqref="H147:O147">
    <cfRule type="containsBlanks" dxfId="324" priority="480" stopIfTrue="1">
      <formula>LEN(TRIM(H147))=0</formula>
    </cfRule>
  </conditionalFormatting>
  <conditionalFormatting sqref="C159:D159 G159:S159">
    <cfRule type="containsBlanks" dxfId="323" priority="471" stopIfTrue="1">
      <formula>LEN(TRIM(C159))=0</formula>
    </cfRule>
  </conditionalFormatting>
  <conditionalFormatting sqref="C156:E156 G156:S156">
    <cfRule type="containsBlanks" dxfId="322" priority="470" stopIfTrue="1">
      <formula>LEN(TRIM(C156))=0</formula>
    </cfRule>
  </conditionalFormatting>
  <conditionalFormatting sqref="C177:E177 G177:S177">
    <cfRule type="containsBlanks" dxfId="321" priority="464" stopIfTrue="1">
      <formula>LEN(TRIM(C177))=0</formula>
    </cfRule>
  </conditionalFormatting>
  <conditionalFormatting sqref="C62">
    <cfRule type="containsText" dxfId="320" priority="452" stopIfTrue="1" operator="containsText" text="Задача">
      <formula>NOT(ISERROR(SEARCH("Задача",C62)))</formula>
    </cfRule>
  </conditionalFormatting>
  <conditionalFormatting sqref="B42:D42 F42">
    <cfRule type="containsBlanks" dxfId="319" priority="446" stopIfTrue="1">
      <formula>LEN(TRIM(B42))=0</formula>
    </cfRule>
  </conditionalFormatting>
  <conditionalFormatting sqref="C90:D90 F90">
    <cfRule type="containsBlanks" dxfId="318" priority="444" stopIfTrue="1">
      <formula>LEN(TRIM(C90))=0</formula>
    </cfRule>
  </conditionalFormatting>
  <conditionalFormatting sqref="H90:J90">
    <cfRule type="containsBlanks" dxfId="317" priority="443" stopIfTrue="1">
      <formula>LEN(TRIM(H90))=0</formula>
    </cfRule>
  </conditionalFormatting>
  <conditionalFormatting sqref="H42:J42">
    <cfRule type="containsBlanks" dxfId="316" priority="445" stopIfTrue="1">
      <formula>LEN(TRIM(H42))=0</formula>
    </cfRule>
  </conditionalFormatting>
  <conditionalFormatting sqref="C86:D86 F86:S86 Y86">
    <cfRule type="containsBlanks" dxfId="315" priority="441" stopIfTrue="1">
      <formula>LEN(TRIM(C86))=0</formula>
    </cfRule>
  </conditionalFormatting>
  <conditionalFormatting sqref="C86">
    <cfRule type="containsText" dxfId="314" priority="440" stopIfTrue="1" operator="containsText" text="Задача">
      <formula>NOT(ISERROR(SEARCH("Задача",C86)))</formula>
    </cfRule>
  </conditionalFormatting>
  <conditionalFormatting sqref="C112:D112 F112:Q112 Y112 S112 S115 Y114 C115 K115:P115">
    <cfRule type="containsBlanks" dxfId="313" priority="439" stopIfTrue="1">
      <formula>LEN(TRIM(C112))=0</formula>
    </cfRule>
  </conditionalFormatting>
  <conditionalFormatting sqref="C112 C115">
    <cfRule type="containsText" dxfId="312" priority="438" stopIfTrue="1" operator="containsText" text="Задача">
      <formula>NOT(ISERROR(SEARCH("Задача",C112)))</formula>
    </cfRule>
  </conditionalFormatting>
  <conditionalFormatting sqref="C109:D109 F109:S109 Y109">
    <cfRule type="containsBlanks" dxfId="311" priority="437" stopIfTrue="1">
      <formula>LEN(TRIM(C109))=0</formula>
    </cfRule>
  </conditionalFormatting>
  <conditionalFormatting sqref="C106:D106">
    <cfRule type="containsBlanks" dxfId="310" priority="436" stopIfTrue="1">
      <formula>LEN(TRIM(C106))=0</formula>
    </cfRule>
  </conditionalFormatting>
  <conditionalFormatting sqref="C106">
    <cfRule type="containsText" dxfId="309" priority="435" stopIfTrue="1" operator="containsText" text="Задача">
      <formula>NOT(ISERROR(SEARCH("Задача",C106)))</formula>
    </cfRule>
  </conditionalFormatting>
  <conditionalFormatting sqref="G42">
    <cfRule type="containsBlanks" dxfId="308" priority="434" stopIfTrue="1">
      <formula>LEN(TRIM(G42))=0</formula>
    </cfRule>
  </conditionalFormatting>
  <conditionalFormatting sqref="G90">
    <cfRule type="containsBlanks" dxfId="307" priority="433" stopIfTrue="1">
      <formula>LEN(TRIM(G90))=0</formula>
    </cfRule>
  </conditionalFormatting>
  <conditionalFormatting sqref="G96:G97">
    <cfRule type="containsBlanks" dxfId="306" priority="432" stopIfTrue="1">
      <formula>LEN(TRIM(G96))=0</formula>
    </cfRule>
  </conditionalFormatting>
  <conditionalFormatting sqref="E150">
    <cfRule type="containsBlanks" dxfId="305" priority="422" stopIfTrue="1">
      <formula>LEN(TRIM(E150))=0</formula>
    </cfRule>
  </conditionalFormatting>
  <conditionalFormatting sqref="H150:O150">
    <cfRule type="containsBlanks" dxfId="304" priority="421" stopIfTrue="1">
      <formula>LEN(TRIM(H150))=0</formula>
    </cfRule>
  </conditionalFormatting>
  <conditionalFormatting sqref="C153">
    <cfRule type="containsBlanks" dxfId="303" priority="418" stopIfTrue="1">
      <formula>LEN(TRIM(C153))=0</formula>
    </cfRule>
  </conditionalFormatting>
  <conditionalFormatting sqref="D153 P153:S153 G153">
    <cfRule type="containsBlanks" dxfId="302" priority="419" stopIfTrue="1">
      <formula>LEN(TRIM(D153))=0</formula>
    </cfRule>
  </conditionalFormatting>
  <conditionalFormatting sqref="B153">
    <cfRule type="containsBlanks" dxfId="301" priority="417" stopIfTrue="1">
      <formula>LEN(TRIM(B153))=0</formula>
    </cfRule>
  </conditionalFormatting>
  <conditionalFormatting sqref="B150 D150 P150:S150 G150">
    <cfRule type="containsBlanks" dxfId="300" priority="424" stopIfTrue="1">
      <formula>LEN(TRIM(B150))=0</formula>
    </cfRule>
  </conditionalFormatting>
  <conditionalFormatting sqref="C150">
    <cfRule type="containsBlanks" dxfId="299" priority="423" stopIfTrue="1">
      <formula>LEN(TRIM(C150))=0</formula>
    </cfRule>
  </conditionalFormatting>
  <conditionalFormatting sqref="D165">
    <cfRule type="containsBlanks" dxfId="298" priority="412" stopIfTrue="1">
      <formula>LEN(TRIM(D165))=0</formula>
    </cfRule>
  </conditionalFormatting>
  <conditionalFormatting sqref="C165 P165:S165">
    <cfRule type="containsBlanks" dxfId="297" priority="411" stopIfTrue="1">
      <formula>LEN(TRIM(C165))=0</formula>
    </cfRule>
  </conditionalFormatting>
  <conditionalFormatting sqref="H165:O165">
    <cfRule type="containsBlanks" dxfId="296" priority="409" stopIfTrue="1">
      <formula>LEN(TRIM(H165))=0</formula>
    </cfRule>
  </conditionalFormatting>
  <conditionalFormatting sqref="E165">
    <cfRule type="containsBlanks" dxfId="295" priority="407" stopIfTrue="1">
      <formula>LEN(TRIM(E165))=0</formula>
    </cfRule>
  </conditionalFormatting>
  <conditionalFormatting sqref="H153:O153">
    <cfRule type="containsBlanks" dxfId="294" priority="414" stopIfTrue="1">
      <formula>LEN(TRIM(H153))=0</formula>
    </cfRule>
  </conditionalFormatting>
  <conditionalFormatting sqref="G165">
    <cfRule type="containsBlanks" dxfId="293" priority="406" stopIfTrue="1">
      <formula>LEN(TRIM(G165))=0</formula>
    </cfRule>
  </conditionalFormatting>
  <conditionalFormatting sqref="C162:E162 G162:S162">
    <cfRule type="containsBlanks" dxfId="292" priority="405" stopIfTrue="1">
      <formula>LEN(TRIM(C162))=0</formula>
    </cfRule>
  </conditionalFormatting>
  <conditionalFormatting sqref="E159">
    <cfRule type="containsBlanks" dxfId="291" priority="404" stopIfTrue="1">
      <formula>LEN(TRIM(E159))=0</formula>
    </cfRule>
  </conditionalFormatting>
  <conditionalFormatting sqref="C180:E180 G180:S180">
    <cfRule type="containsBlanks" dxfId="290" priority="403" stopIfTrue="1">
      <formula>LEN(TRIM(C180))=0</formula>
    </cfRule>
  </conditionalFormatting>
  <conditionalFormatting sqref="C194:S194 U194:X194">
    <cfRule type="containsBlanks" dxfId="289" priority="402" stopIfTrue="1">
      <formula>LEN(TRIM(C194))=0</formula>
    </cfRule>
  </conditionalFormatting>
  <conditionalFormatting sqref="C194">
    <cfRule type="containsText" dxfId="288" priority="401" stopIfTrue="1" operator="containsText" text="Задача">
      <formula>NOT(ISERROR(SEARCH("Задача",C194)))</formula>
    </cfRule>
  </conditionalFormatting>
  <conditionalFormatting sqref="C184">
    <cfRule type="containsText" dxfId="287" priority="395" stopIfTrue="1" operator="containsText" text="Задача">
      <formula>NOT(ISERROR(SEARCH("Задача",C184)))</formula>
    </cfRule>
  </conditionalFormatting>
  <conditionalFormatting sqref="C190:S190 U190:X190">
    <cfRule type="containsBlanks" dxfId="286" priority="400" stopIfTrue="1">
      <formula>LEN(TRIM(C190))=0</formula>
    </cfRule>
  </conditionalFormatting>
  <conditionalFormatting sqref="C190">
    <cfRule type="containsText" dxfId="285" priority="399" stopIfTrue="1" operator="containsText" text="Задача">
      <formula>NOT(ISERROR(SEARCH("Задача",C190)))</formula>
    </cfRule>
  </conditionalFormatting>
  <conditionalFormatting sqref="C187:E187 G187:S187">
    <cfRule type="containsBlanks" dxfId="284" priority="398" stopIfTrue="1">
      <formula>LEN(TRIM(C187))=0</formula>
    </cfRule>
  </conditionalFormatting>
  <conditionalFormatting sqref="C187">
    <cfRule type="containsText" dxfId="283" priority="397" stopIfTrue="1" operator="containsText" text="Задача">
      <formula>NOT(ISERROR(SEARCH("Задача",C187)))</formula>
    </cfRule>
  </conditionalFormatting>
  <conditionalFormatting sqref="C184:E184 G184:S184">
    <cfRule type="containsBlanks" dxfId="282" priority="396" stopIfTrue="1">
      <formula>LEN(TRIM(C184))=0</formula>
    </cfRule>
  </conditionalFormatting>
  <conditionalFormatting sqref="B90">
    <cfRule type="containsBlanks" dxfId="281" priority="394" stopIfTrue="1">
      <formula>LEN(TRIM(B90))=0</formula>
    </cfRule>
  </conditionalFormatting>
  <conditionalFormatting sqref="E41:E42">
    <cfRule type="containsBlanks" dxfId="280" priority="393" stopIfTrue="1">
      <formula>LEN(TRIM(E41))=0</formula>
    </cfRule>
  </conditionalFormatting>
  <conditionalFormatting sqref="E62">
    <cfRule type="containsBlanks" dxfId="279" priority="392" stopIfTrue="1">
      <formula>LEN(TRIM(E62))=0</formula>
    </cfRule>
  </conditionalFormatting>
  <conditionalFormatting sqref="E78">
    <cfRule type="containsBlanks" dxfId="278" priority="389" stopIfTrue="1">
      <formula>LEN(TRIM(E78))=0</formula>
    </cfRule>
  </conditionalFormatting>
  <conditionalFormatting sqref="E90">
    <cfRule type="containsBlanks" dxfId="277" priority="388" stopIfTrue="1">
      <formula>LEN(TRIM(E90))=0</formula>
    </cfRule>
  </conditionalFormatting>
  <conditionalFormatting sqref="E103">
    <cfRule type="containsBlanks" dxfId="276" priority="387" stopIfTrue="1">
      <formula>LEN(TRIM(E103))=0</formula>
    </cfRule>
  </conditionalFormatting>
  <conditionalFormatting sqref="E96:E97">
    <cfRule type="containsBlanks" dxfId="275" priority="386" stopIfTrue="1">
      <formula>LEN(TRIM(E96))=0</formula>
    </cfRule>
  </conditionalFormatting>
  <conditionalFormatting sqref="E106">
    <cfRule type="containsBlanks" dxfId="274" priority="385" stopIfTrue="1">
      <formula>LEN(TRIM(E106))=0</formula>
    </cfRule>
  </conditionalFormatting>
  <conditionalFormatting sqref="E109">
    <cfRule type="containsBlanks" dxfId="273" priority="384" stopIfTrue="1">
      <formula>LEN(TRIM(E109))=0</formula>
    </cfRule>
  </conditionalFormatting>
  <conditionalFormatting sqref="E112">
    <cfRule type="containsBlanks" dxfId="272" priority="383" stopIfTrue="1">
      <formula>LEN(TRIM(E112))=0</formula>
    </cfRule>
  </conditionalFormatting>
  <conditionalFormatting sqref="E153">
    <cfRule type="containsBlanks" dxfId="271" priority="382" stopIfTrue="1">
      <formula>LEN(TRIM(E153))=0</formula>
    </cfRule>
  </conditionalFormatting>
  <conditionalFormatting sqref="E199">
    <cfRule type="containsBlanks" dxfId="270" priority="381" stopIfTrue="1">
      <formula>LEN(TRIM(E199))=0</formula>
    </cfRule>
  </conditionalFormatting>
  <conditionalFormatting sqref="E206">
    <cfRule type="containsBlanks" dxfId="269" priority="380" stopIfTrue="1">
      <formula>LEN(TRIM(E206))=0</formula>
    </cfRule>
  </conditionalFormatting>
  <conditionalFormatting sqref="E209">
    <cfRule type="containsBlanks" dxfId="268" priority="379" stopIfTrue="1">
      <formula>LEN(TRIM(E209))=0</formula>
    </cfRule>
  </conditionalFormatting>
  <conditionalFormatting sqref="E212">
    <cfRule type="containsBlanks" dxfId="267" priority="378" stopIfTrue="1">
      <formula>LEN(TRIM(E212))=0</formula>
    </cfRule>
  </conditionalFormatting>
  <conditionalFormatting sqref="E86">
    <cfRule type="containsBlanks" dxfId="266" priority="376" stopIfTrue="1">
      <formula>LEN(TRIM(E86))=0</formula>
    </cfRule>
  </conditionalFormatting>
  <conditionalFormatting sqref="E25">
    <cfRule type="containsBlanks" dxfId="265" priority="374" stopIfTrue="1">
      <formula>LEN(TRIM(E25))=0</formula>
    </cfRule>
  </conditionalFormatting>
  <conditionalFormatting sqref="J25:L25">
    <cfRule type="containsBlanks" dxfId="264" priority="373" stopIfTrue="1">
      <formula>LEN(TRIM(J25))=0</formula>
    </cfRule>
  </conditionalFormatting>
  <conditionalFormatting sqref="G110">
    <cfRule type="containsBlanks" dxfId="263" priority="372" stopIfTrue="1">
      <formula>LEN(TRIM(G110))=0</formula>
    </cfRule>
  </conditionalFormatting>
  <conditionalFormatting sqref="G145">
    <cfRule type="containsBlanks" dxfId="262" priority="371" stopIfTrue="1">
      <formula>LEN(TRIM(G145))=0</formula>
    </cfRule>
  </conditionalFormatting>
  <conditionalFormatting sqref="G151">
    <cfRule type="containsBlanks" dxfId="261" priority="370" stopIfTrue="1">
      <formula>LEN(TRIM(G151))=0</formula>
    </cfRule>
  </conditionalFormatting>
  <conditionalFormatting sqref="G157">
    <cfRule type="containsBlanks" dxfId="260" priority="369" stopIfTrue="1">
      <formula>LEN(TRIM(G157))=0</formula>
    </cfRule>
  </conditionalFormatting>
  <conditionalFormatting sqref="G163">
    <cfRule type="containsBlanks" dxfId="259" priority="368" stopIfTrue="1">
      <formula>LEN(TRIM(G163))=0</formula>
    </cfRule>
  </conditionalFormatting>
  <conditionalFormatting sqref="G178">
    <cfRule type="containsBlanks" dxfId="258" priority="367" stopIfTrue="1">
      <formula>LEN(TRIM(G178))=0</formula>
    </cfRule>
  </conditionalFormatting>
  <conditionalFormatting sqref="G196">
    <cfRule type="containsBlanks" dxfId="257" priority="366" stopIfTrue="1">
      <formula>LEN(TRIM(G196))=0</formula>
    </cfRule>
  </conditionalFormatting>
  <conditionalFormatting sqref="G200">
    <cfRule type="containsBlanks" dxfId="256" priority="365" stopIfTrue="1">
      <formula>LEN(TRIM(G200))=0</formula>
    </cfRule>
  </conditionalFormatting>
  <conditionalFormatting sqref="G203">
    <cfRule type="containsBlanks" dxfId="255" priority="364" stopIfTrue="1">
      <formula>LEN(TRIM(G203))=0</formula>
    </cfRule>
  </conditionalFormatting>
  <conditionalFormatting sqref="G207">
    <cfRule type="containsBlanks" dxfId="254" priority="363" stopIfTrue="1">
      <formula>LEN(TRIM(G207))=0</formula>
    </cfRule>
  </conditionalFormatting>
  <conditionalFormatting sqref="T24:X24">
    <cfRule type="containsBlanks" dxfId="253" priority="362" stopIfTrue="1">
      <formula>LEN(TRIM(T24))=0</formula>
    </cfRule>
  </conditionalFormatting>
  <conditionalFormatting sqref="T25:X25">
    <cfRule type="containsBlanks" dxfId="252" priority="361" stopIfTrue="1">
      <formula>LEN(TRIM(T25))=0</formula>
    </cfRule>
  </conditionalFormatting>
  <conditionalFormatting sqref="T134:T144 T148:T149 T151:T152 T154:T155 T157:T158 T160:T161 T163:T164 T172:T176 T178:T179 T181:T183 T185:T186 T188:T189 T191:T193">
    <cfRule type="containsBlanks" dxfId="251" priority="360" stopIfTrue="1">
      <formula>LEN(TRIM(T134))=0</formula>
    </cfRule>
  </conditionalFormatting>
  <conditionalFormatting sqref="T145:T147">
    <cfRule type="containsBlanks" dxfId="250" priority="359" stopIfTrue="1">
      <formula>LEN(TRIM(T145))=0</formula>
    </cfRule>
  </conditionalFormatting>
  <conditionalFormatting sqref="T159">
    <cfRule type="containsBlanks" dxfId="249" priority="358" stopIfTrue="1">
      <formula>LEN(TRIM(T159))=0</formula>
    </cfRule>
  </conditionalFormatting>
  <conditionalFormatting sqref="T156">
    <cfRule type="containsBlanks" dxfId="248" priority="357" stopIfTrue="1">
      <formula>LEN(TRIM(T156))=0</formula>
    </cfRule>
  </conditionalFormatting>
  <conditionalFormatting sqref="T177">
    <cfRule type="containsBlanks" dxfId="247" priority="356" stopIfTrue="1">
      <formula>LEN(TRIM(T177))=0</formula>
    </cfRule>
  </conditionalFormatting>
  <conditionalFormatting sqref="T153">
    <cfRule type="containsBlanks" dxfId="246" priority="354" stopIfTrue="1">
      <formula>LEN(TRIM(T153))=0</formula>
    </cfRule>
  </conditionalFormatting>
  <conditionalFormatting sqref="T150">
    <cfRule type="containsBlanks" dxfId="245" priority="355" stopIfTrue="1">
      <formula>LEN(TRIM(T150))=0</formula>
    </cfRule>
  </conditionalFormatting>
  <conditionalFormatting sqref="T165">
    <cfRule type="containsBlanks" dxfId="244" priority="353" stopIfTrue="1">
      <formula>LEN(TRIM(T165))=0</formula>
    </cfRule>
  </conditionalFormatting>
  <conditionalFormatting sqref="T162">
    <cfRule type="containsBlanks" dxfId="243" priority="352" stopIfTrue="1">
      <formula>LEN(TRIM(T162))=0</formula>
    </cfRule>
  </conditionalFormatting>
  <conditionalFormatting sqref="T180">
    <cfRule type="containsBlanks" dxfId="242" priority="351" stopIfTrue="1">
      <formula>LEN(TRIM(T180))=0</formula>
    </cfRule>
  </conditionalFormatting>
  <conditionalFormatting sqref="T194">
    <cfRule type="containsBlanks" dxfId="241" priority="350" stopIfTrue="1">
      <formula>LEN(TRIM(T194))=0</formula>
    </cfRule>
  </conditionalFormatting>
  <conditionalFormatting sqref="T190">
    <cfRule type="containsBlanks" dxfId="240" priority="349" stopIfTrue="1">
      <formula>LEN(TRIM(T190))=0</formula>
    </cfRule>
  </conditionalFormatting>
  <conditionalFormatting sqref="T187">
    <cfRule type="containsBlanks" dxfId="239" priority="348" stopIfTrue="1">
      <formula>LEN(TRIM(T187))=0</formula>
    </cfRule>
  </conditionalFormatting>
  <conditionalFormatting sqref="T184">
    <cfRule type="containsBlanks" dxfId="238" priority="347" stopIfTrue="1">
      <formula>LEN(TRIM(T184))=0</formula>
    </cfRule>
  </conditionalFormatting>
  <conditionalFormatting sqref="Y134:Y144 Y148:Y149 Y151:Y152 Y154:Y155 Y157:Y158 Y160:Y161 Y163:Y164 Y172:Y176 Y178:Y179 Y181:Y183 Y185:Y186 Y188:Y189 Y191:Y193">
    <cfRule type="containsBlanks" dxfId="237" priority="346" stopIfTrue="1">
      <formula>LEN(TRIM(Y134))=0</formula>
    </cfRule>
  </conditionalFormatting>
  <conditionalFormatting sqref="Y145:Y147">
    <cfRule type="containsBlanks" dxfId="236" priority="345" stopIfTrue="1">
      <formula>LEN(TRIM(Y145))=0</formula>
    </cfRule>
  </conditionalFormatting>
  <conditionalFormatting sqref="Y159">
    <cfRule type="containsBlanks" dxfId="235" priority="344" stopIfTrue="1">
      <formula>LEN(TRIM(Y159))=0</formula>
    </cfRule>
  </conditionalFormatting>
  <conditionalFormatting sqref="Y156">
    <cfRule type="containsBlanks" dxfId="234" priority="343" stopIfTrue="1">
      <formula>LEN(TRIM(Y156))=0</formula>
    </cfRule>
  </conditionalFormatting>
  <conditionalFormatting sqref="Y177">
    <cfRule type="containsBlanks" dxfId="233" priority="342" stopIfTrue="1">
      <formula>LEN(TRIM(Y177))=0</formula>
    </cfRule>
  </conditionalFormatting>
  <conditionalFormatting sqref="Y153">
    <cfRule type="containsBlanks" dxfId="232" priority="340" stopIfTrue="1">
      <formula>LEN(TRIM(Y153))=0</formula>
    </cfRule>
  </conditionalFormatting>
  <conditionalFormatting sqref="Y150">
    <cfRule type="containsBlanks" dxfId="231" priority="341" stopIfTrue="1">
      <formula>LEN(TRIM(Y150))=0</formula>
    </cfRule>
  </conditionalFormatting>
  <conditionalFormatting sqref="Y165 Y167:Y168 Y170:Y171">
    <cfRule type="containsBlanks" dxfId="230" priority="339" stopIfTrue="1">
      <formula>LEN(TRIM(Y165))=0</formula>
    </cfRule>
  </conditionalFormatting>
  <conditionalFormatting sqref="Y162">
    <cfRule type="containsBlanks" dxfId="229" priority="338" stopIfTrue="1">
      <formula>LEN(TRIM(Y162))=0</formula>
    </cfRule>
  </conditionalFormatting>
  <conditionalFormatting sqref="Y180">
    <cfRule type="containsBlanks" dxfId="228" priority="337" stopIfTrue="1">
      <formula>LEN(TRIM(Y180))=0</formula>
    </cfRule>
  </conditionalFormatting>
  <conditionalFormatting sqref="Y194">
    <cfRule type="containsBlanks" dxfId="227" priority="336" stopIfTrue="1">
      <formula>LEN(TRIM(Y194))=0</formula>
    </cfRule>
  </conditionalFormatting>
  <conditionalFormatting sqref="Y190">
    <cfRule type="containsBlanks" dxfId="226" priority="335" stopIfTrue="1">
      <formula>LEN(TRIM(Y190))=0</formula>
    </cfRule>
  </conditionalFormatting>
  <conditionalFormatting sqref="Y187">
    <cfRule type="containsBlanks" dxfId="225" priority="334" stopIfTrue="1">
      <formula>LEN(TRIM(Y187))=0</formula>
    </cfRule>
  </conditionalFormatting>
  <conditionalFormatting sqref="Y184">
    <cfRule type="containsBlanks" dxfId="224" priority="333" stopIfTrue="1">
      <formula>LEN(TRIM(Y184))=0</formula>
    </cfRule>
  </conditionalFormatting>
  <conditionalFormatting sqref="T108:X108 T109:W109">
    <cfRule type="containsBlanks" dxfId="223" priority="332" stopIfTrue="1">
      <formula>LEN(TRIM(T108))=0</formula>
    </cfRule>
  </conditionalFormatting>
  <conditionalFormatting sqref="T112:X112 T115:X115">
    <cfRule type="containsBlanks" dxfId="222" priority="331" stopIfTrue="1">
      <formula>LEN(TRIM(T112))=0</formula>
    </cfRule>
  </conditionalFormatting>
  <conditionalFormatting sqref="T211:X212">
    <cfRule type="containsBlanks" dxfId="221" priority="330" stopIfTrue="1">
      <formula>LEN(TRIM(T211))=0</formula>
    </cfRule>
  </conditionalFormatting>
  <conditionalFormatting sqref="T208:X209">
    <cfRule type="containsBlanks" dxfId="220" priority="329" stopIfTrue="1">
      <formula>LEN(TRIM(T208))=0</formula>
    </cfRule>
  </conditionalFormatting>
  <conditionalFormatting sqref="T207:X207">
    <cfRule type="containsBlanks" dxfId="219" priority="328" stopIfTrue="1">
      <formula>LEN(TRIM(T207))=0</formula>
    </cfRule>
  </conditionalFormatting>
  <conditionalFormatting sqref="T202:X202">
    <cfRule type="containsBlanks" dxfId="218" priority="327" stopIfTrue="1">
      <formula>LEN(TRIM(T202))=0</formula>
    </cfRule>
  </conditionalFormatting>
  <conditionalFormatting sqref="T201:X201">
    <cfRule type="containsBlanks" dxfId="217" priority="326" stopIfTrue="1">
      <formula>LEN(TRIM(T201))=0</formula>
    </cfRule>
  </conditionalFormatting>
  <conditionalFormatting sqref="T195:X196">
    <cfRule type="containsBlanks" dxfId="216" priority="325" stopIfTrue="1">
      <formula>LEN(TRIM(T195))=0</formula>
    </cfRule>
  </conditionalFormatting>
  <conditionalFormatting sqref="U191:X191">
    <cfRule type="containsBlanks" dxfId="215" priority="324" stopIfTrue="1">
      <formula>LEN(TRIM(U191))=0</formula>
    </cfRule>
  </conditionalFormatting>
  <conditionalFormatting sqref="U185:X185">
    <cfRule type="containsBlanks" dxfId="214" priority="322" stopIfTrue="1">
      <formula>LEN(TRIM(U185))=0</formula>
    </cfRule>
  </conditionalFormatting>
  <conditionalFormatting sqref="F110">
    <cfRule type="containsBlanks" dxfId="213" priority="320" stopIfTrue="1">
      <formula>LEN(TRIM(F110))=0</formula>
    </cfRule>
  </conditionalFormatting>
  <conditionalFormatting sqref="F150:F151">
    <cfRule type="containsBlanks" dxfId="212" priority="319" stopIfTrue="1">
      <formula>LEN(TRIM(F150))=0</formula>
    </cfRule>
  </conditionalFormatting>
  <conditionalFormatting sqref="F153:F154">
    <cfRule type="containsBlanks" dxfId="211" priority="318" stopIfTrue="1">
      <formula>LEN(TRIM(F153))=0</formula>
    </cfRule>
  </conditionalFormatting>
  <conditionalFormatting sqref="F156:F157">
    <cfRule type="containsBlanks" dxfId="210" priority="317" stopIfTrue="1">
      <formula>LEN(TRIM(F156))=0</formula>
    </cfRule>
  </conditionalFormatting>
  <conditionalFormatting sqref="F159:F160">
    <cfRule type="containsBlanks" dxfId="209" priority="316" stopIfTrue="1">
      <formula>LEN(TRIM(F159))=0</formula>
    </cfRule>
  </conditionalFormatting>
  <conditionalFormatting sqref="F162:F163">
    <cfRule type="containsBlanks" dxfId="208" priority="315" stopIfTrue="1">
      <formula>LEN(TRIM(F162))=0</formula>
    </cfRule>
  </conditionalFormatting>
  <conditionalFormatting sqref="F165">
    <cfRule type="containsBlanks" dxfId="207" priority="314" stopIfTrue="1">
      <formula>LEN(TRIM(F165))=0</formula>
    </cfRule>
  </conditionalFormatting>
  <conditionalFormatting sqref="F177">
    <cfRule type="containsBlanks" dxfId="206" priority="313" stopIfTrue="1">
      <formula>LEN(TRIM(F177))=0</formula>
    </cfRule>
  </conditionalFormatting>
  <conditionalFormatting sqref="F180:F181">
    <cfRule type="containsBlanks" dxfId="205" priority="312" stopIfTrue="1">
      <formula>LEN(TRIM(F180))=0</formula>
    </cfRule>
  </conditionalFormatting>
  <conditionalFormatting sqref="F184:F185">
    <cfRule type="containsBlanks" dxfId="204" priority="311" stopIfTrue="1">
      <formula>LEN(TRIM(F184))=0</formula>
    </cfRule>
  </conditionalFormatting>
  <conditionalFormatting sqref="F187:F188">
    <cfRule type="containsBlanks" dxfId="203" priority="310" stopIfTrue="1">
      <formula>LEN(TRIM(F187))=0</formula>
    </cfRule>
  </conditionalFormatting>
  <conditionalFormatting sqref="F196">
    <cfRule type="containsBlanks" dxfId="202" priority="309" stopIfTrue="1">
      <formula>LEN(TRIM(F196))=0</formula>
    </cfRule>
  </conditionalFormatting>
  <conditionalFormatting sqref="F200">
    <cfRule type="containsBlanks" dxfId="201" priority="308" stopIfTrue="1">
      <formula>LEN(TRIM(F200))=0</formula>
    </cfRule>
  </conditionalFormatting>
  <conditionalFormatting sqref="F203">
    <cfRule type="containsBlanks" dxfId="200" priority="307" stopIfTrue="1">
      <formula>LEN(TRIM(F203))=0</formula>
    </cfRule>
  </conditionalFormatting>
  <conditionalFormatting sqref="F207">
    <cfRule type="containsBlanks" dxfId="199" priority="306" stopIfTrue="1">
      <formula>LEN(TRIM(F207))=0</formula>
    </cfRule>
  </conditionalFormatting>
  <conditionalFormatting sqref="T107:W107">
    <cfRule type="containsBlanks" dxfId="198" priority="305" stopIfTrue="1">
      <formula>LEN(TRIM(T107))=0</formula>
    </cfRule>
  </conditionalFormatting>
  <conditionalFormatting sqref="U134:W134">
    <cfRule type="containsBlanks" dxfId="197" priority="304" stopIfTrue="1">
      <formula>LEN(TRIM(U134))=0</formula>
    </cfRule>
  </conditionalFormatting>
  <conditionalFormatting sqref="T86:X86">
    <cfRule type="containsBlanks" dxfId="196" priority="302" stopIfTrue="1">
      <formula>LEN(TRIM(T86))=0</formula>
    </cfRule>
  </conditionalFormatting>
  <conditionalFormatting sqref="T97:X97">
    <cfRule type="containsBlanks" dxfId="195" priority="301" stopIfTrue="1">
      <formula>LEN(TRIM(T97))=0</formula>
    </cfRule>
  </conditionalFormatting>
  <conditionalFormatting sqref="F145">
    <cfRule type="containsBlanks" dxfId="194" priority="300" stopIfTrue="1">
      <formula>LEN(TRIM(F145))=0</formula>
    </cfRule>
  </conditionalFormatting>
  <conditionalFormatting sqref="F147:F148">
    <cfRule type="containsBlanks" dxfId="193" priority="299" stopIfTrue="1">
      <formula>LEN(TRIM(F147))=0</formula>
    </cfRule>
  </conditionalFormatting>
  <conditionalFormatting sqref="C80:G80">
    <cfRule type="containsBlanks" dxfId="192" priority="298" stopIfTrue="1">
      <formula>LEN(TRIM(C80))=0</formula>
    </cfRule>
  </conditionalFormatting>
  <conditionalFormatting sqref="B82:G82">
    <cfRule type="containsBlanks" dxfId="191" priority="296" stopIfTrue="1">
      <formula>LEN(TRIM(B82))=0</formula>
    </cfRule>
  </conditionalFormatting>
  <conditionalFormatting sqref="H82:J82 I84:J84">
    <cfRule type="containsBlanks" dxfId="190" priority="293" stopIfTrue="1">
      <formula>LEN(TRIM(H82))=0</formula>
    </cfRule>
  </conditionalFormatting>
  <conditionalFormatting sqref="H76:J76">
    <cfRule type="containsBlanks" dxfId="189" priority="290" stopIfTrue="1">
      <formula>LEN(TRIM(H76))=0</formula>
    </cfRule>
  </conditionalFormatting>
  <conditionalFormatting sqref="U135:X136">
    <cfRule type="containsBlanks" dxfId="188" priority="286" stopIfTrue="1">
      <formula>LEN(TRIM(U135))=0</formula>
    </cfRule>
  </conditionalFormatting>
  <conditionalFormatting sqref="U137:X139">
    <cfRule type="containsBlanks" dxfId="187" priority="285" stopIfTrue="1">
      <formula>LEN(TRIM(U137))=0</formula>
    </cfRule>
  </conditionalFormatting>
  <conditionalFormatting sqref="U141:X144">
    <cfRule type="containsBlanks" dxfId="186" priority="284" stopIfTrue="1">
      <formula>LEN(TRIM(U141))=0</formula>
    </cfRule>
  </conditionalFormatting>
  <conditionalFormatting sqref="U140:W140">
    <cfRule type="containsBlanks" dxfId="185" priority="283" stopIfTrue="1">
      <formula>LEN(TRIM(U140))=0</formula>
    </cfRule>
  </conditionalFormatting>
  <conditionalFormatting sqref="U145:W145">
    <cfRule type="containsBlanks" dxfId="184" priority="282" stopIfTrue="1">
      <formula>LEN(TRIM(U145))=0</formula>
    </cfRule>
  </conditionalFormatting>
  <conditionalFormatting sqref="U148:W148">
    <cfRule type="containsBlanks" dxfId="183" priority="281" stopIfTrue="1">
      <formula>LEN(TRIM(U148))=0</formula>
    </cfRule>
  </conditionalFormatting>
  <conditionalFormatting sqref="U151:X151">
    <cfRule type="containsBlanks" dxfId="182" priority="280" stopIfTrue="1">
      <formula>LEN(TRIM(U151))=0</formula>
    </cfRule>
  </conditionalFormatting>
  <conditionalFormatting sqref="U154:X154">
    <cfRule type="containsBlanks" dxfId="181" priority="279" stopIfTrue="1">
      <formula>LEN(TRIM(U154))=0</formula>
    </cfRule>
  </conditionalFormatting>
  <conditionalFormatting sqref="U157:X157">
    <cfRule type="containsBlanks" dxfId="180" priority="278" stopIfTrue="1">
      <formula>LEN(TRIM(U157))=0</formula>
    </cfRule>
  </conditionalFormatting>
  <conditionalFormatting sqref="U146:X147">
    <cfRule type="containsBlanks" dxfId="179" priority="277" stopIfTrue="1">
      <formula>LEN(TRIM(U146))=0</formula>
    </cfRule>
  </conditionalFormatting>
  <conditionalFormatting sqref="U149:X150">
    <cfRule type="containsBlanks" dxfId="178" priority="276" stopIfTrue="1">
      <formula>LEN(TRIM(U149))=0</formula>
    </cfRule>
  </conditionalFormatting>
  <conditionalFormatting sqref="U152:X153">
    <cfRule type="containsBlanks" dxfId="177" priority="275" stopIfTrue="1">
      <formula>LEN(TRIM(U152))=0</formula>
    </cfRule>
  </conditionalFormatting>
  <conditionalFormatting sqref="U155:X156">
    <cfRule type="containsBlanks" dxfId="176" priority="274" stopIfTrue="1">
      <formula>LEN(TRIM(U155))=0</formula>
    </cfRule>
  </conditionalFormatting>
  <conditionalFormatting sqref="U158:X159">
    <cfRule type="containsBlanks" dxfId="175" priority="273" stopIfTrue="1">
      <formula>LEN(TRIM(U158))=0</formula>
    </cfRule>
  </conditionalFormatting>
  <conditionalFormatting sqref="U161:X162">
    <cfRule type="containsBlanks" dxfId="174" priority="272" stopIfTrue="1">
      <formula>LEN(TRIM(U161))=0</formula>
    </cfRule>
  </conditionalFormatting>
  <conditionalFormatting sqref="U173:X174">
    <cfRule type="containsBlanks" dxfId="173" priority="270" stopIfTrue="1">
      <formula>LEN(TRIM(U173))=0</formula>
    </cfRule>
  </conditionalFormatting>
  <conditionalFormatting sqref="U176:X177">
    <cfRule type="containsBlanks" dxfId="172" priority="269" stopIfTrue="1">
      <formula>LEN(TRIM(U176))=0</formula>
    </cfRule>
  </conditionalFormatting>
  <conditionalFormatting sqref="U160:X160">
    <cfRule type="containsBlanks" dxfId="171" priority="268" stopIfTrue="1">
      <formula>LEN(TRIM(U160))=0</formula>
    </cfRule>
  </conditionalFormatting>
  <conditionalFormatting sqref="U163:X163">
    <cfRule type="containsBlanks" dxfId="170" priority="267" stopIfTrue="1">
      <formula>LEN(TRIM(U163))=0</formula>
    </cfRule>
  </conditionalFormatting>
  <conditionalFormatting sqref="U172:X172">
    <cfRule type="containsBlanks" dxfId="169" priority="266" stopIfTrue="1">
      <formula>LEN(TRIM(U172))=0</formula>
    </cfRule>
  </conditionalFormatting>
  <conditionalFormatting sqref="U175:X175">
    <cfRule type="containsBlanks" dxfId="168" priority="265" stopIfTrue="1">
      <formula>LEN(TRIM(U175))=0</formula>
    </cfRule>
  </conditionalFormatting>
  <conditionalFormatting sqref="U178:X178">
    <cfRule type="containsBlanks" dxfId="167" priority="264" stopIfTrue="1">
      <formula>LEN(TRIM(U178))=0</formula>
    </cfRule>
  </conditionalFormatting>
  <conditionalFormatting sqref="U181:X181">
    <cfRule type="containsBlanks" dxfId="166" priority="263" stopIfTrue="1">
      <formula>LEN(TRIM(U181))=0</formula>
    </cfRule>
  </conditionalFormatting>
  <conditionalFormatting sqref="U188:X188">
    <cfRule type="containsBlanks" dxfId="165" priority="262" stopIfTrue="1">
      <formula>LEN(TRIM(U188))=0</formula>
    </cfRule>
  </conditionalFormatting>
  <conditionalFormatting sqref="U179:X180">
    <cfRule type="containsBlanks" dxfId="164" priority="261" stopIfTrue="1">
      <formula>LEN(TRIM(U179))=0</formula>
    </cfRule>
  </conditionalFormatting>
  <conditionalFormatting sqref="U182:X184">
    <cfRule type="containsBlanks" dxfId="163" priority="260" stopIfTrue="1">
      <formula>LEN(TRIM(U182))=0</formula>
    </cfRule>
  </conditionalFormatting>
  <conditionalFormatting sqref="U186:X187">
    <cfRule type="containsBlanks" dxfId="162" priority="259" stopIfTrue="1">
      <formula>LEN(TRIM(U186))=0</formula>
    </cfRule>
  </conditionalFormatting>
  <conditionalFormatting sqref="U189">
    <cfRule type="containsBlanks" dxfId="161" priority="258" stopIfTrue="1">
      <formula>LEN(TRIM(U189))=0</formula>
    </cfRule>
  </conditionalFormatting>
  <conditionalFormatting sqref="R112">
    <cfRule type="containsBlanks" dxfId="160" priority="257" stopIfTrue="1">
      <formula>LEN(TRIM(R112))=0</formula>
    </cfRule>
  </conditionalFormatting>
  <conditionalFormatting sqref="B64:G64 J64:T64 Y64">
    <cfRule type="containsBlanks" dxfId="159" priority="256" stopIfTrue="1">
      <formula>LEN(TRIM(B64))=0</formula>
    </cfRule>
  </conditionalFormatting>
  <conditionalFormatting sqref="H64:I64">
    <cfRule type="containsBlanks" dxfId="158" priority="252" stopIfTrue="1">
      <formula>LEN(TRIM(H64))=0</formula>
    </cfRule>
  </conditionalFormatting>
  <conditionalFormatting sqref="F69:Y69 I71:R71 K73:Y73 T71:Y71">
    <cfRule type="containsBlanks" dxfId="157" priority="238" stopIfTrue="1">
      <formula>LEN(TRIM(F69))=0</formula>
    </cfRule>
  </conditionalFormatting>
  <conditionalFormatting sqref="E69">
    <cfRule type="containsBlanks" dxfId="156" priority="235" stopIfTrue="1">
      <formula>LEN(TRIM(E69))=0</formula>
    </cfRule>
  </conditionalFormatting>
  <conditionalFormatting sqref="C69:D69">
    <cfRule type="containsBlanks" dxfId="155" priority="237" stopIfTrue="1">
      <formula>LEN(TRIM(C69))=0</formula>
    </cfRule>
  </conditionalFormatting>
  <conditionalFormatting sqref="C69">
    <cfRule type="containsText" dxfId="154" priority="236" stopIfTrue="1" operator="containsText" text="Задача">
      <formula>NOT(ISERROR(SEARCH("Задача",C69)))</formula>
    </cfRule>
  </conditionalFormatting>
  <conditionalFormatting sqref="B125 J120:S120 J121:Q122 Y120:Y122 B119:Y119 D125:Y125">
    <cfRule type="containsBlanks" dxfId="153" priority="228" stopIfTrue="1">
      <formula>LEN(TRIM(B119))=0</formula>
    </cfRule>
  </conditionalFormatting>
  <conditionalFormatting sqref="B127:G127">
    <cfRule type="containsBlanks" dxfId="152" priority="227" stopIfTrue="1">
      <formula>LEN(TRIM(B127))=0</formula>
    </cfRule>
  </conditionalFormatting>
  <conditionalFormatting sqref="B130:Y130 B128:Y128">
    <cfRule type="containsBlanks" dxfId="151" priority="223" stopIfTrue="1">
      <formula>LEN(TRIM(B128))=0</formula>
    </cfRule>
  </conditionalFormatting>
  <conditionalFormatting sqref="B126:G126">
    <cfRule type="containsBlanks" dxfId="150" priority="226" stopIfTrue="1">
      <formula>LEN(TRIM(B126))=0</formula>
    </cfRule>
  </conditionalFormatting>
  <conditionalFormatting sqref="B129:G129 J129:Y129">
    <cfRule type="containsBlanks" dxfId="149" priority="222" stopIfTrue="1">
      <formula>LEN(TRIM(B129))=0</formula>
    </cfRule>
  </conditionalFormatting>
  <conditionalFormatting sqref="C125">
    <cfRule type="containsBlanks" dxfId="148" priority="225" stopIfTrue="1">
      <formula>LEN(TRIM(C125))=0</formula>
    </cfRule>
  </conditionalFormatting>
  <conditionalFormatting sqref="H126:H127 J126:Y127">
    <cfRule type="containsBlanks" dxfId="147" priority="224" stopIfTrue="1">
      <formula>LEN(TRIM(H126))=0</formula>
    </cfRule>
  </conditionalFormatting>
  <conditionalFormatting sqref="I129">
    <cfRule type="containsBlanks" dxfId="146" priority="221" stopIfTrue="1">
      <formula>LEN(TRIM(I129))=0</formula>
    </cfRule>
  </conditionalFormatting>
  <conditionalFormatting sqref="C123:D123 F123:Y123 C124 R124:Y124">
    <cfRule type="containsBlanks" dxfId="145" priority="220" stopIfTrue="1">
      <formula>LEN(TRIM(C123))=0</formula>
    </cfRule>
  </conditionalFormatting>
  <conditionalFormatting sqref="C123:C124">
    <cfRule type="containsText" dxfId="144" priority="219" stopIfTrue="1" operator="containsText" text="Задача">
      <formula>NOT(ISERROR(SEARCH("Задача",C123)))</formula>
    </cfRule>
  </conditionalFormatting>
  <conditionalFormatting sqref="E123">
    <cfRule type="containsBlanks" dxfId="143" priority="218" stopIfTrue="1">
      <formula>LEN(TRIM(E123))=0</formula>
    </cfRule>
  </conditionalFormatting>
  <conditionalFormatting sqref="T122">
    <cfRule type="containsBlanks" dxfId="142" priority="215" stopIfTrue="1">
      <formula>LEN(TRIM(T122))=0</formula>
    </cfRule>
  </conditionalFormatting>
  <conditionalFormatting sqref="D124 F124:Q124">
    <cfRule type="containsBlanks" dxfId="141" priority="214" stopIfTrue="1">
      <formula>LEN(TRIM(D124))=0</formula>
    </cfRule>
  </conditionalFormatting>
  <conditionalFormatting sqref="E124">
    <cfRule type="containsBlanks" dxfId="140" priority="213" stopIfTrue="1">
      <formula>LEN(TRIM(E124))=0</formula>
    </cfRule>
  </conditionalFormatting>
  <conditionalFormatting sqref="C71:H71">
    <cfRule type="containsBlanks" dxfId="139" priority="210" stopIfTrue="1">
      <formula>LEN(TRIM(C71))=0</formula>
    </cfRule>
  </conditionalFormatting>
  <conditionalFormatting sqref="B71 B73">
    <cfRule type="containsBlanks" dxfId="138" priority="212" stopIfTrue="1">
      <formula>LEN(TRIM(B71))=0</formula>
    </cfRule>
  </conditionalFormatting>
  <conditionalFormatting sqref="E73">
    <cfRule type="containsBlanks" dxfId="137" priority="206" stopIfTrue="1">
      <formula>LEN(TRIM(E73))=0</formula>
    </cfRule>
  </conditionalFormatting>
  <conditionalFormatting sqref="C70:Y70">
    <cfRule type="containsBlanks" dxfId="136" priority="211" stopIfTrue="1">
      <formula>LEN(TRIM(C70))=0</formula>
    </cfRule>
  </conditionalFormatting>
  <conditionalFormatting sqref="F73:J73">
    <cfRule type="containsBlanks" dxfId="135" priority="209" stopIfTrue="1">
      <formula>LEN(TRIM(F73))=0</formula>
    </cfRule>
  </conditionalFormatting>
  <conditionalFormatting sqref="C73:D73">
    <cfRule type="containsBlanks" dxfId="134" priority="208" stopIfTrue="1">
      <formula>LEN(TRIM(C73))=0</formula>
    </cfRule>
  </conditionalFormatting>
  <conditionalFormatting sqref="C73">
    <cfRule type="containsText" dxfId="133" priority="207" stopIfTrue="1" operator="containsText" text="Задача">
      <formula>NOT(ISERROR(SEARCH("Задача",C73)))</formula>
    </cfRule>
  </conditionalFormatting>
  <conditionalFormatting sqref="H113:Y113">
    <cfRule type="containsBlanks" dxfId="132" priority="205" stopIfTrue="1">
      <formula>LEN(TRIM(H113))=0</formula>
    </cfRule>
  </conditionalFormatting>
  <conditionalFormatting sqref="C113 E113">
    <cfRule type="containsBlanks" dxfId="131" priority="204" stopIfTrue="1">
      <formula>LEN(TRIM(C113))=0</formula>
    </cfRule>
  </conditionalFormatting>
  <conditionalFormatting sqref="G113">
    <cfRule type="containsBlanks" dxfId="130" priority="203" stopIfTrue="1">
      <formula>LEN(TRIM(G113))=0</formula>
    </cfRule>
  </conditionalFormatting>
  <conditionalFormatting sqref="F113">
    <cfRule type="containsBlanks" dxfId="129" priority="202" stopIfTrue="1">
      <formula>LEN(TRIM(F113))=0</formula>
    </cfRule>
  </conditionalFormatting>
  <conditionalFormatting sqref="C114:J114">
    <cfRule type="containsBlanks" dxfId="128" priority="199" stopIfTrue="1">
      <formula>LEN(TRIM(C114))=0</formula>
    </cfRule>
  </conditionalFormatting>
  <conditionalFormatting sqref="D113">
    <cfRule type="containsBlanks" dxfId="127" priority="198" stopIfTrue="1">
      <formula>LEN(TRIM(D113))=0</formula>
    </cfRule>
  </conditionalFormatting>
  <conditionalFormatting sqref="D115 F115:J115">
    <cfRule type="containsBlanks" dxfId="126" priority="197" stopIfTrue="1">
      <formula>LEN(TRIM(D115))=0</formula>
    </cfRule>
  </conditionalFormatting>
  <conditionalFormatting sqref="E115">
    <cfRule type="containsBlanks" dxfId="125" priority="196" stopIfTrue="1">
      <formula>LEN(TRIM(E115))=0</formula>
    </cfRule>
  </conditionalFormatting>
  <conditionalFormatting sqref="Q115">
    <cfRule type="containsBlanks" dxfId="124" priority="194" stopIfTrue="1">
      <formula>LEN(TRIM(Q115))=0</formula>
    </cfRule>
  </conditionalFormatting>
  <conditionalFormatting sqref="R115">
    <cfRule type="containsBlanks" dxfId="123" priority="193" stopIfTrue="1">
      <formula>LEN(TRIM(R115))=0</formula>
    </cfRule>
  </conditionalFormatting>
  <conditionalFormatting sqref="S114">
    <cfRule type="containsBlanks" dxfId="122" priority="191" stopIfTrue="1">
      <formula>LEN(TRIM(S114))=0</formula>
    </cfRule>
  </conditionalFormatting>
  <conditionalFormatting sqref="K114:Q114">
    <cfRule type="containsBlanks" dxfId="121" priority="190" stopIfTrue="1">
      <formula>LEN(TRIM(K114))=0</formula>
    </cfRule>
  </conditionalFormatting>
  <conditionalFormatting sqref="R114">
    <cfRule type="containsBlanks" dxfId="120" priority="189" stopIfTrue="1">
      <formula>LEN(TRIM(R114))=0</formula>
    </cfRule>
  </conditionalFormatting>
  <conditionalFormatting sqref="T114:X114">
    <cfRule type="containsBlanks" dxfId="119" priority="188" stopIfTrue="1">
      <formula>LEN(TRIM(T114))=0</formula>
    </cfRule>
  </conditionalFormatting>
  <conditionalFormatting sqref="Y115">
    <cfRule type="containsBlanks" dxfId="118" priority="187" stopIfTrue="1">
      <formula>LEN(TRIM(Y115))=0</formula>
    </cfRule>
  </conditionalFormatting>
  <conditionalFormatting sqref="U64">
    <cfRule type="containsBlanks" dxfId="117" priority="186" stopIfTrue="1">
      <formula>LEN(TRIM(U64))=0</formula>
    </cfRule>
  </conditionalFormatting>
  <conditionalFormatting sqref="V64">
    <cfRule type="containsBlanks" dxfId="116" priority="185" stopIfTrue="1">
      <formula>LEN(TRIM(V64))=0</formula>
    </cfRule>
  </conditionalFormatting>
  <conditionalFormatting sqref="W64:X64">
    <cfRule type="containsBlanks" dxfId="115" priority="184" stopIfTrue="1">
      <formula>LEN(TRIM(W64))=0</formula>
    </cfRule>
  </conditionalFormatting>
  <conditionalFormatting sqref="K65:X65">
    <cfRule type="containsBlanks" dxfId="114" priority="183" stopIfTrue="1">
      <formula>LEN(TRIM(K65))=0</formula>
    </cfRule>
  </conditionalFormatting>
  <conditionalFormatting sqref="Y38">
    <cfRule type="containsBlanks" dxfId="113" priority="182" stopIfTrue="1">
      <formula>LEN(TRIM(Y38))=0</formula>
    </cfRule>
  </conditionalFormatting>
  <conditionalFormatting sqref="C81:G81">
    <cfRule type="containsBlanks" dxfId="112" priority="181" stopIfTrue="1">
      <formula>LEN(TRIM(C81))=0</formula>
    </cfRule>
  </conditionalFormatting>
  <conditionalFormatting sqref="H81:I81">
    <cfRule type="containsBlanks" dxfId="111" priority="180" stopIfTrue="1">
      <formula>LEN(TRIM(H81))=0</formula>
    </cfRule>
  </conditionalFormatting>
  <conditionalFormatting sqref="R121:S122">
    <cfRule type="containsBlanks" dxfId="110" priority="179" stopIfTrue="1">
      <formula>LEN(TRIM(R121))=0</formula>
    </cfRule>
  </conditionalFormatting>
  <conditionalFormatting sqref="I126">
    <cfRule type="containsBlanks" dxfId="109" priority="178" stopIfTrue="1">
      <formula>LEN(TRIM(I126))=0</formula>
    </cfRule>
  </conditionalFormatting>
  <conditionalFormatting sqref="I127">
    <cfRule type="containsBlanks" dxfId="108" priority="177" stopIfTrue="1">
      <formula>LEN(TRIM(I127))=0</formula>
    </cfRule>
  </conditionalFormatting>
  <conditionalFormatting sqref="C93:G93">
    <cfRule type="containsBlanks" dxfId="107" priority="176" stopIfTrue="1">
      <formula>LEN(TRIM(C93))=0</formula>
    </cfRule>
  </conditionalFormatting>
  <conditionalFormatting sqref="S71">
    <cfRule type="containsBlanks" dxfId="106" priority="175" stopIfTrue="1">
      <formula>LEN(TRIM(S71))=0</formula>
    </cfRule>
  </conditionalFormatting>
  <conditionalFormatting sqref="U122">
    <cfRule type="containsBlanks" dxfId="105" priority="174" stopIfTrue="1">
      <formula>LEN(TRIM(U122))=0</formula>
    </cfRule>
  </conditionalFormatting>
  <conditionalFormatting sqref="T121">
    <cfRule type="containsBlanks" dxfId="104" priority="173" stopIfTrue="1">
      <formula>LEN(TRIM(T121))=0</formula>
    </cfRule>
  </conditionalFormatting>
  <conditionalFormatting sqref="U121">
    <cfRule type="containsBlanks" dxfId="103" priority="172" stopIfTrue="1">
      <formula>LEN(TRIM(U121))=0</formula>
    </cfRule>
  </conditionalFormatting>
  <conditionalFormatting sqref="V120:X122">
    <cfRule type="containsBlanks" dxfId="102" priority="171" stopIfTrue="1">
      <formula>LEN(TRIM(V120))=0</formula>
    </cfRule>
  </conditionalFormatting>
  <conditionalFormatting sqref="T120:U120">
    <cfRule type="containsBlanks" dxfId="101" priority="170" stopIfTrue="1">
      <formula>LEN(TRIM(T120))=0</formula>
    </cfRule>
  </conditionalFormatting>
  <conditionalFormatting sqref="J83">
    <cfRule type="containsBlanks" dxfId="100" priority="169" stopIfTrue="1">
      <formula>LEN(TRIM(J83))=0</formula>
    </cfRule>
  </conditionalFormatting>
  <conditionalFormatting sqref="C83:G83">
    <cfRule type="containsBlanks" dxfId="99" priority="168" stopIfTrue="1">
      <formula>LEN(TRIM(C83))=0</formula>
    </cfRule>
  </conditionalFormatting>
  <conditionalFormatting sqref="H83:I83">
    <cfRule type="containsBlanks" dxfId="98" priority="167" stopIfTrue="1">
      <formula>LEN(TRIM(H83))=0</formula>
    </cfRule>
  </conditionalFormatting>
  <conditionalFormatting sqref="B84:G84">
    <cfRule type="containsBlanks" dxfId="97" priority="166" stopIfTrue="1">
      <formula>LEN(TRIM(B84))=0</formula>
    </cfRule>
  </conditionalFormatting>
  <conditionalFormatting sqref="H84">
    <cfRule type="containsBlanks" dxfId="96" priority="165" stopIfTrue="1">
      <formula>LEN(TRIM(H84))=0</formula>
    </cfRule>
  </conditionalFormatting>
  <conditionalFormatting sqref="Y118">
    <cfRule type="containsBlanks" dxfId="95" priority="152" stopIfTrue="1">
      <formula>LEN(TRIM(Y118))=0</formula>
    </cfRule>
  </conditionalFormatting>
  <conditionalFormatting sqref="H116:Y116">
    <cfRule type="containsBlanks" dxfId="94" priority="164" stopIfTrue="1">
      <formula>LEN(TRIM(H116))=0</formula>
    </cfRule>
  </conditionalFormatting>
  <conditionalFormatting sqref="C116 E116">
    <cfRule type="containsBlanks" dxfId="93" priority="163" stopIfTrue="1">
      <formula>LEN(TRIM(C116))=0</formula>
    </cfRule>
  </conditionalFormatting>
  <conditionalFormatting sqref="G116">
    <cfRule type="containsBlanks" dxfId="92" priority="162" stopIfTrue="1">
      <formula>LEN(TRIM(G116))=0</formula>
    </cfRule>
  </conditionalFormatting>
  <conditionalFormatting sqref="F116">
    <cfRule type="containsBlanks" dxfId="91" priority="161" stopIfTrue="1">
      <formula>LEN(TRIM(F116))=0</formula>
    </cfRule>
  </conditionalFormatting>
  <conditionalFormatting sqref="D116">
    <cfRule type="containsBlanks" dxfId="90" priority="160" stopIfTrue="1">
      <formula>LEN(TRIM(D116))=0</formula>
    </cfRule>
  </conditionalFormatting>
  <conditionalFormatting sqref="S118 C118 K118:P118">
    <cfRule type="containsBlanks" dxfId="89" priority="159" stopIfTrue="1">
      <formula>LEN(TRIM(C118))=0</formula>
    </cfRule>
  </conditionalFormatting>
  <conditionalFormatting sqref="C118">
    <cfRule type="containsText" dxfId="88" priority="158" stopIfTrue="1" operator="containsText" text="Задача">
      <formula>NOT(ISERROR(SEARCH("Задача",C118)))</formula>
    </cfRule>
  </conditionalFormatting>
  <conditionalFormatting sqref="T118:X118">
    <cfRule type="containsBlanks" dxfId="87" priority="157" stopIfTrue="1">
      <formula>LEN(TRIM(T118))=0</formula>
    </cfRule>
  </conditionalFormatting>
  <conditionalFormatting sqref="D118 F118:J118">
    <cfRule type="containsBlanks" dxfId="86" priority="156" stopIfTrue="1">
      <formula>LEN(TRIM(D118))=0</formula>
    </cfRule>
  </conditionalFormatting>
  <conditionalFormatting sqref="E118">
    <cfRule type="containsBlanks" dxfId="85" priority="155" stopIfTrue="1">
      <formula>LEN(TRIM(E118))=0</formula>
    </cfRule>
  </conditionalFormatting>
  <conditionalFormatting sqref="Q118">
    <cfRule type="containsBlanks" dxfId="84" priority="154" stopIfTrue="1">
      <formula>LEN(TRIM(Q118))=0</formula>
    </cfRule>
  </conditionalFormatting>
  <conditionalFormatting sqref="R118">
    <cfRule type="containsBlanks" dxfId="83" priority="153" stopIfTrue="1">
      <formula>LEN(TRIM(R118))=0</formula>
    </cfRule>
  </conditionalFormatting>
  <conditionalFormatting sqref="Y117">
    <cfRule type="containsBlanks" dxfId="82" priority="151" stopIfTrue="1">
      <formula>LEN(TRIM(Y117))=0</formula>
    </cfRule>
  </conditionalFormatting>
  <conditionalFormatting sqref="C117:H117 J117">
    <cfRule type="containsBlanks" dxfId="81" priority="150" stopIfTrue="1">
      <formula>LEN(TRIM(C117))=0</formula>
    </cfRule>
  </conditionalFormatting>
  <conditionalFormatting sqref="S117">
    <cfRule type="containsBlanks" dxfId="80" priority="149" stopIfTrue="1">
      <formula>LEN(TRIM(S117))=0</formula>
    </cfRule>
  </conditionalFormatting>
  <conditionalFormatting sqref="K117:Q117">
    <cfRule type="containsBlanks" dxfId="79" priority="148" stopIfTrue="1">
      <formula>LEN(TRIM(K117))=0</formula>
    </cfRule>
  </conditionalFormatting>
  <conditionalFormatting sqref="R117">
    <cfRule type="containsBlanks" dxfId="78" priority="147" stopIfTrue="1">
      <formula>LEN(TRIM(R117))=0</formula>
    </cfRule>
  </conditionalFormatting>
  <conditionalFormatting sqref="T117:X117">
    <cfRule type="containsBlanks" dxfId="77" priority="146" stopIfTrue="1">
      <formula>LEN(TRIM(T117))=0</formula>
    </cfRule>
  </conditionalFormatting>
  <conditionalFormatting sqref="H111:I111">
    <cfRule type="containsBlanks" dxfId="76" priority="144" stopIfTrue="1">
      <formula>LEN(TRIM(H111))=0</formula>
    </cfRule>
  </conditionalFormatting>
  <conditionalFormatting sqref="H129">
    <cfRule type="containsBlanks" dxfId="75" priority="143" stopIfTrue="1">
      <formula>LEN(TRIM(H129))=0</formula>
    </cfRule>
  </conditionalFormatting>
  <conditionalFormatting sqref="C131:Y131">
    <cfRule type="containsBlanks" dxfId="74" priority="142" stopIfTrue="1">
      <formula>LEN(TRIM(C131))=0</formula>
    </cfRule>
  </conditionalFormatting>
  <conditionalFormatting sqref="K132:R132 K133:Y133 T132:Y132">
    <cfRule type="containsBlanks" dxfId="73" priority="141" stopIfTrue="1">
      <formula>LEN(TRIM(K132))=0</formula>
    </cfRule>
  </conditionalFormatting>
  <conditionalFormatting sqref="C132:H132">
    <cfRule type="containsBlanks" dxfId="72" priority="139" stopIfTrue="1">
      <formula>LEN(TRIM(C132))=0</formula>
    </cfRule>
  </conditionalFormatting>
  <conditionalFormatting sqref="B133">
    <cfRule type="containsBlanks" dxfId="71" priority="140" stopIfTrue="1">
      <formula>LEN(TRIM(B133))=0</formula>
    </cfRule>
  </conditionalFormatting>
  <conditionalFormatting sqref="E133">
    <cfRule type="containsBlanks" dxfId="70" priority="135" stopIfTrue="1">
      <formula>LEN(TRIM(E133))=0</formula>
    </cfRule>
  </conditionalFormatting>
  <conditionalFormatting sqref="F133:J133">
    <cfRule type="containsBlanks" dxfId="69" priority="138" stopIfTrue="1">
      <formula>LEN(TRIM(F133))=0</formula>
    </cfRule>
  </conditionalFormatting>
  <conditionalFormatting sqref="C133:D133">
    <cfRule type="containsBlanks" dxfId="68" priority="137" stopIfTrue="1">
      <formula>LEN(TRIM(C133))=0</formula>
    </cfRule>
  </conditionalFormatting>
  <conditionalFormatting sqref="C133">
    <cfRule type="containsText" dxfId="67" priority="136" stopIfTrue="1" operator="containsText" text="Задача">
      <formula>NOT(ISERROR(SEARCH("Задача",C133)))</formula>
    </cfRule>
  </conditionalFormatting>
  <conditionalFormatting sqref="S132">
    <cfRule type="containsBlanks" dxfId="66" priority="134" stopIfTrue="1">
      <formula>LEN(TRIM(S132))=0</formula>
    </cfRule>
  </conditionalFormatting>
  <conditionalFormatting sqref="I132:J132">
    <cfRule type="containsBlanks" dxfId="65" priority="133" stopIfTrue="1">
      <formula>LEN(TRIM(I132))=0</formula>
    </cfRule>
  </conditionalFormatting>
  <conditionalFormatting sqref="B132">
    <cfRule type="containsBlanks" dxfId="64" priority="132" stopIfTrue="1">
      <formula>LEN(TRIM(B132))=0</formula>
    </cfRule>
  </conditionalFormatting>
  <conditionalFormatting sqref="I117">
    <cfRule type="containsBlanks" dxfId="63" priority="130" stopIfTrue="1">
      <formula>LEN(TRIM(I117))=0</formula>
    </cfRule>
  </conditionalFormatting>
  <conditionalFormatting sqref="C99:G99 K99:Y99 B98:Y98">
    <cfRule type="containsBlanks" dxfId="62" priority="129" stopIfTrue="1">
      <formula>LEN(TRIM(B98))=0</formula>
    </cfRule>
  </conditionalFormatting>
  <conditionalFormatting sqref="K72:R72 T72:Y72">
    <cfRule type="containsBlanks" dxfId="61" priority="114" stopIfTrue="1">
      <formula>LEN(TRIM(K72))=0</formula>
    </cfRule>
  </conditionalFormatting>
  <conditionalFormatting sqref="C72:G72">
    <cfRule type="containsBlanks" dxfId="60" priority="112" stopIfTrue="1">
      <formula>LEN(TRIM(C72))=0</formula>
    </cfRule>
  </conditionalFormatting>
  <conditionalFormatting sqref="B72">
    <cfRule type="containsBlanks" dxfId="59" priority="113" stopIfTrue="1">
      <formula>LEN(TRIM(B72))=0</formula>
    </cfRule>
  </conditionalFormatting>
  <conditionalFormatting sqref="S72">
    <cfRule type="containsBlanks" dxfId="58" priority="98" stopIfTrue="1">
      <formula>LEN(TRIM(S72))=0</formula>
    </cfRule>
  </conditionalFormatting>
  <conditionalFormatting sqref="X109">
    <cfRule type="containsBlanks" dxfId="57" priority="96" stopIfTrue="1">
      <formula>LEN(TRIM(X109))=0</formula>
    </cfRule>
  </conditionalFormatting>
  <conditionalFormatting sqref="X107">
    <cfRule type="containsBlanks" dxfId="56" priority="95" stopIfTrue="1">
      <formula>LEN(TRIM(X107))=0</formula>
    </cfRule>
  </conditionalFormatting>
  <conditionalFormatting sqref="X134">
    <cfRule type="containsBlanks" dxfId="55" priority="92" stopIfTrue="1">
      <formula>LEN(TRIM(X134))=0</formula>
    </cfRule>
  </conditionalFormatting>
  <conditionalFormatting sqref="X140">
    <cfRule type="containsBlanks" dxfId="54" priority="91" stopIfTrue="1">
      <formula>LEN(TRIM(X140))=0</formula>
    </cfRule>
  </conditionalFormatting>
  <conditionalFormatting sqref="X145">
    <cfRule type="containsBlanks" dxfId="53" priority="90" stopIfTrue="1">
      <formula>LEN(TRIM(X145))=0</formula>
    </cfRule>
  </conditionalFormatting>
  <conditionalFormatting sqref="X148">
    <cfRule type="containsBlanks" dxfId="52" priority="89" stopIfTrue="1">
      <formula>LEN(TRIM(X148))=0</formula>
    </cfRule>
  </conditionalFormatting>
  <conditionalFormatting sqref="U48:X61">
    <cfRule type="containsBlanks" dxfId="51" priority="52" stopIfTrue="1">
      <formula>LEN(TRIM(U48))=0</formula>
    </cfRule>
  </conditionalFormatting>
  <conditionalFormatting sqref="I208">
    <cfRule type="containsBlanks" dxfId="50" priority="51" stopIfTrue="1">
      <formula>LEN(TRIM(I208))=0</formula>
    </cfRule>
  </conditionalFormatting>
  <conditionalFormatting sqref="B37:G37">
    <cfRule type="containsBlanks" dxfId="49" priority="50" stopIfTrue="1">
      <formula>LEN(TRIM(B37))=0</formula>
    </cfRule>
  </conditionalFormatting>
  <conditionalFormatting sqref="B85:G85 I85:J85">
    <cfRule type="containsBlanks" dxfId="48" priority="49" stopIfTrue="1">
      <formula>LEN(TRIM(B85))=0</formula>
    </cfRule>
  </conditionalFormatting>
  <conditionalFormatting sqref="I72:J72">
    <cfRule type="containsBlanks" dxfId="47" priority="48" stopIfTrue="1">
      <formula>LEN(TRIM(I72))=0</formula>
    </cfRule>
  </conditionalFormatting>
  <conditionalFormatting sqref="H72">
    <cfRule type="containsBlanks" dxfId="46" priority="47" stopIfTrue="1">
      <formula>LEN(TRIM(H72))=0</formula>
    </cfRule>
  </conditionalFormatting>
  <conditionalFormatting sqref="H85">
    <cfRule type="containsBlanks" dxfId="45" priority="46" stopIfTrue="1">
      <formula>LEN(TRIM(H85))=0</formula>
    </cfRule>
  </conditionalFormatting>
  <conditionalFormatting sqref="H89">
    <cfRule type="containsBlanks" dxfId="44" priority="45" stopIfTrue="1">
      <formula>LEN(TRIM(H89))=0</formula>
    </cfRule>
  </conditionalFormatting>
  <conditionalFormatting sqref="B36">
    <cfRule type="containsBlanks" dxfId="43" priority="44" stopIfTrue="1">
      <formula>LEN(TRIM(B36))=0</formula>
    </cfRule>
  </conditionalFormatting>
  <conditionalFormatting sqref="B35:H35">
    <cfRule type="containsBlanks" dxfId="42" priority="43" stopIfTrue="1">
      <formula>LEN(TRIM(B35))=0</formula>
    </cfRule>
  </conditionalFormatting>
  <conditionalFormatting sqref="V34:X34">
    <cfRule type="containsBlanks" dxfId="41" priority="42" stopIfTrue="1">
      <formula>LEN(TRIM(V34))=0</formula>
    </cfRule>
  </conditionalFormatting>
  <conditionalFormatting sqref="E24">
    <cfRule type="containsBlanks" dxfId="40" priority="41" stopIfTrue="1">
      <formula>LEN(TRIM(E24))=0</formula>
    </cfRule>
  </conditionalFormatting>
  <conditionalFormatting sqref="U167:W167">
    <cfRule type="containsBlanks" dxfId="39" priority="34" stopIfTrue="1">
      <formula>LEN(TRIM(U167))=0</formula>
    </cfRule>
  </conditionalFormatting>
  <conditionalFormatting sqref="U166:W166">
    <cfRule type="containsBlanks" dxfId="38" priority="33" stopIfTrue="1">
      <formula>LEN(TRIM(U166))=0</formula>
    </cfRule>
  </conditionalFormatting>
  <conditionalFormatting sqref="U168:W168">
    <cfRule type="containsBlanks" dxfId="37" priority="24" stopIfTrue="1">
      <formula>LEN(TRIM(U168))=0</formula>
    </cfRule>
  </conditionalFormatting>
  <conditionalFormatting sqref="C166:E166 D167:S167 H166:S166">
    <cfRule type="containsBlanks" dxfId="36" priority="40" stopIfTrue="1">
      <formula>LEN(TRIM(C166))=0</formula>
    </cfRule>
  </conditionalFormatting>
  <conditionalFormatting sqref="C167">
    <cfRule type="containsBlanks" dxfId="35" priority="39" stopIfTrue="1">
      <formula>LEN(TRIM(C167))=0</formula>
    </cfRule>
  </conditionalFormatting>
  <conditionalFormatting sqref="G166">
    <cfRule type="containsBlanks" dxfId="34" priority="38" stopIfTrue="1">
      <formula>LEN(TRIM(G166))=0</formula>
    </cfRule>
  </conditionalFormatting>
  <conditionalFormatting sqref="T166:T167">
    <cfRule type="containsBlanks" dxfId="33" priority="37" stopIfTrue="1">
      <formula>LEN(TRIM(T166))=0</formula>
    </cfRule>
  </conditionalFormatting>
  <conditionalFormatting sqref="X166:X167">
    <cfRule type="containsBlanks" dxfId="32" priority="36" stopIfTrue="1">
      <formula>LEN(TRIM(X166))=0</formula>
    </cfRule>
  </conditionalFormatting>
  <conditionalFormatting sqref="F166">
    <cfRule type="containsBlanks" dxfId="31" priority="35" stopIfTrue="1">
      <formula>LEN(TRIM(F166))=0</formula>
    </cfRule>
  </conditionalFormatting>
  <conditionalFormatting sqref="F168">
    <cfRule type="containsBlanks" dxfId="30" priority="25" stopIfTrue="1">
      <formula>LEN(TRIM(F168))=0</formula>
    </cfRule>
  </conditionalFormatting>
  <conditionalFormatting sqref="D168">
    <cfRule type="containsBlanks" dxfId="29" priority="32" stopIfTrue="1">
      <formula>LEN(TRIM(D168))=0</formula>
    </cfRule>
  </conditionalFormatting>
  <conditionalFormatting sqref="C168 P168:S168">
    <cfRule type="containsBlanks" dxfId="28" priority="31" stopIfTrue="1">
      <formula>LEN(TRIM(C168))=0</formula>
    </cfRule>
  </conditionalFormatting>
  <conditionalFormatting sqref="H168:O168">
    <cfRule type="containsBlanks" dxfId="27" priority="30" stopIfTrue="1">
      <formula>LEN(TRIM(H168))=0</formula>
    </cfRule>
  </conditionalFormatting>
  <conditionalFormatting sqref="E168">
    <cfRule type="containsBlanks" dxfId="26" priority="29" stopIfTrue="1">
      <formula>LEN(TRIM(E168))=0</formula>
    </cfRule>
  </conditionalFormatting>
  <conditionalFormatting sqref="G168">
    <cfRule type="containsBlanks" dxfId="25" priority="28" stopIfTrue="1">
      <formula>LEN(TRIM(G168))=0</formula>
    </cfRule>
  </conditionalFormatting>
  <conditionalFormatting sqref="T168">
    <cfRule type="containsBlanks" dxfId="24" priority="27" stopIfTrue="1">
      <formula>LEN(TRIM(T168))=0</formula>
    </cfRule>
  </conditionalFormatting>
  <conditionalFormatting sqref="X168">
    <cfRule type="containsBlanks" dxfId="23" priority="26" stopIfTrue="1">
      <formula>LEN(TRIM(X168))=0</formula>
    </cfRule>
  </conditionalFormatting>
  <conditionalFormatting sqref="U170:W170">
    <cfRule type="containsBlanks" dxfId="22" priority="17" stopIfTrue="1">
      <formula>LEN(TRIM(U170))=0</formula>
    </cfRule>
  </conditionalFormatting>
  <conditionalFormatting sqref="U169:W169">
    <cfRule type="containsBlanks" dxfId="21" priority="16" stopIfTrue="1">
      <formula>LEN(TRIM(U169))=0</formula>
    </cfRule>
  </conditionalFormatting>
  <conditionalFormatting sqref="U171:W171">
    <cfRule type="containsBlanks" dxfId="20" priority="7" stopIfTrue="1">
      <formula>LEN(TRIM(U171))=0</formula>
    </cfRule>
  </conditionalFormatting>
  <conditionalFormatting sqref="C169:E169 D170:S170 H169:S169">
    <cfRule type="containsBlanks" dxfId="19" priority="23" stopIfTrue="1">
      <formula>LEN(TRIM(C169))=0</formula>
    </cfRule>
  </conditionalFormatting>
  <conditionalFormatting sqref="C170">
    <cfRule type="containsBlanks" dxfId="18" priority="22" stopIfTrue="1">
      <formula>LEN(TRIM(C170))=0</formula>
    </cfRule>
  </conditionalFormatting>
  <conditionalFormatting sqref="G169">
    <cfRule type="containsBlanks" dxfId="17" priority="21" stopIfTrue="1">
      <formula>LEN(TRIM(G169))=0</formula>
    </cfRule>
  </conditionalFormatting>
  <conditionalFormatting sqref="T169:T170">
    <cfRule type="containsBlanks" dxfId="16" priority="20" stopIfTrue="1">
      <formula>LEN(TRIM(T169))=0</formula>
    </cfRule>
  </conditionalFormatting>
  <conditionalFormatting sqref="X169:X170">
    <cfRule type="containsBlanks" dxfId="15" priority="19" stopIfTrue="1">
      <formula>LEN(TRIM(X169))=0</formula>
    </cfRule>
  </conditionalFormatting>
  <conditionalFormatting sqref="F169">
    <cfRule type="containsBlanks" dxfId="14" priority="18" stopIfTrue="1">
      <formula>LEN(TRIM(F169))=0</formula>
    </cfRule>
  </conditionalFormatting>
  <conditionalFormatting sqref="F171">
    <cfRule type="containsBlanks" dxfId="13" priority="8" stopIfTrue="1">
      <formula>LEN(TRIM(F171))=0</formula>
    </cfRule>
  </conditionalFormatting>
  <conditionalFormatting sqref="D171">
    <cfRule type="containsBlanks" dxfId="12" priority="15" stopIfTrue="1">
      <formula>LEN(TRIM(D171))=0</formula>
    </cfRule>
  </conditionalFormatting>
  <conditionalFormatting sqref="C171 P171:S171">
    <cfRule type="containsBlanks" dxfId="11" priority="14" stopIfTrue="1">
      <formula>LEN(TRIM(C171))=0</formula>
    </cfRule>
  </conditionalFormatting>
  <conditionalFormatting sqref="H171:O171">
    <cfRule type="containsBlanks" dxfId="10" priority="13" stopIfTrue="1">
      <formula>LEN(TRIM(H171))=0</formula>
    </cfRule>
  </conditionalFormatting>
  <conditionalFormatting sqref="E171">
    <cfRule type="containsBlanks" dxfId="9" priority="12" stopIfTrue="1">
      <formula>LEN(TRIM(E171))=0</formula>
    </cfRule>
  </conditionalFormatting>
  <conditionalFormatting sqref="G171">
    <cfRule type="containsBlanks" dxfId="8" priority="11" stopIfTrue="1">
      <formula>LEN(TRIM(G171))=0</formula>
    </cfRule>
  </conditionalFormatting>
  <conditionalFormatting sqref="T171">
    <cfRule type="containsBlanks" dxfId="7" priority="10" stopIfTrue="1">
      <formula>LEN(TRIM(T171))=0</formula>
    </cfRule>
  </conditionalFormatting>
  <conditionalFormatting sqref="X171">
    <cfRule type="containsBlanks" dxfId="6" priority="9" stopIfTrue="1">
      <formula>LEN(TRIM(X171))=0</formula>
    </cfRule>
  </conditionalFormatting>
  <conditionalFormatting sqref="Y166">
    <cfRule type="containsBlanks" dxfId="5" priority="6" stopIfTrue="1">
      <formula>LEN(TRIM(Y166))=0</formula>
    </cfRule>
  </conditionalFormatting>
  <conditionalFormatting sqref="Y169">
    <cfRule type="containsBlanks" dxfId="4" priority="5" stopIfTrue="1">
      <formula>LEN(TRIM(Y169))=0</formula>
    </cfRule>
  </conditionalFormatting>
  <conditionalFormatting sqref="I39:R39 T39:Y39">
    <cfRule type="containsBlanks" dxfId="3" priority="4" stopIfTrue="1">
      <formula>LEN(TRIM(I39))=0</formula>
    </cfRule>
  </conditionalFormatting>
  <conditionalFormatting sqref="C39:H39">
    <cfRule type="containsBlanks" dxfId="2" priority="2" stopIfTrue="1">
      <formula>LEN(TRIM(C39))=0</formula>
    </cfRule>
  </conditionalFormatting>
  <conditionalFormatting sqref="B39">
    <cfRule type="containsBlanks" dxfId="1" priority="3" stopIfTrue="1">
      <formula>LEN(TRIM(B39))=0</formula>
    </cfRule>
  </conditionalFormatting>
  <conditionalFormatting sqref="S39">
    <cfRule type="containsBlanks" dxfId="0" priority="1" stopIfTrue="1">
      <formula>LEN(TRIM(S39))=0</formula>
    </cfRule>
  </conditionalFormatting>
  <pageMargins left="0.23622047244094491" right="0.23622047244094491" top="0.74803149606299213" bottom="0.74803149606299213" header="0.31496062992125984" footer="0.31496062992125984"/>
  <pageSetup paperSize="9" scale="37" firstPageNumber="33" fitToHeight="0" orientation="landscape" useFirstPageNumber="1" r:id="rId1"/>
  <headerFooter>
    <oddHeader>&amp;C&amp;P</oddHeader>
  </headerFooter>
  <rowBreaks count="10" manualBreakCount="10">
    <brk id="23" max="24" man="1"/>
    <brk id="31" max="24" man="1"/>
    <brk id="60" max="24" man="1"/>
    <brk id="86" max="24" man="1"/>
    <brk id="110" max="24" man="1"/>
    <brk id="128" max="24" man="1"/>
    <brk id="147" max="24" man="1"/>
    <brk id="163" max="24" man="1"/>
    <brk id="189" max="24" man="1"/>
    <brk id="209" max="2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</vt:lpstr>
      <vt:lpstr>Приложение!Заголовки_для_печати</vt:lpstr>
      <vt:lpstr>Приложение!Область_печати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Klishina</dc:creator>
  <cp:lastModifiedBy>Дагбаев</cp:lastModifiedBy>
  <cp:lastPrinted>2022-08-03T07:52:29Z</cp:lastPrinted>
  <dcterms:created xsi:type="dcterms:W3CDTF">2013-11-22T11:49:29Z</dcterms:created>
  <dcterms:modified xsi:type="dcterms:W3CDTF">2022-08-17T03:29:55Z</dcterms:modified>
</cp:coreProperties>
</file>