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КапРемонт\ОБЩАЯ КАП\П Р О Е К Т Ы   Н П А\О внесении изменений в КРАТКОСРОЧНЫЙ ПЛАН\2024_04_17 пост   изм в КП 2023-2025\Размещение\"/>
    </mc:Choice>
  </mc:AlternateContent>
  <bookViews>
    <workbookView xWindow="0" yWindow="0" windowWidth="28800" windowHeight="12330" tabRatio="676"/>
  </bookViews>
  <sheets>
    <sheet name="Таблица 1" sheetId="7" r:id="rId1"/>
    <sheet name="Таблица 2" sheetId="8" r:id="rId2"/>
    <sheet name="Таблица 3 " sheetId="6" r:id="rId3"/>
  </sheets>
  <definedNames>
    <definedName name="_xlnm._FilterDatabase" localSheetId="0" hidden="1">'Таблица 1'!$A$11:$V$851</definedName>
    <definedName name="_xlnm._FilterDatabase" localSheetId="2" hidden="1">'Таблица 3 '!$A$4:$T$848</definedName>
    <definedName name="JR_PAGE_ANCHOR_0_1">#REF!</definedName>
    <definedName name="а">#REF!</definedName>
    <definedName name="_xlnm.Print_Titles" localSheetId="2">'Таблица 3 '!$8:$8</definedName>
    <definedName name="_xlnm.Print_Area" localSheetId="0">'Таблица 1'!$A$1:$V$980</definedName>
    <definedName name="_xlnm.Print_Area" localSheetId="1">'Таблица 2'!$A$1:$N$187</definedName>
    <definedName name="_xlnm.Print_Area" localSheetId="2">'Таблица 3 '!$A$1:$T$993</definedName>
  </definedNames>
  <calcPr calcId="162913"/>
</workbook>
</file>

<file path=xl/calcChain.xml><?xml version="1.0" encoding="utf-8"?>
<calcChain xmlns="http://schemas.openxmlformats.org/spreadsheetml/2006/main">
  <c r="D157" i="8" l="1"/>
  <c r="E157" i="8"/>
  <c r="F157" i="8"/>
  <c r="G157" i="8"/>
  <c r="H157" i="8"/>
  <c r="I157" i="8"/>
  <c r="J157" i="8"/>
  <c r="K157" i="8"/>
  <c r="L157" i="8"/>
  <c r="M157" i="8"/>
  <c r="N157" i="8"/>
  <c r="C157" i="8"/>
  <c r="C159" i="8"/>
  <c r="M159" i="8"/>
  <c r="D159" i="8"/>
  <c r="M158" i="8"/>
  <c r="N158" i="8" s="1"/>
  <c r="I158" i="8"/>
  <c r="D158" i="8"/>
  <c r="C158" i="8"/>
  <c r="M111" i="8"/>
  <c r="N111" i="8" s="1"/>
  <c r="I111" i="8"/>
  <c r="D111" i="8"/>
  <c r="C111" i="8"/>
  <c r="Q842" i="7"/>
  <c r="J837" i="7"/>
  <c r="K837" i="7"/>
  <c r="L837" i="7"/>
  <c r="N837" i="7"/>
  <c r="O837" i="7"/>
  <c r="P837" i="7"/>
  <c r="S837" i="7"/>
  <c r="I837" i="7"/>
  <c r="R842" i="7"/>
  <c r="R841" i="7" s="1"/>
  <c r="R837" i="7" s="1"/>
  <c r="M842" i="7"/>
  <c r="T842" i="7" s="1"/>
  <c r="S841" i="7"/>
  <c r="Q841" i="7"/>
  <c r="Q837" i="7" s="1"/>
  <c r="P841" i="7"/>
  <c r="O841" i="7"/>
  <c r="N841" i="7"/>
  <c r="L841" i="7"/>
  <c r="K841" i="7"/>
  <c r="J841" i="7"/>
  <c r="I841" i="7"/>
  <c r="I637" i="7"/>
  <c r="Q647" i="7"/>
  <c r="R647" i="7" s="1"/>
  <c r="R646" i="7" s="1"/>
  <c r="M647" i="7"/>
  <c r="T647" i="7" s="1"/>
  <c r="S646" i="7"/>
  <c r="P646" i="7"/>
  <c r="O646" i="7"/>
  <c r="N646" i="7"/>
  <c r="L646" i="7"/>
  <c r="K646" i="7"/>
  <c r="J646" i="7"/>
  <c r="I646" i="7"/>
  <c r="M841" i="7" l="1"/>
  <c r="M837" i="7" s="1"/>
  <c r="Q646" i="7"/>
  <c r="M646" i="7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C838" i="6"/>
  <c r="E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D839" i="6"/>
  <c r="D834" i="6" s="1"/>
  <c r="F834" i="6"/>
  <c r="C634" i="6"/>
  <c r="D644" i="6"/>
  <c r="C644" i="6" s="1"/>
  <c r="C643" i="6" s="1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F643" i="6"/>
  <c r="E643" i="6"/>
  <c r="C839" i="6" l="1"/>
  <c r="C834" i="6" s="1"/>
  <c r="H634" i="6"/>
  <c r="P634" i="6"/>
  <c r="I634" i="6"/>
  <c r="D643" i="6"/>
  <c r="E185" i="8"/>
  <c r="F185" i="8"/>
  <c r="G185" i="8"/>
  <c r="H185" i="8"/>
  <c r="J185" i="8"/>
  <c r="K185" i="8"/>
  <c r="L185" i="8"/>
  <c r="J977" i="7"/>
  <c r="J976" i="7" s="1"/>
  <c r="K977" i="7"/>
  <c r="K976" i="7"/>
  <c r="L977" i="7"/>
  <c r="L976" i="7" s="1"/>
  <c r="N977" i="7"/>
  <c r="N976" i="7" s="1"/>
  <c r="O977" i="7"/>
  <c r="O976" i="7"/>
  <c r="P977" i="7"/>
  <c r="P976" i="7" s="1"/>
  <c r="S977" i="7"/>
  <c r="S976" i="7" s="1"/>
  <c r="I977" i="7"/>
  <c r="I976" i="7"/>
  <c r="J973" i="7"/>
  <c r="K973" i="7"/>
  <c r="L973" i="7"/>
  <c r="N973" i="7"/>
  <c r="O973" i="7"/>
  <c r="P973" i="7"/>
  <c r="S973" i="7"/>
  <c r="I973" i="7"/>
  <c r="J970" i="7"/>
  <c r="J969" i="7" s="1"/>
  <c r="K970" i="7"/>
  <c r="K969" i="7"/>
  <c r="L970" i="7"/>
  <c r="L969" i="7" s="1"/>
  <c r="N970" i="7"/>
  <c r="N969" i="7"/>
  <c r="O970" i="7"/>
  <c r="O969" i="7" s="1"/>
  <c r="P970" i="7"/>
  <c r="P969" i="7"/>
  <c r="S970" i="7"/>
  <c r="S969" i="7" s="1"/>
  <c r="I970" i="7"/>
  <c r="I969" i="7"/>
  <c r="E180" i="8"/>
  <c r="F180" i="8"/>
  <c r="G180" i="8"/>
  <c r="H180" i="8"/>
  <c r="J180" i="8"/>
  <c r="K180" i="8"/>
  <c r="L180" i="8"/>
  <c r="J966" i="7"/>
  <c r="J965" i="7"/>
  <c r="K966" i="7"/>
  <c r="K965" i="7" s="1"/>
  <c r="L966" i="7"/>
  <c r="L965" i="7"/>
  <c r="N966" i="7"/>
  <c r="N965" i="7" s="1"/>
  <c r="O966" i="7"/>
  <c r="O965" i="7"/>
  <c r="P966" i="7"/>
  <c r="P965" i="7" s="1"/>
  <c r="S966" i="7"/>
  <c r="S965" i="7"/>
  <c r="I966" i="7"/>
  <c r="I965" i="7" s="1"/>
  <c r="E178" i="8"/>
  <c r="F178" i="8"/>
  <c r="G178" i="8"/>
  <c r="H178" i="8"/>
  <c r="J178" i="8"/>
  <c r="K178" i="8"/>
  <c r="L178" i="8"/>
  <c r="J957" i="7"/>
  <c r="K957" i="7"/>
  <c r="K956" i="7" s="1"/>
  <c r="L957" i="7"/>
  <c r="L956" i="7" s="1"/>
  <c r="I957" i="7"/>
  <c r="I956" i="7"/>
  <c r="J956" i="7"/>
  <c r="N957" i="7"/>
  <c r="N956" i="7" s="1"/>
  <c r="O957" i="7"/>
  <c r="O956" i="7"/>
  <c r="P957" i="7"/>
  <c r="P956" i="7" s="1"/>
  <c r="S957" i="7"/>
  <c r="S956" i="7"/>
  <c r="J945" i="7"/>
  <c r="J944" i="7"/>
  <c r="K945" i="7"/>
  <c r="K944" i="7" s="1"/>
  <c r="L945" i="7"/>
  <c r="L944" i="7"/>
  <c r="N945" i="7"/>
  <c r="N944" i="7" s="1"/>
  <c r="O945" i="7"/>
  <c r="O944" i="7"/>
  <c r="P945" i="7"/>
  <c r="P944" i="7" s="1"/>
  <c r="S945" i="7"/>
  <c r="S944" i="7"/>
  <c r="I945" i="7"/>
  <c r="I944" i="7" s="1"/>
  <c r="E174" i="8"/>
  <c r="F174" i="8"/>
  <c r="G174" i="8"/>
  <c r="H174" i="8"/>
  <c r="J174" i="8"/>
  <c r="K174" i="8"/>
  <c r="L174" i="8"/>
  <c r="J937" i="7"/>
  <c r="J936" i="7" s="1"/>
  <c r="K937" i="7"/>
  <c r="K936" i="7"/>
  <c r="L937" i="7"/>
  <c r="L936" i="7" s="1"/>
  <c r="N937" i="7"/>
  <c r="N936" i="7"/>
  <c r="O937" i="7"/>
  <c r="O936" i="7" s="1"/>
  <c r="P937" i="7"/>
  <c r="P936" i="7"/>
  <c r="S937" i="7"/>
  <c r="S936" i="7" s="1"/>
  <c r="I937" i="7"/>
  <c r="I936" i="7"/>
  <c r="E172" i="8"/>
  <c r="F172" i="8"/>
  <c r="G172" i="8"/>
  <c r="H172" i="8"/>
  <c r="J172" i="8"/>
  <c r="K172" i="8"/>
  <c r="L172" i="8"/>
  <c r="J933" i="7"/>
  <c r="J932" i="7" s="1"/>
  <c r="K933" i="7"/>
  <c r="K932" i="7"/>
  <c r="L933" i="7"/>
  <c r="L932" i="7" s="1"/>
  <c r="N933" i="7"/>
  <c r="N932" i="7" s="1"/>
  <c r="O933" i="7"/>
  <c r="O932" i="7"/>
  <c r="P933" i="7"/>
  <c r="P932" i="7" s="1"/>
  <c r="S933" i="7"/>
  <c r="S932" i="7" s="1"/>
  <c r="I933" i="7"/>
  <c r="I932" i="7"/>
  <c r="E169" i="8"/>
  <c r="F169" i="8"/>
  <c r="G169" i="8"/>
  <c r="H169" i="8"/>
  <c r="J169" i="8"/>
  <c r="K169" i="8"/>
  <c r="L169" i="8"/>
  <c r="J930" i="7"/>
  <c r="K930" i="7"/>
  <c r="L930" i="7"/>
  <c r="N930" i="7"/>
  <c r="O930" i="7"/>
  <c r="P930" i="7"/>
  <c r="S930" i="7"/>
  <c r="I930" i="7"/>
  <c r="K927" i="7"/>
  <c r="J927" i="7"/>
  <c r="I927" i="7"/>
  <c r="J923" i="7"/>
  <c r="K923" i="7"/>
  <c r="L923" i="7"/>
  <c r="N923" i="7"/>
  <c r="O923" i="7"/>
  <c r="P923" i="7"/>
  <c r="S923" i="7"/>
  <c r="I923" i="7"/>
  <c r="J921" i="7"/>
  <c r="K921" i="7"/>
  <c r="L921" i="7"/>
  <c r="N921" i="7"/>
  <c r="O921" i="7"/>
  <c r="P921" i="7"/>
  <c r="S921" i="7"/>
  <c r="I921" i="7"/>
  <c r="J856" i="7"/>
  <c r="K856" i="7"/>
  <c r="L856" i="7"/>
  <c r="D166" i="8" s="1"/>
  <c r="N856" i="7"/>
  <c r="O856" i="7"/>
  <c r="P856" i="7"/>
  <c r="S856" i="7"/>
  <c r="I856" i="7"/>
  <c r="D977" i="6"/>
  <c r="C977" i="6" s="1"/>
  <c r="Q979" i="7" s="1"/>
  <c r="D976" i="6"/>
  <c r="O974" i="6"/>
  <c r="E975" i="6"/>
  <c r="E974" i="6" s="1"/>
  <c r="F975" i="6"/>
  <c r="F974" i="6" s="1"/>
  <c r="G975" i="6"/>
  <c r="G974" i="6" s="1"/>
  <c r="H975" i="6"/>
  <c r="H974" i="6" s="1"/>
  <c r="I975" i="6"/>
  <c r="I974" i="6"/>
  <c r="J975" i="6"/>
  <c r="J974" i="6" s="1"/>
  <c r="K975" i="6"/>
  <c r="K974" i="6" s="1"/>
  <c r="L975" i="6"/>
  <c r="L974" i="6" s="1"/>
  <c r="M975" i="6"/>
  <c r="M974" i="6" s="1"/>
  <c r="N975" i="6"/>
  <c r="N974" i="6" s="1"/>
  <c r="O975" i="6"/>
  <c r="P975" i="6"/>
  <c r="P974" i="6"/>
  <c r="Q975" i="6"/>
  <c r="Q974" i="6" s="1"/>
  <c r="R975" i="6"/>
  <c r="R974" i="6"/>
  <c r="S975" i="6"/>
  <c r="S974" i="6" s="1"/>
  <c r="T975" i="6"/>
  <c r="T974" i="6"/>
  <c r="D973" i="6"/>
  <c r="C973" i="6" s="1"/>
  <c r="Q975" i="7" s="1"/>
  <c r="M975" i="7" s="1"/>
  <c r="D972" i="6"/>
  <c r="C972" i="6"/>
  <c r="E971" i="6"/>
  <c r="F971" i="6"/>
  <c r="G971" i="6"/>
  <c r="G967" i="6"/>
  <c r="H971" i="6"/>
  <c r="I971" i="6"/>
  <c r="J971" i="6"/>
  <c r="K971" i="6"/>
  <c r="L971" i="6"/>
  <c r="M971" i="6"/>
  <c r="N971" i="6"/>
  <c r="N967" i="6" s="1"/>
  <c r="O971" i="6"/>
  <c r="P971" i="6"/>
  <c r="Q971" i="6"/>
  <c r="R971" i="6"/>
  <c r="R967" i="6" s="1"/>
  <c r="S971" i="6"/>
  <c r="T971" i="6"/>
  <c r="D970" i="6"/>
  <c r="C970" i="6" s="1"/>
  <c r="Q972" i="7" s="1"/>
  <c r="M972" i="7" s="1"/>
  <c r="D969" i="6"/>
  <c r="C969" i="6"/>
  <c r="E968" i="6"/>
  <c r="E967" i="6"/>
  <c r="F968" i="6"/>
  <c r="F967" i="6" s="1"/>
  <c r="G968" i="6"/>
  <c r="H968" i="6"/>
  <c r="H967" i="6"/>
  <c r="I968" i="6"/>
  <c r="I967" i="6"/>
  <c r="J968" i="6"/>
  <c r="J967" i="6"/>
  <c r="K968" i="6"/>
  <c r="K967" i="6" s="1"/>
  <c r="L968" i="6"/>
  <c r="L967" i="6"/>
  <c r="M968" i="6"/>
  <c r="M967" i="6" s="1"/>
  <c r="N968" i="6"/>
  <c r="O968" i="6"/>
  <c r="O967" i="6" s="1"/>
  <c r="P968" i="6"/>
  <c r="P967" i="6"/>
  <c r="Q968" i="6"/>
  <c r="Q967" i="6"/>
  <c r="R968" i="6"/>
  <c r="S968" i="6"/>
  <c r="S967" i="6" s="1"/>
  <c r="T968" i="6"/>
  <c r="T967" i="6" s="1"/>
  <c r="D966" i="6"/>
  <c r="C966" i="6"/>
  <c r="Q968" i="7"/>
  <c r="D965" i="6"/>
  <c r="C965" i="6"/>
  <c r="E963" i="6"/>
  <c r="M963" i="6"/>
  <c r="D964" i="6"/>
  <c r="D963" i="6" s="1"/>
  <c r="E964" i="6"/>
  <c r="F964" i="6"/>
  <c r="F963" i="6"/>
  <c r="G964" i="6"/>
  <c r="G963" i="6" s="1"/>
  <c r="H964" i="6"/>
  <c r="H963" i="6"/>
  <c r="I964" i="6"/>
  <c r="I963" i="6" s="1"/>
  <c r="J964" i="6"/>
  <c r="J963" i="6"/>
  <c r="K964" i="6"/>
  <c r="K963" i="6" s="1"/>
  <c r="L964" i="6"/>
  <c r="L963" i="6" s="1"/>
  <c r="M964" i="6"/>
  <c r="N964" i="6"/>
  <c r="N963" i="6"/>
  <c r="O964" i="6"/>
  <c r="O963" i="6" s="1"/>
  <c r="P964" i="6"/>
  <c r="P963" i="6"/>
  <c r="Q964" i="6"/>
  <c r="Q963" i="6" s="1"/>
  <c r="R964" i="6"/>
  <c r="R963" i="6"/>
  <c r="S964" i="6"/>
  <c r="S963" i="6" s="1"/>
  <c r="T964" i="6"/>
  <c r="T963" i="6" s="1"/>
  <c r="D957" i="6"/>
  <c r="C957" i="6"/>
  <c r="D958" i="6"/>
  <c r="D959" i="6"/>
  <c r="C959" i="6"/>
  <c r="Q961" i="7" s="1"/>
  <c r="R961" i="7" s="1"/>
  <c r="D960" i="6"/>
  <c r="C960" i="6"/>
  <c r="D961" i="6"/>
  <c r="C961" i="6" s="1"/>
  <c r="Q963" i="7" s="1"/>
  <c r="R963" i="7" s="1"/>
  <c r="D962" i="6"/>
  <c r="C962" i="6"/>
  <c r="Q964" i="7" s="1"/>
  <c r="D956" i="6"/>
  <c r="C956" i="6"/>
  <c r="G954" i="6"/>
  <c r="S954" i="6"/>
  <c r="E955" i="6"/>
  <c r="E954" i="6" s="1"/>
  <c r="F955" i="6"/>
  <c r="F954" i="6"/>
  <c r="G955" i="6"/>
  <c r="H955" i="6"/>
  <c r="H954" i="6" s="1"/>
  <c r="I955" i="6"/>
  <c r="I954" i="6"/>
  <c r="J955" i="6"/>
  <c r="J954" i="6" s="1"/>
  <c r="K955" i="6"/>
  <c r="K954" i="6" s="1"/>
  <c r="L955" i="6"/>
  <c r="L954" i="6" s="1"/>
  <c r="M955" i="6"/>
  <c r="M954" i="6"/>
  <c r="N955" i="6"/>
  <c r="N954" i="6" s="1"/>
  <c r="O955" i="6"/>
  <c r="O954" i="6" s="1"/>
  <c r="P955" i="6"/>
  <c r="P954" i="6" s="1"/>
  <c r="Q955" i="6"/>
  <c r="Q954" i="6" s="1"/>
  <c r="R955" i="6"/>
  <c r="R954" i="6"/>
  <c r="S955" i="6"/>
  <c r="T955" i="6"/>
  <c r="T954" i="6"/>
  <c r="D945" i="6"/>
  <c r="C945" i="6" s="1"/>
  <c r="Q947" i="7" s="1"/>
  <c r="R947" i="7" s="1"/>
  <c r="D946" i="6"/>
  <c r="C946" i="6"/>
  <c r="Q948" i="7" s="1"/>
  <c r="D947" i="6"/>
  <c r="C947" i="6" s="1"/>
  <c r="Q949" i="7" s="1"/>
  <c r="D948" i="6"/>
  <c r="C948" i="6" s="1"/>
  <c r="Q950" i="7" s="1"/>
  <c r="D949" i="6"/>
  <c r="C949" i="6"/>
  <c r="Q951" i="7" s="1"/>
  <c r="R951" i="7" s="1"/>
  <c r="D950" i="6"/>
  <c r="C950" i="6" s="1"/>
  <c r="Q952" i="7" s="1"/>
  <c r="M952" i="7" s="1"/>
  <c r="D951" i="6"/>
  <c r="C951" i="6"/>
  <c r="Q953" i="7" s="1"/>
  <c r="M953" i="7" s="1"/>
  <c r="D952" i="6"/>
  <c r="C952" i="6"/>
  <c r="Q954" i="7" s="1"/>
  <c r="D953" i="6"/>
  <c r="C953" i="6" s="1"/>
  <c r="Q955" i="7" s="1"/>
  <c r="D944" i="6"/>
  <c r="C944" i="6"/>
  <c r="D943" i="6"/>
  <c r="D942" i="6" s="1"/>
  <c r="E943" i="6"/>
  <c r="E942" i="6"/>
  <c r="F943" i="6"/>
  <c r="F942" i="6" s="1"/>
  <c r="G943" i="6"/>
  <c r="G942" i="6" s="1"/>
  <c r="H943" i="6"/>
  <c r="H942" i="6"/>
  <c r="I943" i="6"/>
  <c r="I942" i="6"/>
  <c r="J943" i="6"/>
  <c r="J942" i="6"/>
  <c r="K943" i="6"/>
  <c r="K942" i="6" s="1"/>
  <c r="L943" i="6"/>
  <c r="L942" i="6"/>
  <c r="M943" i="6"/>
  <c r="M942" i="6" s="1"/>
  <c r="N943" i="6"/>
  <c r="N942" i="6"/>
  <c r="O943" i="6"/>
  <c r="O942" i="6" s="1"/>
  <c r="P943" i="6"/>
  <c r="P942" i="6"/>
  <c r="Q943" i="6"/>
  <c r="Q942" i="6"/>
  <c r="R943" i="6"/>
  <c r="R942" i="6"/>
  <c r="S943" i="6"/>
  <c r="S942" i="6" s="1"/>
  <c r="T943" i="6"/>
  <c r="T942" i="6" s="1"/>
  <c r="D937" i="6"/>
  <c r="C937" i="6"/>
  <c r="Q939" i="7" s="1"/>
  <c r="M939" i="7" s="1"/>
  <c r="D938" i="6"/>
  <c r="D939" i="6"/>
  <c r="C939" i="6"/>
  <c r="Q941" i="7"/>
  <c r="M941" i="7" s="1"/>
  <c r="D940" i="6"/>
  <c r="C940" i="6" s="1"/>
  <c r="Q942" i="7" s="1"/>
  <c r="D941" i="6"/>
  <c r="C941" i="6" s="1"/>
  <c r="Q943" i="7" s="1"/>
  <c r="D936" i="6"/>
  <c r="C936" i="6"/>
  <c r="S934" i="6"/>
  <c r="E935" i="6"/>
  <c r="E934" i="6" s="1"/>
  <c r="F935" i="6"/>
  <c r="F934" i="6"/>
  <c r="G935" i="6"/>
  <c r="G934" i="6" s="1"/>
  <c r="H935" i="6"/>
  <c r="H934" i="6"/>
  <c r="I935" i="6"/>
  <c r="I934" i="6" s="1"/>
  <c r="J935" i="6"/>
  <c r="J934" i="6"/>
  <c r="K935" i="6"/>
  <c r="K934" i="6" s="1"/>
  <c r="L935" i="6"/>
  <c r="L934" i="6" s="1"/>
  <c r="M935" i="6"/>
  <c r="M934" i="6"/>
  <c r="N935" i="6"/>
  <c r="N934" i="6" s="1"/>
  <c r="O935" i="6"/>
  <c r="O934" i="6" s="1"/>
  <c r="P935" i="6"/>
  <c r="P934" i="6" s="1"/>
  <c r="Q935" i="6"/>
  <c r="Q934" i="6"/>
  <c r="R935" i="6"/>
  <c r="R934" i="6" s="1"/>
  <c r="S935" i="6"/>
  <c r="T935" i="6"/>
  <c r="T934" i="6"/>
  <c r="D933" i="6"/>
  <c r="C933" i="6" s="1"/>
  <c r="Q935" i="7" s="1"/>
  <c r="D932" i="6"/>
  <c r="C932" i="6" s="1"/>
  <c r="O930" i="6"/>
  <c r="E931" i="6"/>
  <c r="E930" i="6" s="1"/>
  <c r="F931" i="6"/>
  <c r="F930" i="6"/>
  <c r="G931" i="6"/>
  <c r="G930" i="6" s="1"/>
  <c r="H931" i="6"/>
  <c r="H930" i="6"/>
  <c r="I931" i="6"/>
  <c r="I930" i="6" s="1"/>
  <c r="J931" i="6"/>
  <c r="J930" i="6"/>
  <c r="K931" i="6"/>
  <c r="K930" i="6" s="1"/>
  <c r="L931" i="6"/>
  <c r="L930" i="6" s="1"/>
  <c r="M931" i="6"/>
  <c r="M930" i="6"/>
  <c r="N931" i="6"/>
  <c r="N930" i="6" s="1"/>
  <c r="O931" i="6"/>
  <c r="P931" i="6"/>
  <c r="P930" i="6" s="1"/>
  <c r="Q931" i="6"/>
  <c r="Q930" i="6"/>
  <c r="R931" i="6"/>
  <c r="R930" i="6" s="1"/>
  <c r="S931" i="6"/>
  <c r="S930" i="6" s="1"/>
  <c r="T931" i="6"/>
  <c r="T930" i="6"/>
  <c r="D929" i="6"/>
  <c r="C929" i="6"/>
  <c r="C928" i="6"/>
  <c r="D927" i="6"/>
  <c r="C927" i="6" s="1"/>
  <c r="D926" i="6"/>
  <c r="C926" i="6"/>
  <c r="D925" i="6"/>
  <c r="E925" i="6"/>
  <c r="F925" i="6"/>
  <c r="G925" i="6"/>
  <c r="H925" i="6"/>
  <c r="I925" i="6"/>
  <c r="J925" i="6"/>
  <c r="K925" i="6"/>
  <c r="L925" i="6"/>
  <c r="M925" i="6"/>
  <c r="N925" i="6"/>
  <c r="O925" i="6"/>
  <c r="P925" i="6"/>
  <c r="Q925" i="6"/>
  <c r="R925" i="6"/>
  <c r="S925" i="6"/>
  <c r="T925" i="6"/>
  <c r="E921" i="6"/>
  <c r="F921" i="6"/>
  <c r="G921" i="6"/>
  <c r="H921" i="6"/>
  <c r="I921" i="6"/>
  <c r="J921" i="6"/>
  <c r="K921" i="6"/>
  <c r="L921" i="6"/>
  <c r="M921" i="6"/>
  <c r="N921" i="6"/>
  <c r="O921" i="6"/>
  <c r="P921" i="6"/>
  <c r="Q921" i="6"/>
  <c r="R921" i="6"/>
  <c r="S921" i="6"/>
  <c r="T921" i="6"/>
  <c r="D923" i="6"/>
  <c r="C923" i="6"/>
  <c r="D922" i="6"/>
  <c r="D921" i="6" s="1"/>
  <c r="D920" i="6"/>
  <c r="D919" i="6" s="1"/>
  <c r="C920" i="6"/>
  <c r="C919" i="6" s="1"/>
  <c r="E919" i="6"/>
  <c r="F919" i="6"/>
  <c r="G919" i="6"/>
  <c r="H919" i="6"/>
  <c r="I919" i="6"/>
  <c r="J919" i="6"/>
  <c r="K919" i="6"/>
  <c r="L919" i="6"/>
  <c r="M919" i="6"/>
  <c r="N919" i="6"/>
  <c r="O919" i="6"/>
  <c r="P919" i="6"/>
  <c r="Q919" i="6"/>
  <c r="R919" i="6"/>
  <c r="S919" i="6"/>
  <c r="T919" i="6"/>
  <c r="D856" i="6"/>
  <c r="C856" i="6"/>
  <c r="Q858" i="7" s="1"/>
  <c r="M858" i="7" s="1"/>
  <c r="D857" i="6"/>
  <c r="C857" i="6" s="1"/>
  <c r="Q859" i="7" s="1"/>
  <c r="M859" i="7" s="1"/>
  <c r="D858" i="6"/>
  <c r="C858" i="6" s="1"/>
  <c r="Q860" i="7" s="1"/>
  <c r="D859" i="6"/>
  <c r="C859" i="6"/>
  <c r="Q861" i="7" s="1"/>
  <c r="D860" i="6"/>
  <c r="C860" i="6" s="1"/>
  <c r="Q862" i="7" s="1"/>
  <c r="D861" i="6"/>
  <c r="C861" i="6"/>
  <c r="Q863" i="7" s="1"/>
  <c r="D862" i="6"/>
  <c r="C862" i="6"/>
  <c r="Q864" i="7" s="1"/>
  <c r="D863" i="6"/>
  <c r="C863" i="6" s="1"/>
  <c r="Q865" i="7" s="1"/>
  <c r="D864" i="6"/>
  <c r="C864" i="6"/>
  <c r="Q866" i="7" s="1"/>
  <c r="D865" i="6"/>
  <c r="C865" i="6"/>
  <c r="Q867" i="7" s="1"/>
  <c r="M867" i="7" s="1"/>
  <c r="D866" i="6"/>
  <c r="C866" i="6" s="1"/>
  <c r="Q868" i="7" s="1"/>
  <c r="D867" i="6"/>
  <c r="C867" i="6"/>
  <c r="Q869" i="7" s="1"/>
  <c r="R869" i="7" s="1"/>
  <c r="D868" i="6"/>
  <c r="C868" i="6" s="1"/>
  <c r="Q870" i="7" s="1"/>
  <c r="R870" i="7" s="1"/>
  <c r="D869" i="6"/>
  <c r="C869" i="6" s="1"/>
  <c r="Q871" i="7" s="1"/>
  <c r="M871" i="7" s="1"/>
  <c r="D870" i="6"/>
  <c r="C870" i="6"/>
  <c r="Q872" i="7" s="1"/>
  <c r="D871" i="6"/>
  <c r="C871" i="6"/>
  <c r="Q873" i="7" s="1"/>
  <c r="D872" i="6"/>
  <c r="C872" i="6" s="1"/>
  <c r="Q874" i="7" s="1"/>
  <c r="M874" i="7" s="1"/>
  <c r="D873" i="6"/>
  <c r="C873" i="6"/>
  <c r="Q875" i="7" s="1"/>
  <c r="D874" i="6"/>
  <c r="C874" i="6" s="1"/>
  <c r="Q876" i="7" s="1"/>
  <c r="R876" i="7" s="1"/>
  <c r="D875" i="6"/>
  <c r="C875" i="6"/>
  <c r="Q877" i="7" s="1"/>
  <c r="D876" i="6"/>
  <c r="C876" i="6" s="1"/>
  <c r="Q878" i="7" s="1"/>
  <c r="D877" i="6"/>
  <c r="C877" i="6" s="1"/>
  <c r="Q879" i="7" s="1"/>
  <c r="D878" i="6"/>
  <c r="C878" i="6"/>
  <c r="Q880" i="7" s="1"/>
  <c r="D879" i="6"/>
  <c r="C879" i="6"/>
  <c r="Q881" i="7" s="1"/>
  <c r="D880" i="6"/>
  <c r="C880" i="6" s="1"/>
  <c r="Q882" i="7" s="1"/>
  <c r="D881" i="6"/>
  <c r="C881" i="6"/>
  <c r="Q883" i="7" s="1"/>
  <c r="M883" i="7" s="1"/>
  <c r="R883" i="7"/>
  <c r="D882" i="6"/>
  <c r="C882" i="6" s="1"/>
  <c r="Q884" i="7" s="1"/>
  <c r="D883" i="6"/>
  <c r="C883" i="6" s="1"/>
  <c r="Q885" i="7" s="1"/>
  <c r="R885" i="7" s="1"/>
  <c r="D884" i="6"/>
  <c r="C884" i="6"/>
  <c r="Q886" i="7" s="1"/>
  <c r="M886" i="7" s="1"/>
  <c r="D885" i="6"/>
  <c r="C885" i="6" s="1"/>
  <c r="Q887" i="7" s="1"/>
  <c r="D886" i="6"/>
  <c r="C886" i="6" s="1"/>
  <c r="Q888" i="7" s="1"/>
  <c r="D887" i="6"/>
  <c r="C887" i="6"/>
  <c r="Q889" i="7" s="1"/>
  <c r="D888" i="6"/>
  <c r="C888" i="6" s="1"/>
  <c r="Q890" i="7" s="1"/>
  <c r="M890" i="7" s="1"/>
  <c r="D889" i="6"/>
  <c r="C889" i="6" s="1"/>
  <c r="Q891" i="7" s="1"/>
  <c r="R891" i="7" s="1"/>
  <c r="D890" i="6"/>
  <c r="C890" i="6"/>
  <c r="Q892" i="7" s="1"/>
  <c r="M892" i="7" s="1"/>
  <c r="D891" i="6"/>
  <c r="C891" i="6"/>
  <c r="Q893" i="7" s="1"/>
  <c r="D892" i="6"/>
  <c r="C892" i="6" s="1"/>
  <c r="Q894" i="7" s="1"/>
  <c r="D893" i="6"/>
  <c r="C893" i="6"/>
  <c r="Q895" i="7" s="1"/>
  <c r="R895" i="7" s="1"/>
  <c r="D894" i="6"/>
  <c r="C894" i="6" s="1"/>
  <c r="Q896" i="7" s="1"/>
  <c r="D895" i="6"/>
  <c r="C895" i="6"/>
  <c r="Q897" i="7" s="1"/>
  <c r="R897" i="7" s="1"/>
  <c r="D896" i="6"/>
  <c r="C896" i="6" s="1"/>
  <c r="Q898" i="7" s="1"/>
  <c r="D897" i="6"/>
  <c r="C897" i="6"/>
  <c r="Q899" i="7" s="1"/>
  <c r="D898" i="6"/>
  <c r="C898" i="6" s="1"/>
  <c r="Q900" i="7" s="1"/>
  <c r="R900" i="7" s="1"/>
  <c r="D899" i="6"/>
  <c r="C899" i="6"/>
  <c r="Q901" i="7" s="1"/>
  <c r="M901" i="7" s="1"/>
  <c r="D900" i="6"/>
  <c r="C900" i="6" s="1"/>
  <c r="Q902" i="7" s="1"/>
  <c r="D901" i="6"/>
  <c r="C901" i="6"/>
  <c r="Q903" i="7" s="1"/>
  <c r="M903" i="7" s="1"/>
  <c r="D902" i="6"/>
  <c r="C902" i="6"/>
  <c r="Q904" i="7" s="1"/>
  <c r="D903" i="6"/>
  <c r="C903" i="6" s="1"/>
  <c r="Q905" i="7" s="1"/>
  <c r="M905" i="7" s="1"/>
  <c r="D904" i="6"/>
  <c r="C904" i="6"/>
  <c r="Q906" i="7" s="1"/>
  <c r="R906" i="7" s="1"/>
  <c r="D905" i="6"/>
  <c r="C905" i="6" s="1"/>
  <c r="Q907" i="7" s="1"/>
  <c r="M907" i="7" s="1"/>
  <c r="D906" i="6"/>
  <c r="C906" i="6" s="1"/>
  <c r="Q908" i="7" s="1"/>
  <c r="R908" i="7" s="1"/>
  <c r="D907" i="6"/>
  <c r="C907" i="6"/>
  <c r="Q909" i="7" s="1"/>
  <c r="D908" i="6"/>
  <c r="C908" i="6" s="1"/>
  <c r="Q910" i="7" s="1"/>
  <c r="M910" i="7" s="1"/>
  <c r="D909" i="6"/>
  <c r="C909" i="6" s="1"/>
  <c r="Q911" i="7" s="1"/>
  <c r="R911" i="7" s="1"/>
  <c r="D910" i="6"/>
  <c r="C910" i="6"/>
  <c r="Q912" i="7" s="1"/>
  <c r="R912" i="7" s="1"/>
  <c r="D911" i="6"/>
  <c r="C911" i="6" s="1"/>
  <c r="Q913" i="7" s="1"/>
  <c r="D912" i="6"/>
  <c r="C912" i="6"/>
  <c r="Q914" i="7" s="1"/>
  <c r="D913" i="6"/>
  <c r="C913" i="6" s="1"/>
  <c r="Q915" i="7" s="1"/>
  <c r="R915" i="7" s="1"/>
  <c r="D914" i="6"/>
  <c r="C914" i="6"/>
  <c r="Q916" i="7" s="1"/>
  <c r="D915" i="6"/>
  <c r="C915" i="6"/>
  <c r="Q917" i="7" s="1"/>
  <c r="R917" i="7" s="1"/>
  <c r="D916" i="6"/>
  <c r="C916" i="6" s="1"/>
  <c r="Q918" i="7" s="1"/>
  <c r="M918" i="7" s="1"/>
  <c r="D917" i="6"/>
  <c r="C917" i="6"/>
  <c r="Q919" i="7" s="1"/>
  <c r="D918" i="6"/>
  <c r="C918" i="6"/>
  <c r="Q920" i="7" s="1"/>
  <c r="M920" i="7" s="1"/>
  <c r="D855" i="6"/>
  <c r="C855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E160" i="8"/>
  <c r="F160" i="8"/>
  <c r="G160" i="8"/>
  <c r="H160" i="8"/>
  <c r="J160" i="8"/>
  <c r="K160" i="8"/>
  <c r="L160" i="8"/>
  <c r="J844" i="7"/>
  <c r="J843" i="7"/>
  <c r="K844" i="7"/>
  <c r="K843" i="7" s="1"/>
  <c r="L844" i="7"/>
  <c r="L843" i="7" s="1"/>
  <c r="N844" i="7"/>
  <c r="N843" i="7" s="1"/>
  <c r="O844" i="7"/>
  <c r="O843" i="7"/>
  <c r="P844" i="7"/>
  <c r="P843" i="7" s="1"/>
  <c r="S844" i="7"/>
  <c r="S843" i="7" s="1"/>
  <c r="I844" i="7"/>
  <c r="I843" i="7" s="1"/>
  <c r="D843" i="6"/>
  <c r="C843" i="6" s="1"/>
  <c r="Q846" i="7" s="1"/>
  <c r="M846" i="7" s="1"/>
  <c r="T846" i="7" s="1"/>
  <c r="D844" i="6"/>
  <c r="D845" i="6"/>
  <c r="C845" i="6" s="1"/>
  <c r="Q848" i="7" s="1"/>
  <c r="D846" i="6"/>
  <c r="C846" i="6" s="1"/>
  <c r="Q849" i="7" s="1"/>
  <c r="R849" i="7" s="1"/>
  <c r="D847" i="6"/>
  <c r="C847" i="6" s="1"/>
  <c r="Q850" i="7" s="1"/>
  <c r="R850" i="7" s="1"/>
  <c r="D848" i="6"/>
  <c r="C848" i="6" s="1"/>
  <c r="Q851" i="7" s="1"/>
  <c r="D842" i="6"/>
  <c r="K840" i="6"/>
  <c r="E841" i="6"/>
  <c r="E840" i="6"/>
  <c r="F841" i="6"/>
  <c r="F840" i="6" s="1"/>
  <c r="G841" i="6"/>
  <c r="G840" i="6" s="1"/>
  <c r="H841" i="6"/>
  <c r="H840" i="6"/>
  <c r="I841" i="6"/>
  <c r="I840" i="6" s="1"/>
  <c r="J841" i="6"/>
  <c r="J840" i="6" s="1"/>
  <c r="K841" i="6"/>
  <c r="L841" i="6"/>
  <c r="L840" i="6"/>
  <c r="M841" i="6"/>
  <c r="M840" i="6" s="1"/>
  <c r="N841" i="6"/>
  <c r="N840" i="6"/>
  <c r="O841" i="6"/>
  <c r="O840" i="6" s="1"/>
  <c r="P841" i="6"/>
  <c r="P840" i="6" s="1"/>
  <c r="Q841" i="6"/>
  <c r="Q840" i="6"/>
  <c r="R841" i="6"/>
  <c r="R840" i="6" s="1"/>
  <c r="S841" i="6"/>
  <c r="S840" i="6" s="1"/>
  <c r="T841" i="6"/>
  <c r="T840" i="6" s="1"/>
  <c r="J838" i="7"/>
  <c r="K838" i="7"/>
  <c r="L838" i="7"/>
  <c r="N838" i="7"/>
  <c r="O838" i="7"/>
  <c r="P838" i="7"/>
  <c r="S838" i="7"/>
  <c r="I838" i="7"/>
  <c r="D837" i="6"/>
  <c r="C837" i="6" s="1"/>
  <c r="Q840" i="7" s="1"/>
  <c r="M840" i="7" s="1"/>
  <c r="T840" i="7" s="1"/>
  <c r="D836" i="6"/>
  <c r="C836" i="6" s="1"/>
  <c r="E835" i="6"/>
  <c r="F835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E155" i="8"/>
  <c r="F155" i="8"/>
  <c r="G155" i="8"/>
  <c r="H155" i="8"/>
  <c r="J155" i="8"/>
  <c r="K155" i="8"/>
  <c r="L155" i="8"/>
  <c r="J835" i="7"/>
  <c r="J834" i="7"/>
  <c r="K835" i="7"/>
  <c r="K834" i="7" s="1"/>
  <c r="L835" i="7"/>
  <c r="L834" i="7" s="1"/>
  <c r="N835" i="7"/>
  <c r="N834" i="7"/>
  <c r="O835" i="7"/>
  <c r="O834" i="7"/>
  <c r="P835" i="7"/>
  <c r="P834" i="7" s="1"/>
  <c r="S835" i="7"/>
  <c r="S834" i="7" s="1"/>
  <c r="I835" i="7"/>
  <c r="I834" i="7"/>
  <c r="D833" i="6"/>
  <c r="C833" i="6"/>
  <c r="C832" i="6" s="1"/>
  <c r="C831" i="6" s="1"/>
  <c r="D832" i="6"/>
  <c r="D831" i="6"/>
  <c r="E832" i="6"/>
  <c r="E831" i="6" s="1"/>
  <c r="F832" i="6"/>
  <c r="F831" i="6"/>
  <c r="G832" i="6"/>
  <c r="G831" i="6" s="1"/>
  <c r="H832" i="6"/>
  <c r="H831" i="6" s="1"/>
  <c r="I832" i="6"/>
  <c r="I831" i="6" s="1"/>
  <c r="J832" i="6"/>
  <c r="J831" i="6"/>
  <c r="K832" i="6"/>
  <c r="K831" i="6" s="1"/>
  <c r="L832" i="6"/>
  <c r="L831" i="6"/>
  <c r="M832" i="6"/>
  <c r="M831" i="6" s="1"/>
  <c r="N832" i="6"/>
  <c r="N831" i="6" s="1"/>
  <c r="O832" i="6"/>
  <c r="O831" i="6" s="1"/>
  <c r="P832" i="6"/>
  <c r="P831" i="6" s="1"/>
  <c r="Q832" i="6"/>
  <c r="Q831" i="6" s="1"/>
  <c r="R832" i="6"/>
  <c r="R831" i="6" s="1"/>
  <c r="S832" i="6"/>
  <c r="S831" i="6" s="1"/>
  <c r="T832" i="6"/>
  <c r="T831" i="6" s="1"/>
  <c r="E152" i="8"/>
  <c r="F152" i="8"/>
  <c r="G152" i="8"/>
  <c r="H152" i="8"/>
  <c r="J152" i="8"/>
  <c r="K152" i="8"/>
  <c r="L152" i="8"/>
  <c r="J831" i="7"/>
  <c r="K831" i="7"/>
  <c r="L831" i="7"/>
  <c r="N831" i="7"/>
  <c r="O831" i="7"/>
  <c r="P831" i="7"/>
  <c r="S831" i="7"/>
  <c r="I831" i="7"/>
  <c r="I827" i="7" s="1"/>
  <c r="P827" i="7"/>
  <c r="J828" i="7"/>
  <c r="J827" i="7" s="1"/>
  <c r="K828" i="7"/>
  <c r="K827" i="7"/>
  <c r="L828" i="7"/>
  <c r="L827" i="7" s="1"/>
  <c r="N828" i="7"/>
  <c r="N827" i="7"/>
  <c r="O828" i="7"/>
  <c r="O827" i="7"/>
  <c r="P828" i="7"/>
  <c r="S828" i="7"/>
  <c r="S827" i="7"/>
  <c r="I828" i="7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D830" i="6"/>
  <c r="C830" i="6"/>
  <c r="D829" i="6"/>
  <c r="D828" i="6" s="1"/>
  <c r="C829" i="6"/>
  <c r="C828" i="6" s="1"/>
  <c r="D827" i="6"/>
  <c r="C827" i="6" s="1"/>
  <c r="Q830" i="7" s="1"/>
  <c r="D826" i="6"/>
  <c r="D825" i="6" s="1"/>
  <c r="I824" i="6"/>
  <c r="M824" i="6"/>
  <c r="E825" i="6"/>
  <c r="E824" i="6" s="1"/>
  <c r="F825" i="6"/>
  <c r="G825" i="6"/>
  <c r="G824" i="6" s="1"/>
  <c r="H825" i="6"/>
  <c r="H824" i="6"/>
  <c r="I825" i="6"/>
  <c r="J825" i="6"/>
  <c r="K825" i="6"/>
  <c r="K824" i="6" s="1"/>
  <c r="L825" i="6"/>
  <c r="L824" i="6" s="1"/>
  <c r="M825" i="6"/>
  <c r="N825" i="6"/>
  <c r="O825" i="6"/>
  <c r="O824" i="6" s="1"/>
  <c r="P825" i="6"/>
  <c r="P824" i="6"/>
  <c r="Q825" i="6"/>
  <c r="Q824" i="6" s="1"/>
  <c r="R825" i="6"/>
  <c r="S825" i="6"/>
  <c r="S824" i="6" s="1"/>
  <c r="T825" i="6"/>
  <c r="T824" i="6"/>
  <c r="E150" i="8"/>
  <c r="F150" i="8"/>
  <c r="G150" i="8"/>
  <c r="H150" i="8"/>
  <c r="J150" i="8"/>
  <c r="K150" i="8"/>
  <c r="L150" i="8"/>
  <c r="J825" i="7"/>
  <c r="J824" i="7" s="1"/>
  <c r="K825" i="7"/>
  <c r="K824" i="7"/>
  <c r="L825" i="7"/>
  <c r="L824" i="7" s="1"/>
  <c r="N825" i="7"/>
  <c r="N824" i="7" s="1"/>
  <c r="O825" i="7"/>
  <c r="O824" i="7" s="1"/>
  <c r="P825" i="7"/>
  <c r="P824" i="7" s="1"/>
  <c r="S825" i="7"/>
  <c r="S824" i="7" s="1"/>
  <c r="I825" i="7"/>
  <c r="I824" i="7" s="1"/>
  <c r="Q821" i="6"/>
  <c r="E822" i="6"/>
  <c r="E821" i="6" s="1"/>
  <c r="F822" i="6"/>
  <c r="F821" i="6" s="1"/>
  <c r="G822" i="6"/>
  <c r="G821" i="6" s="1"/>
  <c r="H822" i="6"/>
  <c r="H821" i="6" s="1"/>
  <c r="I822" i="6"/>
  <c r="I821" i="6" s="1"/>
  <c r="J822" i="6"/>
  <c r="J821" i="6"/>
  <c r="K822" i="6"/>
  <c r="K821" i="6" s="1"/>
  <c r="L822" i="6"/>
  <c r="L821" i="6" s="1"/>
  <c r="M822" i="6"/>
  <c r="M821" i="6" s="1"/>
  <c r="N822" i="6"/>
  <c r="N821" i="6"/>
  <c r="O822" i="6"/>
  <c r="O821" i="6" s="1"/>
  <c r="P822" i="6"/>
  <c r="P821" i="6" s="1"/>
  <c r="Q822" i="6"/>
  <c r="R822" i="6"/>
  <c r="R821" i="6" s="1"/>
  <c r="S822" i="6"/>
  <c r="S821" i="6" s="1"/>
  <c r="T822" i="6"/>
  <c r="T821" i="6"/>
  <c r="D823" i="6"/>
  <c r="D822" i="6" s="1"/>
  <c r="D821" i="6" s="1"/>
  <c r="E147" i="8"/>
  <c r="F147" i="8"/>
  <c r="G147" i="8"/>
  <c r="H147" i="8"/>
  <c r="J147" i="8"/>
  <c r="K147" i="8"/>
  <c r="L147" i="8"/>
  <c r="J822" i="7"/>
  <c r="K822" i="7"/>
  <c r="L822" i="7"/>
  <c r="N822" i="7"/>
  <c r="O822" i="7"/>
  <c r="P822" i="7"/>
  <c r="S822" i="7"/>
  <c r="I822" i="7"/>
  <c r="D820" i="6"/>
  <c r="D819" i="6" s="1"/>
  <c r="C820" i="6"/>
  <c r="C819" i="6" s="1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J819" i="7"/>
  <c r="J818" i="7"/>
  <c r="K819" i="7"/>
  <c r="K818" i="7" s="1"/>
  <c r="L819" i="7"/>
  <c r="L818" i="7"/>
  <c r="N819" i="7"/>
  <c r="N818" i="7" s="1"/>
  <c r="O819" i="7"/>
  <c r="O818" i="7"/>
  <c r="P819" i="7"/>
  <c r="P818" i="7" s="1"/>
  <c r="S819" i="7"/>
  <c r="S818" i="7" s="1"/>
  <c r="I819" i="7"/>
  <c r="I818" i="7"/>
  <c r="D818" i="6"/>
  <c r="C818" i="6" s="1"/>
  <c r="Q821" i="7" s="1"/>
  <c r="R821" i="7" s="1"/>
  <c r="D817" i="6"/>
  <c r="C817" i="6"/>
  <c r="G815" i="6"/>
  <c r="E816" i="6"/>
  <c r="E815" i="6"/>
  <c r="F816" i="6"/>
  <c r="F815" i="6" s="1"/>
  <c r="G816" i="6"/>
  <c r="H816" i="6"/>
  <c r="H815" i="6" s="1"/>
  <c r="I816" i="6"/>
  <c r="I815" i="6"/>
  <c r="J816" i="6"/>
  <c r="J815" i="6" s="1"/>
  <c r="K816" i="6"/>
  <c r="K815" i="6" s="1"/>
  <c r="L816" i="6"/>
  <c r="L815" i="6"/>
  <c r="M816" i="6"/>
  <c r="M815" i="6"/>
  <c r="N816" i="6"/>
  <c r="N815" i="6"/>
  <c r="O816" i="6"/>
  <c r="O815" i="6" s="1"/>
  <c r="P816" i="6"/>
  <c r="P815" i="6"/>
  <c r="Q816" i="6"/>
  <c r="Q815" i="6" s="1"/>
  <c r="R816" i="6"/>
  <c r="R815" i="6"/>
  <c r="S816" i="6"/>
  <c r="S815" i="6" s="1"/>
  <c r="T816" i="6"/>
  <c r="T815" i="6"/>
  <c r="E144" i="8"/>
  <c r="F144" i="8"/>
  <c r="G144" i="8"/>
  <c r="H144" i="8"/>
  <c r="J144" i="8"/>
  <c r="K144" i="8"/>
  <c r="L144" i="8"/>
  <c r="J815" i="7"/>
  <c r="K815" i="7"/>
  <c r="L815" i="7"/>
  <c r="N815" i="7"/>
  <c r="O815" i="7"/>
  <c r="P815" i="7"/>
  <c r="S815" i="7"/>
  <c r="I815" i="7"/>
  <c r="D814" i="6"/>
  <c r="C814" i="6" s="1"/>
  <c r="Q817" i="7" s="1"/>
  <c r="D813" i="6"/>
  <c r="C813" i="6"/>
  <c r="C812" i="6" s="1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J811" i="7"/>
  <c r="J810" i="7" s="1"/>
  <c r="K811" i="7"/>
  <c r="K810" i="7"/>
  <c r="L811" i="7"/>
  <c r="L810" i="7" s="1"/>
  <c r="N811" i="7"/>
  <c r="N810" i="7"/>
  <c r="O811" i="7"/>
  <c r="O810" i="7"/>
  <c r="P811" i="7"/>
  <c r="P810" i="7"/>
  <c r="S811" i="7"/>
  <c r="S810" i="7"/>
  <c r="I811" i="7"/>
  <c r="I810" i="7"/>
  <c r="D810" i="6"/>
  <c r="D811" i="6"/>
  <c r="D808" i="6"/>
  <c r="D809" i="6"/>
  <c r="C809" i="6"/>
  <c r="E808" i="6"/>
  <c r="E807" i="6" s="1"/>
  <c r="F808" i="6"/>
  <c r="F807" i="6"/>
  <c r="G808" i="6"/>
  <c r="G807" i="6" s="1"/>
  <c r="H808" i="6"/>
  <c r="H807" i="6"/>
  <c r="I808" i="6"/>
  <c r="I807" i="6"/>
  <c r="J808" i="6"/>
  <c r="J807" i="6"/>
  <c r="K808" i="6"/>
  <c r="K807" i="6" s="1"/>
  <c r="L808" i="6"/>
  <c r="L807" i="6" s="1"/>
  <c r="M808" i="6"/>
  <c r="M807" i="6"/>
  <c r="N808" i="6"/>
  <c r="N807" i="6" s="1"/>
  <c r="O808" i="6"/>
  <c r="O807" i="6" s="1"/>
  <c r="Q808" i="6"/>
  <c r="Q807" i="6"/>
  <c r="R808" i="6"/>
  <c r="R807" i="6"/>
  <c r="S808" i="6"/>
  <c r="S807" i="6" s="1"/>
  <c r="T808" i="6"/>
  <c r="T807" i="6"/>
  <c r="E142" i="8"/>
  <c r="F142" i="8"/>
  <c r="G142" i="8"/>
  <c r="H142" i="8"/>
  <c r="J142" i="8"/>
  <c r="K142" i="8"/>
  <c r="L142" i="8"/>
  <c r="J807" i="7"/>
  <c r="J806" i="7"/>
  <c r="K807" i="7"/>
  <c r="K806" i="7"/>
  <c r="L807" i="7"/>
  <c r="L806" i="7"/>
  <c r="N807" i="7"/>
  <c r="N806" i="7"/>
  <c r="O807" i="7"/>
  <c r="O806" i="7"/>
  <c r="P807" i="7"/>
  <c r="P806" i="7"/>
  <c r="S807" i="7"/>
  <c r="S806" i="7"/>
  <c r="I807" i="7"/>
  <c r="I806" i="7"/>
  <c r="D806" i="6"/>
  <c r="C806" i="6"/>
  <c r="D805" i="6"/>
  <c r="C805" i="6"/>
  <c r="Q808" i="7"/>
  <c r="M808" i="7" s="1"/>
  <c r="T808" i="7" s="1"/>
  <c r="E804" i="6"/>
  <c r="E803" i="6" s="1"/>
  <c r="F804" i="6"/>
  <c r="F803" i="6"/>
  <c r="G804" i="6"/>
  <c r="G803" i="6" s="1"/>
  <c r="H804" i="6"/>
  <c r="H803" i="6"/>
  <c r="I804" i="6"/>
  <c r="I803" i="6" s="1"/>
  <c r="J804" i="6"/>
  <c r="J803" i="6"/>
  <c r="K804" i="6"/>
  <c r="K803" i="6" s="1"/>
  <c r="L804" i="6"/>
  <c r="L803" i="6"/>
  <c r="M804" i="6"/>
  <c r="M803" i="6" s="1"/>
  <c r="N804" i="6"/>
  <c r="N803" i="6"/>
  <c r="O804" i="6"/>
  <c r="O803" i="6" s="1"/>
  <c r="P804" i="6"/>
  <c r="P803" i="6"/>
  <c r="Q804" i="6"/>
  <c r="Q803" i="6" s="1"/>
  <c r="R804" i="6"/>
  <c r="R803" i="6"/>
  <c r="S804" i="6"/>
  <c r="S803" i="6" s="1"/>
  <c r="T804" i="6"/>
  <c r="T803" i="6" s="1"/>
  <c r="E137" i="8"/>
  <c r="F137" i="8"/>
  <c r="G137" i="8"/>
  <c r="H137" i="8"/>
  <c r="J137" i="8"/>
  <c r="K137" i="8"/>
  <c r="L137" i="8"/>
  <c r="E140" i="8"/>
  <c r="F140" i="8"/>
  <c r="G140" i="8"/>
  <c r="H140" i="8"/>
  <c r="J140" i="8"/>
  <c r="K140" i="8"/>
  <c r="L140" i="8"/>
  <c r="J802" i="7"/>
  <c r="J801" i="7" s="1"/>
  <c r="K802" i="7"/>
  <c r="K801" i="7" s="1"/>
  <c r="L802" i="7"/>
  <c r="L801" i="7" s="1"/>
  <c r="N802" i="7"/>
  <c r="N801" i="7" s="1"/>
  <c r="O802" i="7"/>
  <c r="O801" i="7" s="1"/>
  <c r="P802" i="7"/>
  <c r="P801" i="7" s="1"/>
  <c r="S802" i="7"/>
  <c r="S801" i="7" s="1"/>
  <c r="I802" i="7"/>
  <c r="I801" i="7" s="1"/>
  <c r="D801" i="6"/>
  <c r="C801" i="6" s="1"/>
  <c r="Q804" i="7" s="1"/>
  <c r="M804" i="7" s="1"/>
  <c r="T804" i="7" s="1"/>
  <c r="D802" i="6"/>
  <c r="D800" i="6"/>
  <c r="C800" i="6" s="1"/>
  <c r="G798" i="6"/>
  <c r="E799" i="6"/>
  <c r="E798" i="6" s="1"/>
  <c r="F799" i="6"/>
  <c r="F798" i="6" s="1"/>
  <c r="G799" i="6"/>
  <c r="H799" i="6"/>
  <c r="H798" i="6"/>
  <c r="I799" i="6"/>
  <c r="I798" i="6"/>
  <c r="J799" i="6"/>
  <c r="J798" i="6"/>
  <c r="K799" i="6"/>
  <c r="K798" i="6"/>
  <c r="L799" i="6"/>
  <c r="L798" i="6"/>
  <c r="M799" i="6"/>
  <c r="M798" i="6"/>
  <c r="N799" i="6"/>
  <c r="N798" i="6"/>
  <c r="O799" i="6"/>
  <c r="O798" i="6"/>
  <c r="P799" i="6"/>
  <c r="P798" i="6"/>
  <c r="Q799" i="6"/>
  <c r="Q798" i="6"/>
  <c r="R799" i="6"/>
  <c r="R798" i="6"/>
  <c r="S799" i="6"/>
  <c r="S798" i="6" s="1"/>
  <c r="T799" i="6"/>
  <c r="T798" i="6" s="1"/>
  <c r="J798" i="7"/>
  <c r="K798" i="7"/>
  <c r="L798" i="7"/>
  <c r="N798" i="7"/>
  <c r="O798" i="7"/>
  <c r="P798" i="7"/>
  <c r="S798" i="7"/>
  <c r="I798" i="7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D797" i="6"/>
  <c r="C797" i="6" s="1"/>
  <c r="Q800" i="7" s="1"/>
  <c r="D796" i="6"/>
  <c r="J792" i="7"/>
  <c r="J791" i="7" s="1"/>
  <c r="K792" i="7"/>
  <c r="K791" i="7" s="1"/>
  <c r="L792" i="7"/>
  <c r="N792" i="7"/>
  <c r="N791" i="7"/>
  <c r="O792" i="7"/>
  <c r="O791" i="7"/>
  <c r="P792" i="7"/>
  <c r="P791" i="7"/>
  <c r="S792" i="7"/>
  <c r="I792" i="7"/>
  <c r="I791" i="7" s="1"/>
  <c r="D791" i="6"/>
  <c r="C791" i="6" s="1"/>
  <c r="Q794" i="7" s="1"/>
  <c r="D792" i="6"/>
  <c r="D793" i="6"/>
  <c r="C793" i="6" s="1"/>
  <c r="Q796" i="7" s="1"/>
  <c r="D794" i="6"/>
  <c r="C794" i="6"/>
  <c r="Q797" i="7" s="1"/>
  <c r="D790" i="6"/>
  <c r="C790" i="6" s="1"/>
  <c r="E789" i="6"/>
  <c r="E788" i="6" s="1"/>
  <c r="F789" i="6"/>
  <c r="F788" i="6" s="1"/>
  <c r="G789" i="6"/>
  <c r="H789" i="6"/>
  <c r="H788" i="6"/>
  <c r="I789" i="6"/>
  <c r="I788" i="6"/>
  <c r="J789" i="6"/>
  <c r="J788" i="6"/>
  <c r="K789" i="6"/>
  <c r="L789" i="6"/>
  <c r="L788" i="6" s="1"/>
  <c r="M789" i="6"/>
  <c r="M788" i="6" s="1"/>
  <c r="N789" i="6"/>
  <c r="N788" i="6" s="1"/>
  <c r="O789" i="6"/>
  <c r="P789" i="6"/>
  <c r="P788" i="6"/>
  <c r="Q789" i="6"/>
  <c r="Q788" i="6"/>
  <c r="R789" i="6"/>
  <c r="R788" i="6"/>
  <c r="S789" i="6"/>
  <c r="T789" i="6"/>
  <c r="T788" i="6" s="1"/>
  <c r="J786" i="7"/>
  <c r="K786" i="7"/>
  <c r="L786" i="7"/>
  <c r="N786" i="7"/>
  <c r="O786" i="7"/>
  <c r="P786" i="7"/>
  <c r="S786" i="7"/>
  <c r="I786" i="7"/>
  <c r="D785" i="6"/>
  <c r="C785" i="6" s="1"/>
  <c r="D786" i="6"/>
  <c r="D787" i="6"/>
  <c r="C787" i="6" s="1"/>
  <c r="Q790" i="7" s="1"/>
  <c r="D784" i="6"/>
  <c r="D783" i="6" s="1"/>
  <c r="C784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E134" i="8"/>
  <c r="F134" i="8"/>
  <c r="G134" i="8"/>
  <c r="H134" i="8"/>
  <c r="J134" i="8"/>
  <c r="K134" i="8"/>
  <c r="L134" i="8"/>
  <c r="J779" i="7"/>
  <c r="J778" i="7"/>
  <c r="K779" i="7"/>
  <c r="K778" i="7"/>
  <c r="L779" i="7"/>
  <c r="L778" i="7"/>
  <c r="N779" i="7"/>
  <c r="O779" i="7"/>
  <c r="O778" i="7" s="1"/>
  <c r="P779" i="7"/>
  <c r="P778" i="7" s="1"/>
  <c r="S779" i="7"/>
  <c r="S778" i="7" s="1"/>
  <c r="I779" i="7"/>
  <c r="I778" i="7" s="1"/>
  <c r="D778" i="6"/>
  <c r="C778" i="6" s="1"/>
  <c r="Q781" i="7" s="1"/>
  <c r="M781" i="7" s="1"/>
  <c r="D779" i="6"/>
  <c r="C779" i="6" s="1"/>
  <c r="Q782" i="7" s="1"/>
  <c r="D780" i="6"/>
  <c r="C780" i="6" s="1"/>
  <c r="Q783" i="7"/>
  <c r="R783" i="7" s="1"/>
  <c r="D781" i="6"/>
  <c r="C781" i="6"/>
  <c r="Q784" i="7" s="1"/>
  <c r="M784" i="7" s="1"/>
  <c r="T784" i="7" s="1"/>
  <c r="D782" i="6"/>
  <c r="C782" i="6" s="1"/>
  <c r="Q785" i="7" s="1"/>
  <c r="M785" i="7" s="1"/>
  <c r="T785" i="7" s="1"/>
  <c r="D777" i="6"/>
  <c r="C777" i="6"/>
  <c r="E776" i="6"/>
  <c r="E775" i="6" s="1"/>
  <c r="F776" i="6"/>
  <c r="G776" i="6"/>
  <c r="G775" i="6" s="1"/>
  <c r="H776" i="6"/>
  <c r="H775" i="6" s="1"/>
  <c r="I776" i="6"/>
  <c r="I775" i="6" s="1"/>
  <c r="J776" i="6"/>
  <c r="K776" i="6"/>
  <c r="L776" i="6"/>
  <c r="L775" i="6" s="1"/>
  <c r="M776" i="6"/>
  <c r="M775" i="6" s="1"/>
  <c r="N776" i="6"/>
  <c r="O776" i="6"/>
  <c r="P776" i="6"/>
  <c r="P775" i="6" s="1"/>
  <c r="Q776" i="6"/>
  <c r="Q775" i="6" s="1"/>
  <c r="R776" i="6"/>
  <c r="S776" i="6"/>
  <c r="T776" i="6"/>
  <c r="T775" i="6" s="1"/>
  <c r="J774" i="7"/>
  <c r="J773" i="7"/>
  <c r="K774" i="7"/>
  <c r="K773" i="7"/>
  <c r="L774" i="7"/>
  <c r="L773" i="7"/>
  <c r="N774" i="7"/>
  <c r="N773" i="7"/>
  <c r="O774" i="7"/>
  <c r="O773" i="7"/>
  <c r="P774" i="7"/>
  <c r="P773" i="7"/>
  <c r="S774" i="7"/>
  <c r="S773" i="7"/>
  <c r="I774" i="7"/>
  <c r="I773" i="7"/>
  <c r="C773" i="6"/>
  <c r="Q776" i="7"/>
  <c r="M776" i="7" s="1"/>
  <c r="T776" i="7" s="1"/>
  <c r="D773" i="6"/>
  <c r="D774" i="6"/>
  <c r="C774" i="6" s="1"/>
  <c r="Q777" i="7" s="1"/>
  <c r="D771" i="6"/>
  <c r="D770" i="6" s="1"/>
  <c r="D772" i="6"/>
  <c r="C772" i="6" s="1"/>
  <c r="E771" i="6"/>
  <c r="E770" i="6" s="1"/>
  <c r="F771" i="6"/>
  <c r="F770" i="6" s="1"/>
  <c r="G771" i="6"/>
  <c r="G770" i="6" s="1"/>
  <c r="H771" i="6"/>
  <c r="H770" i="6" s="1"/>
  <c r="I771" i="6"/>
  <c r="I770" i="6" s="1"/>
  <c r="J771" i="6"/>
  <c r="J770" i="6"/>
  <c r="K771" i="6"/>
  <c r="K770" i="6"/>
  <c r="L771" i="6"/>
  <c r="L770" i="6"/>
  <c r="M771" i="6"/>
  <c r="M770" i="6"/>
  <c r="N771" i="6"/>
  <c r="N770" i="6"/>
  <c r="O771" i="6"/>
  <c r="O770" i="6"/>
  <c r="P771" i="6"/>
  <c r="P770" i="6"/>
  <c r="Q771" i="6"/>
  <c r="Q770" i="6" s="1"/>
  <c r="R771" i="6"/>
  <c r="R770" i="6" s="1"/>
  <c r="S771" i="6"/>
  <c r="S770" i="6" s="1"/>
  <c r="T771" i="6"/>
  <c r="T770" i="6" s="1"/>
  <c r="J771" i="7"/>
  <c r="K771" i="7"/>
  <c r="L771" i="7"/>
  <c r="D131" i="8" s="1"/>
  <c r="N771" i="7"/>
  <c r="O771" i="7"/>
  <c r="P771" i="7"/>
  <c r="S771" i="7"/>
  <c r="I771" i="7"/>
  <c r="D769" i="6"/>
  <c r="C769" i="6"/>
  <c r="C768" i="6" s="1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J767" i="7"/>
  <c r="K767" i="7"/>
  <c r="L767" i="7"/>
  <c r="N767" i="7"/>
  <c r="O767" i="7"/>
  <c r="P767" i="7"/>
  <c r="S767" i="7"/>
  <c r="I767" i="7"/>
  <c r="D766" i="6"/>
  <c r="C766" i="6" s="1"/>
  <c r="Q769" i="7" s="1"/>
  <c r="R769" i="7" s="1"/>
  <c r="D767" i="6"/>
  <c r="D764" i="6"/>
  <c r="D765" i="6"/>
  <c r="C765" i="6"/>
  <c r="E764" i="6"/>
  <c r="F764" i="6"/>
  <c r="G764" i="6"/>
  <c r="H764" i="6"/>
  <c r="I764" i="6"/>
  <c r="J764" i="6"/>
  <c r="K764" i="6"/>
  <c r="L764" i="6"/>
  <c r="M764" i="6"/>
  <c r="N764" i="6"/>
  <c r="O764" i="6"/>
  <c r="P764" i="6"/>
  <c r="Q764" i="6"/>
  <c r="R764" i="6"/>
  <c r="S764" i="6"/>
  <c r="T764" i="6"/>
  <c r="D759" i="6"/>
  <c r="C759" i="6" s="1"/>
  <c r="Q762" i="7" s="1"/>
  <c r="D760" i="6"/>
  <c r="C760" i="6" s="1"/>
  <c r="Q763" i="7" s="1"/>
  <c r="M763" i="7" s="1"/>
  <c r="T763" i="7" s="1"/>
  <c r="D761" i="6"/>
  <c r="C761" i="6" s="1"/>
  <c r="Q764" i="7" s="1"/>
  <c r="M764" i="7" s="1"/>
  <c r="T764" i="7" s="1"/>
  <c r="D762" i="6"/>
  <c r="C762" i="6" s="1"/>
  <c r="Q765" i="7" s="1"/>
  <c r="M765" i="7" s="1"/>
  <c r="T765" i="7" s="1"/>
  <c r="D763" i="6"/>
  <c r="C763" i="6" s="1"/>
  <c r="Q766" i="7" s="1"/>
  <c r="J760" i="7"/>
  <c r="K760" i="7"/>
  <c r="L760" i="7"/>
  <c r="N760" i="7"/>
  <c r="O760" i="7"/>
  <c r="P760" i="7"/>
  <c r="S760" i="7"/>
  <c r="I760" i="7"/>
  <c r="D758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J758" i="7"/>
  <c r="K758" i="7"/>
  <c r="L758" i="7"/>
  <c r="N758" i="7"/>
  <c r="O758" i="7"/>
  <c r="P758" i="7"/>
  <c r="S758" i="7"/>
  <c r="I758" i="7"/>
  <c r="D756" i="6"/>
  <c r="C756" i="6"/>
  <c r="C755" i="6" s="1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J751" i="7"/>
  <c r="K751" i="7"/>
  <c r="L751" i="7"/>
  <c r="N751" i="7"/>
  <c r="O751" i="7"/>
  <c r="P751" i="7"/>
  <c r="I751" i="7"/>
  <c r="D750" i="6"/>
  <c r="C750" i="6"/>
  <c r="Q753" i="7" s="1"/>
  <c r="D751" i="6"/>
  <c r="D752" i="6"/>
  <c r="C752" i="6"/>
  <c r="Q755" i="7" s="1"/>
  <c r="R755" i="7" s="1"/>
  <c r="D753" i="6"/>
  <c r="D754" i="6"/>
  <c r="C754" i="6" s="1"/>
  <c r="Q757" i="7" s="1"/>
  <c r="R757" i="7" s="1"/>
  <c r="D749" i="6"/>
  <c r="C749" i="6"/>
  <c r="Q752" i="7" s="1"/>
  <c r="M752" i="7" s="1"/>
  <c r="T752" i="7" s="1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J749" i="7"/>
  <c r="K749" i="7"/>
  <c r="L749" i="7"/>
  <c r="D126" i="8"/>
  <c r="N749" i="7"/>
  <c r="O749" i="7"/>
  <c r="P749" i="7"/>
  <c r="S749" i="7"/>
  <c r="I749" i="7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D747" i="6"/>
  <c r="C747" i="6"/>
  <c r="C746" i="6" s="1"/>
  <c r="J747" i="7"/>
  <c r="K747" i="7"/>
  <c r="L747" i="7"/>
  <c r="N747" i="7"/>
  <c r="O747" i="7"/>
  <c r="P747" i="7"/>
  <c r="S747" i="7"/>
  <c r="I747" i="7"/>
  <c r="C125" i="8"/>
  <c r="D745" i="6"/>
  <c r="C745" i="6"/>
  <c r="C744" i="6" s="1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J745" i="7"/>
  <c r="K745" i="7"/>
  <c r="L745" i="7"/>
  <c r="N745" i="7"/>
  <c r="O745" i="7"/>
  <c r="P745" i="7"/>
  <c r="S745" i="7"/>
  <c r="I745" i="7"/>
  <c r="D743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J742" i="7"/>
  <c r="K742" i="7"/>
  <c r="L742" i="7"/>
  <c r="N742" i="7"/>
  <c r="O742" i="7"/>
  <c r="P742" i="7"/>
  <c r="S742" i="7"/>
  <c r="I742" i="7"/>
  <c r="D667" i="6"/>
  <c r="C667" i="6" s="1"/>
  <c r="D668" i="6"/>
  <c r="C668" i="6" s="1"/>
  <c r="Q671" i="7" s="1"/>
  <c r="D669" i="6"/>
  <c r="D670" i="6"/>
  <c r="C670" i="6" s="1"/>
  <c r="Q673" i="7" s="1"/>
  <c r="D671" i="6"/>
  <c r="C671" i="6"/>
  <c r="Q674" i="7" s="1"/>
  <c r="D672" i="6"/>
  <c r="C672" i="6" s="1"/>
  <c r="Q675" i="7" s="1"/>
  <c r="D673" i="6"/>
  <c r="C673" i="6" s="1"/>
  <c r="Q676" i="7" s="1"/>
  <c r="D674" i="6"/>
  <c r="C674" i="6" s="1"/>
  <c r="Q677" i="7" s="1"/>
  <c r="D675" i="6"/>
  <c r="C675" i="6"/>
  <c r="Q678" i="7" s="1"/>
  <c r="D676" i="6"/>
  <c r="C676" i="6" s="1"/>
  <c r="Q679" i="7" s="1"/>
  <c r="M679" i="7" s="1"/>
  <c r="T679" i="7" s="1"/>
  <c r="D677" i="6"/>
  <c r="C677" i="6"/>
  <c r="Q680" i="7" s="1"/>
  <c r="M680" i="7" s="1"/>
  <c r="T680" i="7" s="1"/>
  <c r="D678" i="6"/>
  <c r="C678" i="6" s="1"/>
  <c r="Q681" i="7" s="1"/>
  <c r="D679" i="6"/>
  <c r="C679" i="6"/>
  <c r="Q682" i="7" s="1"/>
  <c r="D680" i="6"/>
  <c r="C680" i="6" s="1"/>
  <c r="Q683" i="7" s="1"/>
  <c r="M683" i="7" s="1"/>
  <c r="T683" i="7" s="1"/>
  <c r="D681" i="6"/>
  <c r="C681" i="6" s="1"/>
  <c r="Q684" i="7" s="1"/>
  <c r="R684" i="7" s="1"/>
  <c r="D682" i="6"/>
  <c r="C682" i="6"/>
  <c r="Q685" i="7" s="1"/>
  <c r="D683" i="6"/>
  <c r="C683" i="6" s="1"/>
  <c r="Q686" i="7" s="1"/>
  <c r="D684" i="6"/>
  <c r="C684" i="6"/>
  <c r="Q687" i="7" s="1"/>
  <c r="D685" i="6"/>
  <c r="C685" i="6" s="1"/>
  <c r="Q688" i="7" s="1"/>
  <c r="D686" i="6"/>
  <c r="C686" i="6" s="1"/>
  <c r="Q689" i="7" s="1"/>
  <c r="D687" i="6"/>
  <c r="C687" i="6" s="1"/>
  <c r="Q690" i="7" s="1"/>
  <c r="R690" i="7" s="1"/>
  <c r="D688" i="6"/>
  <c r="C688" i="6" s="1"/>
  <c r="Q691" i="7" s="1"/>
  <c r="D689" i="6"/>
  <c r="C689" i="6" s="1"/>
  <c r="Q692" i="7" s="1"/>
  <c r="D690" i="6"/>
  <c r="C690" i="6"/>
  <c r="Q693" i="7" s="1"/>
  <c r="R693" i="7" s="1"/>
  <c r="D691" i="6"/>
  <c r="C691" i="6" s="1"/>
  <c r="Q694" i="7" s="1"/>
  <c r="M694" i="7" s="1"/>
  <c r="T694" i="7" s="1"/>
  <c r="D692" i="6"/>
  <c r="C692" i="6" s="1"/>
  <c r="Q695" i="7" s="1"/>
  <c r="M695" i="7" s="1"/>
  <c r="T695" i="7" s="1"/>
  <c r="D693" i="6"/>
  <c r="C693" i="6" s="1"/>
  <c r="Q696" i="7" s="1"/>
  <c r="M696" i="7" s="1"/>
  <c r="T696" i="7" s="1"/>
  <c r="D694" i="6"/>
  <c r="C694" i="6" s="1"/>
  <c r="Q697" i="7" s="1"/>
  <c r="D695" i="6"/>
  <c r="C695" i="6" s="1"/>
  <c r="Q698" i="7" s="1"/>
  <c r="D696" i="6"/>
  <c r="C696" i="6"/>
  <c r="Q699" i="7" s="1"/>
  <c r="D697" i="6"/>
  <c r="C697" i="6" s="1"/>
  <c r="Q700" i="7" s="1"/>
  <c r="M700" i="7" s="1"/>
  <c r="T700" i="7" s="1"/>
  <c r="D698" i="6"/>
  <c r="C698" i="6" s="1"/>
  <c r="Q701" i="7" s="1"/>
  <c r="D699" i="6"/>
  <c r="C699" i="6"/>
  <c r="Q702" i="7" s="1"/>
  <c r="M702" i="7" s="1"/>
  <c r="T702" i="7" s="1"/>
  <c r="D700" i="6"/>
  <c r="C700" i="6" s="1"/>
  <c r="Q703" i="7" s="1"/>
  <c r="D701" i="6"/>
  <c r="C701" i="6" s="1"/>
  <c r="Q704" i="7" s="1"/>
  <c r="M704" i="7" s="1"/>
  <c r="D702" i="6"/>
  <c r="C702" i="6"/>
  <c r="Q705" i="7" s="1"/>
  <c r="D703" i="6"/>
  <c r="C703" i="6" s="1"/>
  <c r="Q706" i="7" s="1"/>
  <c r="D704" i="6"/>
  <c r="C704" i="6"/>
  <c r="Q707" i="7" s="1"/>
  <c r="D705" i="6"/>
  <c r="C705" i="6" s="1"/>
  <c r="Q708" i="7" s="1"/>
  <c r="M708" i="7" s="1"/>
  <c r="T708" i="7" s="1"/>
  <c r="D706" i="6"/>
  <c r="C706" i="6"/>
  <c r="Q709" i="7" s="1"/>
  <c r="M709" i="7" s="1"/>
  <c r="T709" i="7" s="1"/>
  <c r="D707" i="6"/>
  <c r="C707" i="6" s="1"/>
  <c r="Q710" i="7" s="1"/>
  <c r="R710" i="7" s="1"/>
  <c r="D708" i="6"/>
  <c r="C708" i="6" s="1"/>
  <c r="Q711" i="7" s="1"/>
  <c r="D709" i="6"/>
  <c r="C709" i="6"/>
  <c r="Q712" i="7" s="1"/>
  <c r="M712" i="7" s="1"/>
  <c r="T712" i="7" s="1"/>
  <c r="D710" i="6"/>
  <c r="C710" i="6" s="1"/>
  <c r="Q713" i="7" s="1"/>
  <c r="R713" i="7" s="1"/>
  <c r="D711" i="6"/>
  <c r="C711" i="6" s="1"/>
  <c r="Q714" i="7" s="1"/>
  <c r="M714" i="7" s="1"/>
  <c r="T714" i="7" s="1"/>
  <c r="D712" i="6"/>
  <c r="C712" i="6" s="1"/>
  <c r="Q715" i="7" s="1"/>
  <c r="M715" i="7" s="1"/>
  <c r="T715" i="7" s="1"/>
  <c r="D713" i="6"/>
  <c r="C713" i="6"/>
  <c r="Q716" i="7" s="1"/>
  <c r="D714" i="6"/>
  <c r="C714" i="6" s="1"/>
  <c r="Q717" i="7" s="1"/>
  <c r="D715" i="6"/>
  <c r="C715" i="6"/>
  <c r="Q718" i="7" s="1"/>
  <c r="D716" i="6"/>
  <c r="C716" i="6" s="1"/>
  <c r="Q719" i="7" s="1"/>
  <c r="M719" i="7" s="1"/>
  <c r="T719" i="7" s="1"/>
  <c r="D717" i="6"/>
  <c r="C717" i="6"/>
  <c r="Q720" i="7" s="1"/>
  <c r="D718" i="6"/>
  <c r="C718" i="6"/>
  <c r="Q721" i="7" s="1"/>
  <c r="D719" i="6"/>
  <c r="C719" i="6" s="1"/>
  <c r="Q722" i="7" s="1"/>
  <c r="D720" i="6"/>
  <c r="C720" i="6"/>
  <c r="Q723" i="7" s="1"/>
  <c r="D721" i="6"/>
  <c r="C721" i="6" s="1"/>
  <c r="Q724" i="7" s="1"/>
  <c r="D722" i="6"/>
  <c r="C722" i="6"/>
  <c r="Q725" i="7" s="1"/>
  <c r="D723" i="6"/>
  <c r="C723" i="6" s="1"/>
  <c r="Q726" i="7" s="1"/>
  <c r="R726" i="7" s="1"/>
  <c r="D724" i="6"/>
  <c r="C724" i="6" s="1"/>
  <c r="Q727" i="7" s="1"/>
  <c r="R727" i="7" s="1"/>
  <c r="D725" i="6"/>
  <c r="C725" i="6" s="1"/>
  <c r="Q728" i="7" s="1"/>
  <c r="D666" i="6"/>
  <c r="C666" i="6"/>
  <c r="D728" i="6"/>
  <c r="C728" i="6"/>
  <c r="Q731" i="7" s="1"/>
  <c r="D729" i="6"/>
  <c r="C729" i="6" s="1"/>
  <c r="Q732" i="7" s="1"/>
  <c r="D730" i="6"/>
  <c r="C730" i="6"/>
  <c r="Q733" i="7" s="1"/>
  <c r="D727" i="6"/>
  <c r="C727" i="6" s="1"/>
  <c r="D733" i="6"/>
  <c r="C733" i="6" s="1"/>
  <c r="Q736" i="7" s="1"/>
  <c r="M736" i="7" s="1"/>
  <c r="T736" i="7" s="1"/>
  <c r="D734" i="6"/>
  <c r="D731" i="6"/>
  <c r="D732" i="6"/>
  <c r="C732" i="6"/>
  <c r="D737" i="6"/>
  <c r="C737" i="6"/>
  <c r="D738" i="6"/>
  <c r="D736" i="6"/>
  <c r="C736" i="6" s="1"/>
  <c r="D741" i="6"/>
  <c r="C741" i="6" s="1"/>
  <c r="D740" i="6"/>
  <c r="C740" i="6" s="1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J738" i="7"/>
  <c r="K738" i="7"/>
  <c r="L738" i="7"/>
  <c r="D122" i="8" s="1"/>
  <c r="N738" i="7"/>
  <c r="O738" i="7"/>
  <c r="P738" i="7"/>
  <c r="S738" i="7"/>
  <c r="I738" i="7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J734" i="7"/>
  <c r="K734" i="7"/>
  <c r="L734" i="7"/>
  <c r="N734" i="7"/>
  <c r="O734" i="7"/>
  <c r="P734" i="7"/>
  <c r="S734" i="7"/>
  <c r="I734" i="7"/>
  <c r="C121" i="8" s="1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J729" i="7"/>
  <c r="K729" i="7"/>
  <c r="L729" i="7"/>
  <c r="D120" i="8" s="1"/>
  <c r="N729" i="7"/>
  <c r="O729" i="7"/>
  <c r="P729" i="7"/>
  <c r="S729" i="7"/>
  <c r="I729" i="7"/>
  <c r="E726" i="6"/>
  <c r="F726" i="6"/>
  <c r="G726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J668" i="7"/>
  <c r="K668" i="7"/>
  <c r="L668" i="7"/>
  <c r="D119" i="8" s="1"/>
  <c r="N668" i="7"/>
  <c r="O668" i="7"/>
  <c r="P668" i="7"/>
  <c r="S668" i="7"/>
  <c r="I668" i="7"/>
  <c r="I667" i="7" s="1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I655" i="7"/>
  <c r="D453" i="6"/>
  <c r="C453" i="6" s="1"/>
  <c r="Q456" i="7" s="1"/>
  <c r="M456" i="7" s="1"/>
  <c r="T456" i="7" s="1"/>
  <c r="J663" i="7"/>
  <c r="K663" i="7"/>
  <c r="L663" i="7"/>
  <c r="D116" i="8"/>
  <c r="N663" i="7"/>
  <c r="O663" i="7"/>
  <c r="P663" i="7"/>
  <c r="S663" i="7"/>
  <c r="I663" i="7"/>
  <c r="C116" i="8"/>
  <c r="D662" i="6"/>
  <c r="C662" i="6"/>
  <c r="Q665" i="7" s="1"/>
  <c r="M665" i="7" s="1"/>
  <c r="D661" i="6"/>
  <c r="C661" i="6" s="1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J655" i="7"/>
  <c r="K655" i="7"/>
  <c r="L655" i="7"/>
  <c r="D115" i="8" s="1"/>
  <c r="N655" i="7"/>
  <c r="O655" i="7"/>
  <c r="P655" i="7"/>
  <c r="S655" i="7"/>
  <c r="D654" i="6"/>
  <c r="C654" i="6"/>
  <c r="Q657" i="7" s="1"/>
  <c r="D655" i="6"/>
  <c r="D656" i="6"/>
  <c r="C656" i="6" s="1"/>
  <c r="Q659" i="7" s="1"/>
  <c r="D657" i="6"/>
  <c r="C657" i="6"/>
  <c r="Q660" i="7" s="1"/>
  <c r="M660" i="7" s="1"/>
  <c r="T660" i="7" s="1"/>
  <c r="D658" i="6"/>
  <c r="C658" i="6" s="1"/>
  <c r="Q661" i="7" s="1"/>
  <c r="M661" i="7" s="1"/>
  <c r="D659" i="6"/>
  <c r="C659" i="6"/>
  <c r="Q662" i="7" s="1"/>
  <c r="D653" i="6"/>
  <c r="C653" i="6" s="1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E113" i="8"/>
  <c r="F113" i="8"/>
  <c r="G113" i="8"/>
  <c r="H113" i="8"/>
  <c r="J113" i="8"/>
  <c r="K113" i="8"/>
  <c r="L113" i="8"/>
  <c r="J651" i="7"/>
  <c r="K651" i="7"/>
  <c r="L651" i="7"/>
  <c r="N651" i="7"/>
  <c r="O651" i="7"/>
  <c r="P651" i="7"/>
  <c r="S651" i="7"/>
  <c r="I651" i="7"/>
  <c r="D650" i="6"/>
  <c r="C650" i="6" s="1"/>
  <c r="Q653" i="7" s="1"/>
  <c r="R653" i="7" s="1"/>
  <c r="D651" i="6"/>
  <c r="D649" i="6"/>
  <c r="C649" i="6" s="1"/>
  <c r="E648" i="6"/>
  <c r="F648" i="6"/>
  <c r="G648" i="6"/>
  <c r="H648" i="6"/>
  <c r="I648" i="6"/>
  <c r="I647" i="6" s="1"/>
  <c r="J648" i="6"/>
  <c r="K648" i="6"/>
  <c r="L648" i="6"/>
  <c r="M648" i="6"/>
  <c r="N648" i="6"/>
  <c r="O648" i="6"/>
  <c r="P648" i="6"/>
  <c r="Q648" i="6"/>
  <c r="R648" i="6"/>
  <c r="S648" i="6"/>
  <c r="T648" i="6"/>
  <c r="J648" i="7"/>
  <c r="J637" i="7" s="1"/>
  <c r="K648" i="7"/>
  <c r="K637" i="7" s="1"/>
  <c r="L648" i="7"/>
  <c r="N648" i="7"/>
  <c r="N637" i="7" s="1"/>
  <c r="O648" i="7"/>
  <c r="O637" i="7" s="1"/>
  <c r="P648" i="7"/>
  <c r="P637" i="7" s="1"/>
  <c r="S648" i="7"/>
  <c r="S637" i="7" s="1"/>
  <c r="I648" i="7"/>
  <c r="E645" i="6"/>
  <c r="E634" i="6" s="1"/>
  <c r="F645" i="6"/>
  <c r="F634" i="6" s="1"/>
  <c r="G645" i="6"/>
  <c r="G634" i="6" s="1"/>
  <c r="H645" i="6"/>
  <c r="I645" i="6"/>
  <c r="J645" i="6"/>
  <c r="J634" i="6" s="1"/>
  <c r="K645" i="6"/>
  <c r="K634" i="6" s="1"/>
  <c r="L645" i="6"/>
  <c r="L634" i="6" s="1"/>
  <c r="M645" i="6"/>
  <c r="M634" i="6" s="1"/>
  <c r="N645" i="6"/>
  <c r="N634" i="6" s="1"/>
  <c r="O645" i="6"/>
  <c r="O634" i="6" s="1"/>
  <c r="P645" i="6"/>
  <c r="Q645" i="6"/>
  <c r="Q634" i="6" s="1"/>
  <c r="R645" i="6"/>
  <c r="R634" i="6" s="1"/>
  <c r="S645" i="6"/>
  <c r="S634" i="6" s="1"/>
  <c r="T645" i="6"/>
  <c r="T634" i="6" s="1"/>
  <c r="J644" i="7"/>
  <c r="K644" i="7"/>
  <c r="L644" i="7"/>
  <c r="D110" i="8"/>
  <c r="N644" i="7"/>
  <c r="O644" i="7"/>
  <c r="P644" i="7"/>
  <c r="S644" i="7"/>
  <c r="I644" i="7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J641" i="7"/>
  <c r="K641" i="7"/>
  <c r="L641" i="7"/>
  <c r="N641" i="7"/>
  <c r="O641" i="7"/>
  <c r="P641" i="7"/>
  <c r="S641" i="7"/>
  <c r="I641" i="7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E107" i="8"/>
  <c r="F107" i="8"/>
  <c r="G107" i="8"/>
  <c r="H107" i="8"/>
  <c r="J107" i="8"/>
  <c r="K107" i="8"/>
  <c r="L107" i="8"/>
  <c r="J638" i="7"/>
  <c r="K638" i="7"/>
  <c r="L638" i="7"/>
  <c r="D108" i="8" s="1"/>
  <c r="N638" i="7"/>
  <c r="O638" i="7"/>
  <c r="P638" i="7"/>
  <c r="S638" i="7"/>
  <c r="I638" i="7"/>
  <c r="D637" i="6"/>
  <c r="C637" i="6" s="1"/>
  <c r="Q640" i="7" s="1"/>
  <c r="D636" i="6"/>
  <c r="C636" i="6"/>
  <c r="Q639" i="7" s="1"/>
  <c r="M639" i="7" s="1"/>
  <c r="T639" i="7" s="1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E104" i="8"/>
  <c r="F104" i="8"/>
  <c r="G104" i="8"/>
  <c r="H104" i="8"/>
  <c r="J104" i="8"/>
  <c r="K104" i="8"/>
  <c r="L104" i="8"/>
  <c r="J634" i="7"/>
  <c r="K634" i="7"/>
  <c r="L634" i="7"/>
  <c r="L631" i="7" s="1"/>
  <c r="N634" i="7"/>
  <c r="O634" i="7"/>
  <c r="P634" i="7"/>
  <c r="S634" i="7"/>
  <c r="S631" i="7" s="1"/>
  <c r="I634" i="7"/>
  <c r="J632" i="7"/>
  <c r="J631" i="7" s="1"/>
  <c r="K632" i="7"/>
  <c r="L632" i="7"/>
  <c r="N632" i="7"/>
  <c r="O632" i="7"/>
  <c r="O631" i="7" s="1"/>
  <c r="P632" i="7"/>
  <c r="S632" i="7"/>
  <c r="I632" i="7"/>
  <c r="I631" i="7"/>
  <c r="D633" i="6"/>
  <c r="C633" i="6"/>
  <c r="D632" i="6"/>
  <c r="C632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D630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S628" i="6" s="1"/>
  <c r="T629" i="6"/>
  <c r="E100" i="8"/>
  <c r="F100" i="8"/>
  <c r="G100" i="8"/>
  <c r="H100" i="8"/>
  <c r="J100" i="8"/>
  <c r="K100" i="8"/>
  <c r="L100" i="8"/>
  <c r="J629" i="7"/>
  <c r="K629" i="7"/>
  <c r="L629" i="7"/>
  <c r="D103" i="8" s="1"/>
  <c r="N629" i="7"/>
  <c r="O629" i="7"/>
  <c r="P629" i="7"/>
  <c r="S629" i="7"/>
  <c r="I629" i="7"/>
  <c r="C103" i="8" s="1"/>
  <c r="J627" i="7"/>
  <c r="K627" i="7"/>
  <c r="L627" i="7"/>
  <c r="N627" i="7"/>
  <c r="O627" i="7"/>
  <c r="P627" i="7"/>
  <c r="S627" i="7"/>
  <c r="I627" i="7"/>
  <c r="J621" i="7"/>
  <c r="K621" i="7"/>
  <c r="K620" i="7"/>
  <c r="L621" i="7"/>
  <c r="D101" i="8"/>
  <c r="N621" i="7"/>
  <c r="O621" i="7"/>
  <c r="P621" i="7"/>
  <c r="S621" i="7"/>
  <c r="I621" i="7"/>
  <c r="C101" i="8"/>
  <c r="D627" i="6"/>
  <c r="C627" i="6"/>
  <c r="C626" i="6" s="1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D625" i="6"/>
  <c r="C625" i="6" s="1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E618" i="6"/>
  <c r="E617" i="6"/>
  <c r="F618" i="6"/>
  <c r="G618" i="6"/>
  <c r="H618" i="6"/>
  <c r="I618" i="6"/>
  <c r="J618" i="6"/>
  <c r="K618" i="6"/>
  <c r="L618" i="6"/>
  <c r="M618" i="6"/>
  <c r="M617" i="6" s="1"/>
  <c r="N618" i="6"/>
  <c r="O618" i="6"/>
  <c r="P618" i="6"/>
  <c r="Q618" i="6"/>
  <c r="Q617" i="6" s="1"/>
  <c r="R618" i="6"/>
  <c r="S618" i="6"/>
  <c r="T618" i="6"/>
  <c r="D620" i="6"/>
  <c r="C620" i="6" s="1"/>
  <c r="Q623" i="7" s="1"/>
  <c r="M623" i="7" s="1"/>
  <c r="D621" i="6"/>
  <c r="C621" i="6" s="1"/>
  <c r="Q624" i="7" s="1"/>
  <c r="D622" i="6"/>
  <c r="C622" i="6"/>
  <c r="Q625" i="7" s="1"/>
  <c r="D623" i="6"/>
  <c r="C623" i="6" s="1"/>
  <c r="Q626" i="7" s="1"/>
  <c r="M626" i="7" s="1"/>
  <c r="T626" i="7" s="1"/>
  <c r="D619" i="6"/>
  <c r="C619" i="6" s="1"/>
  <c r="E98" i="8"/>
  <c r="F98" i="8"/>
  <c r="G98" i="8"/>
  <c r="H98" i="8"/>
  <c r="J98" i="8"/>
  <c r="K98" i="8"/>
  <c r="L98" i="8"/>
  <c r="J617" i="7"/>
  <c r="J616" i="7"/>
  <c r="K617" i="7"/>
  <c r="K616" i="7" s="1"/>
  <c r="L617" i="7"/>
  <c r="L616" i="7"/>
  <c r="N617" i="7"/>
  <c r="N616" i="7" s="1"/>
  <c r="O617" i="7"/>
  <c r="O616" i="7"/>
  <c r="P617" i="7"/>
  <c r="P616" i="7" s="1"/>
  <c r="S617" i="7"/>
  <c r="S616" i="7"/>
  <c r="I617" i="7"/>
  <c r="I616" i="7" s="1"/>
  <c r="E614" i="6"/>
  <c r="E613" i="6"/>
  <c r="F614" i="6"/>
  <c r="F613" i="6" s="1"/>
  <c r="G614" i="6"/>
  <c r="G613" i="6"/>
  <c r="H614" i="6"/>
  <c r="H613" i="6" s="1"/>
  <c r="I614" i="6"/>
  <c r="I613" i="6"/>
  <c r="J614" i="6"/>
  <c r="J613" i="6" s="1"/>
  <c r="K614" i="6"/>
  <c r="K613" i="6"/>
  <c r="L614" i="6"/>
  <c r="L613" i="6" s="1"/>
  <c r="M614" i="6"/>
  <c r="M613" i="6"/>
  <c r="N614" i="6"/>
  <c r="N613" i="6" s="1"/>
  <c r="O614" i="6"/>
  <c r="O613" i="6"/>
  <c r="P614" i="6"/>
  <c r="P613" i="6" s="1"/>
  <c r="Q614" i="6"/>
  <c r="Q613" i="6"/>
  <c r="R614" i="6"/>
  <c r="R613" i="6" s="1"/>
  <c r="S614" i="6"/>
  <c r="S613" i="6"/>
  <c r="T614" i="6"/>
  <c r="T613" i="6" s="1"/>
  <c r="D616" i="6"/>
  <c r="C616" i="6"/>
  <c r="Q619" i="7" s="1"/>
  <c r="R619" i="7" s="1"/>
  <c r="D615" i="6"/>
  <c r="C615" i="6" s="1"/>
  <c r="Q618" i="7" s="1"/>
  <c r="M618" i="7" s="1"/>
  <c r="E96" i="8"/>
  <c r="F96" i="8"/>
  <c r="G96" i="8"/>
  <c r="H96" i="8"/>
  <c r="J96" i="8"/>
  <c r="K96" i="8"/>
  <c r="L96" i="8"/>
  <c r="J612" i="7"/>
  <c r="J611" i="7" s="1"/>
  <c r="K612" i="7"/>
  <c r="K611" i="7" s="1"/>
  <c r="L612" i="7"/>
  <c r="L611" i="7" s="1"/>
  <c r="N612" i="7"/>
  <c r="N611" i="7" s="1"/>
  <c r="O612" i="7"/>
  <c r="O611" i="7" s="1"/>
  <c r="P612" i="7"/>
  <c r="P611" i="7" s="1"/>
  <c r="S612" i="7"/>
  <c r="S611" i="7" s="1"/>
  <c r="I612" i="7"/>
  <c r="I611" i="7" s="1"/>
  <c r="D611" i="6"/>
  <c r="C611" i="6" s="1"/>
  <c r="Q614" i="7" s="1"/>
  <c r="D612" i="6"/>
  <c r="D610" i="6"/>
  <c r="C610" i="6" s="1"/>
  <c r="E609" i="6"/>
  <c r="E608" i="6" s="1"/>
  <c r="F609" i="6"/>
  <c r="F608" i="6" s="1"/>
  <c r="G609" i="6"/>
  <c r="G608" i="6" s="1"/>
  <c r="H609" i="6"/>
  <c r="H608" i="6" s="1"/>
  <c r="I609" i="6"/>
  <c r="I608" i="6" s="1"/>
  <c r="J609" i="6"/>
  <c r="J608" i="6" s="1"/>
  <c r="K609" i="6"/>
  <c r="K608" i="6" s="1"/>
  <c r="L609" i="6"/>
  <c r="L608" i="6" s="1"/>
  <c r="M609" i="6"/>
  <c r="M608" i="6" s="1"/>
  <c r="N609" i="6"/>
  <c r="N608" i="6" s="1"/>
  <c r="O609" i="6"/>
  <c r="O608" i="6" s="1"/>
  <c r="P609" i="6"/>
  <c r="P608" i="6" s="1"/>
  <c r="Q609" i="6"/>
  <c r="Q608" i="6" s="1"/>
  <c r="R609" i="6"/>
  <c r="R608" i="6" s="1"/>
  <c r="S609" i="6"/>
  <c r="S608" i="6" s="1"/>
  <c r="T609" i="6"/>
  <c r="T608" i="6" s="1"/>
  <c r="J608" i="7"/>
  <c r="K608" i="7"/>
  <c r="L608" i="7"/>
  <c r="D95" i="8" s="1"/>
  <c r="N608" i="7"/>
  <c r="O608" i="7"/>
  <c r="P608" i="7"/>
  <c r="P598" i="7" s="1"/>
  <c r="S608" i="7"/>
  <c r="I608" i="7"/>
  <c r="C95" i="8" s="1"/>
  <c r="D607" i="6"/>
  <c r="C607" i="6"/>
  <c r="Q610" i="7" s="1"/>
  <c r="D606" i="6"/>
  <c r="C606" i="6" s="1"/>
  <c r="E605" i="6"/>
  <c r="F605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E93" i="8"/>
  <c r="F93" i="8"/>
  <c r="G93" i="8"/>
  <c r="H93" i="8"/>
  <c r="J93" i="8"/>
  <c r="K93" i="8"/>
  <c r="L93" i="8"/>
  <c r="J599" i="7"/>
  <c r="J598" i="7"/>
  <c r="K599" i="7"/>
  <c r="K598" i="7"/>
  <c r="L599" i="7"/>
  <c r="N599" i="7"/>
  <c r="O599" i="7"/>
  <c r="O598" i="7"/>
  <c r="P599" i="7"/>
  <c r="S599" i="7"/>
  <c r="I599" i="7"/>
  <c r="E596" i="6"/>
  <c r="E595" i="6"/>
  <c r="F596" i="6"/>
  <c r="F595" i="6"/>
  <c r="G596" i="6"/>
  <c r="H596" i="6"/>
  <c r="H595" i="6" s="1"/>
  <c r="I596" i="6"/>
  <c r="I595" i="6" s="1"/>
  <c r="J596" i="6"/>
  <c r="J595" i="6" s="1"/>
  <c r="K596" i="6"/>
  <c r="K595" i="6" s="1"/>
  <c r="L596" i="6"/>
  <c r="L595" i="6" s="1"/>
  <c r="M596" i="6"/>
  <c r="M595" i="6" s="1"/>
  <c r="N596" i="6"/>
  <c r="N595" i="6" s="1"/>
  <c r="O596" i="6"/>
  <c r="P596" i="6"/>
  <c r="P595" i="6"/>
  <c r="Q596" i="6"/>
  <c r="R596" i="6"/>
  <c r="R595" i="6" s="1"/>
  <c r="S596" i="6"/>
  <c r="S595" i="6" s="1"/>
  <c r="T596" i="6"/>
  <c r="T595" i="6" s="1"/>
  <c r="D598" i="6"/>
  <c r="C598" i="6" s="1"/>
  <c r="Q601" i="7" s="1"/>
  <c r="M601" i="7" s="1"/>
  <c r="T601" i="7" s="1"/>
  <c r="D599" i="6"/>
  <c r="D600" i="6"/>
  <c r="C600" i="6"/>
  <c r="D601" i="6"/>
  <c r="C601" i="6" s="1"/>
  <c r="Q604" i="7" s="1"/>
  <c r="R604" i="7" s="1"/>
  <c r="D602" i="6"/>
  <c r="C602" i="6" s="1"/>
  <c r="D603" i="6"/>
  <c r="C603" i="6" s="1"/>
  <c r="Q606" i="7" s="1"/>
  <c r="M606" i="7" s="1"/>
  <c r="T606" i="7" s="1"/>
  <c r="D604" i="6"/>
  <c r="C604" i="6" s="1"/>
  <c r="Q607" i="7" s="1"/>
  <c r="D597" i="6"/>
  <c r="C597" i="6" s="1"/>
  <c r="E91" i="8"/>
  <c r="F91" i="8"/>
  <c r="G91" i="8"/>
  <c r="H91" i="8"/>
  <c r="J91" i="8"/>
  <c r="K91" i="8"/>
  <c r="L91" i="8"/>
  <c r="J596" i="7"/>
  <c r="J595" i="7"/>
  <c r="K596" i="7"/>
  <c r="K595" i="7" s="1"/>
  <c r="L596" i="7"/>
  <c r="L595" i="7"/>
  <c r="N596" i="7"/>
  <c r="N595" i="7" s="1"/>
  <c r="O596" i="7"/>
  <c r="O595" i="7" s="1"/>
  <c r="P596" i="7"/>
  <c r="P595" i="7" s="1"/>
  <c r="S596" i="7"/>
  <c r="S595" i="7" s="1"/>
  <c r="I596" i="7"/>
  <c r="I595" i="7"/>
  <c r="E593" i="6"/>
  <c r="E592" i="6" s="1"/>
  <c r="F593" i="6"/>
  <c r="F592" i="6" s="1"/>
  <c r="G593" i="6"/>
  <c r="G592" i="6"/>
  <c r="H593" i="6"/>
  <c r="H592" i="6" s="1"/>
  <c r="I593" i="6"/>
  <c r="I592" i="6"/>
  <c r="J593" i="6"/>
  <c r="J592" i="6" s="1"/>
  <c r="K593" i="6"/>
  <c r="K592" i="6" s="1"/>
  <c r="L593" i="6"/>
  <c r="L592" i="6" s="1"/>
  <c r="M593" i="6"/>
  <c r="M592" i="6"/>
  <c r="N593" i="6"/>
  <c r="N592" i="6" s="1"/>
  <c r="O593" i="6"/>
  <c r="O592" i="6"/>
  <c r="P593" i="6"/>
  <c r="P592" i="6" s="1"/>
  <c r="Q593" i="6"/>
  <c r="Q592" i="6"/>
  <c r="R593" i="6"/>
  <c r="R592" i="6" s="1"/>
  <c r="S593" i="6"/>
  <c r="S592" i="6" s="1"/>
  <c r="T593" i="6"/>
  <c r="T592" i="6" s="1"/>
  <c r="D594" i="6"/>
  <c r="C594" i="6"/>
  <c r="E89" i="8"/>
  <c r="F89" i="8"/>
  <c r="G89" i="8"/>
  <c r="H89" i="8"/>
  <c r="J89" i="8"/>
  <c r="K89" i="8"/>
  <c r="L89" i="8"/>
  <c r="J593" i="7"/>
  <c r="J592" i="7" s="1"/>
  <c r="K593" i="7"/>
  <c r="K592" i="7" s="1"/>
  <c r="L593" i="7"/>
  <c r="N593" i="7"/>
  <c r="N592" i="7"/>
  <c r="O593" i="7"/>
  <c r="O592" i="7" s="1"/>
  <c r="P593" i="7"/>
  <c r="P592" i="7"/>
  <c r="S593" i="7"/>
  <c r="S592" i="7" s="1"/>
  <c r="I593" i="7"/>
  <c r="I592" i="7"/>
  <c r="E590" i="6"/>
  <c r="E589" i="6" s="1"/>
  <c r="F590" i="6"/>
  <c r="F589" i="6"/>
  <c r="G590" i="6"/>
  <c r="G589" i="6" s="1"/>
  <c r="H590" i="6"/>
  <c r="H589" i="6" s="1"/>
  <c r="I590" i="6"/>
  <c r="I589" i="6" s="1"/>
  <c r="J590" i="6"/>
  <c r="J589" i="6" s="1"/>
  <c r="K590" i="6"/>
  <c r="K589" i="6" s="1"/>
  <c r="L590" i="6"/>
  <c r="L589" i="6" s="1"/>
  <c r="M590" i="6"/>
  <c r="M589" i="6" s="1"/>
  <c r="N590" i="6"/>
  <c r="N589" i="6"/>
  <c r="O590" i="6"/>
  <c r="O589" i="6" s="1"/>
  <c r="P590" i="6"/>
  <c r="P589" i="6" s="1"/>
  <c r="Q590" i="6"/>
  <c r="Q589" i="6" s="1"/>
  <c r="R590" i="6"/>
  <c r="R589" i="6" s="1"/>
  <c r="S590" i="6"/>
  <c r="S589" i="6" s="1"/>
  <c r="T590" i="6"/>
  <c r="T589" i="6"/>
  <c r="D591" i="6"/>
  <c r="D590" i="6" s="1"/>
  <c r="D589" i="6" s="1"/>
  <c r="C591" i="6"/>
  <c r="C590" i="6" s="1"/>
  <c r="C589" i="6" s="1"/>
  <c r="J590" i="7"/>
  <c r="J589" i="7" s="1"/>
  <c r="K590" i="7"/>
  <c r="K589" i="7" s="1"/>
  <c r="L590" i="7"/>
  <c r="D88" i="8" s="1"/>
  <c r="D87" i="8" s="1"/>
  <c r="N590" i="7"/>
  <c r="N589" i="7" s="1"/>
  <c r="O590" i="7"/>
  <c r="O589" i="7" s="1"/>
  <c r="P590" i="7"/>
  <c r="P589" i="7" s="1"/>
  <c r="S590" i="7"/>
  <c r="S589" i="7" s="1"/>
  <c r="I590" i="7"/>
  <c r="I589" i="7" s="1"/>
  <c r="D588" i="6"/>
  <c r="C588" i="6" s="1"/>
  <c r="C587" i="6" s="1"/>
  <c r="E587" i="6"/>
  <c r="E586" i="6" s="1"/>
  <c r="F587" i="6"/>
  <c r="F586" i="6" s="1"/>
  <c r="G587" i="6"/>
  <c r="G586" i="6" s="1"/>
  <c r="H587" i="6"/>
  <c r="H586" i="6"/>
  <c r="I587" i="6"/>
  <c r="I586" i="6" s="1"/>
  <c r="J587" i="6"/>
  <c r="J586" i="6"/>
  <c r="K587" i="6"/>
  <c r="K586" i="6" s="1"/>
  <c r="L587" i="6"/>
  <c r="L586" i="6" s="1"/>
  <c r="M587" i="6"/>
  <c r="M586" i="6" s="1"/>
  <c r="N587" i="6"/>
  <c r="N586" i="6" s="1"/>
  <c r="O587" i="6"/>
  <c r="O586" i="6" s="1"/>
  <c r="P587" i="6"/>
  <c r="P586" i="6"/>
  <c r="Q587" i="6"/>
  <c r="Q586" i="6" s="1"/>
  <c r="R587" i="6"/>
  <c r="R586" i="6"/>
  <c r="S587" i="6"/>
  <c r="S586" i="6" s="1"/>
  <c r="T587" i="6"/>
  <c r="T586" i="6" s="1"/>
  <c r="J587" i="7"/>
  <c r="K587" i="7"/>
  <c r="L587" i="7"/>
  <c r="N587" i="7"/>
  <c r="O587" i="7"/>
  <c r="P587" i="7"/>
  <c r="S587" i="7"/>
  <c r="I587" i="7"/>
  <c r="C86" i="8" s="1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J580" i="7"/>
  <c r="K580" i="7"/>
  <c r="L580" i="7"/>
  <c r="N580" i="7"/>
  <c r="O580" i="7"/>
  <c r="P580" i="7"/>
  <c r="S580" i="7"/>
  <c r="I580" i="7"/>
  <c r="C85" i="8"/>
  <c r="D579" i="6"/>
  <c r="C579" i="6"/>
  <c r="Q582" i="7" s="1"/>
  <c r="R582" i="7" s="1"/>
  <c r="D580" i="6"/>
  <c r="C580" i="6" s="1"/>
  <c r="Q583" i="7" s="1"/>
  <c r="D581" i="6"/>
  <c r="C581" i="6" s="1"/>
  <c r="Q584" i="7" s="1"/>
  <c r="D582" i="6"/>
  <c r="D583" i="6"/>
  <c r="C583" i="6" s="1"/>
  <c r="Q586" i="7" s="1"/>
  <c r="M586" i="7" s="1"/>
  <c r="T586" i="7" s="1"/>
  <c r="D578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E83" i="8"/>
  <c r="F83" i="8"/>
  <c r="G83" i="8"/>
  <c r="H83" i="8"/>
  <c r="J83" i="8"/>
  <c r="K83" i="8"/>
  <c r="L83" i="8"/>
  <c r="J576" i="7"/>
  <c r="K576" i="7"/>
  <c r="L576" i="7"/>
  <c r="L575" i="7" s="1"/>
  <c r="N576" i="7"/>
  <c r="O576" i="7"/>
  <c r="P576" i="7"/>
  <c r="S576" i="7"/>
  <c r="S575" i="7"/>
  <c r="I576" i="7"/>
  <c r="D575" i="6"/>
  <c r="C575" i="6" s="1"/>
  <c r="Q578" i="7" s="1"/>
  <c r="D576" i="6"/>
  <c r="D574" i="6"/>
  <c r="C574" i="6" s="1"/>
  <c r="E573" i="6"/>
  <c r="F573" i="6"/>
  <c r="F572" i="6"/>
  <c r="G573" i="6"/>
  <c r="H573" i="6"/>
  <c r="I573" i="6"/>
  <c r="J573" i="6"/>
  <c r="J572" i="6" s="1"/>
  <c r="K573" i="6"/>
  <c r="L573" i="6"/>
  <c r="M573" i="6"/>
  <c r="N573" i="6"/>
  <c r="N572" i="6"/>
  <c r="O573" i="6"/>
  <c r="P573" i="6"/>
  <c r="Q573" i="6"/>
  <c r="R573" i="6"/>
  <c r="R572" i="6" s="1"/>
  <c r="S573" i="6"/>
  <c r="T573" i="6"/>
  <c r="J573" i="7"/>
  <c r="J572" i="7" s="1"/>
  <c r="K573" i="7"/>
  <c r="K572" i="7" s="1"/>
  <c r="L573" i="7"/>
  <c r="N573" i="7"/>
  <c r="N572" i="7" s="1"/>
  <c r="O573" i="7"/>
  <c r="O572" i="7" s="1"/>
  <c r="P573" i="7"/>
  <c r="P572" i="7" s="1"/>
  <c r="S573" i="7"/>
  <c r="S572" i="7" s="1"/>
  <c r="I573" i="7"/>
  <c r="I572" i="7"/>
  <c r="D571" i="6"/>
  <c r="E570" i="6"/>
  <c r="E569" i="6" s="1"/>
  <c r="F570" i="6"/>
  <c r="F569" i="6" s="1"/>
  <c r="G570" i="6"/>
  <c r="G569" i="6" s="1"/>
  <c r="H570" i="6"/>
  <c r="H569" i="6" s="1"/>
  <c r="I570" i="6"/>
  <c r="I569" i="6" s="1"/>
  <c r="J570" i="6"/>
  <c r="J569" i="6" s="1"/>
  <c r="K570" i="6"/>
  <c r="K569" i="6" s="1"/>
  <c r="L570" i="6"/>
  <c r="L569" i="6" s="1"/>
  <c r="M570" i="6"/>
  <c r="M569" i="6" s="1"/>
  <c r="N570" i="6"/>
  <c r="N569" i="6" s="1"/>
  <c r="O570" i="6"/>
  <c r="O569" i="6" s="1"/>
  <c r="P570" i="6"/>
  <c r="P569" i="6" s="1"/>
  <c r="Q570" i="6"/>
  <c r="Q569" i="6" s="1"/>
  <c r="R570" i="6"/>
  <c r="R569" i="6" s="1"/>
  <c r="S570" i="6"/>
  <c r="S569" i="6" s="1"/>
  <c r="T570" i="6"/>
  <c r="T569" i="6" s="1"/>
  <c r="E78" i="8"/>
  <c r="F78" i="8"/>
  <c r="G78" i="8"/>
  <c r="H78" i="8"/>
  <c r="J78" i="8"/>
  <c r="K78" i="8"/>
  <c r="L78" i="8"/>
  <c r="J566" i="7"/>
  <c r="K566" i="7"/>
  <c r="L566" i="7"/>
  <c r="N566" i="7"/>
  <c r="O566" i="7"/>
  <c r="P566" i="7"/>
  <c r="S566" i="7"/>
  <c r="I566" i="7"/>
  <c r="D565" i="6"/>
  <c r="C565" i="6"/>
  <c r="D566" i="6"/>
  <c r="D567" i="6"/>
  <c r="C567" i="6" s="1"/>
  <c r="Q570" i="7" s="1"/>
  <c r="D568" i="6"/>
  <c r="C568" i="6"/>
  <c r="Q571" i="7" s="1"/>
  <c r="D564" i="6"/>
  <c r="C564" i="6" s="1"/>
  <c r="Q567" i="7" s="1"/>
  <c r="M567" i="7" s="1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J545" i="7"/>
  <c r="J544" i="7"/>
  <c r="K545" i="7"/>
  <c r="L545" i="7"/>
  <c r="L544" i="7" s="1"/>
  <c r="N545" i="7"/>
  <c r="N544" i="7" s="1"/>
  <c r="O545" i="7"/>
  <c r="O544" i="7" s="1"/>
  <c r="P545" i="7"/>
  <c r="S545" i="7"/>
  <c r="S544" i="7"/>
  <c r="I545" i="7"/>
  <c r="I544" i="7"/>
  <c r="D544" i="6"/>
  <c r="C544" i="6"/>
  <c r="D545" i="6"/>
  <c r="C545" i="6" s="1"/>
  <c r="D546" i="6"/>
  <c r="C546" i="6" s="1"/>
  <c r="Q549" i="7" s="1"/>
  <c r="M549" i="7" s="1"/>
  <c r="T549" i="7" s="1"/>
  <c r="D547" i="6"/>
  <c r="C547" i="6"/>
  <c r="Q550" i="7" s="1"/>
  <c r="D548" i="6"/>
  <c r="C548" i="6" s="1"/>
  <c r="Q551" i="7" s="1"/>
  <c r="M551" i="7" s="1"/>
  <c r="T551" i="7" s="1"/>
  <c r="D549" i="6"/>
  <c r="C549" i="6" s="1"/>
  <c r="D550" i="6"/>
  <c r="C550" i="6" s="1"/>
  <c r="Q553" i="7" s="1"/>
  <c r="D551" i="6"/>
  <c r="D552" i="6"/>
  <c r="C552" i="6" s="1"/>
  <c r="Q555" i="7" s="1"/>
  <c r="D553" i="6"/>
  <c r="C553" i="6" s="1"/>
  <c r="Q556" i="7" s="1"/>
  <c r="M556" i="7" s="1"/>
  <c r="T556" i="7" s="1"/>
  <c r="D554" i="6"/>
  <c r="C554" i="6"/>
  <c r="Q557" i="7" s="1"/>
  <c r="R557" i="7" s="1"/>
  <c r="D555" i="6"/>
  <c r="C555" i="6" s="1"/>
  <c r="Q558" i="7" s="1"/>
  <c r="D556" i="6"/>
  <c r="C556" i="6" s="1"/>
  <c r="Q559" i="7" s="1"/>
  <c r="R559" i="7" s="1"/>
  <c r="D557" i="6"/>
  <c r="C557" i="6" s="1"/>
  <c r="Q560" i="7" s="1"/>
  <c r="D558" i="6"/>
  <c r="C558" i="6" s="1"/>
  <c r="Q561" i="7" s="1"/>
  <c r="D559" i="6"/>
  <c r="C559" i="6" s="1"/>
  <c r="Q562" i="7" s="1"/>
  <c r="M562" i="7" s="1"/>
  <c r="T562" i="7" s="1"/>
  <c r="D560" i="6"/>
  <c r="C560" i="6"/>
  <c r="Q563" i="7" s="1"/>
  <c r="D561" i="6"/>
  <c r="C561" i="6" s="1"/>
  <c r="Q564" i="7" s="1"/>
  <c r="D562" i="6"/>
  <c r="C562" i="6" s="1"/>
  <c r="Q565" i="7" s="1"/>
  <c r="R565" i="7" s="1"/>
  <c r="D543" i="6"/>
  <c r="C543" i="6" s="1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J542" i="7"/>
  <c r="J541" i="7" s="1"/>
  <c r="K542" i="7"/>
  <c r="K541" i="7" s="1"/>
  <c r="L542" i="7"/>
  <c r="N542" i="7"/>
  <c r="N541" i="7" s="1"/>
  <c r="O542" i="7"/>
  <c r="O541" i="7" s="1"/>
  <c r="P542" i="7"/>
  <c r="P541" i="7" s="1"/>
  <c r="S542" i="7"/>
  <c r="S541" i="7" s="1"/>
  <c r="I542" i="7"/>
  <c r="I541" i="7" s="1"/>
  <c r="D540" i="6"/>
  <c r="E539" i="6"/>
  <c r="E538" i="6" s="1"/>
  <c r="F539" i="6"/>
  <c r="F538" i="6" s="1"/>
  <c r="G539" i="6"/>
  <c r="G538" i="6"/>
  <c r="H539" i="6"/>
  <c r="H538" i="6" s="1"/>
  <c r="I539" i="6"/>
  <c r="I538" i="6" s="1"/>
  <c r="J539" i="6"/>
  <c r="J538" i="6" s="1"/>
  <c r="K539" i="6"/>
  <c r="K538" i="6"/>
  <c r="L539" i="6"/>
  <c r="L538" i="6" s="1"/>
  <c r="M539" i="6"/>
  <c r="M538" i="6" s="1"/>
  <c r="N539" i="6"/>
  <c r="N538" i="6" s="1"/>
  <c r="O539" i="6"/>
  <c r="O538" i="6" s="1"/>
  <c r="P539" i="6"/>
  <c r="P538" i="6" s="1"/>
  <c r="Q539" i="6"/>
  <c r="Q538" i="6" s="1"/>
  <c r="Q399" i="6" s="1"/>
  <c r="R539" i="6"/>
  <c r="R538" i="6" s="1"/>
  <c r="S539" i="6"/>
  <c r="S538" i="6"/>
  <c r="T539" i="6"/>
  <c r="T538" i="6" s="1"/>
  <c r="J539" i="7"/>
  <c r="K539" i="7"/>
  <c r="L539" i="7"/>
  <c r="D75" i="8"/>
  <c r="N539" i="7"/>
  <c r="O539" i="7"/>
  <c r="P539" i="7"/>
  <c r="S539" i="7"/>
  <c r="I539" i="7"/>
  <c r="C75" i="8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D537" i="6"/>
  <c r="J530" i="7"/>
  <c r="K530" i="7"/>
  <c r="L530" i="7"/>
  <c r="D74" i="8" s="1"/>
  <c r="N530" i="7"/>
  <c r="O530" i="7"/>
  <c r="P530" i="7"/>
  <c r="S530" i="7"/>
  <c r="I530" i="7"/>
  <c r="D529" i="6"/>
  <c r="C529" i="6" s="1"/>
  <c r="Q532" i="7" s="1"/>
  <c r="D530" i="6"/>
  <c r="D531" i="6"/>
  <c r="C531" i="6" s="1"/>
  <c r="Q534" i="7" s="1"/>
  <c r="D532" i="6"/>
  <c r="D533" i="6"/>
  <c r="C533" i="6" s="1"/>
  <c r="Q536" i="7" s="1"/>
  <c r="R536" i="7" s="1"/>
  <c r="D534" i="6"/>
  <c r="C534" i="6" s="1"/>
  <c r="Q537" i="7" s="1"/>
  <c r="D535" i="6"/>
  <c r="C535" i="6"/>
  <c r="Q538" i="7" s="1"/>
  <c r="R538" i="7" s="1"/>
  <c r="D528" i="6"/>
  <c r="C528" i="6" s="1"/>
  <c r="Q531" i="7" s="1"/>
  <c r="D522" i="6"/>
  <c r="C522" i="6" s="1"/>
  <c r="Q525" i="7" s="1"/>
  <c r="M525" i="7" s="1"/>
  <c r="T525" i="7" s="1"/>
  <c r="D523" i="6"/>
  <c r="D524" i="6"/>
  <c r="C524" i="6" s="1"/>
  <c r="Q527" i="7" s="1"/>
  <c r="D525" i="6"/>
  <c r="C525" i="6" s="1"/>
  <c r="Q528" i="7" s="1"/>
  <c r="R528" i="7" s="1"/>
  <c r="D526" i="6"/>
  <c r="C526" i="6" s="1"/>
  <c r="Q529" i="7" s="1"/>
  <c r="D521" i="6"/>
  <c r="C521" i="6" s="1"/>
  <c r="D520" i="6"/>
  <c r="C520" i="6" s="1"/>
  <c r="Q523" i="7" s="1"/>
  <c r="M523" i="7" s="1"/>
  <c r="T523" i="7" s="1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J522" i="7"/>
  <c r="K522" i="7"/>
  <c r="L522" i="7"/>
  <c r="D73" i="8" s="1"/>
  <c r="N522" i="7"/>
  <c r="O522" i="7"/>
  <c r="P522" i="7"/>
  <c r="S522" i="7"/>
  <c r="I522" i="7"/>
  <c r="C73" i="8" s="1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J510" i="7"/>
  <c r="K510" i="7"/>
  <c r="L510" i="7"/>
  <c r="D72" i="8" s="1"/>
  <c r="N510" i="7"/>
  <c r="O510" i="7"/>
  <c r="P510" i="7"/>
  <c r="S510" i="7"/>
  <c r="I510" i="7"/>
  <c r="C72" i="8" s="1"/>
  <c r="D509" i="6"/>
  <c r="C509" i="6" s="1"/>
  <c r="Q512" i="7" s="1"/>
  <c r="M512" i="7" s="1"/>
  <c r="D510" i="6"/>
  <c r="C510" i="6" s="1"/>
  <c r="Q513" i="7" s="1"/>
  <c r="D511" i="6"/>
  <c r="C511" i="6" s="1"/>
  <c r="Q514" i="7" s="1"/>
  <c r="R514" i="7" s="1"/>
  <c r="D512" i="6"/>
  <c r="C512" i="6" s="1"/>
  <c r="Q515" i="7" s="1"/>
  <c r="M515" i="7" s="1"/>
  <c r="T515" i="7" s="1"/>
  <c r="D513" i="6"/>
  <c r="C513" i="6" s="1"/>
  <c r="Q516" i="7" s="1"/>
  <c r="D514" i="6"/>
  <c r="D515" i="6"/>
  <c r="C515" i="6" s="1"/>
  <c r="Q518" i="7" s="1"/>
  <c r="D516" i="6"/>
  <c r="C516" i="6" s="1"/>
  <c r="Q519" i="7" s="1"/>
  <c r="R519" i="7" s="1"/>
  <c r="D517" i="6"/>
  <c r="C517" i="6" s="1"/>
  <c r="Q520" i="7" s="1"/>
  <c r="D518" i="6"/>
  <c r="C518" i="6" s="1"/>
  <c r="Q521" i="7" s="1"/>
  <c r="M521" i="7" s="1"/>
  <c r="T521" i="7" s="1"/>
  <c r="D508" i="6"/>
  <c r="E507" i="6"/>
  <c r="F507" i="6"/>
  <c r="G507" i="6"/>
  <c r="H507" i="6"/>
  <c r="I507" i="6"/>
  <c r="J507" i="6"/>
  <c r="K507" i="6"/>
  <c r="L507" i="6"/>
  <c r="M507" i="6"/>
  <c r="N507" i="6"/>
  <c r="O507" i="6"/>
  <c r="Q507" i="6"/>
  <c r="R507" i="6"/>
  <c r="S507" i="6"/>
  <c r="T507" i="6"/>
  <c r="J507" i="7"/>
  <c r="K507" i="7"/>
  <c r="L507" i="7"/>
  <c r="N507" i="7"/>
  <c r="O507" i="7"/>
  <c r="P507" i="7"/>
  <c r="S507" i="7"/>
  <c r="I507" i="7"/>
  <c r="C71" i="8" s="1"/>
  <c r="D506" i="6"/>
  <c r="C506" i="6" s="1"/>
  <c r="Q509" i="7" s="1"/>
  <c r="M509" i="7" s="1"/>
  <c r="T509" i="7" s="1"/>
  <c r="D505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J499" i="7"/>
  <c r="K499" i="7"/>
  <c r="L499" i="7"/>
  <c r="D70" i="8" s="1"/>
  <c r="N499" i="7"/>
  <c r="O499" i="7"/>
  <c r="P499" i="7"/>
  <c r="S499" i="7"/>
  <c r="I499" i="7"/>
  <c r="C70" i="8" s="1"/>
  <c r="D498" i="6"/>
  <c r="C498" i="6" s="1"/>
  <c r="Q501" i="7" s="1"/>
  <c r="M501" i="7" s="1"/>
  <c r="D499" i="6"/>
  <c r="D500" i="6"/>
  <c r="C500" i="6" s="1"/>
  <c r="Q503" i="7" s="1"/>
  <c r="D501" i="6"/>
  <c r="C501" i="6" s="1"/>
  <c r="Q504" i="7" s="1"/>
  <c r="R504" i="7" s="1"/>
  <c r="D502" i="6"/>
  <c r="C502" i="6" s="1"/>
  <c r="Q505" i="7" s="1"/>
  <c r="D503" i="6"/>
  <c r="C503" i="6" s="1"/>
  <c r="Q506" i="7" s="1"/>
  <c r="D497" i="6"/>
  <c r="C497" i="6" s="1"/>
  <c r="E496" i="6"/>
  <c r="F496" i="6"/>
  <c r="G496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J494" i="7"/>
  <c r="K494" i="7"/>
  <c r="L494" i="7"/>
  <c r="D69" i="8" s="1"/>
  <c r="N494" i="7"/>
  <c r="O494" i="7"/>
  <c r="P494" i="7"/>
  <c r="S494" i="7"/>
  <c r="I494" i="7"/>
  <c r="D493" i="6"/>
  <c r="C493" i="6"/>
  <c r="Q496" i="7" s="1"/>
  <c r="D494" i="6"/>
  <c r="D495" i="6"/>
  <c r="C495" i="6"/>
  <c r="Q498" i="7" s="1"/>
  <c r="R498" i="7" s="1"/>
  <c r="D492" i="6"/>
  <c r="C492" i="6" s="1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J492" i="7"/>
  <c r="K492" i="7"/>
  <c r="L492" i="7"/>
  <c r="D68" i="8" s="1"/>
  <c r="N492" i="7"/>
  <c r="O492" i="7"/>
  <c r="P492" i="7"/>
  <c r="S492" i="7"/>
  <c r="I492" i="7"/>
  <c r="C68" i="8" s="1"/>
  <c r="D490" i="6"/>
  <c r="C490" i="6" s="1"/>
  <c r="C489" i="6" s="1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J488" i="7"/>
  <c r="K488" i="7"/>
  <c r="L488" i="7"/>
  <c r="D67" i="8"/>
  <c r="N488" i="7"/>
  <c r="O488" i="7"/>
  <c r="P488" i="7"/>
  <c r="S488" i="7"/>
  <c r="I488" i="7"/>
  <c r="C67" i="8"/>
  <c r="D487" i="6"/>
  <c r="C487" i="6"/>
  <c r="Q490" i="7" s="1"/>
  <c r="R490" i="7" s="1"/>
  <c r="D488" i="6"/>
  <c r="C488" i="6" s="1"/>
  <c r="Q491" i="7" s="1"/>
  <c r="M491" i="7" s="1"/>
  <c r="T491" i="7" s="1"/>
  <c r="D486" i="6"/>
  <c r="C486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J485" i="7"/>
  <c r="K485" i="7"/>
  <c r="L485" i="7"/>
  <c r="D66" i="8"/>
  <c r="N485" i="7"/>
  <c r="O485" i="7"/>
  <c r="P485" i="7"/>
  <c r="S485" i="7"/>
  <c r="I485" i="7"/>
  <c r="C66" i="8"/>
  <c r="D484" i="6"/>
  <c r="C484" i="6"/>
  <c r="Q487" i="7" s="1"/>
  <c r="D483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D402" i="6"/>
  <c r="C402" i="6" s="1"/>
  <c r="Q405" i="7" s="1"/>
  <c r="M405" i="7" s="1"/>
  <c r="T405" i="7" s="1"/>
  <c r="D403" i="6"/>
  <c r="C403" i="6" s="1"/>
  <c r="Q406" i="7" s="1"/>
  <c r="R406" i="7" s="1"/>
  <c r="D404" i="6"/>
  <c r="C404" i="6" s="1"/>
  <c r="Q407" i="7" s="1"/>
  <c r="D405" i="6"/>
  <c r="C405" i="6" s="1"/>
  <c r="Q408" i="7" s="1"/>
  <c r="R408" i="7" s="1"/>
  <c r="D406" i="6"/>
  <c r="C406" i="6" s="1"/>
  <c r="Q409" i="7" s="1"/>
  <c r="M409" i="7" s="1"/>
  <c r="T409" i="7" s="1"/>
  <c r="D407" i="6"/>
  <c r="C407" i="6" s="1"/>
  <c r="Q410" i="7" s="1"/>
  <c r="M410" i="7" s="1"/>
  <c r="T410" i="7" s="1"/>
  <c r="D408" i="6"/>
  <c r="C408" i="6" s="1"/>
  <c r="Q411" i="7" s="1"/>
  <c r="R411" i="7" s="1"/>
  <c r="D409" i="6"/>
  <c r="C409" i="6"/>
  <c r="Q412" i="7" s="1"/>
  <c r="D410" i="6"/>
  <c r="C410" i="6" s="1"/>
  <c r="Q413" i="7" s="1"/>
  <c r="D411" i="6"/>
  <c r="C411" i="6" s="1"/>
  <c r="Q414" i="7" s="1"/>
  <c r="R414" i="7" s="1"/>
  <c r="D412" i="6"/>
  <c r="C412" i="6" s="1"/>
  <c r="Q415" i="7" s="1"/>
  <c r="R415" i="7" s="1"/>
  <c r="D413" i="6"/>
  <c r="C413" i="6" s="1"/>
  <c r="Q416" i="7" s="1"/>
  <c r="D414" i="6"/>
  <c r="C414" i="6" s="1"/>
  <c r="Q417" i="7" s="1"/>
  <c r="R417" i="7" s="1"/>
  <c r="D415" i="6"/>
  <c r="C415" i="6" s="1"/>
  <c r="Q418" i="7" s="1"/>
  <c r="D416" i="6"/>
  <c r="C416" i="6" s="1"/>
  <c r="Q419" i="7" s="1"/>
  <c r="M419" i="7" s="1"/>
  <c r="T419" i="7" s="1"/>
  <c r="D417" i="6"/>
  <c r="C417" i="6" s="1"/>
  <c r="Q420" i="7" s="1"/>
  <c r="D418" i="6"/>
  <c r="C418" i="6" s="1"/>
  <c r="Q421" i="7" s="1"/>
  <c r="M421" i="7" s="1"/>
  <c r="T421" i="7" s="1"/>
  <c r="D419" i="6"/>
  <c r="C419" i="6" s="1"/>
  <c r="Q422" i="7" s="1"/>
  <c r="D420" i="6"/>
  <c r="C420" i="6" s="1"/>
  <c r="Q423" i="7" s="1"/>
  <c r="D421" i="6"/>
  <c r="C421" i="6" s="1"/>
  <c r="Q424" i="7" s="1"/>
  <c r="R424" i="7" s="1"/>
  <c r="D422" i="6"/>
  <c r="C422" i="6" s="1"/>
  <c r="Q425" i="7" s="1"/>
  <c r="M425" i="7" s="1"/>
  <c r="T425" i="7" s="1"/>
  <c r="D423" i="6"/>
  <c r="C423" i="6" s="1"/>
  <c r="Q426" i="7" s="1"/>
  <c r="M426" i="7" s="1"/>
  <c r="T426" i="7" s="1"/>
  <c r="D424" i="6"/>
  <c r="C424" i="6" s="1"/>
  <c r="Q427" i="7" s="1"/>
  <c r="M427" i="7" s="1"/>
  <c r="T427" i="7" s="1"/>
  <c r="D425" i="6"/>
  <c r="C425" i="6" s="1"/>
  <c r="Q428" i="7" s="1"/>
  <c r="D426" i="6"/>
  <c r="C426" i="6" s="1"/>
  <c r="Q429" i="7" s="1"/>
  <c r="M429" i="7" s="1"/>
  <c r="T429" i="7" s="1"/>
  <c r="D427" i="6"/>
  <c r="C427" i="6" s="1"/>
  <c r="Q430" i="7" s="1"/>
  <c r="M430" i="7" s="1"/>
  <c r="T430" i="7" s="1"/>
  <c r="D428" i="6"/>
  <c r="C428" i="6" s="1"/>
  <c r="Q431" i="7" s="1"/>
  <c r="R431" i="7" s="1"/>
  <c r="D429" i="6"/>
  <c r="C429" i="6" s="1"/>
  <c r="Q432" i="7" s="1"/>
  <c r="M432" i="7" s="1"/>
  <c r="T432" i="7" s="1"/>
  <c r="D430" i="6"/>
  <c r="C430" i="6" s="1"/>
  <c r="Q433" i="7" s="1"/>
  <c r="D431" i="6"/>
  <c r="C431" i="6" s="1"/>
  <c r="Q434" i="7" s="1"/>
  <c r="D432" i="6"/>
  <c r="C432" i="6" s="1"/>
  <c r="Q435" i="7" s="1"/>
  <c r="M435" i="7" s="1"/>
  <c r="T435" i="7" s="1"/>
  <c r="D433" i="6"/>
  <c r="C433" i="6"/>
  <c r="Q436" i="7" s="1"/>
  <c r="D434" i="6"/>
  <c r="C434" i="6" s="1"/>
  <c r="Q437" i="7" s="1"/>
  <c r="M437" i="7" s="1"/>
  <c r="T437" i="7" s="1"/>
  <c r="D435" i="6"/>
  <c r="C435" i="6" s="1"/>
  <c r="Q438" i="7" s="1"/>
  <c r="D436" i="6"/>
  <c r="C436" i="6" s="1"/>
  <c r="Q439" i="7" s="1"/>
  <c r="D437" i="6"/>
  <c r="C437" i="6" s="1"/>
  <c r="Q440" i="7" s="1"/>
  <c r="R440" i="7" s="1"/>
  <c r="D438" i="6"/>
  <c r="C438" i="6" s="1"/>
  <c r="Q441" i="7" s="1"/>
  <c r="D439" i="6"/>
  <c r="C439" i="6" s="1"/>
  <c r="Q442" i="7" s="1"/>
  <c r="R442" i="7" s="1"/>
  <c r="D440" i="6"/>
  <c r="C440" i="6" s="1"/>
  <c r="Q443" i="7" s="1"/>
  <c r="R443" i="7" s="1"/>
  <c r="D441" i="6"/>
  <c r="C441" i="6"/>
  <c r="Q444" i="7" s="1"/>
  <c r="M444" i="7" s="1"/>
  <c r="T444" i="7" s="1"/>
  <c r="D442" i="6"/>
  <c r="C442" i="6" s="1"/>
  <c r="Q445" i="7" s="1"/>
  <c r="M445" i="7" s="1"/>
  <c r="T445" i="7" s="1"/>
  <c r="D443" i="6"/>
  <c r="C443" i="6" s="1"/>
  <c r="Q446" i="7" s="1"/>
  <c r="D444" i="6"/>
  <c r="C444" i="6" s="1"/>
  <c r="Q447" i="7" s="1"/>
  <c r="D445" i="6"/>
  <c r="C445" i="6" s="1"/>
  <c r="Q448" i="7" s="1"/>
  <c r="R448" i="7" s="1"/>
  <c r="D446" i="6"/>
  <c r="C446" i="6" s="1"/>
  <c r="Q449" i="7" s="1"/>
  <c r="M449" i="7" s="1"/>
  <c r="T449" i="7" s="1"/>
  <c r="D447" i="6"/>
  <c r="C447" i="6" s="1"/>
  <c r="Q450" i="7" s="1"/>
  <c r="D448" i="6"/>
  <c r="C448" i="6" s="1"/>
  <c r="Q451" i="7" s="1"/>
  <c r="R451" i="7" s="1"/>
  <c r="D449" i="6"/>
  <c r="C449" i="6"/>
  <c r="Q452" i="7" s="1"/>
  <c r="R452" i="7" s="1"/>
  <c r="D450" i="6"/>
  <c r="C450" i="6" s="1"/>
  <c r="Q453" i="7" s="1"/>
  <c r="M453" i="7" s="1"/>
  <c r="T453" i="7" s="1"/>
  <c r="D451" i="6"/>
  <c r="C451" i="6" s="1"/>
  <c r="Q454" i="7" s="1"/>
  <c r="D452" i="6"/>
  <c r="C452" i="6" s="1"/>
  <c r="Q455" i="7" s="1"/>
  <c r="M455" i="7" s="1"/>
  <c r="T455" i="7" s="1"/>
  <c r="D454" i="6"/>
  <c r="C454" i="6" s="1"/>
  <c r="Q457" i="7" s="1"/>
  <c r="D455" i="6"/>
  <c r="C455" i="6" s="1"/>
  <c r="Q458" i="7" s="1"/>
  <c r="D456" i="6"/>
  <c r="C456" i="6" s="1"/>
  <c r="Q459" i="7" s="1"/>
  <c r="R459" i="7" s="1"/>
  <c r="D457" i="6"/>
  <c r="C457" i="6" s="1"/>
  <c r="Q460" i="7" s="1"/>
  <c r="D458" i="6"/>
  <c r="C458" i="6" s="1"/>
  <c r="Q461" i="7" s="1"/>
  <c r="R461" i="7" s="1"/>
  <c r="D459" i="6"/>
  <c r="C459" i="6" s="1"/>
  <c r="Q462" i="7" s="1"/>
  <c r="D460" i="6"/>
  <c r="C460" i="6" s="1"/>
  <c r="Q463" i="7" s="1"/>
  <c r="D461" i="6"/>
  <c r="C461" i="6"/>
  <c r="Q464" i="7" s="1"/>
  <c r="R464" i="7" s="1"/>
  <c r="D462" i="6"/>
  <c r="C462" i="6" s="1"/>
  <c r="Q465" i="7" s="1"/>
  <c r="R465" i="7" s="1"/>
  <c r="D463" i="6"/>
  <c r="C463" i="6" s="1"/>
  <c r="Q466" i="7" s="1"/>
  <c r="R466" i="7" s="1"/>
  <c r="D464" i="6"/>
  <c r="C464" i="6" s="1"/>
  <c r="Q467" i="7" s="1"/>
  <c r="D465" i="6"/>
  <c r="C465" i="6" s="1"/>
  <c r="Q468" i="7" s="1"/>
  <c r="D466" i="6"/>
  <c r="C466" i="6" s="1"/>
  <c r="Q469" i="7" s="1"/>
  <c r="R469" i="7" s="1"/>
  <c r="D467" i="6"/>
  <c r="C467" i="6" s="1"/>
  <c r="Q470" i="7" s="1"/>
  <c r="D468" i="6"/>
  <c r="C468" i="6" s="1"/>
  <c r="Q471" i="7" s="1"/>
  <c r="R471" i="7" s="1"/>
  <c r="D469" i="6"/>
  <c r="C469" i="6" s="1"/>
  <c r="Q472" i="7" s="1"/>
  <c r="M472" i="7" s="1"/>
  <c r="T472" i="7" s="1"/>
  <c r="D470" i="6"/>
  <c r="C470" i="6" s="1"/>
  <c r="Q473" i="7" s="1"/>
  <c r="R473" i="7" s="1"/>
  <c r="D471" i="6"/>
  <c r="C471" i="6" s="1"/>
  <c r="Q474" i="7" s="1"/>
  <c r="R474" i="7" s="1"/>
  <c r="D472" i="6"/>
  <c r="C472" i="6" s="1"/>
  <c r="Q475" i="7" s="1"/>
  <c r="D473" i="6"/>
  <c r="C473" i="6" s="1"/>
  <c r="Q476" i="7" s="1"/>
  <c r="D474" i="6"/>
  <c r="C474" i="6" s="1"/>
  <c r="Q477" i="7" s="1"/>
  <c r="M477" i="7" s="1"/>
  <c r="D475" i="6"/>
  <c r="C475" i="6" s="1"/>
  <c r="Q478" i="7" s="1"/>
  <c r="D476" i="6"/>
  <c r="C476" i="6" s="1"/>
  <c r="Q479" i="7" s="1"/>
  <c r="M479" i="7" s="1"/>
  <c r="T479" i="7" s="1"/>
  <c r="D477" i="6"/>
  <c r="C477" i="6"/>
  <c r="Q480" i="7" s="1"/>
  <c r="D478" i="6"/>
  <c r="C478" i="6" s="1"/>
  <c r="Q481" i="7" s="1"/>
  <c r="M481" i="7" s="1"/>
  <c r="T481" i="7" s="1"/>
  <c r="D479" i="6"/>
  <c r="C479" i="6" s="1"/>
  <c r="Q482" i="7" s="1"/>
  <c r="D480" i="6"/>
  <c r="C480" i="6" s="1"/>
  <c r="Q483" i="7" s="1"/>
  <c r="D481" i="6"/>
  <c r="C481" i="6" s="1"/>
  <c r="Q484" i="7" s="1"/>
  <c r="D401" i="6"/>
  <c r="C401" i="6"/>
  <c r="Q404" i="7" s="1"/>
  <c r="J399" i="7"/>
  <c r="K399" i="7"/>
  <c r="L399" i="7"/>
  <c r="D62" i="8" s="1"/>
  <c r="N399" i="7"/>
  <c r="O399" i="7"/>
  <c r="P399" i="7"/>
  <c r="S399" i="7"/>
  <c r="I399" i="7"/>
  <c r="C62" i="8" s="1"/>
  <c r="D397" i="6"/>
  <c r="C397" i="6" s="1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J387" i="7"/>
  <c r="K387" i="7"/>
  <c r="L387" i="7"/>
  <c r="D61" i="8" s="1"/>
  <c r="N387" i="7"/>
  <c r="O387" i="7"/>
  <c r="P387" i="7"/>
  <c r="S387" i="7"/>
  <c r="I387" i="7"/>
  <c r="D386" i="6"/>
  <c r="C386" i="6" s="1"/>
  <c r="Q389" i="7" s="1"/>
  <c r="D387" i="6"/>
  <c r="D388" i="6"/>
  <c r="C388" i="6" s="1"/>
  <c r="Q391" i="7" s="1"/>
  <c r="D389" i="6"/>
  <c r="C389" i="6" s="1"/>
  <c r="Q392" i="7" s="1"/>
  <c r="D390" i="6"/>
  <c r="C390" i="6"/>
  <c r="Q393" i="7" s="1"/>
  <c r="M393" i="7" s="1"/>
  <c r="T393" i="7" s="1"/>
  <c r="D391" i="6"/>
  <c r="C391" i="6" s="1"/>
  <c r="Q394" i="7" s="1"/>
  <c r="M394" i="7" s="1"/>
  <c r="T394" i="7" s="1"/>
  <c r="D392" i="6"/>
  <c r="C392" i="6" s="1"/>
  <c r="Q395" i="7" s="1"/>
  <c r="M395" i="7" s="1"/>
  <c r="T395" i="7" s="1"/>
  <c r="D393" i="6"/>
  <c r="C393" i="6" s="1"/>
  <c r="Q396" i="7" s="1"/>
  <c r="D394" i="6"/>
  <c r="C394" i="6" s="1"/>
  <c r="Q397" i="7" s="1"/>
  <c r="M397" i="7" s="1"/>
  <c r="T397" i="7" s="1"/>
  <c r="D395" i="6"/>
  <c r="C395" i="6" s="1"/>
  <c r="Q398" i="7" s="1"/>
  <c r="D385" i="6"/>
  <c r="C385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J382" i="7"/>
  <c r="K382" i="7"/>
  <c r="L382" i="7"/>
  <c r="N382" i="7"/>
  <c r="O382" i="7"/>
  <c r="P382" i="7"/>
  <c r="S382" i="7"/>
  <c r="I382" i="7"/>
  <c r="C60" i="8" s="1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E58" i="8"/>
  <c r="F58" i="8"/>
  <c r="G58" i="8"/>
  <c r="H58" i="8"/>
  <c r="J58" i="8"/>
  <c r="K58" i="8"/>
  <c r="L58" i="8"/>
  <c r="J371" i="7"/>
  <c r="K371" i="7"/>
  <c r="L371" i="7"/>
  <c r="D59" i="8"/>
  <c r="N371" i="7"/>
  <c r="N370" i="7"/>
  <c r="O371" i="7"/>
  <c r="P371" i="7"/>
  <c r="S371" i="7"/>
  <c r="I371" i="7"/>
  <c r="C59" i="8" s="1"/>
  <c r="D370" i="6"/>
  <c r="C370" i="6" s="1"/>
  <c r="Q373" i="7" s="1"/>
  <c r="M373" i="7" s="1"/>
  <c r="T373" i="7" s="1"/>
  <c r="D371" i="6"/>
  <c r="D372" i="6"/>
  <c r="C372" i="6" s="1"/>
  <c r="Q375" i="7" s="1"/>
  <c r="D373" i="6"/>
  <c r="C373" i="6"/>
  <c r="Q376" i="7" s="1"/>
  <c r="R376" i="7" s="1"/>
  <c r="D374" i="6"/>
  <c r="C374" i="6" s="1"/>
  <c r="Q377" i="7" s="1"/>
  <c r="D375" i="6"/>
  <c r="C375" i="6" s="1"/>
  <c r="Q378" i="7" s="1"/>
  <c r="R378" i="7" s="1"/>
  <c r="D376" i="6"/>
  <c r="C376" i="6" s="1"/>
  <c r="Q379" i="7" s="1"/>
  <c r="M379" i="7" s="1"/>
  <c r="T379" i="7" s="1"/>
  <c r="D377" i="6"/>
  <c r="C377" i="6" s="1"/>
  <c r="Q380" i="7" s="1"/>
  <c r="D378" i="6"/>
  <c r="C378" i="6" s="1"/>
  <c r="Q381" i="7" s="1"/>
  <c r="D369" i="6"/>
  <c r="C369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J368" i="7"/>
  <c r="K368" i="7"/>
  <c r="L368" i="7"/>
  <c r="N368" i="7"/>
  <c r="O368" i="7"/>
  <c r="P368" i="7"/>
  <c r="S368" i="7"/>
  <c r="I368" i="7"/>
  <c r="C57" i="8" s="1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J361" i="7"/>
  <c r="K361" i="7"/>
  <c r="L361" i="7"/>
  <c r="N361" i="7"/>
  <c r="O361" i="7"/>
  <c r="P361" i="7"/>
  <c r="S361" i="7"/>
  <c r="I361" i="7"/>
  <c r="C56" i="8"/>
  <c r="D360" i="6"/>
  <c r="C360" i="6"/>
  <c r="Q363" i="7" s="1"/>
  <c r="D361" i="6"/>
  <c r="C361" i="6" s="1"/>
  <c r="Q364" i="7" s="1"/>
  <c r="R364" i="7" s="1"/>
  <c r="D362" i="6"/>
  <c r="C362" i="6" s="1"/>
  <c r="Q365" i="7" s="1"/>
  <c r="M365" i="7" s="1"/>
  <c r="T365" i="7" s="1"/>
  <c r="D363" i="6"/>
  <c r="C363" i="6" s="1"/>
  <c r="Q366" i="7" s="1"/>
  <c r="D364" i="6"/>
  <c r="C364" i="6" s="1"/>
  <c r="Q367" i="7" s="1"/>
  <c r="D359" i="6"/>
  <c r="C359" i="6" s="1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E54" i="8"/>
  <c r="F54" i="8"/>
  <c r="G54" i="8"/>
  <c r="H54" i="8"/>
  <c r="J54" i="8"/>
  <c r="K54" i="8"/>
  <c r="L54" i="8"/>
  <c r="J357" i="7"/>
  <c r="K357" i="7"/>
  <c r="L357" i="7"/>
  <c r="D55" i="8"/>
  <c r="N357" i="7"/>
  <c r="O357" i="7"/>
  <c r="P357" i="7"/>
  <c r="S357" i="7"/>
  <c r="I357" i="7"/>
  <c r="C55" i="8"/>
  <c r="D356" i="6"/>
  <c r="C356" i="6"/>
  <c r="Q359" i="7" s="1"/>
  <c r="D357" i="6"/>
  <c r="D355" i="6"/>
  <c r="C355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E52" i="8"/>
  <c r="F52" i="8"/>
  <c r="G52" i="8"/>
  <c r="H52" i="8"/>
  <c r="J52" i="8"/>
  <c r="K52" i="8"/>
  <c r="L52" i="8"/>
  <c r="J353" i="7"/>
  <c r="J352" i="7" s="1"/>
  <c r="K353" i="7"/>
  <c r="K352" i="7" s="1"/>
  <c r="L353" i="7"/>
  <c r="L352" i="7" s="1"/>
  <c r="N353" i="7"/>
  <c r="N352" i="7" s="1"/>
  <c r="O353" i="7"/>
  <c r="O352" i="7" s="1"/>
  <c r="P353" i="7"/>
  <c r="P352" i="7" s="1"/>
  <c r="S353" i="7"/>
  <c r="S352" i="7" s="1"/>
  <c r="I353" i="7"/>
  <c r="I352" i="7" s="1"/>
  <c r="D352" i="6"/>
  <c r="C352" i="6" s="1"/>
  <c r="D351" i="6"/>
  <c r="C351" i="6" s="1"/>
  <c r="Q354" i="7" s="1"/>
  <c r="E350" i="6"/>
  <c r="E349" i="6"/>
  <c r="F350" i="6"/>
  <c r="F349" i="6"/>
  <c r="G350" i="6"/>
  <c r="G349" i="6"/>
  <c r="H350" i="6"/>
  <c r="H349" i="6"/>
  <c r="I350" i="6"/>
  <c r="I349" i="6"/>
  <c r="J350" i="6"/>
  <c r="J349" i="6"/>
  <c r="K350" i="6"/>
  <c r="K349" i="6"/>
  <c r="L350" i="6"/>
  <c r="L349" i="6"/>
  <c r="M350" i="6"/>
  <c r="M349" i="6"/>
  <c r="N350" i="6"/>
  <c r="N349" i="6"/>
  <c r="O350" i="6"/>
  <c r="O349" i="6"/>
  <c r="P350" i="6"/>
  <c r="P349" i="6"/>
  <c r="Q350" i="6"/>
  <c r="Q349" i="6"/>
  <c r="R350" i="6"/>
  <c r="R349" i="6"/>
  <c r="S350" i="6"/>
  <c r="S349" i="6"/>
  <c r="T350" i="6"/>
  <c r="T349" i="6"/>
  <c r="E48" i="8"/>
  <c r="F48" i="8"/>
  <c r="G48" i="8"/>
  <c r="H48" i="8"/>
  <c r="J48" i="8"/>
  <c r="K48" i="8"/>
  <c r="L48" i="8"/>
  <c r="J350" i="7"/>
  <c r="K350" i="7"/>
  <c r="L350" i="7"/>
  <c r="D51" i="8" s="1"/>
  <c r="N350" i="7"/>
  <c r="O350" i="7"/>
  <c r="P350" i="7"/>
  <c r="S350" i="7"/>
  <c r="I350" i="7"/>
  <c r="J346" i="7"/>
  <c r="K346" i="7"/>
  <c r="L346" i="7"/>
  <c r="D50" i="8"/>
  <c r="N346" i="7"/>
  <c r="O346" i="7"/>
  <c r="P346" i="7"/>
  <c r="S346" i="7"/>
  <c r="I346" i="7"/>
  <c r="C50" i="8"/>
  <c r="J341" i="7"/>
  <c r="J340" i="7"/>
  <c r="K341" i="7"/>
  <c r="K340" i="7"/>
  <c r="L341" i="7"/>
  <c r="L340" i="7"/>
  <c r="N341" i="7"/>
  <c r="N340" i="7"/>
  <c r="O341" i="7"/>
  <c r="O340" i="7"/>
  <c r="P341" i="7"/>
  <c r="P340" i="7"/>
  <c r="S341" i="7"/>
  <c r="S340" i="7"/>
  <c r="I341" i="7"/>
  <c r="C49" i="8"/>
  <c r="D348" i="6"/>
  <c r="C348" i="6"/>
  <c r="D345" i="6"/>
  <c r="C345" i="6"/>
  <c r="Q348" i="7" s="1"/>
  <c r="R348" i="7" s="1"/>
  <c r="D346" i="6"/>
  <c r="D344" i="6"/>
  <c r="C344" i="6"/>
  <c r="Q347" i="7" s="1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D340" i="6"/>
  <c r="C340" i="6" s="1"/>
  <c r="Q343" i="7" s="1"/>
  <c r="D341" i="6"/>
  <c r="C341" i="6"/>
  <c r="Q344" i="7" s="1"/>
  <c r="D342" i="6"/>
  <c r="C342" i="6" s="1"/>
  <c r="Q345" i="7" s="1"/>
  <c r="M345" i="7" s="1"/>
  <c r="T345" i="7" s="1"/>
  <c r="D339" i="6"/>
  <c r="C339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E44" i="8"/>
  <c r="F44" i="8"/>
  <c r="G44" i="8"/>
  <c r="H44" i="8"/>
  <c r="J44" i="8"/>
  <c r="K44" i="8"/>
  <c r="L44" i="8"/>
  <c r="J338" i="7"/>
  <c r="K338" i="7"/>
  <c r="L338" i="7"/>
  <c r="D47" i="8" s="1"/>
  <c r="N338" i="7"/>
  <c r="O338" i="7"/>
  <c r="P338" i="7"/>
  <c r="S338" i="7"/>
  <c r="I338" i="7"/>
  <c r="J336" i="7"/>
  <c r="K336" i="7"/>
  <c r="L336" i="7"/>
  <c r="D46" i="8"/>
  <c r="N336" i="7"/>
  <c r="O336" i="7"/>
  <c r="P336" i="7"/>
  <c r="S336" i="7"/>
  <c r="I336" i="7"/>
  <c r="J326" i="7"/>
  <c r="J325" i="7" s="1"/>
  <c r="K326" i="7"/>
  <c r="K325" i="7" s="1"/>
  <c r="L326" i="7"/>
  <c r="L325" i="7" s="1"/>
  <c r="N326" i="7"/>
  <c r="N325" i="7" s="1"/>
  <c r="O326" i="7"/>
  <c r="O325" i="7" s="1"/>
  <c r="P326" i="7"/>
  <c r="P325" i="7" s="1"/>
  <c r="S326" i="7"/>
  <c r="S325" i="7" s="1"/>
  <c r="I326" i="7"/>
  <c r="I325" i="7" s="1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D325" i="6"/>
  <c r="C325" i="6" s="1"/>
  <c r="Q328" i="7" s="1"/>
  <c r="D326" i="6"/>
  <c r="D327" i="6"/>
  <c r="C327" i="6" s="1"/>
  <c r="Q330" i="7" s="1"/>
  <c r="M330" i="7" s="1"/>
  <c r="T330" i="7" s="1"/>
  <c r="D328" i="6"/>
  <c r="D329" i="6"/>
  <c r="C329" i="6" s="1"/>
  <c r="Q332" i="7" s="1"/>
  <c r="D330" i="6"/>
  <c r="C330" i="6"/>
  <c r="Q333" i="7" s="1"/>
  <c r="D331" i="6"/>
  <c r="C331" i="6" s="1"/>
  <c r="Q334" i="7" s="1"/>
  <c r="R334" i="7" s="1"/>
  <c r="D332" i="6"/>
  <c r="C332" i="6" s="1"/>
  <c r="Q335" i="7" s="1"/>
  <c r="D324" i="6"/>
  <c r="C324" i="6" s="1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J321" i="7"/>
  <c r="K321" i="7"/>
  <c r="L321" i="7"/>
  <c r="N321" i="7"/>
  <c r="O321" i="7"/>
  <c r="P321" i="7"/>
  <c r="S321" i="7"/>
  <c r="I321" i="7"/>
  <c r="D320" i="6"/>
  <c r="C320" i="6" s="1"/>
  <c r="Q323" i="7" s="1"/>
  <c r="D321" i="6"/>
  <c r="D319" i="6"/>
  <c r="C319" i="6" s="1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E41" i="8"/>
  <c r="F41" i="8"/>
  <c r="G41" i="8"/>
  <c r="H41" i="8"/>
  <c r="J41" i="8"/>
  <c r="K41" i="8"/>
  <c r="L41" i="8"/>
  <c r="J316" i="7"/>
  <c r="K316" i="7"/>
  <c r="L316" i="7"/>
  <c r="D42" i="8"/>
  <c r="N316" i="7"/>
  <c r="N315" i="7"/>
  <c r="O316" i="7"/>
  <c r="P316" i="7"/>
  <c r="S316" i="7"/>
  <c r="I316" i="7"/>
  <c r="I315" i="7" s="1"/>
  <c r="D315" i="6"/>
  <c r="C315" i="6" s="1"/>
  <c r="Q318" i="7" s="1"/>
  <c r="D316" i="6"/>
  <c r="C316" i="6"/>
  <c r="Q319" i="7" s="1"/>
  <c r="D317" i="6"/>
  <c r="D314" i="6"/>
  <c r="C314" i="6"/>
  <c r="E313" i="6"/>
  <c r="F313" i="6"/>
  <c r="F312" i="6" s="1"/>
  <c r="G313" i="6"/>
  <c r="H313" i="6"/>
  <c r="H312" i="6"/>
  <c r="I313" i="6"/>
  <c r="J313" i="6"/>
  <c r="J312" i="6" s="1"/>
  <c r="K313" i="6"/>
  <c r="L313" i="6"/>
  <c r="L312" i="6"/>
  <c r="M313" i="6"/>
  <c r="N313" i="6"/>
  <c r="N312" i="6" s="1"/>
  <c r="O313" i="6"/>
  <c r="P313" i="6"/>
  <c r="P312" i="6"/>
  <c r="Q313" i="6"/>
  <c r="R313" i="6"/>
  <c r="R312" i="6" s="1"/>
  <c r="S313" i="6"/>
  <c r="T313" i="6"/>
  <c r="T312" i="6"/>
  <c r="J310" i="7"/>
  <c r="J309" i="7"/>
  <c r="K310" i="7"/>
  <c r="K309" i="7"/>
  <c r="L310" i="7"/>
  <c r="L309" i="7"/>
  <c r="N310" i="7"/>
  <c r="N309" i="7"/>
  <c r="O310" i="7"/>
  <c r="O309" i="7"/>
  <c r="P310" i="7"/>
  <c r="P309" i="7"/>
  <c r="S310" i="7"/>
  <c r="S309" i="7"/>
  <c r="I310" i="7"/>
  <c r="I309" i="7"/>
  <c r="D309" i="6"/>
  <c r="C309" i="6"/>
  <c r="Q312" i="7" s="1"/>
  <c r="D310" i="6"/>
  <c r="C310" i="6" s="1"/>
  <c r="Q313" i="7" s="1"/>
  <c r="D311" i="6"/>
  <c r="C311" i="6"/>
  <c r="Q314" i="7" s="1"/>
  <c r="D308" i="6"/>
  <c r="C308" i="6" s="1"/>
  <c r="Q311" i="7" s="1"/>
  <c r="M311" i="7" s="1"/>
  <c r="E307" i="6"/>
  <c r="E306" i="6" s="1"/>
  <c r="F307" i="6"/>
  <c r="F306" i="6" s="1"/>
  <c r="G307" i="6"/>
  <c r="G306" i="6" s="1"/>
  <c r="H307" i="6"/>
  <c r="H306" i="6" s="1"/>
  <c r="I307" i="6"/>
  <c r="I306" i="6" s="1"/>
  <c r="J307" i="6"/>
  <c r="J306" i="6" s="1"/>
  <c r="K307" i="6"/>
  <c r="K306" i="6" s="1"/>
  <c r="L307" i="6"/>
  <c r="L306" i="6" s="1"/>
  <c r="M307" i="6"/>
  <c r="M306" i="6" s="1"/>
  <c r="N307" i="6"/>
  <c r="N306" i="6" s="1"/>
  <c r="O307" i="6"/>
  <c r="O306" i="6" s="1"/>
  <c r="P307" i="6"/>
  <c r="P306" i="6" s="1"/>
  <c r="Q307" i="6"/>
  <c r="Q306" i="6" s="1"/>
  <c r="R307" i="6"/>
  <c r="R306" i="6" s="1"/>
  <c r="S307" i="6"/>
  <c r="S306" i="6"/>
  <c r="T307" i="6"/>
  <c r="T306" i="6" s="1"/>
  <c r="J307" i="7"/>
  <c r="J306" i="7"/>
  <c r="K307" i="7"/>
  <c r="K306" i="7" s="1"/>
  <c r="L307" i="7"/>
  <c r="L306" i="7"/>
  <c r="N307" i="7"/>
  <c r="N306" i="7" s="1"/>
  <c r="O307" i="7"/>
  <c r="O306" i="7"/>
  <c r="P307" i="7"/>
  <c r="P306" i="7" s="1"/>
  <c r="S307" i="7"/>
  <c r="S306" i="7"/>
  <c r="I307" i="7"/>
  <c r="I306" i="7" s="1"/>
  <c r="E304" i="6"/>
  <c r="E303" i="6" s="1"/>
  <c r="F304" i="6"/>
  <c r="F303" i="6" s="1"/>
  <c r="G304" i="6"/>
  <c r="G303" i="6" s="1"/>
  <c r="H304" i="6"/>
  <c r="H303" i="6" s="1"/>
  <c r="I304" i="6"/>
  <c r="I303" i="6" s="1"/>
  <c r="J304" i="6"/>
  <c r="J303" i="6" s="1"/>
  <c r="K304" i="6"/>
  <c r="K303" i="6" s="1"/>
  <c r="L304" i="6"/>
  <c r="L303" i="6" s="1"/>
  <c r="M304" i="6"/>
  <c r="M303" i="6" s="1"/>
  <c r="N304" i="6"/>
  <c r="N303" i="6" s="1"/>
  <c r="O304" i="6"/>
  <c r="O303" i="6" s="1"/>
  <c r="P304" i="6"/>
  <c r="P303" i="6" s="1"/>
  <c r="Q304" i="6"/>
  <c r="Q303" i="6"/>
  <c r="R304" i="6"/>
  <c r="R303" i="6" s="1"/>
  <c r="S304" i="6"/>
  <c r="S303" i="6" s="1"/>
  <c r="T304" i="6"/>
  <c r="T303" i="6" s="1"/>
  <c r="J303" i="7"/>
  <c r="J302" i="7"/>
  <c r="K303" i="7"/>
  <c r="K302" i="7" s="1"/>
  <c r="L303" i="7"/>
  <c r="L302" i="7"/>
  <c r="N303" i="7"/>
  <c r="N302" i="7" s="1"/>
  <c r="O303" i="7"/>
  <c r="O302" i="7"/>
  <c r="P303" i="7"/>
  <c r="P302" i="7" s="1"/>
  <c r="S303" i="7"/>
  <c r="S302" i="7"/>
  <c r="I303" i="7"/>
  <c r="D302" i="6"/>
  <c r="C302" i="6"/>
  <c r="Q305" i="7"/>
  <c r="M305" i="7" s="1"/>
  <c r="T305" i="7" s="1"/>
  <c r="D301" i="6"/>
  <c r="C301" i="6" s="1"/>
  <c r="E300" i="6"/>
  <c r="E299" i="6"/>
  <c r="F300" i="6"/>
  <c r="F299" i="6" s="1"/>
  <c r="G300" i="6"/>
  <c r="G299" i="6"/>
  <c r="H300" i="6"/>
  <c r="H299" i="6" s="1"/>
  <c r="I300" i="6"/>
  <c r="I299" i="6"/>
  <c r="J300" i="6"/>
  <c r="J299" i="6" s="1"/>
  <c r="K300" i="6"/>
  <c r="K299" i="6"/>
  <c r="L300" i="6"/>
  <c r="L299" i="6" s="1"/>
  <c r="M300" i="6"/>
  <c r="M299" i="6"/>
  <c r="N300" i="6"/>
  <c r="N299" i="6" s="1"/>
  <c r="O300" i="6"/>
  <c r="O299" i="6"/>
  <c r="P300" i="6"/>
  <c r="P299" i="6" s="1"/>
  <c r="Q300" i="6"/>
  <c r="Q299" i="6"/>
  <c r="R300" i="6"/>
  <c r="R299" i="6" s="1"/>
  <c r="S300" i="6"/>
  <c r="S299" i="6"/>
  <c r="T300" i="6"/>
  <c r="T299" i="6" s="1"/>
  <c r="E33" i="8"/>
  <c r="F33" i="8"/>
  <c r="G33" i="8"/>
  <c r="H33" i="8"/>
  <c r="J33" i="8"/>
  <c r="K33" i="8"/>
  <c r="L33" i="8"/>
  <c r="J300" i="7"/>
  <c r="J299" i="7" s="1"/>
  <c r="K300" i="7"/>
  <c r="K299" i="7" s="1"/>
  <c r="L300" i="7"/>
  <c r="D34" i="8" s="1"/>
  <c r="D33" i="8" s="1"/>
  <c r="L299" i="7"/>
  <c r="N300" i="7"/>
  <c r="N299" i="7" s="1"/>
  <c r="O300" i="7"/>
  <c r="O299" i="7" s="1"/>
  <c r="P300" i="7"/>
  <c r="P299" i="7" s="1"/>
  <c r="S300" i="7"/>
  <c r="S299" i="7" s="1"/>
  <c r="S13" i="7" s="1"/>
  <c r="I300" i="7"/>
  <c r="C34" i="8"/>
  <c r="C33" i="8" s="1"/>
  <c r="E297" i="6"/>
  <c r="E296" i="6" s="1"/>
  <c r="F297" i="6"/>
  <c r="F296" i="6" s="1"/>
  <c r="G297" i="6"/>
  <c r="G296" i="6" s="1"/>
  <c r="H297" i="6"/>
  <c r="H296" i="6" s="1"/>
  <c r="I297" i="6"/>
  <c r="I296" i="6" s="1"/>
  <c r="J297" i="6"/>
  <c r="J296" i="6" s="1"/>
  <c r="K297" i="6"/>
  <c r="K296" i="6" s="1"/>
  <c r="L297" i="6"/>
  <c r="L296" i="6" s="1"/>
  <c r="M297" i="6"/>
  <c r="M296" i="6" s="1"/>
  <c r="N297" i="6"/>
  <c r="N296" i="6" s="1"/>
  <c r="O297" i="6"/>
  <c r="O296" i="6"/>
  <c r="P297" i="6"/>
  <c r="P296" i="6" s="1"/>
  <c r="Q297" i="6"/>
  <c r="Q296" i="6" s="1"/>
  <c r="R297" i="6"/>
  <c r="R296" i="6" s="1"/>
  <c r="S297" i="6"/>
  <c r="S296" i="6" s="1"/>
  <c r="T297" i="6"/>
  <c r="T296" i="6" s="1"/>
  <c r="D298" i="6"/>
  <c r="E28" i="8"/>
  <c r="F28" i="8"/>
  <c r="G28" i="8"/>
  <c r="H28" i="8"/>
  <c r="J28" i="8"/>
  <c r="K28" i="8"/>
  <c r="L28" i="8"/>
  <c r="J297" i="7"/>
  <c r="K297" i="7"/>
  <c r="L297" i="7"/>
  <c r="D32" i="8"/>
  <c r="N297" i="7"/>
  <c r="O297" i="7"/>
  <c r="P297" i="7"/>
  <c r="S297" i="7"/>
  <c r="I297" i="7"/>
  <c r="C32" i="8"/>
  <c r="J295" i="7"/>
  <c r="K295" i="7"/>
  <c r="L295" i="7"/>
  <c r="D31" i="8"/>
  <c r="N295" i="7"/>
  <c r="O295" i="7"/>
  <c r="P295" i="7"/>
  <c r="S295" i="7"/>
  <c r="S286" i="7" s="1"/>
  <c r="I295" i="7"/>
  <c r="C31" i="8" s="1"/>
  <c r="J290" i="7"/>
  <c r="J286" i="7" s="1"/>
  <c r="K290" i="7"/>
  <c r="L290" i="7"/>
  <c r="D30" i="8" s="1"/>
  <c r="N290" i="7"/>
  <c r="O290" i="7"/>
  <c r="P290" i="7"/>
  <c r="S290" i="7"/>
  <c r="I290" i="7"/>
  <c r="J287" i="7"/>
  <c r="K287" i="7"/>
  <c r="L287" i="7"/>
  <c r="D29" i="8"/>
  <c r="N287" i="7"/>
  <c r="O287" i="7"/>
  <c r="O286" i="7"/>
  <c r="P287" i="7"/>
  <c r="S287" i="7"/>
  <c r="I287" i="7"/>
  <c r="C29" i="8" s="1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D293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D289" i="6"/>
  <c r="C289" i="6"/>
  <c r="Q292" i="7" s="1"/>
  <c r="D290" i="6"/>
  <c r="C290" i="6"/>
  <c r="Q293" i="7"/>
  <c r="M293" i="7" s="1"/>
  <c r="T293" i="7" s="1"/>
  <c r="D291" i="6"/>
  <c r="C291" i="6" s="1"/>
  <c r="Q294" i="7" s="1"/>
  <c r="D288" i="6"/>
  <c r="C288" i="6" s="1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D286" i="6"/>
  <c r="C286" i="6"/>
  <c r="D285" i="6"/>
  <c r="C285" i="6" s="1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J284" i="7"/>
  <c r="J283" i="7" s="1"/>
  <c r="K284" i="7"/>
  <c r="K283" i="7" s="1"/>
  <c r="L284" i="7"/>
  <c r="N284" i="7"/>
  <c r="N283" i="7" s="1"/>
  <c r="O284" i="7"/>
  <c r="O283" i="7"/>
  <c r="P284" i="7"/>
  <c r="P283" i="7" s="1"/>
  <c r="S284" i="7"/>
  <c r="S283" i="7" s="1"/>
  <c r="I284" i="7"/>
  <c r="I283" i="7" s="1"/>
  <c r="D282" i="6"/>
  <c r="E281" i="6"/>
  <c r="E280" i="6"/>
  <c r="F281" i="6"/>
  <c r="F280" i="6" s="1"/>
  <c r="G281" i="6"/>
  <c r="G280" i="6"/>
  <c r="H281" i="6"/>
  <c r="H280" i="6" s="1"/>
  <c r="I281" i="6"/>
  <c r="I280" i="6" s="1"/>
  <c r="J281" i="6"/>
  <c r="J280" i="6" s="1"/>
  <c r="K281" i="6"/>
  <c r="K280" i="6" s="1"/>
  <c r="L281" i="6"/>
  <c r="L280" i="6" s="1"/>
  <c r="M281" i="6"/>
  <c r="M280" i="6"/>
  <c r="N281" i="6"/>
  <c r="N280" i="6" s="1"/>
  <c r="O281" i="6"/>
  <c r="O280" i="6"/>
  <c r="P281" i="6"/>
  <c r="P280" i="6" s="1"/>
  <c r="Q281" i="6"/>
  <c r="Q280" i="6" s="1"/>
  <c r="R281" i="6"/>
  <c r="R280" i="6" s="1"/>
  <c r="S281" i="6"/>
  <c r="S280" i="6" s="1"/>
  <c r="T281" i="6"/>
  <c r="T280" i="6" s="1"/>
  <c r="J277" i="7"/>
  <c r="K277" i="7"/>
  <c r="L277" i="7"/>
  <c r="D25" i="8" s="1"/>
  <c r="N277" i="7"/>
  <c r="O277" i="7"/>
  <c r="P277" i="7"/>
  <c r="S277" i="7"/>
  <c r="I277" i="7"/>
  <c r="C25" i="8"/>
  <c r="C23" i="8" s="1"/>
  <c r="D276" i="6"/>
  <c r="C276" i="6" s="1"/>
  <c r="Q279" i="7" s="1"/>
  <c r="R279" i="7" s="1"/>
  <c r="D277" i="6"/>
  <c r="D278" i="6"/>
  <c r="C278" i="6" s="1"/>
  <c r="Q281" i="7" s="1"/>
  <c r="R281" i="7" s="1"/>
  <c r="D279" i="6"/>
  <c r="C279" i="6" s="1"/>
  <c r="Q282" i="7" s="1"/>
  <c r="M282" i="7" s="1"/>
  <c r="T282" i="7" s="1"/>
  <c r="D275" i="6"/>
  <c r="C275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E23" i="8"/>
  <c r="F23" i="8"/>
  <c r="G23" i="8"/>
  <c r="H23" i="8"/>
  <c r="J23" i="8"/>
  <c r="K23" i="8"/>
  <c r="L23" i="8"/>
  <c r="J255" i="7"/>
  <c r="J254" i="7" s="1"/>
  <c r="K255" i="7"/>
  <c r="L255" i="7"/>
  <c r="D24" i="8"/>
  <c r="D23" i="8" s="1"/>
  <c r="N255" i="7"/>
  <c r="O255" i="7"/>
  <c r="O254" i="7"/>
  <c r="P255" i="7"/>
  <c r="S255" i="7"/>
  <c r="I255" i="7"/>
  <c r="D254" i="6"/>
  <c r="C254" i="6" s="1"/>
  <c r="Q257" i="7" s="1"/>
  <c r="R257" i="7" s="1"/>
  <c r="D255" i="6"/>
  <c r="D256" i="6"/>
  <c r="C256" i="6" s="1"/>
  <c r="Q259" i="7" s="1"/>
  <c r="D257" i="6"/>
  <c r="C257" i="6" s="1"/>
  <c r="Q260" i="7" s="1"/>
  <c r="D258" i="6"/>
  <c r="C258" i="6" s="1"/>
  <c r="Q261" i="7" s="1"/>
  <c r="M261" i="7" s="1"/>
  <c r="T261" i="7" s="1"/>
  <c r="D259" i="6"/>
  <c r="C259" i="6" s="1"/>
  <c r="Q262" i="7" s="1"/>
  <c r="D260" i="6"/>
  <c r="C260" i="6"/>
  <c r="Q263" i="7" s="1"/>
  <c r="D261" i="6"/>
  <c r="C261" i="6" s="1"/>
  <c r="Q264" i="7" s="1"/>
  <c r="M264" i="7" s="1"/>
  <c r="T264" i="7" s="1"/>
  <c r="D262" i="6"/>
  <c r="C262" i="6" s="1"/>
  <c r="Q265" i="7" s="1"/>
  <c r="D263" i="6"/>
  <c r="C263" i="6" s="1"/>
  <c r="Q266" i="7" s="1"/>
  <c r="R266" i="7" s="1"/>
  <c r="D264" i="6"/>
  <c r="C264" i="6" s="1"/>
  <c r="Q267" i="7" s="1"/>
  <c r="M267" i="7" s="1"/>
  <c r="D265" i="6"/>
  <c r="C265" i="6" s="1"/>
  <c r="Q268" i="7" s="1"/>
  <c r="R268" i="7" s="1"/>
  <c r="D266" i="6"/>
  <c r="C266" i="6" s="1"/>
  <c r="Q269" i="7" s="1"/>
  <c r="D267" i="6"/>
  <c r="C267" i="6"/>
  <c r="Q270" i="7" s="1"/>
  <c r="M270" i="7" s="1"/>
  <c r="T270" i="7" s="1"/>
  <c r="D268" i="6"/>
  <c r="C268" i="6"/>
  <c r="Q271" i="7" s="1"/>
  <c r="R271" i="7" s="1"/>
  <c r="D269" i="6"/>
  <c r="C269" i="6" s="1"/>
  <c r="Q272" i="7" s="1"/>
  <c r="D270" i="6"/>
  <c r="D271" i="6"/>
  <c r="C271" i="6" s="1"/>
  <c r="Q274" i="7" s="1"/>
  <c r="R274" i="7" s="1"/>
  <c r="D272" i="6"/>
  <c r="C272" i="6" s="1"/>
  <c r="Q275" i="7" s="1"/>
  <c r="D273" i="6"/>
  <c r="C273" i="6" s="1"/>
  <c r="Q276" i="7"/>
  <c r="R276" i="7" s="1"/>
  <c r="D253" i="6"/>
  <c r="C253" i="6"/>
  <c r="E252" i="6"/>
  <c r="F252" i="6"/>
  <c r="G252" i="6"/>
  <c r="H252" i="6"/>
  <c r="I252" i="6"/>
  <c r="J252" i="6"/>
  <c r="K252" i="6"/>
  <c r="L252" i="6"/>
  <c r="M252" i="6"/>
  <c r="N252" i="6"/>
  <c r="O252" i="6"/>
  <c r="Q252" i="6"/>
  <c r="R252" i="6"/>
  <c r="S252" i="6"/>
  <c r="S251" i="6" s="1"/>
  <c r="T252" i="6"/>
  <c r="E21" i="8"/>
  <c r="F21" i="8"/>
  <c r="G21" i="8"/>
  <c r="H21" i="8"/>
  <c r="J21" i="8"/>
  <c r="K21" i="8"/>
  <c r="L21" i="8"/>
  <c r="J251" i="7"/>
  <c r="J250" i="7" s="1"/>
  <c r="K251" i="7"/>
  <c r="K250" i="7"/>
  <c r="L251" i="7"/>
  <c r="L250" i="7" s="1"/>
  <c r="N251" i="7"/>
  <c r="N250" i="7"/>
  <c r="O251" i="7"/>
  <c r="O250" i="7" s="1"/>
  <c r="P251" i="7"/>
  <c r="P250" i="7"/>
  <c r="S251" i="7"/>
  <c r="S250" i="7" s="1"/>
  <c r="I251" i="7"/>
  <c r="I250" i="7"/>
  <c r="D250" i="6"/>
  <c r="C250" i="6" s="1"/>
  <c r="Q253" i="7" s="1"/>
  <c r="M253" i="7" s="1"/>
  <c r="T253" i="7" s="1"/>
  <c r="D249" i="6"/>
  <c r="E248" i="6"/>
  <c r="E247" i="6" s="1"/>
  <c r="F248" i="6"/>
  <c r="F247" i="6"/>
  <c r="G248" i="6"/>
  <c r="G247" i="6" s="1"/>
  <c r="H248" i="6"/>
  <c r="H247" i="6"/>
  <c r="I248" i="6"/>
  <c r="I247" i="6" s="1"/>
  <c r="J248" i="6"/>
  <c r="J247" i="6"/>
  <c r="K248" i="6"/>
  <c r="K247" i="6" s="1"/>
  <c r="L248" i="6"/>
  <c r="L247" i="6"/>
  <c r="M248" i="6"/>
  <c r="M247" i="6" s="1"/>
  <c r="N248" i="6"/>
  <c r="N247" i="6"/>
  <c r="O248" i="6"/>
  <c r="O247" i="6" s="1"/>
  <c r="P248" i="6"/>
  <c r="P247" i="6"/>
  <c r="Q248" i="6"/>
  <c r="Q247" i="6" s="1"/>
  <c r="R248" i="6"/>
  <c r="R247" i="6"/>
  <c r="S248" i="6"/>
  <c r="S247" i="6" s="1"/>
  <c r="T248" i="6"/>
  <c r="T247" i="6"/>
  <c r="J248" i="7"/>
  <c r="K248" i="7"/>
  <c r="L248" i="7"/>
  <c r="N248" i="7"/>
  <c r="O248" i="7"/>
  <c r="P248" i="7"/>
  <c r="S248" i="7"/>
  <c r="I248" i="7"/>
  <c r="C20" i="8"/>
  <c r="D246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J245" i="7"/>
  <c r="K245" i="7"/>
  <c r="L245" i="7"/>
  <c r="D19" i="8" s="1"/>
  <c r="N245" i="7"/>
  <c r="O245" i="7"/>
  <c r="P245" i="7"/>
  <c r="S245" i="7"/>
  <c r="I245" i="7"/>
  <c r="C19" i="8"/>
  <c r="D244" i="6"/>
  <c r="C244" i="6" s="1"/>
  <c r="Q247" i="7" s="1"/>
  <c r="D243" i="6"/>
  <c r="C243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J243" i="7"/>
  <c r="K243" i="7"/>
  <c r="L243" i="7"/>
  <c r="N243" i="7"/>
  <c r="O243" i="7"/>
  <c r="P243" i="7"/>
  <c r="S243" i="7"/>
  <c r="I243" i="7"/>
  <c r="C18" i="8" s="1"/>
  <c r="D241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J234" i="7"/>
  <c r="K234" i="7"/>
  <c r="L234" i="7"/>
  <c r="D17" i="8" s="1"/>
  <c r="N234" i="7"/>
  <c r="O234" i="7"/>
  <c r="P234" i="7"/>
  <c r="S234" i="7"/>
  <c r="I234" i="7"/>
  <c r="C17" i="8"/>
  <c r="D233" i="6"/>
  <c r="C233" i="6" s="1"/>
  <c r="D234" i="6"/>
  <c r="C234" i="6" s="1"/>
  <c r="Q237" i="7" s="1"/>
  <c r="R237" i="7" s="1"/>
  <c r="D235" i="6"/>
  <c r="C235" i="6" s="1"/>
  <c r="Q238" i="7" s="1"/>
  <c r="D236" i="6"/>
  <c r="C236" i="6" s="1"/>
  <c r="Q239" i="7" s="1"/>
  <c r="D237" i="6"/>
  <c r="C237" i="6" s="1"/>
  <c r="Q240" i="7" s="1"/>
  <c r="D238" i="6"/>
  <c r="C238" i="6" s="1"/>
  <c r="D239" i="6"/>
  <c r="C239" i="6" s="1"/>
  <c r="Q242" i="7" s="1"/>
  <c r="R242" i="7" s="1"/>
  <c r="D232" i="6"/>
  <c r="C232" i="6"/>
  <c r="Q235" i="7"/>
  <c r="R235" i="7" s="1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J229" i="7"/>
  <c r="K229" i="7"/>
  <c r="L229" i="7"/>
  <c r="D16" i="8"/>
  <c r="N229" i="7"/>
  <c r="O229" i="7"/>
  <c r="P229" i="7"/>
  <c r="S229" i="7"/>
  <c r="I229" i="7"/>
  <c r="C16" i="8" s="1"/>
  <c r="D228" i="6"/>
  <c r="C228" i="6"/>
  <c r="Q231" i="7"/>
  <c r="D229" i="6"/>
  <c r="D230" i="6"/>
  <c r="C230" i="6"/>
  <c r="Q233" i="7"/>
  <c r="D227" i="6"/>
  <c r="C227" i="6" s="1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J183" i="7"/>
  <c r="K183" i="7"/>
  <c r="L183" i="7"/>
  <c r="D15" i="8" s="1"/>
  <c r="N183" i="7"/>
  <c r="O183" i="7"/>
  <c r="P183" i="7"/>
  <c r="S183" i="7"/>
  <c r="I183" i="7"/>
  <c r="C15" i="8" s="1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J175" i="7"/>
  <c r="K175" i="7"/>
  <c r="L175" i="7"/>
  <c r="D14" i="8" s="1"/>
  <c r="N175" i="7"/>
  <c r="O175" i="7"/>
  <c r="P175" i="7"/>
  <c r="S175" i="7"/>
  <c r="I175" i="7"/>
  <c r="C14" i="8"/>
  <c r="D174" i="6"/>
  <c r="D175" i="6"/>
  <c r="D176" i="6"/>
  <c r="C176" i="6" s="1"/>
  <c r="Q179" i="7" s="1"/>
  <c r="M179" i="7" s="1"/>
  <c r="T179" i="7" s="1"/>
  <c r="U179" i="7" s="1"/>
  <c r="D177" i="6"/>
  <c r="C177" i="6"/>
  <c r="Q180" i="7" s="1"/>
  <c r="D178" i="6"/>
  <c r="C178" i="6"/>
  <c r="Q181" i="7"/>
  <c r="M181" i="7" s="1"/>
  <c r="T181" i="7" s="1"/>
  <c r="U181" i="7" s="1"/>
  <c r="D179" i="6"/>
  <c r="C179" i="6" s="1"/>
  <c r="Q182" i="7" s="1"/>
  <c r="D173" i="6"/>
  <c r="C173" i="6" s="1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J173" i="7"/>
  <c r="K173" i="7"/>
  <c r="L173" i="7"/>
  <c r="D13" i="8" s="1"/>
  <c r="N173" i="7"/>
  <c r="O173" i="7"/>
  <c r="P173" i="7"/>
  <c r="S173" i="7"/>
  <c r="I173" i="7"/>
  <c r="C13" i="8"/>
  <c r="D171" i="6"/>
  <c r="C171" i="6" s="1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J171" i="7"/>
  <c r="K171" i="7"/>
  <c r="L171" i="7"/>
  <c r="D12" i="8" s="1"/>
  <c r="N171" i="7"/>
  <c r="O171" i="7"/>
  <c r="P171" i="7"/>
  <c r="S171" i="7"/>
  <c r="I171" i="7"/>
  <c r="C12" i="8"/>
  <c r="D169" i="6"/>
  <c r="C169" i="6" s="1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J169" i="7"/>
  <c r="K169" i="7"/>
  <c r="L169" i="7"/>
  <c r="D11" i="8" s="1"/>
  <c r="N169" i="7"/>
  <c r="O169" i="7"/>
  <c r="P169" i="7"/>
  <c r="S169" i="7"/>
  <c r="I169" i="7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J14" i="7"/>
  <c r="K14" i="7"/>
  <c r="L14" i="7"/>
  <c r="D10" i="8" s="1"/>
  <c r="N14" i="7"/>
  <c r="O14" i="7"/>
  <c r="P14" i="7"/>
  <c r="S14" i="7"/>
  <c r="I14" i="7"/>
  <c r="C10" i="8" s="1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D13" i="6"/>
  <c r="C13" i="6" s="1"/>
  <c r="Q16" i="7" s="1"/>
  <c r="D14" i="6"/>
  <c r="C14" i="6" s="1"/>
  <c r="Q17" i="7" s="1"/>
  <c r="R17" i="7" s="1"/>
  <c r="D15" i="6"/>
  <c r="C15" i="6" s="1"/>
  <c r="D16" i="6"/>
  <c r="D17" i="6"/>
  <c r="C17" i="6" s="1"/>
  <c r="Q20" i="7" s="1"/>
  <c r="R20" i="7" s="1"/>
  <c r="D18" i="6"/>
  <c r="C18" i="6"/>
  <c r="Q21" i="7" s="1"/>
  <c r="D19" i="6"/>
  <c r="C19" i="6" s="1"/>
  <c r="Q22" i="7" s="1"/>
  <c r="R22" i="7" s="1"/>
  <c r="D20" i="6"/>
  <c r="C20" i="6"/>
  <c r="Q23" i="7" s="1"/>
  <c r="M23" i="7" s="1"/>
  <c r="T23" i="7" s="1"/>
  <c r="D21" i="6"/>
  <c r="C21" i="6" s="1"/>
  <c r="Q24" i="7" s="1"/>
  <c r="M24" i="7" s="1"/>
  <c r="T24" i="7" s="1"/>
  <c r="D22" i="6"/>
  <c r="C22" i="6" s="1"/>
  <c r="Q25" i="7" s="1"/>
  <c r="R25" i="7" s="1"/>
  <c r="D23" i="6"/>
  <c r="C23" i="6" s="1"/>
  <c r="Q26" i="7" s="1"/>
  <c r="D24" i="6"/>
  <c r="C24" i="6" s="1"/>
  <c r="Q27" i="7" s="1"/>
  <c r="R27" i="7" s="1"/>
  <c r="D25" i="6"/>
  <c r="C25" i="6" s="1"/>
  <c r="Q28" i="7" s="1"/>
  <c r="D26" i="6"/>
  <c r="C26" i="6" s="1"/>
  <c r="Q29" i="7" s="1"/>
  <c r="D27" i="6"/>
  <c r="C27" i="6" s="1"/>
  <c r="Q30" i="7" s="1"/>
  <c r="R30" i="7" s="1"/>
  <c r="D28" i="6"/>
  <c r="C28" i="6" s="1"/>
  <c r="Q31" i="7" s="1"/>
  <c r="R31" i="7" s="1"/>
  <c r="D29" i="6"/>
  <c r="C29" i="6" s="1"/>
  <c r="Q32" i="7" s="1"/>
  <c r="M32" i="7" s="1"/>
  <c r="T32" i="7" s="1"/>
  <c r="D30" i="6"/>
  <c r="C30" i="6" s="1"/>
  <c r="Q33" i="7" s="1"/>
  <c r="M33" i="7" s="1"/>
  <c r="T33" i="7" s="1"/>
  <c r="D31" i="6"/>
  <c r="C31" i="6" s="1"/>
  <c r="Q34" i="7" s="1"/>
  <c r="D32" i="6"/>
  <c r="C32" i="6"/>
  <c r="Q35" i="7" s="1"/>
  <c r="R35" i="7" s="1"/>
  <c r="D33" i="6"/>
  <c r="C33" i="6"/>
  <c r="Q36" i="7" s="1"/>
  <c r="R36" i="7" s="1"/>
  <c r="D34" i="6"/>
  <c r="C34" i="6"/>
  <c r="Q37" i="7" s="1"/>
  <c r="D35" i="6"/>
  <c r="C35" i="6" s="1"/>
  <c r="Q38" i="7" s="1"/>
  <c r="M38" i="7" s="1"/>
  <c r="T38" i="7" s="1"/>
  <c r="D36" i="6"/>
  <c r="C36" i="6" s="1"/>
  <c r="Q39" i="7" s="1"/>
  <c r="R39" i="7" s="1"/>
  <c r="D37" i="6"/>
  <c r="C37" i="6" s="1"/>
  <c r="Q40" i="7" s="1"/>
  <c r="D38" i="6"/>
  <c r="C38" i="6" s="1"/>
  <c r="Q41" i="7" s="1"/>
  <c r="D39" i="6"/>
  <c r="C39" i="6" s="1"/>
  <c r="Q42" i="7" s="1"/>
  <c r="M42" i="7" s="1"/>
  <c r="T42" i="7" s="1"/>
  <c r="D40" i="6"/>
  <c r="C40" i="6" s="1"/>
  <c r="Q43" i="7" s="1"/>
  <c r="R43" i="7" s="1"/>
  <c r="D41" i="6"/>
  <c r="C41" i="6"/>
  <c r="Q44" i="7" s="1"/>
  <c r="R44" i="7" s="1"/>
  <c r="D42" i="6"/>
  <c r="C42" i="6" s="1"/>
  <c r="Q45" i="7"/>
  <c r="M45" i="7" s="1"/>
  <c r="T45" i="7" s="1"/>
  <c r="D43" i="6"/>
  <c r="C43" i="6" s="1"/>
  <c r="Q46" i="7" s="1"/>
  <c r="D44" i="6"/>
  <c r="C44" i="6" s="1"/>
  <c r="Q47" i="7" s="1"/>
  <c r="D45" i="6"/>
  <c r="C45" i="6" s="1"/>
  <c r="Q48" i="7" s="1"/>
  <c r="D46" i="6"/>
  <c r="C46" i="6" s="1"/>
  <c r="Q49" i="7" s="1"/>
  <c r="R49" i="7" s="1"/>
  <c r="D47" i="6"/>
  <c r="C47" i="6" s="1"/>
  <c r="Q50" i="7" s="1"/>
  <c r="D48" i="6"/>
  <c r="C48" i="6" s="1"/>
  <c r="Q51" i="7" s="1"/>
  <c r="D49" i="6"/>
  <c r="C49" i="6"/>
  <c r="Q52" i="7" s="1"/>
  <c r="D50" i="6"/>
  <c r="C50" i="6" s="1"/>
  <c r="Q53" i="7" s="1"/>
  <c r="D51" i="6"/>
  <c r="C51" i="6" s="1"/>
  <c r="Q54" i="7" s="1"/>
  <c r="D52" i="6"/>
  <c r="C52" i="6" s="1"/>
  <c r="Q55" i="7" s="1"/>
  <c r="R55" i="7" s="1"/>
  <c r="D53" i="6"/>
  <c r="C53" i="6" s="1"/>
  <c r="Q56" i="7" s="1"/>
  <c r="R56" i="7" s="1"/>
  <c r="D54" i="6"/>
  <c r="C54" i="6" s="1"/>
  <c r="Q57" i="7" s="1"/>
  <c r="D55" i="6"/>
  <c r="C55" i="6" s="1"/>
  <c r="Q58" i="7" s="1"/>
  <c r="M58" i="7" s="1"/>
  <c r="T58" i="7" s="1"/>
  <c r="D56" i="6"/>
  <c r="C56" i="6"/>
  <c r="Q59" i="7" s="1"/>
  <c r="D57" i="6"/>
  <c r="C57" i="6" s="1"/>
  <c r="Q60" i="7" s="1"/>
  <c r="D58" i="6"/>
  <c r="C58" i="6"/>
  <c r="Q61" i="7" s="1"/>
  <c r="D59" i="6"/>
  <c r="C59" i="6" s="1"/>
  <c r="Q62" i="7" s="1"/>
  <c r="D60" i="6"/>
  <c r="C60" i="6" s="1"/>
  <c r="Q63" i="7" s="1"/>
  <c r="D61" i="6"/>
  <c r="C61" i="6" s="1"/>
  <c r="Q64" i="7" s="1"/>
  <c r="D62" i="6"/>
  <c r="C62" i="6" s="1"/>
  <c r="Q65" i="7" s="1"/>
  <c r="R65" i="7" s="1"/>
  <c r="D63" i="6"/>
  <c r="C63" i="6" s="1"/>
  <c r="Q66" i="7" s="1"/>
  <c r="D64" i="6"/>
  <c r="C64" i="6" s="1"/>
  <c r="Q67" i="7" s="1"/>
  <c r="M67" i="7" s="1"/>
  <c r="T67" i="7" s="1"/>
  <c r="D65" i="6"/>
  <c r="C65" i="6" s="1"/>
  <c r="Q68" i="7" s="1"/>
  <c r="M68" i="7" s="1"/>
  <c r="T68" i="7" s="1"/>
  <c r="D66" i="6"/>
  <c r="C66" i="6"/>
  <c r="Q69" i="7" s="1"/>
  <c r="D67" i="6"/>
  <c r="C67" i="6" s="1"/>
  <c r="Q70" i="7" s="1"/>
  <c r="D68" i="6"/>
  <c r="C68" i="6" s="1"/>
  <c r="Q71" i="7" s="1"/>
  <c r="M71" i="7" s="1"/>
  <c r="T71" i="7" s="1"/>
  <c r="D69" i="6"/>
  <c r="C69" i="6" s="1"/>
  <c r="Q72" i="7" s="1"/>
  <c r="M72" i="7" s="1"/>
  <c r="T72" i="7" s="1"/>
  <c r="D70" i="6"/>
  <c r="C70" i="6" s="1"/>
  <c r="Q73" i="7" s="1"/>
  <c r="D71" i="6"/>
  <c r="C71" i="6"/>
  <c r="Q74" i="7" s="1"/>
  <c r="D72" i="6"/>
  <c r="C72" i="6" s="1"/>
  <c r="Q75" i="7" s="1"/>
  <c r="D73" i="6"/>
  <c r="C73" i="6" s="1"/>
  <c r="Q76" i="7" s="1"/>
  <c r="M76" i="7" s="1"/>
  <c r="T76" i="7" s="1"/>
  <c r="D74" i="6"/>
  <c r="C74" i="6"/>
  <c r="Q77" i="7" s="1"/>
  <c r="D75" i="6"/>
  <c r="C75" i="6" s="1"/>
  <c r="Q78" i="7" s="1"/>
  <c r="D76" i="6"/>
  <c r="C76" i="6"/>
  <c r="Q79" i="7" s="1"/>
  <c r="D77" i="6"/>
  <c r="C77" i="6" s="1"/>
  <c r="Q80" i="7" s="1"/>
  <c r="M80" i="7" s="1"/>
  <c r="T80" i="7" s="1"/>
  <c r="D78" i="6"/>
  <c r="C78" i="6" s="1"/>
  <c r="Q81" i="7" s="1"/>
  <c r="D79" i="6"/>
  <c r="C79" i="6" s="1"/>
  <c r="Q82" i="7" s="1"/>
  <c r="D80" i="6"/>
  <c r="C80" i="6" s="1"/>
  <c r="Q83" i="7" s="1"/>
  <c r="D81" i="6"/>
  <c r="C81" i="6" s="1"/>
  <c r="Q84" i="7" s="1"/>
  <c r="D82" i="6"/>
  <c r="C82" i="6"/>
  <c r="Q85" i="7" s="1"/>
  <c r="D83" i="6"/>
  <c r="C83" i="6" s="1"/>
  <c r="Q86" i="7" s="1"/>
  <c r="D84" i="6"/>
  <c r="C84" i="6" s="1"/>
  <c r="Q87" i="7" s="1"/>
  <c r="D85" i="6"/>
  <c r="C85" i="6" s="1"/>
  <c r="Q88" i="7" s="1"/>
  <c r="D86" i="6"/>
  <c r="C86" i="6" s="1"/>
  <c r="Q89" i="7" s="1"/>
  <c r="D87" i="6"/>
  <c r="C87" i="6" s="1"/>
  <c r="Q90" i="7" s="1"/>
  <c r="D88" i="6"/>
  <c r="C88" i="6" s="1"/>
  <c r="Q91" i="7" s="1"/>
  <c r="R91" i="7" s="1"/>
  <c r="D89" i="6"/>
  <c r="C89" i="6"/>
  <c r="Q92" i="7" s="1"/>
  <c r="M92" i="7" s="1"/>
  <c r="T92" i="7" s="1"/>
  <c r="D90" i="6"/>
  <c r="C90" i="6" s="1"/>
  <c r="Q93" i="7" s="1"/>
  <c r="D91" i="6"/>
  <c r="C91" i="6"/>
  <c r="Q94" i="7" s="1"/>
  <c r="M94" i="7" s="1"/>
  <c r="T94" i="7" s="1"/>
  <c r="D92" i="6"/>
  <c r="C92" i="6" s="1"/>
  <c r="Q95" i="7" s="1"/>
  <c r="D93" i="6"/>
  <c r="C93" i="6" s="1"/>
  <c r="Q96" i="7" s="1"/>
  <c r="D94" i="6"/>
  <c r="C94" i="6" s="1"/>
  <c r="Q97" i="7" s="1"/>
  <c r="D95" i="6"/>
  <c r="C95" i="6"/>
  <c r="Q98" i="7" s="1"/>
  <c r="R98" i="7" s="1"/>
  <c r="D96" i="6"/>
  <c r="C96" i="6" s="1"/>
  <c r="Q99" i="7" s="1"/>
  <c r="D97" i="6"/>
  <c r="C97" i="6"/>
  <c r="Q100" i="7" s="1"/>
  <c r="R100" i="7" s="1"/>
  <c r="D98" i="6"/>
  <c r="C98" i="6"/>
  <c r="Q101" i="7" s="1"/>
  <c r="D99" i="6"/>
  <c r="C99" i="6"/>
  <c r="Q102" i="7" s="1"/>
  <c r="R102" i="7" s="1"/>
  <c r="D100" i="6"/>
  <c r="C100" i="6" s="1"/>
  <c r="Q103" i="7"/>
  <c r="D101" i="6"/>
  <c r="C101" i="6" s="1"/>
  <c r="Q104" i="7" s="1"/>
  <c r="D102" i="6"/>
  <c r="C102" i="6"/>
  <c r="Q105" i="7" s="1"/>
  <c r="D103" i="6"/>
  <c r="C103" i="6" s="1"/>
  <c r="Q106" i="7" s="1"/>
  <c r="R106" i="7" s="1"/>
  <c r="D104" i="6"/>
  <c r="C104" i="6" s="1"/>
  <c r="Q107" i="7" s="1"/>
  <c r="M107" i="7" s="1"/>
  <c r="T107" i="7" s="1"/>
  <c r="D105" i="6"/>
  <c r="C105" i="6" s="1"/>
  <c r="Q108" i="7" s="1"/>
  <c r="D106" i="6"/>
  <c r="C106" i="6" s="1"/>
  <c r="Q109" i="7" s="1"/>
  <c r="M109" i="7" s="1"/>
  <c r="T109" i="7" s="1"/>
  <c r="D107" i="6"/>
  <c r="C107" i="6" s="1"/>
  <c r="Q110" i="7" s="1"/>
  <c r="R110" i="7" s="1"/>
  <c r="D108" i="6"/>
  <c r="C108" i="6" s="1"/>
  <c r="Q111" i="7" s="1"/>
  <c r="D109" i="6"/>
  <c r="C109" i="6" s="1"/>
  <c r="Q112" i="7" s="1"/>
  <c r="R112" i="7" s="1"/>
  <c r="D110" i="6"/>
  <c r="C110" i="6" s="1"/>
  <c r="Q113" i="7" s="1"/>
  <c r="R113" i="7" s="1"/>
  <c r="D111" i="6"/>
  <c r="C111" i="6" s="1"/>
  <c r="Q114" i="7" s="1"/>
  <c r="D112" i="6"/>
  <c r="C112" i="6" s="1"/>
  <c r="Q115" i="7" s="1"/>
  <c r="D113" i="6"/>
  <c r="C113" i="6" s="1"/>
  <c r="Q116" i="7" s="1"/>
  <c r="R116" i="7" s="1"/>
  <c r="D114" i="6"/>
  <c r="C114" i="6" s="1"/>
  <c r="Q117" i="7" s="1"/>
  <c r="D115" i="6"/>
  <c r="C115" i="6" s="1"/>
  <c r="Q118" i="7" s="1"/>
  <c r="D116" i="6"/>
  <c r="C116" i="6"/>
  <c r="Q119" i="7" s="1"/>
  <c r="M119" i="7" s="1"/>
  <c r="T119" i="7" s="1"/>
  <c r="D117" i="6"/>
  <c r="C117" i="6" s="1"/>
  <c r="Q120" i="7" s="1"/>
  <c r="D118" i="6"/>
  <c r="C118" i="6" s="1"/>
  <c r="Q121" i="7" s="1"/>
  <c r="D119" i="6"/>
  <c r="C119" i="6"/>
  <c r="Q122" i="7" s="1"/>
  <c r="D120" i="6"/>
  <c r="C120" i="6" s="1"/>
  <c r="Q123" i="7" s="1"/>
  <c r="R123" i="7" s="1"/>
  <c r="D121" i="6"/>
  <c r="C121" i="6" s="1"/>
  <c r="Q124" i="7" s="1"/>
  <c r="D122" i="6"/>
  <c r="C122" i="6" s="1"/>
  <c r="Q125" i="7" s="1"/>
  <c r="D123" i="6"/>
  <c r="C123" i="6" s="1"/>
  <c r="Q126" i="7" s="1"/>
  <c r="M126" i="7" s="1"/>
  <c r="T126" i="7" s="1"/>
  <c r="D124" i="6"/>
  <c r="C124" i="6" s="1"/>
  <c r="Q127" i="7" s="1"/>
  <c r="D125" i="6"/>
  <c r="C125" i="6" s="1"/>
  <c r="Q128" i="7" s="1"/>
  <c r="D126" i="6"/>
  <c r="C126" i="6" s="1"/>
  <c r="Q129" i="7" s="1"/>
  <c r="M129" i="7" s="1"/>
  <c r="T129" i="7" s="1"/>
  <c r="D127" i="6"/>
  <c r="C127" i="6" s="1"/>
  <c r="Q130" i="7" s="1"/>
  <c r="D128" i="6"/>
  <c r="C128" i="6" s="1"/>
  <c r="Q131" i="7" s="1"/>
  <c r="M131" i="7" s="1"/>
  <c r="T131" i="7" s="1"/>
  <c r="D129" i="6"/>
  <c r="C129" i="6" s="1"/>
  <c r="Q132" i="7" s="1"/>
  <c r="D130" i="6"/>
  <c r="C130" i="6" s="1"/>
  <c r="Q133" i="7" s="1"/>
  <c r="M133" i="7" s="1"/>
  <c r="T133" i="7" s="1"/>
  <c r="D131" i="6"/>
  <c r="C131" i="6" s="1"/>
  <c r="Q134" i="7" s="1"/>
  <c r="D132" i="6"/>
  <c r="C132" i="6" s="1"/>
  <c r="Q135" i="7" s="1"/>
  <c r="D133" i="6"/>
  <c r="C133" i="6"/>
  <c r="Q136" i="7" s="1"/>
  <c r="R136" i="7" s="1"/>
  <c r="D134" i="6"/>
  <c r="C134" i="6" s="1"/>
  <c r="Q137" i="7" s="1"/>
  <c r="D135" i="6"/>
  <c r="C135" i="6" s="1"/>
  <c r="Q138" i="7" s="1"/>
  <c r="D136" i="6"/>
  <c r="C136" i="6" s="1"/>
  <c r="Q139" i="7" s="1"/>
  <c r="D137" i="6"/>
  <c r="C137" i="6" s="1"/>
  <c r="Q140" i="7" s="1"/>
  <c r="R140" i="7" s="1"/>
  <c r="D138" i="6"/>
  <c r="C138" i="6" s="1"/>
  <c r="Q141" i="7" s="1"/>
  <c r="D139" i="6"/>
  <c r="C139" i="6" s="1"/>
  <c r="Q142" i="7" s="1"/>
  <c r="D140" i="6"/>
  <c r="C140" i="6" s="1"/>
  <c r="Q143" i="7" s="1"/>
  <c r="D141" i="6"/>
  <c r="C141" i="6" s="1"/>
  <c r="Q144" i="7" s="1"/>
  <c r="M144" i="7" s="1"/>
  <c r="T144" i="7" s="1"/>
  <c r="D142" i="6"/>
  <c r="C142" i="6" s="1"/>
  <c r="Q145" i="7" s="1"/>
  <c r="R145" i="7" s="1"/>
  <c r="D143" i="6"/>
  <c r="C143" i="6" s="1"/>
  <c r="Q146" i="7" s="1"/>
  <c r="D144" i="6"/>
  <c r="C144" i="6" s="1"/>
  <c r="Q147" i="7" s="1"/>
  <c r="D145" i="6"/>
  <c r="C145" i="6" s="1"/>
  <c r="Q148" i="7" s="1"/>
  <c r="D146" i="6"/>
  <c r="C146" i="6" s="1"/>
  <c r="Q149" i="7" s="1"/>
  <c r="D147" i="6"/>
  <c r="C147" i="6" s="1"/>
  <c r="Q150" i="7" s="1"/>
  <c r="D148" i="6"/>
  <c r="C148" i="6" s="1"/>
  <c r="Q151" i="7" s="1"/>
  <c r="D149" i="6"/>
  <c r="C149" i="6" s="1"/>
  <c r="Q152" i="7" s="1"/>
  <c r="D150" i="6"/>
  <c r="C150" i="6" s="1"/>
  <c r="Q153" i="7" s="1"/>
  <c r="D151" i="6"/>
  <c r="C151" i="6" s="1"/>
  <c r="Q154" i="7" s="1"/>
  <c r="M154" i="7" s="1"/>
  <c r="T154" i="7" s="1"/>
  <c r="D152" i="6"/>
  <c r="C152" i="6" s="1"/>
  <c r="Q155" i="7" s="1"/>
  <c r="D153" i="6"/>
  <c r="C153" i="6" s="1"/>
  <c r="Q156" i="7" s="1"/>
  <c r="R156" i="7" s="1"/>
  <c r="D154" i="6"/>
  <c r="C154" i="6" s="1"/>
  <c r="Q157" i="7" s="1"/>
  <c r="D155" i="6"/>
  <c r="C155" i="6" s="1"/>
  <c r="Q158" i="7" s="1"/>
  <c r="D156" i="6"/>
  <c r="C156" i="6" s="1"/>
  <c r="Q159" i="7" s="1"/>
  <c r="R159" i="7" s="1"/>
  <c r="D157" i="6"/>
  <c r="C157" i="6" s="1"/>
  <c r="Q160" i="7" s="1"/>
  <c r="D158" i="6"/>
  <c r="C158" i="6" s="1"/>
  <c r="Q161" i="7" s="1"/>
  <c r="D159" i="6"/>
  <c r="C159" i="6" s="1"/>
  <c r="Q162" i="7" s="1"/>
  <c r="D160" i="6"/>
  <c r="C160" i="6" s="1"/>
  <c r="Q163" i="7" s="1"/>
  <c r="R163" i="7" s="1"/>
  <c r="D161" i="6"/>
  <c r="C161" i="6" s="1"/>
  <c r="Q164" i="7" s="1"/>
  <c r="M164" i="7" s="1"/>
  <c r="T164" i="7" s="1"/>
  <c r="D162" i="6"/>
  <c r="C162" i="6" s="1"/>
  <c r="Q165" i="7" s="1"/>
  <c r="R165" i="7" s="1"/>
  <c r="D163" i="6"/>
  <c r="C163" i="6" s="1"/>
  <c r="Q166" i="7" s="1"/>
  <c r="M166" i="7" s="1"/>
  <c r="T166" i="7" s="1"/>
  <c r="D164" i="6"/>
  <c r="C164" i="6" s="1"/>
  <c r="Q167" i="7" s="1"/>
  <c r="D165" i="6"/>
  <c r="C165" i="6"/>
  <c r="Q168" i="7" s="1"/>
  <c r="M168" i="7" s="1"/>
  <c r="T168" i="7" s="1"/>
  <c r="D12" i="6"/>
  <c r="C12" i="6" s="1"/>
  <c r="P810" i="6"/>
  <c r="I170" i="8"/>
  <c r="N927" i="7"/>
  <c r="O927" i="7"/>
  <c r="P927" i="7"/>
  <c r="S927" i="7"/>
  <c r="L927" i="7"/>
  <c r="D170" i="8"/>
  <c r="C170" i="8"/>
  <c r="C169" i="8" s="1"/>
  <c r="I173" i="8"/>
  <c r="I172" i="8"/>
  <c r="D173" i="8"/>
  <c r="D172" i="8" s="1"/>
  <c r="D168" i="8"/>
  <c r="C168" i="8"/>
  <c r="P508" i="6"/>
  <c r="P507" i="6"/>
  <c r="C181" i="8"/>
  <c r="C180" i="8" s="1"/>
  <c r="D109" i="8"/>
  <c r="D640" i="6"/>
  <c r="C640" i="6" s="1"/>
  <c r="Q643" i="7" s="1"/>
  <c r="M643" i="7" s="1"/>
  <c r="T643" i="7" s="1"/>
  <c r="I15" i="8"/>
  <c r="D129" i="8"/>
  <c r="C129" i="8"/>
  <c r="D123" i="8"/>
  <c r="C69" i="8"/>
  <c r="C126" i="8"/>
  <c r="D71" i="8"/>
  <c r="D121" i="8"/>
  <c r="D184" i="8"/>
  <c r="C184" i="8"/>
  <c r="Q647" i="6"/>
  <c r="I181" i="8"/>
  <c r="I180" i="8" s="1"/>
  <c r="C175" i="8"/>
  <c r="C174" i="8" s="1"/>
  <c r="D43" i="8"/>
  <c r="D646" i="6"/>
  <c r="D642" i="6"/>
  <c r="D641" i="6" s="1"/>
  <c r="D639" i="6"/>
  <c r="D638" i="6" s="1"/>
  <c r="D161" i="8"/>
  <c r="D160" i="8" s="1"/>
  <c r="C122" i="8"/>
  <c r="E182" i="8"/>
  <c r="F182" i="8"/>
  <c r="G182" i="8"/>
  <c r="H182" i="8"/>
  <c r="J182" i="8"/>
  <c r="K182" i="8"/>
  <c r="L182" i="8"/>
  <c r="I184" i="8"/>
  <c r="I183" i="8"/>
  <c r="I175" i="8"/>
  <c r="I174" i="8" s="1"/>
  <c r="I171" i="8"/>
  <c r="I169" i="8" s="1"/>
  <c r="I165" i="8" s="1"/>
  <c r="I167" i="8"/>
  <c r="C183" i="8"/>
  <c r="C179" i="8"/>
  <c r="C178" i="8" s="1"/>
  <c r="D177" i="8"/>
  <c r="D176" i="8" s="1"/>
  <c r="D175" i="8"/>
  <c r="D174" i="8" s="1"/>
  <c r="C171" i="8"/>
  <c r="D167" i="8"/>
  <c r="C167" i="8"/>
  <c r="C166" i="8"/>
  <c r="E928" i="6"/>
  <c r="E924" i="6"/>
  <c r="F928" i="6"/>
  <c r="G928" i="6"/>
  <c r="H928" i="6"/>
  <c r="I928" i="6"/>
  <c r="I924" i="6" s="1"/>
  <c r="J928" i="6"/>
  <c r="K928" i="6"/>
  <c r="L928" i="6"/>
  <c r="M928" i="6"/>
  <c r="M924" i="6"/>
  <c r="N928" i="6"/>
  <c r="O928" i="6"/>
  <c r="P928" i="6"/>
  <c r="Q928" i="6"/>
  <c r="Q924" i="6" s="1"/>
  <c r="R928" i="6"/>
  <c r="S928" i="6"/>
  <c r="T928" i="6"/>
  <c r="Q857" i="7"/>
  <c r="D154" i="8"/>
  <c r="C154" i="8"/>
  <c r="D153" i="8"/>
  <c r="C131" i="8"/>
  <c r="D149" i="8"/>
  <c r="C149" i="8"/>
  <c r="D130" i="8"/>
  <c r="C130" i="8"/>
  <c r="D128" i="8"/>
  <c r="C128" i="8"/>
  <c r="D146" i="8"/>
  <c r="C146" i="8"/>
  <c r="C145" i="8"/>
  <c r="D127" i="8"/>
  <c r="S751" i="7"/>
  <c r="C127" i="8"/>
  <c r="D139" i="8"/>
  <c r="D138" i="8"/>
  <c r="D137" i="8" s="1"/>
  <c r="D125" i="8"/>
  <c r="D124" i="8"/>
  <c r="C124" i="8"/>
  <c r="D136" i="8"/>
  <c r="C135" i="8"/>
  <c r="C120" i="8"/>
  <c r="D133" i="8"/>
  <c r="D132" i="8" s="1"/>
  <c r="C119" i="8"/>
  <c r="Q669" i="7"/>
  <c r="M669" i="7" s="1"/>
  <c r="T669" i="7" s="1"/>
  <c r="I82" i="8"/>
  <c r="I81" i="8" s="1"/>
  <c r="L81" i="8"/>
  <c r="K81" i="8"/>
  <c r="J81" i="8"/>
  <c r="J64" i="8" s="1"/>
  <c r="H81" i="8"/>
  <c r="G81" i="8"/>
  <c r="F81" i="8"/>
  <c r="E81" i="8"/>
  <c r="E64" i="8" s="1"/>
  <c r="E76" i="8"/>
  <c r="F76" i="8"/>
  <c r="G76" i="8"/>
  <c r="H76" i="8"/>
  <c r="J76" i="8"/>
  <c r="K76" i="8"/>
  <c r="L76" i="8"/>
  <c r="C114" i="8"/>
  <c r="C112" i="8"/>
  <c r="C110" i="8"/>
  <c r="C109" i="8"/>
  <c r="C108" i="8"/>
  <c r="D106" i="8"/>
  <c r="C106" i="8"/>
  <c r="C105" i="8"/>
  <c r="D102" i="8"/>
  <c r="D100" i="8" s="1"/>
  <c r="C74" i="8"/>
  <c r="D94" i="8"/>
  <c r="C94" i="8"/>
  <c r="C93" i="8" s="1"/>
  <c r="C92" i="8"/>
  <c r="C91" i="8" s="1"/>
  <c r="D86" i="8"/>
  <c r="D85" i="8"/>
  <c r="D80" i="8"/>
  <c r="C80" i="8"/>
  <c r="D79" i="8"/>
  <c r="J403" i="7"/>
  <c r="K403" i="7"/>
  <c r="L403" i="7"/>
  <c r="D65" i="8"/>
  <c r="N403" i="7"/>
  <c r="O403" i="7"/>
  <c r="P403" i="7"/>
  <c r="S403" i="7"/>
  <c r="I403" i="7"/>
  <c r="C65" i="8"/>
  <c r="D585" i="6"/>
  <c r="D584" i="6"/>
  <c r="T482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C61" i="8"/>
  <c r="D57" i="8"/>
  <c r="D56" i="8"/>
  <c r="C51" i="8"/>
  <c r="C47" i="8"/>
  <c r="C45" i="8"/>
  <c r="C44" i="8" s="1"/>
  <c r="D18" i="8"/>
  <c r="C42" i="8"/>
  <c r="C40" i="8"/>
  <c r="C30" i="8"/>
  <c r="D380" i="6"/>
  <c r="C380" i="6" s="1"/>
  <c r="Q383" i="7" s="1"/>
  <c r="D381" i="6"/>
  <c r="C381" i="6" s="1"/>
  <c r="Q384" i="7" s="1"/>
  <c r="D382" i="6"/>
  <c r="C382" i="6" s="1"/>
  <c r="Q385" i="7" s="1"/>
  <c r="D383" i="6"/>
  <c r="C383" i="6"/>
  <c r="Q386" i="7" s="1"/>
  <c r="R386" i="7" s="1"/>
  <c r="D366" i="6"/>
  <c r="D365" i="6" s="1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D336" i="6"/>
  <c r="D334" i="6"/>
  <c r="D305" i="6"/>
  <c r="D182" i="6"/>
  <c r="C182" i="6" s="1"/>
  <c r="Q185" i="7" s="1"/>
  <c r="M185" i="7" s="1"/>
  <c r="T185" i="7" s="1"/>
  <c r="D183" i="6"/>
  <c r="C183" i="6" s="1"/>
  <c r="Q186" i="7" s="1"/>
  <c r="D184" i="6"/>
  <c r="C184" i="6" s="1"/>
  <c r="Q187" i="7" s="1"/>
  <c r="D185" i="6"/>
  <c r="C185" i="6" s="1"/>
  <c r="Q188" i="7" s="1"/>
  <c r="R188" i="7" s="1"/>
  <c r="D186" i="6"/>
  <c r="C186" i="6" s="1"/>
  <c r="Q189" i="7" s="1"/>
  <c r="R189" i="7" s="1"/>
  <c r="D187" i="6"/>
  <c r="C187" i="6" s="1"/>
  <c r="Q190" i="7" s="1"/>
  <c r="D188" i="6"/>
  <c r="C188" i="6" s="1"/>
  <c r="Q191" i="7" s="1"/>
  <c r="M191" i="7" s="1"/>
  <c r="T191" i="7" s="1"/>
  <c r="D189" i="6"/>
  <c r="C189" i="6" s="1"/>
  <c r="Q192" i="7" s="1"/>
  <c r="M192" i="7" s="1"/>
  <c r="T192" i="7" s="1"/>
  <c r="D190" i="6"/>
  <c r="D191" i="6"/>
  <c r="C191" i="6" s="1"/>
  <c r="Q194" i="7" s="1"/>
  <c r="M194" i="7" s="1"/>
  <c r="T194" i="7" s="1"/>
  <c r="D192" i="6"/>
  <c r="C192" i="6" s="1"/>
  <c r="Q195" i="7" s="1"/>
  <c r="D193" i="6"/>
  <c r="C193" i="6" s="1"/>
  <c r="Q196" i="7" s="1"/>
  <c r="D194" i="6"/>
  <c r="C194" i="6" s="1"/>
  <c r="Q197" i="7" s="1"/>
  <c r="M197" i="7" s="1"/>
  <c r="T197" i="7" s="1"/>
  <c r="D195" i="6"/>
  <c r="C195" i="6"/>
  <c r="Q198" i="7" s="1"/>
  <c r="D196" i="6"/>
  <c r="C196" i="6" s="1"/>
  <c r="Q199" i="7" s="1"/>
  <c r="D197" i="6"/>
  <c r="C197" i="6" s="1"/>
  <c r="Q200" i="7" s="1"/>
  <c r="D198" i="6"/>
  <c r="C198" i="6" s="1"/>
  <c r="Q201" i="7" s="1"/>
  <c r="M201" i="7" s="1"/>
  <c r="T201" i="7" s="1"/>
  <c r="D199" i="6"/>
  <c r="C199" i="6" s="1"/>
  <c r="Q202" i="7" s="1"/>
  <c r="D200" i="6"/>
  <c r="C200" i="6" s="1"/>
  <c r="Q203" i="7" s="1"/>
  <c r="M203" i="7" s="1"/>
  <c r="T203" i="7" s="1"/>
  <c r="D201" i="6"/>
  <c r="D202" i="6"/>
  <c r="C202" i="6" s="1"/>
  <c r="Q205" i="7" s="1"/>
  <c r="M205" i="7" s="1"/>
  <c r="T205" i="7" s="1"/>
  <c r="D203" i="6"/>
  <c r="C203" i="6" s="1"/>
  <c r="Q206" i="7" s="1"/>
  <c r="M206" i="7" s="1"/>
  <c r="T206" i="7" s="1"/>
  <c r="D204" i="6"/>
  <c r="C204" i="6" s="1"/>
  <c r="Q207" i="7" s="1"/>
  <c r="D205" i="6"/>
  <c r="C205" i="6"/>
  <c r="Q208" i="7" s="1"/>
  <c r="D206" i="6"/>
  <c r="C206" i="6" s="1"/>
  <c r="Q209" i="7" s="1"/>
  <c r="D207" i="6"/>
  <c r="C207" i="6" s="1"/>
  <c r="Q210" i="7" s="1"/>
  <c r="D208" i="6"/>
  <c r="C208" i="6"/>
  <c r="Q211" i="7" s="1"/>
  <c r="M211" i="7" s="1"/>
  <c r="T211" i="7" s="1"/>
  <c r="D209" i="6"/>
  <c r="C209" i="6" s="1"/>
  <c r="Q212" i="7" s="1"/>
  <c r="D210" i="6"/>
  <c r="C210" i="6" s="1"/>
  <c r="Q213" i="7" s="1"/>
  <c r="M213" i="7" s="1"/>
  <c r="T213" i="7" s="1"/>
  <c r="D211" i="6"/>
  <c r="C211" i="6" s="1"/>
  <c r="Q214" i="7" s="1"/>
  <c r="R214" i="7" s="1"/>
  <c r="D212" i="6"/>
  <c r="C212" i="6" s="1"/>
  <c r="Q215" i="7" s="1"/>
  <c r="M215" i="7" s="1"/>
  <c r="T215" i="7" s="1"/>
  <c r="D213" i="6"/>
  <c r="C213" i="6" s="1"/>
  <c r="Q216" i="7" s="1"/>
  <c r="R216" i="7" s="1"/>
  <c r="D214" i="6"/>
  <c r="C214" i="6" s="1"/>
  <c r="Q217" i="7" s="1"/>
  <c r="D215" i="6"/>
  <c r="C215" i="6" s="1"/>
  <c r="Q218" i="7" s="1"/>
  <c r="D216" i="6"/>
  <c r="C216" i="6" s="1"/>
  <c r="Q219" i="7" s="1"/>
  <c r="D217" i="6"/>
  <c r="C217" i="6" s="1"/>
  <c r="Q220" i="7" s="1"/>
  <c r="M220" i="7" s="1"/>
  <c r="D218" i="6"/>
  <c r="C218" i="6" s="1"/>
  <c r="Q221" i="7" s="1"/>
  <c r="R221" i="7" s="1"/>
  <c r="D219" i="6"/>
  <c r="C219" i="6" s="1"/>
  <c r="Q222" i="7" s="1"/>
  <c r="D220" i="6"/>
  <c r="C220" i="6" s="1"/>
  <c r="Q223" i="7" s="1"/>
  <c r="D221" i="6"/>
  <c r="C221" i="6" s="1"/>
  <c r="Q224" i="7" s="1"/>
  <c r="D222" i="6"/>
  <c r="C222" i="6" s="1"/>
  <c r="Q225" i="7" s="1"/>
  <c r="D223" i="6"/>
  <c r="C223" i="6" s="1"/>
  <c r="Q226" i="7" s="1"/>
  <c r="D224" i="6"/>
  <c r="C224" i="6" s="1"/>
  <c r="Q227" i="7" s="1"/>
  <c r="D225" i="6"/>
  <c r="C225" i="6" s="1"/>
  <c r="Q228" i="7" s="1"/>
  <c r="R228" i="7" s="1"/>
  <c r="D181" i="6"/>
  <c r="C181" i="6" s="1"/>
  <c r="Q184" i="7" s="1"/>
  <c r="R184" i="7" s="1"/>
  <c r="Q288" i="7"/>
  <c r="Q256" i="7"/>
  <c r="D167" i="6"/>
  <c r="D166" i="6" s="1"/>
  <c r="I94" i="8"/>
  <c r="I93" i="8" s="1"/>
  <c r="I86" i="8"/>
  <c r="I112" i="8"/>
  <c r="I110" i="8"/>
  <c r="I179" i="8"/>
  <c r="I178" i="8" s="1"/>
  <c r="E176" i="8"/>
  <c r="F176" i="8"/>
  <c r="F165" i="8" s="1"/>
  <c r="G176" i="8"/>
  <c r="G165" i="8" s="1"/>
  <c r="H176" i="8"/>
  <c r="H165" i="8" s="1"/>
  <c r="J176" i="8"/>
  <c r="K176" i="8"/>
  <c r="L176" i="8"/>
  <c r="I177" i="8"/>
  <c r="I176" i="8"/>
  <c r="I186" i="8"/>
  <c r="I185" i="8"/>
  <c r="P270" i="6"/>
  <c r="P252" i="6"/>
  <c r="I68" i="8"/>
  <c r="I168" i="8"/>
  <c r="I127" i="8"/>
  <c r="I125" i="8"/>
  <c r="I122" i="8"/>
  <c r="E132" i="8"/>
  <c r="E118" i="8" s="1"/>
  <c r="F132" i="8"/>
  <c r="F118" i="8" s="1"/>
  <c r="G132" i="8"/>
  <c r="G118" i="8" s="1"/>
  <c r="H132" i="8"/>
  <c r="H118" i="8"/>
  <c r="J132" i="8"/>
  <c r="J118" i="8"/>
  <c r="K132" i="8"/>
  <c r="K118" i="8"/>
  <c r="L132" i="8"/>
  <c r="L118" i="8"/>
  <c r="T835" i="6"/>
  <c r="I72" i="8"/>
  <c r="E87" i="8"/>
  <c r="F87" i="8"/>
  <c r="G87" i="8"/>
  <c r="G64" i="8" s="1"/>
  <c r="H87" i="8"/>
  <c r="H64" i="8" s="1"/>
  <c r="J87" i="8"/>
  <c r="K87" i="8"/>
  <c r="L87" i="8"/>
  <c r="L64" i="8" s="1"/>
  <c r="I16" i="8"/>
  <c r="E37" i="8"/>
  <c r="F37" i="8"/>
  <c r="G37" i="8"/>
  <c r="H37" i="8"/>
  <c r="J37" i="8"/>
  <c r="K37" i="8"/>
  <c r="L37" i="8"/>
  <c r="E35" i="8"/>
  <c r="F35" i="8"/>
  <c r="G35" i="8"/>
  <c r="H35" i="8"/>
  <c r="J35" i="8"/>
  <c r="K35" i="8"/>
  <c r="L35" i="8"/>
  <c r="E26" i="8"/>
  <c r="F26" i="8"/>
  <c r="G26" i="8"/>
  <c r="G9" i="8" s="1"/>
  <c r="H26" i="8"/>
  <c r="J26" i="8"/>
  <c r="K26" i="8"/>
  <c r="L26" i="8"/>
  <c r="L9" i="8" s="1"/>
  <c r="I13" i="8"/>
  <c r="I114" i="8"/>
  <c r="I113" i="8" s="1"/>
  <c r="I106" i="8"/>
  <c r="I84" i="8"/>
  <c r="I102" i="8"/>
  <c r="D295" i="6"/>
  <c r="D347" i="6"/>
  <c r="Q816" i="7"/>
  <c r="Q832" i="7"/>
  <c r="Q836" i="7"/>
  <c r="I10" i="8"/>
  <c r="I11" i="8"/>
  <c r="I22" i="8"/>
  <c r="I21" i="8"/>
  <c r="I12" i="8"/>
  <c r="I24" i="8"/>
  <c r="I23" i="8" s="1"/>
  <c r="I25" i="8"/>
  <c r="I27" i="8"/>
  <c r="I26" i="8"/>
  <c r="I14" i="8"/>
  <c r="I29" i="8"/>
  <c r="I28" i="8" s="1"/>
  <c r="I30" i="8"/>
  <c r="I31" i="8"/>
  <c r="I32" i="8"/>
  <c r="I34" i="8"/>
  <c r="I33" i="8"/>
  <c r="I36" i="8"/>
  <c r="I35" i="8"/>
  <c r="I38" i="8"/>
  <c r="I37" i="8"/>
  <c r="E39" i="8"/>
  <c r="F39" i="8"/>
  <c r="G39" i="8"/>
  <c r="H39" i="8"/>
  <c r="J39" i="8"/>
  <c r="K39" i="8"/>
  <c r="L39" i="8"/>
  <c r="I40" i="8"/>
  <c r="I39" i="8" s="1"/>
  <c r="I42" i="8"/>
  <c r="I41" i="8" s="1"/>
  <c r="I43" i="8"/>
  <c r="I17" i="8"/>
  <c r="I18" i="8"/>
  <c r="I45" i="8"/>
  <c r="I46" i="8"/>
  <c r="I47" i="8"/>
  <c r="I44" i="8" s="1"/>
  <c r="I19" i="8"/>
  <c r="I49" i="8"/>
  <c r="I48" i="8" s="1"/>
  <c r="I50" i="8"/>
  <c r="I51" i="8"/>
  <c r="I53" i="8"/>
  <c r="I52" i="8" s="1"/>
  <c r="I55" i="8"/>
  <c r="I54" i="8" s="1"/>
  <c r="I56" i="8"/>
  <c r="I57" i="8"/>
  <c r="I20" i="8"/>
  <c r="I59" i="8"/>
  <c r="I60" i="8"/>
  <c r="I61" i="8"/>
  <c r="I58" i="8" s="1"/>
  <c r="I62" i="8"/>
  <c r="I65" i="8"/>
  <c r="I66" i="8"/>
  <c r="I77" i="8"/>
  <c r="I76" i="8" s="1"/>
  <c r="I67" i="8"/>
  <c r="I79" i="8"/>
  <c r="I78" i="8"/>
  <c r="I80" i="8"/>
  <c r="I69" i="8"/>
  <c r="I70" i="8"/>
  <c r="I85" i="8"/>
  <c r="I83" i="8" s="1"/>
  <c r="I71" i="8"/>
  <c r="I88" i="8"/>
  <c r="I87" i="8" s="1"/>
  <c r="I90" i="8"/>
  <c r="I89" i="8" s="1"/>
  <c r="I92" i="8"/>
  <c r="I91" i="8"/>
  <c r="I95" i="8"/>
  <c r="I73" i="8"/>
  <c r="I74" i="8"/>
  <c r="I97" i="8"/>
  <c r="I96" i="8" s="1"/>
  <c r="I75" i="8"/>
  <c r="I99" i="8"/>
  <c r="I98" i="8" s="1"/>
  <c r="I101" i="8"/>
  <c r="I103" i="8"/>
  <c r="I100" i="8"/>
  <c r="I105" i="8"/>
  <c r="I108" i="8"/>
  <c r="I107" i="8" s="1"/>
  <c r="I109" i="8"/>
  <c r="I115" i="8"/>
  <c r="I116" i="8"/>
  <c r="I119" i="8"/>
  <c r="I120" i="8"/>
  <c r="I133" i="8"/>
  <c r="I132" i="8"/>
  <c r="I121" i="8"/>
  <c r="I135" i="8"/>
  <c r="I134" i="8" s="1"/>
  <c r="I136" i="8"/>
  <c r="I123" i="8"/>
  <c r="I124" i="8"/>
  <c r="I138" i="8"/>
  <c r="I137" i="8"/>
  <c r="I139" i="8"/>
  <c r="I126" i="8"/>
  <c r="I141" i="8"/>
  <c r="I140" i="8"/>
  <c r="I143" i="8"/>
  <c r="I142" i="8"/>
  <c r="I145" i="8"/>
  <c r="I144" i="8"/>
  <c r="I146" i="8"/>
  <c r="I128" i="8"/>
  <c r="I129" i="8"/>
  <c r="I130" i="8"/>
  <c r="I148" i="8"/>
  <c r="I149" i="8"/>
  <c r="I131" i="8"/>
  <c r="I151" i="8"/>
  <c r="I150" i="8" s="1"/>
  <c r="I153" i="8"/>
  <c r="I152" i="8" s="1"/>
  <c r="I154" i="8"/>
  <c r="I156" i="8"/>
  <c r="I155" i="8"/>
  <c r="I159" i="8"/>
  <c r="I161" i="8"/>
  <c r="I160" i="8"/>
  <c r="I166" i="8"/>
  <c r="D181" i="8"/>
  <c r="D180" i="8" s="1"/>
  <c r="I182" i="8"/>
  <c r="C151" i="8"/>
  <c r="C150" i="8" s="1"/>
  <c r="C642" i="6"/>
  <c r="Q645" i="7" s="1"/>
  <c r="R645" i="7" s="1"/>
  <c r="R644" i="7" s="1"/>
  <c r="C99" i="8"/>
  <c r="C98" i="8" s="1"/>
  <c r="C123" i="8"/>
  <c r="C39" i="8"/>
  <c r="C585" i="6"/>
  <c r="C584" i="6" s="1"/>
  <c r="C139" i="8"/>
  <c r="C43" i="8"/>
  <c r="C24" i="8"/>
  <c r="D20" i="8"/>
  <c r="C11" i="8"/>
  <c r="Q289" i="7"/>
  <c r="D53" i="8"/>
  <c r="D52" i="8" s="1"/>
  <c r="C201" i="6"/>
  <c r="Q204" i="7" s="1"/>
  <c r="Q489" i="7"/>
  <c r="M489" i="7" s="1"/>
  <c r="T489" i="7" s="1"/>
  <c r="C366" i="6"/>
  <c r="C365" i="6"/>
  <c r="C38" i="8"/>
  <c r="C37" i="8" s="1"/>
  <c r="C136" i="8"/>
  <c r="C46" i="8"/>
  <c r="Q974" i="7"/>
  <c r="M974" i="7" s="1"/>
  <c r="Q780" i="7"/>
  <c r="M897" i="7"/>
  <c r="M873" i="7"/>
  <c r="D971" i="6"/>
  <c r="D968" i="6"/>
  <c r="D967" i="6" s="1"/>
  <c r="Q967" i="7"/>
  <c r="C964" i="6"/>
  <c r="C963" i="6" s="1"/>
  <c r="C958" i="6"/>
  <c r="C955" i="6" s="1"/>
  <c r="C954" i="6" s="1"/>
  <c r="Q958" i="7"/>
  <c r="Q946" i="7"/>
  <c r="M946" i="7" s="1"/>
  <c r="C943" i="6"/>
  <c r="C942" i="6" s="1"/>
  <c r="C938" i="6"/>
  <c r="Q940" i="7" s="1"/>
  <c r="Q938" i="7"/>
  <c r="Q934" i="7"/>
  <c r="C931" i="6"/>
  <c r="C930" i="6" s="1"/>
  <c r="Q928" i="7"/>
  <c r="Q925" i="7"/>
  <c r="R925" i="7" s="1"/>
  <c r="C854" i="6"/>
  <c r="D854" i="6"/>
  <c r="C844" i="6"/>
  <c r="Q847" i="7" s="1"/>
  <c r="R847" i="7" s="1"/>
  <c r="D835" i="6"/>
  <c r="C835" i="6"/>
  <c r="Q839" i="7"/>
  <c r="R839" i="7" s="1"/>
  <c r="R824" i="6"/>
  <c r="N824" i="6"/>
  <c r="J824" i="6"/>
  <c r="F824" i="6"/>
  <c r="C816" i="6"/>
  <c r="C815" i="6"/>
  <c r="Q820" i="7"/>
  <c r="R820" i="7"/>
  <c r="D812" i="6"/>
  <c r="D807" i="6"/>
  <c r="D22" i="8"/>
  <c r="D21" i="8" s="1"/>
  <c r="C90" i="8"/>
  <c r="C89" i="8" s="1"/>
  <c r="I575" i="7"/>
  <c r="N575" i="7"/>
  <c r="I598" i="7"/>
  <c r="N598" i="7"/>
  <c r="N778" i="7"/>
  <c r="S791" i="7"/>
  <c r="L791" i="7"/>
  <c r="M951" i="7"/>
  <c r="I254" i="7"/>
  <c r="N254" i="7"/>
  <c r="C811" i="6"/>
  <c r="Q814" i="7" s="1"/>
  <c r="R814" i="7" s="1"/>
  <c r="Q812" i="7"/>
  <c r="R107" i="7"/>
  <c r="M91" i="7"/>
  <c r="T91" i="7" s="1"/>
  <c r="M55" i="7"/>
  <c r="T55" i="7" s="1"/>
  <c r="R23" i="7"/>
  <c r="R456" i="7"/>
  <c r="C630" i="6"/>
  <c r="C629" i="6" s="1"/>
  <c r="D629" i="6"/>
  <c r="C796" i="6"/>
  <c r="D795" i="6"/>
  <c r="C743" i="6"/>
  <c r="C742" i="6"/>
  <c r="D742" i="6"/>
  <c r="R407" i="7"/>
  <c r="M647" i="6"/>
  <c r="E647" i="6"/>
  <c r="D735" i="6"/>
  <c r="D768" i="6"/>
  <c r="Q788" i="7"/>
  <c r="M788" i="7" s="1"/>
  <c r="T788" i="7" s="1"/>
  <c r="D789" i="6"/>
  <c r="C804" i="6"/>
  <c r="C803" i="6"/>
  <c r="M483" i="7"/>
  <c r="T483" i="7" s="1"/>
  <c r="Q628" i="6"/>
  <c r="M628" i="6"/>
  <c r="I628" i="6"/>
  <c r="E628" i="6"/>
  <c r="D799" i="6"/>
  <c r="D798" i="6"/>
  <c r="M474" i="7"/>
  <c r="T474" i="7" s="1"/>
  <c r="Q572" i="6"/>
  <c r="M572" i="6"/>
  <c r="I572" i="6"/>
  <c r="E572" i="6"/>
  <c r="S775" i="6"/>
  <c r="O775" i="6"/>
  <c r="K775" i="6"/>
  <c r="S788" i="6"/>
  <c r="O788" i="6"/>
  <c r="K788" i="6"/>
  <c r="G788" i="6"/>
  <c r="Q809" i="7"/>
  <c r="Q807" i="7" s="1"/>
  <c r="Q806" i="7" s="1"/>
  <c r="D804" i="6"/>
  <c r="D803" i="6" s="1"/>
  <c r="C802" i="6"/>
  <c r="Q805" i="7" s="1"/>
  <c r="M805" i="7" s="1"/>
  <c r="T805" i="7" s="1"/>
  <c r="C795" i="6"/>
  <c r="C792" i="6"/>
  <c r="C786" i="6"/>
  <c r="R775" i="6"/>
  <c r="N775" i="6"/>
  <c r="J775" i="6"/>
  <c r="F775" i="6"/>
  <c r="D776" i="6"/>
  <c r="D775" i="6" s="1"/>
  <c r="Q775" i="7"/>
  <c r="Q774" i="7" s="1"/>
  <c r="Q773" i="7" s="1"/>
  <c r="C767" i="6"/>
  <c r="Q770" i="7" s="1"/>
  <c r="R770" i="7" s="1"/>
  <c r="Q768" i="7"/>
  <c r="M768" i="7" s="1"/>
  <c r="D755" i="6"/>
  <c r="C751" i="6"/>
  <c r="Q754" i="7"/>
  <c r="Q670" i="7"/>
  <c r="R670" i="7" s="1"/>
  <c r="C726" i="6"/>
  <c r="C734" i="6"/>
  <c r="Q737" i="7" s="1"/>
  <c r="R737" i="7" s="1"/>
  <c r="Q735" i="7"/>
  <c r="Q740" i="7"/>
  <c r="R740" i="7" s="1"/>
  <c r="C738" i="6"/>
  <c r="Q741" i="7"/>
  <c r="C739" i="6"/>
  <c r="Q744" i="7"/>
  <c r="D739" i="6"/>
  <c r="M701" i="7"/>
  <c r="T701" i="7" s="1"/>
  <c r="C82" i="8"/>
  <c r="C81" i="8" s="1"/>
  <c r="O575" i="7"/>
  <c r="J575" i="7"/>
  <c r="S926" i="7"/>
  <c r="S855" i="7" s="1"/>
  <c r="D84" i="8"/>
  <c r="P631" i="7"/>
  <c r="D614" i="6"/>
  <c r="D613" i="6"/>
  <c r="R463" i="7"/>
  <c r="M462" i="7"/>
  <c r="T462" i="7" s="1"/>
  <c r="S924" i="6"/>
  <c r="K924" i="6"/>
  <c r="M459" i="7"/>
  <c r="T459" i="7" s="1"/>
  <c r="D573" i="6"/>
  <c r="O595" i="6"/>
  <c r="G595" i="6"/>
  <c r="R628" i="6"/>
  <c r="N628" i="6"/>
  <c r="J628" i="6"/>
  <c r="F628" i="6"/>
  <c r="D631" i="6"/>
  <c r="C641" i="6"/>
  <c r="Q588" i="7"/>
  <c r="M588" i="7" s="1"/>
  <c r="M587" i="7" s="1"/>
  <c r="M86" i="8" s="1"/>
  <c r="N86" i="8" s="1"/>
  <c r="Q922" i="7"/>
  <c r="Q921" i="7" s="1"/>
  <c r="D652" i="6"/>
  <c r="D660" i="6"/>
  <c r="M165" i="7"/>
  <c r="T165" i="7" s="1"/>
  <c r="D186" i="8"/>
  <c r="D185" i="8" s="1"/>
  <c r="D97" i="8"/>
  <c r="D96" i="8" s="1"/>
  <c r="C161" i="8"/>
  <c r="C160" i="8" s="1"/>
  <c r="L926" i="7"/>
  <c r="R859" i="7"/>
  <c r="D99" i="8"/>
  <c r="D98" i="8" s="1"/>
  <c r="I620" i="7"/>
  <c r="N620" i="7"/>
  <c r="R33" i="7"/>
  <c r="M17" i="7"/>
  <c r="T17" i="7" s="1"/>
  <c r="M740" i="7"/>
  <c r="T740" i="7" s="1"/>
  <c r="M662" i="7"/>
  <c r="T662" i="7" s="1"/>
  <c r="R694" i="7"/>
  <c r="M100" i="7"/>
  <c r="T100" i="7" s="1"/>
  <c r="R939" i="7"/>
  <c r="T661" i="7"/>
  <c r="C660" i="6"/>
  <c r="L589" i="7"/>
  <c r="S650" i="7"/>
  <c r="D156" i="8"/>
  <c r="D155" i="8" s="1"/>
  <c r="D148" i="8"/>
  <c r="C79" i="8"/>
  <c r="C78" i="8" s="1"/>
  <c r="D92" i="8"/>
  <c r="D91" i="8" s="1"/>
  <c r="N926" i="7"/>
  <c r="S620" i="7"/>
  <c r="N631" i="7"/>
  <c r="P650" i="7"/>
  <c r="K650" i="7"/>
  <c r="R953" i="7"/>
  <c r="R462" i="7"/>
  <c r="P544" i="7"/>
  <c r="K544" i="7"/>
  <c r="P575" i="7"/>
  <c r="K575" i="7"/>
  <c r="S598" i="7"/>
  <c r="L598" i="7"/>
  <c r="O650" i="7"/>
  <c r="J650" i="7"/>
  <c r="L650" i="7"/>
  <c r="C84" i="8"/>
  <c r="D114" i="8"/>
  <c r="O620" i="7"/>
  <c r="J620" i="7"/>
  <c r="K631" i="7"/>
  <c r="I650" i="7"/>
  <c r="N650" i="7"/>
  <c r="C655" i="6"/>
  <c r="Q658" i="7"/>
  <c r="M658" i="7" s="1"/>
  <c r="T658" i="7" s="1"/>
  <c r="Q656" i="7"/>
  <c r="M656" i="7" s="1"/>
  <c r="T656" i="7" s="1"/>
  <c r="O647" i="6"/>
  <c r="G647" i="6"/>
  <c r="R647" i="6"/>
  <c r="N647" i="6"/>
  <c r="J647" i="6"/>
  <c r="F647" i="6"/>
  <c r="R920" i="7"/>
  <c r="R92" i="7"/>
  <c r="R718" i="7"/>
  <c r="M718" i="7"/>
  <c r="T718" i="7" s="1"/>
  <c r="R882" i="7"/>
  <c r="M882" i="7"/>
  <c r="D645" i="6"/>
  <c r="C646" i="6"/>
  <c r="C645" i="6" s="1"/>
  <c r="R166" i="7"/>
  <c r="R126" i="7"/>
  <c r="R32" i="7"/>
  <c r="C396" i="6"/>
  <c r="Q400" i="7"/>
  <c r="Q399" i="7" s="1"/>
  <c r="Q568" i="7"/>
  <c r="Q548" i="7"/>
  <c r="M548" i="7" s="1"/>
  <c r="T548" i="7" s="1"/>
  <c r="Q605" i="7"/>
  <c r="R605" i="7" s="1"/>
  <c r="T628" i="6"/>
  <c r="P628" i="6"/>
  <c r="L628" i="6"/>
  <c r="H628" i="6"/>
  <c r="S647" i="6"/>
  <c r="K647" i="6"/>
  <c r="Q552" i="7"/>
  <c r="M552" i="7" s="1"/>
  <c r="T552" i="7" s="1"/>
  <c r="R808" i="7"/>
  <c r="C571" i="6"/>
  <c r="C570" i="6" s="1"/>
  <c r="C569" i="6" s="1"/>
  <c r="D570" i="6"/>
  <c r="D569" i="6" s="1"/>
  <c r="C578" i="6"/>
  <c r="T617" i="6"/>
  <c r="P617" i="6"/>
  <c r="L617" i="6"/>
  <c r="H617" i="6"/>
  <c r="D618" i="6"/>
  <c r="R639" i="7"/>
  <c r="T572" i="6"/>
  <c r="P572" i="6"/>
  <c r="L572" i="6"/>
  <c r="H572" i="6"/>
  <c r="S572" i="6"/>
  <c r="D587" i="6"/>
  <c r="D586" i="6" s="1"/>
  <c r="D609" i="6"/>
  <c r="D608" i="6" s="1"/>
  <c r="I617" i="6"/>
  <c r="O628" i="6"/>
  <c r="K628" i="6"/>
  <c r="G628" i="6"/>
  <c r="D593" i="6"/>
  <c r="D592" i="6" s="1"/>
  <c r="Q603" i="7"/>
  <c r="M603" i="7" s="1"/>
  <c r="T603" i="7" s="1"/>
  <c r="Q595" i="6"/>
  <c r="R617" i="6"/>
  <c r="N617" i="6"/>
  <c r="J617" i="6"/>
  <c r="F617" i="6"/>
  <c r="D626" i="6"/>
  <c r="T647" i="6"/>
  <c r="P647" i="6"/>
  <c r="L647" i="6"/>
  <c r="H647" i="6"/>
  <c r="D563" i="6"/>
  <c r="R584" i="7"/>
  <c r="G617" i="6"/>
  <c r="D648" i="6"/>
  <c r="C651" i="6"/>
  <c r="C648" i="6" s="1"/>
  <c r="Q652" i="7"/>
  <c r="R652" i="7" s="1"/>
  <c r="C635" i="6"/>
  <c r="D635" i="6"/>
  <c r="C631" i="6"/>
  <c r="L620" i="7"/>
  <c r="P620" i="7"/>
  <c r="S617" i="6"/>
  <c r="O617" i="6"/>
  <c r="K617" i="6"/>
  <c r="Q628" i="7"/>
  <c r="Q627" i="7" s="1"/>
  <c r="C624" i="6"/>
  <c r="C618" i="6"/>
  <c r="C617" i="6"/>
  <c r="Q622" i="7"/>
  <c r="R622" i="7"/>
  <c r="Q617" i="7"/>
  <c r="Q616" i="7" s="1"/>
  <c r="C614" i="6"/>
  <c r="C613" i="6"/>
  <c r="C612" i="6"/>
  <c r="Q613" i="7"/>
  <c r="R613" i="7" s="1"/>
  <c r="C605" i="6"/>
  <c r="D605" i="6"/>
  <c r="M604" i="7"/>
  <c r="T604" i="7" s="1"/>
  <c r="M607" i="7"/>
  <c r="T607" i="7" s="1"/>
  <c r="R607" i="7"/>
  <c r="R606" i="7"/>
  <c r="Q600" i="7"/>
  <c r="M600" i="7" s="1"/>
  <c r="T600" i="7" s="1"/>
  <c r="Q597" i="7"/>
  <c r="C593" i="6"/>
  <c r="C592" i="6" s="1"/>
  <c r="O572" i="6"/>
  <c r="K572" i="6"/>
  <c r="G572" i="6"/>
  <c r="C576" i="6"/>
  <c r="Q577" i="7"/>
  <c r="M577" i="7" s="1"/>
  <c r="T577" i="7" s="1"/>
  <c r="C566" i="6"/>
  <c r="Q569" i="7"/>
  <c r="R569" i="7" s="1"/>
  <c r="M25" i="7"/>
  <c r="T25" i="7" s="1"/>
  <c r="R867" i="7"/>
  <c r="R71" i="7"/>
  <c r="C53" i="8"/>
  <c r="C52" i="8" s="1"/>
  <c r="M44" i="7"/>
  <c r="T44" i="7" s="1"/>
  <c r="I299" i="7"/>
  <c r="D179" i="8"/>
  <c r="D178" i="8" s="1"/>
  <c r="R967" i="7"/>
  <c r="R67" i="7"/>
  <c r="R907" i="7"/>
  <c r="R715" i="7"/>
  <c r="D151" i="8"/>
  <c r="D150" i="8" s="1"/>
  <c r="D38" i="8"/>
  <c r="D37" i="8" s="1"/>
  <c r="C177" i="8"/>
  <c r="C176" i="8" s="1"/>
  <c r="D49" i="8"/>
  <c r="O315" i="7"/>
  <c r="J315" i="7"/>
  <c r="P370" i="7"/>
  <c r="M820" i="7"/>
  <c r="T820" i="7" s="1"/>
  <c r="R679" i="7"/>
  <c r="R72" i="7"/>
  <c r="R846" i="7"/>
  <c r="C141" i="8"/>
  <c r="C140" i="8" s="1"/>
  <c r="C143" i="8"/>
  <c r="C142" i="8" s="1"/>
  <c r="C77" i="8"/>
  <c r="C76" i="8" s="1"/>
  <c r="O356" i="7"/>
  <c r="J356" i="7"/>
  <c r="R42" i="7"/>
  <c r="R168" i="7"/>
  <c r="R952" i="7"/>
  <c r="M22" i="7"/>
  <c r="T22" i="7" s="1"/>
  <c r="R701" i="7"/>
  <c r="D171" i="8"/>
  <c r="C133" i="8"/>
  <c r="C132" i="8" s="1"/>
  <c r="K926" i="7"/>
  <c r="K855" i="7" s="1"/>
  <c r="I926" i="7"/>
  <c r="M102" i="7"/>
  <c r="T102" i="7" s="1"/>
  <c r="D45" i="8"/>
  <c r="D40" i="8"/>
  <c r="M584" i="7"/>
  <c r="T584" i="7" s="1"/>
  <c r="D143" i="8"/>
  <c r="D142" i="8" s="1"/>
  <c r="P356" i="7"/>
  <c r="K356" i="7"/>
  <c r="D36" i="8"/>
  <c r="D35" i="8" s="1"/>
  <c r="M136" i="7"/>
  <c r="T136" i="7" s="1"/>
  <c r="C27" i="8"/>
  <c r="C26" i="8" s="1"/>
  <c r="R910" i="7"/>
  <c r="D39" i="8"/>
  <c r="R562" i="7"/>
  <c r="R556" i="7"/>
  <c r="M565" i="7"/>
  <c r="T565" i="7" s="1"/>
  <c r="M559" i="7"/>
  <c r="T559" i="7" s="1"/>
  <c r="M555" i="7"/>
  <c r="T555" i="7" s="1"/>
  <c r="R555" i="7"/>
  <c r="R551" i="7"/>
  <c r="M821" i="7"/>
  <c r="T821" i="7" s="1"/>
  <c r="R601" i="7"/>
  <c r="R781" i="7"/>
  <c r="R419" i="7"/>
  <c r="M140" i="7"/>
  <c r="T140" i="7" s="1"/>
  <c r="M31" i="7"/>
  <c r="T31" i="7" s="1"/>
  <c r="R700" i="7"/>
  <c r="D928" i="6"/>
  <c r="D924" i="6" s="1"/>
  <c r="D343" i="6"/>
  <c r="Q353" i="6"/>
  <c r="M353" i="6"/>
  <c r="I353" i="6"/>
  <c r="E353" i="6"/>
  <c r="M188" i="7"/>
  <c r="T188" i="7" s="1"/>
  <c r="M65" i="7"/>
  <c r="T65" i="7" s="1"/>
  <c r="M755" i="7"/>
  <c r="T755" i="7" s="1"/>
  <c r="R58" i="7"/>
  <c r="M35" i="7"/>
  <c r="T35" i="7" s="1"/>
  <c r="M857" i="7"/>
  <c r="R873" i="7"/>
  <c r="R696" i="7"/>
  <c r="M466" i="7"/>
  <c r="T466" i="7" s="1"/>
  <c r="Q931" i="7"/>
  <c r="H924" i="6"/>
  <c r="M906" i="7"/>
  <c r="M934" i="7"/>
  <c r="R483" i="7"/>
  <c r="M27" i="7"/>
  <c r="T27" i="7" s="1"/>
  <c r="R680" i="7"/>
  <c r="M783" i="7"/>
  <c r="T783" i="7" s="1"/>
  <c r="R712" i="7"/>
  <c r="K251" i="6"/>
  <c r="R437" i="7"/>
  <c r="R549" i="7"/>
  <c r="R722" i="7"/>
  <c r="M722" i="7"/>
  <c r="T722" i="7" s="1"/>
  <c r="R523" i="7"/>
  <c r="R588" i="7"/>
  <c r="R587" i="7" s="1"/>
  <c r="M49" i="7"/>
  <c r="T49" i="7" s="1"/>
  <c r="R38" i="7"/>
  <c r="M443" i="7"/>
  <c r="T443" i="7" s="1"/>
  <c r="M407" i="7"/>
  <c r="T407" i="7" s="1"/>
  <c r="R904" i="7"/>
  <c r="M904" i="7"/>
  <c r="M948" i="7"/>
  <c r="R948" i="7"/>
  <c r="Q962" i="7"/>
  <c r="R941" i="7"/>
  <c r="M108" i="7"/>
  <c r="T108" i="7" s="1"/>
  <c r="R108" i="7"/>
  <c r="C241" i="6"/>
  <c r="Q244" i="7"/>
  <c r="Q243" i="7" s="1"/>
  <c r="D240" i="6"/>
  <c r="C540" i="6"/>
  <c r="Q543" i="7"/>
  <c r="R543" i="7" s="1"/>
  <c r="R542" i="7" s="1"/>
  <c r="R541" i="7" s="1"/>
  <c r="D539" i="6"/>
  <c r="D538" i="6" s="1"/>
  <c r="R45" i="7"/>
  <c r="M116" i="7"/>
  <c r="T116" i="7" s="1"/>
  <c r="R119" i="7"/>
  <c r="M112" i="7"/>
  <c r="T112" i="7" s="1"/>
  <c r="R790" i="7"/>
  <c r="M790" i="7"/>
  <c r="T790" i="7" s="1"/>
  <c r="D294" i="6"/>
  <c r="C295" i="6"/>
  <c r="C294" i="6"/>
  <c r="M713" i="7"/>
  <c r="T713" i="7" s="1"/>
  <c r="M911" i="7"/>
  <c r="R964" i="7"/>
  <c r="M964" i="7"/>
  <c r="M156" i="7"/>
  <c r="T156" i="7" s="1"/>
  <c r="R80" i="7"/>
  <c r="R454" i="7"/>
  <c r="M454" i="7"/>
  <c r="T454" i="7" s="1"/>
  <c r="Q594" i="7"/>
  <c r="R624" i="7"/>
  <c r="M624" i="7"/>
  <c r="T624" i="7" s="1"/>
  <c r="R902" i="7"/>
  <c r="M902" i="7"/>
  <c r="R736" i="7"/>
  <c r="M163" i="7"/>
  <c r="T163" i="7" s="1"/>
  <c r="R94" i="7"/>
  <c r="C483" i="6"/>
  <c r="Q486" i="7" s="1"/>
  <c r="D482" i="6"/>
  <c r="C537" i="6"/>
  <c r="D536" i="6"/>
  <c r="D242" i="6"/>
  <c r="Q283" i="6"/>
  <c r="M283" i="6"/>
  <c r="I283" i="6"/>
  <c r="E283" i="6"/>
  <c r="S541" i="6"/>
  <c r="K541" i="6"/>
  <c r="P251" i="6"/>
  <c r="D491" i="6"/>
  <c r="C508" i="6"/>
  <c r="P924" i="6"/>
  <c r="L924" i="6"/>
  <c r="Q649" i="7"/>
  <c r="M870" i="7"/>
  <c r="R918" i="7"/>
  <c r="C505" i="6"/>
  <c r="C504" i="6" s="1"/>
  <c r="D504" i="6"/>
  <c r="R874" i="7"/>
  <c r="R785" i="7"/>
  <c r="M216" i="7"/>
  <c r="T216" i="7" s="1"/>
  <c r="Q739" i="7"/>
  <c r="M899" i="7"/>
  <c r="R899" i="7"/>
  <c r="R886" i="7"/>
  <c r="R220" i="7"/>
  <c r="T220" i="7"/>
  <c r="D304" i="6"/>
  <c r="D303" i="6" s="1"/>
  <c r="C305" i="6"/>
  <c r="R683" i="7"/>
  <c r="R905" i="7"/>
  <c r="M958" i="7"/>
  <c r="R958" i="7"/>
  <c r="Q541" i="6"/>
  <c r="M541" i="6"/>
  <c r="I541" i="6"/>
  <c r="E541" i="6"/>
  <c r="D519" i="6"/>
  <c r="C530" i="6"/>
  <c r="Q533" i="7" s="1"/>
  <c r="M533" i="7" s="1"/>
  <c r="T533" i="7" s="1"/>
  <c r="O541" i="6"/>
  <c r="O399" i="6" s="1"/>
  <c r="G541" i="6"/>
  <c r="G399" i="6" s="1"/>
  <c r="R283" i="6"/>
  <c r="N283" i="6"/>
  <c r="J283" i="6"/>
  <c r="F283" i="6"/>
  <c r="D318" i="6"/>
  <c r="R322" i="6"/>
  <c r="N322" i="6"/>
  <c r="J322" i="6"/>
  <c r="F322" i="6"/>
  <c r="R353" i="6"/>
  <c r="N353" i="6"/>
  <c r="J353" i="6"/>
  <c r="F353" i="6"/>
  <c r="D489" i="6"/>
  <c r="R541" i="6"/>
  <c r="R399" i="6" s="1"/>
  <c r="N541" i="6"/>
  <c r="J541" i="6"/>
  <c r="F541" i="6"/>
  <c r="L251" i="6"/>
  <c r="H251" i="6"/>
  <c r="J924" i="6"/>
  <c r="T251" i="6"/>
  <c r="T283" i="6"/>
  <c r="P283" i="6"/>
  <c r="L283" i="6"/>
  <c r="H283" i="6"/>
  <c r="T322" i="6"/>
  <c r="P322" i="6"/>
  <c r="L322" i="6"/>
  <c r="H322" i="6"/>
  <c r="T541" i="6"/>
  <c r="P541" i="6"/>
  <c r="L541" i="6"/>
  <c r="H541" i="6"/>
  <c r="M538" i="7"/>
  <c r="T538" i="7" s="1"/>
  <c r="M536" i="7"/>
  <c r="T536" i="7" s="1"/>
  <c r="M528" i="7"/>
  <c r="T528" i="7" s="1"/>
  <c r="R525" i="7"/>
  <c r="C523" i="6"/>
  <c r="Q526" i="7" s="1"/>
  <c r="R520" i="7"/>
  <c r="M520" i="7"/>
  <c r="T520" i="7" s="1"/>
  <c r="R512" i="7"/>
  <c r="R515" i="7"/>
  <c r="M516" i="7"/>
  <c r="T516" i="7" s="1"/>
  <c r="R516" i="7"/>
  <c r="M519" i="7"/>
  <c r="T519" i="7" s="1"/>
  <c r="Q511" i="7"/>
  <c r="R501" i="7"/>
  <c r="Q500" i="7"/>
  <c r="M500" i="7" s="1"/>
  <c r="T500" i="7" s="1"/>
  <c r="M498" i="7"/>
  <c r="T498" i="7" s="1"/>
  <c r="M496" i="7"/>
  <c r="T496" i="7" s="1"/>
  <c r="R496" i="7"/>
  <c r="C494" i="6"/>
  <c r="Q497" i="7" s="1"/>
  <c r="Q495" i="7"/>
  <c r="R495" i="7" s="1"/>
  <c r="C485" i="6"/>
  <c r="D485" i="6"/>
  <c r="R192" i="7"/>
  <c r="M726" i="7"/>
  <c r="T726" i="7" s="1"/>
  <c r="R709" i="7"/>
  <c r="M693" i="7"/>
  <c r="T693" i="7" s="1"/>
  <c r="D135" i="8"/>
  <c r="D134" i="8" s="1"/>
  <c r="R764" i="7"/>
  <c r="C173" i="8"/>
  <c r="C172" i="8" s="1"/>
  <c r="M619" i="7"/>
  <c r="T619" i="7" s="1"/>
  <c r="C148" i="8"/>
  <c r="C153" i="8"/>
  <c r="C156" i="8"/>
  <c r="C155" i="8" s="1"/>
  <c r="M917" i="7"/>
  <c r="M912" i="7"/>
  <c r="M900" i="7"/>
  <c r="R875" i="7"/>
  <c r="M875" i="7"/>
  <c r="R860" i="7"/>
  <c r="M860" i="7"/>
  <c r="D183" i="8"/>
  <c r="C115" i="8"/>
  <c r="M235" i="7"/>
  <c r="T235" i="7" s="1"/>
  <c r="C186" i="8"/>
  <c r="C185" i="8" s="1"/>
  <c r="I302" i="7"/>
  <c r="C36" i="8"/>
  <c r="C35" i="8" s="1"/>
  <c r="I356" i="7"/>
  <c r="C102" i="8"/>
  <c r="C138" i="8"/>
  <c r="M558" i="7"/>
  <c r="T558" i="7" s="1"/>
  <c r="R558" i="7"/>
  <c r="R665" i="7"/>
  <c r="C88" i="8"/>
  <c r="C87" i="8" s="1"/>
  <c r="C97" i="8"/>
  <c r="C96" i="8" s="1"/>
  <c r="D105" i="8"/>
  <c r="D141" i="8"/>
  <c r="D140" i="8" s="1"/>
  <c r="D145" i="8"/>
  <c r="D144" i="8" s="1"/>
  <c r="J926" i="7"/>
  <c r="O926" i="7"/>
  <c r="O855" i="7" s="1"/>
  <c r="P315" i="7"/>
  <c r="K315" i="7"/>
  <c r="O370" i="7"/>
  <c r="J370" i="7"/>
  <c r="J13" i="7"/>
  <c r="S254" i="7"/>
  <c r="N356" i="7"/>
  <c r="K286" i="7"/>
  <c r="P926" i="7"/>
  <c r="S356" i="7"/>
  <c r="L356" i="7"/>
  <c r="S370" i="7"/>
  <c r="N286" i="7"/>
  <c r="K370" i="7"/>
  <c r="L370" i="7"/>
  <c r="C22" i="8"/>
  <c r="C21" i="8" s="1"/>
  <c r="K254" i="7"/>
  <c r="S315" i="7"/>
  <c r="L315" i="7"/>
  <c r="M476" i="7"/>
  <c r="T476" i="7" s="1"/>
  <c r="R476" i="7"/>
  <c r="M471" i="7"/>
  <c r="T471" i="7" s="1"/>
  <c r="R453" i="7"/>
  <c r="M414" i="7"/>
  <c r="T414" i="7" s="1"/>
  <c r="M406" i="7"/>
  <c r="T406" i="7" s="1"/>
  <c r="M465" i="7"/>
  <c r="T465" i="7" s="1"/>
  <c r="R455" i="7"/>
  <c r="M448" i="7"/>
  <c r="T448" i="7" s="1"/>
  <c r="M440" i="7"/>
  <c r="T440" i="7" s="1"/>
  <c r="R432" i="7"/>
  <c r="M408" i="7"/>
  <c r="T408" i="7" s="1"/>
  <c r="R460" i="7"/>
  <c r="M460" i="7"/>
  <c r="T460" i="7" s="1"/>
  <c r="M428" i="7"/>
  <c r="T428" i="7" s="1"/>
  <c r="R428" i="7"/>
  <c r="R467" i="7"/>
  <c r="M467" i="7"/>
  <c r="T467" i="7" s="1"/>
  <c r="R458" i="7"/>
  <c r="M458" i="7"/>
  <c r="T458" i="7" s="1"/>
  <c r="R426" i="7"/>
  <c r="R410" i="7"/>
  <c r="R405" i="7"/>
  <c r="M473" i="7"/>
  <c r="T473" i="7" s="1"/>
  <c r="M487" i="7"/>
  <c r="T487" i="7" s="1"/>
  <c r="R979" i="7"/>
  <c r="M979" i="7"/>
  <c r="M814" i="7"/>
  <c r="T814" i="7" s="1"/>
  <c r="R457" i="7"/>
  <c r="M457" i="7"/>
  <c r="T457" i="7" s="1"/>
  <c r="R421" i="7"/>
  <c r="M411" i="7"/>
  <c r="T411" i="7" s="1"/>
  <c r="R623" i="7"/>
  <c r="M723" i="7"/>
  <c r="T723" i="7" s="1"/>
  <c r="R723" i="7"/>
  <c r="R714" i="7"/>
  <c r="T704" i="7"/>
  <c r="R704" i="7"/>
  <c r="M885" i="7"/>
  <c r="M869" i="7"/>
  <c r="M504" i="7"/>
  <c r="T504" i="7" s="1"/>
  <c r="M690" i="7"/>
  <c r="T690" i="7" s="1"/>
  <c r="R660" i="7"/>
  <c r="Q743" i="7"/>
  <c r="Q636" i="7"/>
  <c r="R636" i="7" s="1"/>
  <c r="M221" i="7"/>
  <c r="T221" i="7" s="1"/>
  <c r="R194" i="7"/>
  <c r="M469" i="7"/>
  <c r="T469" i="7" s="1"/>
  <c r="R434" i="7"/>
  <c r="M434" i="7"/>
  <c r="T434" i="7" s="1"/>
  <c r="R427" i="7"/>
  <c r="M415" i="7"/>
  <c r="T415" i="7" s="1"/>
  <c r="R776" i="7"/>
  <c r="M386" i="7"/>
  <c r="T386" i="7" s="1"/>
  <c r="Q635" i="7"/>
  <c r="D824" i="6"/>
  <c r="Q823" i="7"/>
  <c r="R796" i="7"/>
  <c r="M796" i="7"/>
  <c r="T796" i="7" s="1"/>
  <c r="R509" i="7"/>
  <c r="Q630" i="7"/>
  <c r="Q629" i="7" s="1"/>
  <c r="M228" i="7"/>
  <c r="T228" i="7" s="1"/>
  <c r="R225" i="7"/>
  <c r="M225" i="7"/>
  <c r="T225" i="7" s="1"/>
  <c r="R201" i="7"/>
  <c r="M710" i="7"/>
  <c r="T710" i="7" s="1"/>
  <c r="R206" i="7"/>
  <c r="R203" i="7"/>
  <c r="R788" i="7"/>
  <c r="R311" i="7"/>
  <c r="M184" i="7"/>
  <c r="T184" i="7" s="1"/>
  <c r="Q730" i="7"/>
  <c r="Q729" i="7"/>
  <c r="Q959" i="7"/>
  <c r="R959" i="7" s="1"/>
  <c r="R213" i="7"/>
  <c r="M417" i="7"/>
  <c r="T417" i="7" s="1"/>
  <c r="M189" i="7"/>
  <c r="T189" i="7" s="1"/>
  <c r="D335" i="6"/>
  <c r="C336" i="6"/>
  <c r="C167" i="6"/>
  <c r="Q367" i="6"/>
  <c r="C282" i="6"/>
  <c r="Q285" i="7"/>
  <c r="Q284" i="7" s="1"/>
  <c r="Q283" i="7" s="1"/>
  <c r="D281" i="6"/>
  <c r="D280" i="6" s="1"/>
  <c r="N924" i="6"/>
  <c r="M251" i="6"/>
  <c r="I251" i="6"/>
  <c r="E251" i="6"/>
  <c r="T924" i="6"/>
  <c r="Q251" i="6"/>
  <c r="O312" i="6"/>
  <c r="K312" i="6"/>
  <c r="G312" i="6"/>
  <c r="M367" i="6"/>
  <c r="I367" i="6"/>
  <c r="F924" i="6"/>
  <c r="O924" i="6"/>
  <c r="G924" i="6"/>
  <c r="Q312" i="6"/>
  <c r="M312" i="6"/>
  <c r="I312" i="6"/>
  <c r="E312" i="6"/>
  <c r="R430" i="7"/>
  <c r="R881" i="7"/>
  <c r="M881" i="7"/>
  <c r="R567" i="7"/>
  <c r="M578" i="7"/>
  <c r="T578" i="7" s="1"/>
  <c r="R578" i="7"/>
  <c r="R199" i="7"/>
  <c r="M199" i="7"/>
  <c r="T199" i="7" s="1"/>
  <c r="R186" i="7"/>
  <c r="M186" i="7"/>
  <c r="T186" i="7" s="1"/>
  <c r="R479" i="7"/>
  <c r="R889" i="7"/>
  <c r="M889" i="7"/>
  <c r="M868" i="7"/>
  <c r="R868" i="7"/>
  <c r="R865" i="7"/>
  <c r="M865" i="7"/>
  <c r="M30" i="7"/>
  <c r="T30" i="7" s="1"/>
  <c r="Q18" i="7"/>
  <c r="M18" i="7" s="1"/>
  <c r="T18" i="7" s="1"/>
  <c r="R780" i="7"/>
  <c r="R129" i="7"/>
  <c r="M876" i="7"/>
  <c r="Q971" i="7"/>
  <c r="M971" i="7" s="1"/>
  <c r="M196" i="7"/>
  <c r="T196" i="7" s="1"/>
  <c r="R196" i="7"/>
  <c r="R484" i="7"/>
  <c r="M484" i="7"/>
  <c r="T484" i="7" s="1"/>
  <c r="M475" i="7"/>
  <c r="T475" i="7" s="1"/>
  <c r="R475" i="7"/>
  <c r="M689" i="7"/>
  <c r="T689" i="7" s="1"/>
  <c r="R689" i="7"/>
  <c r="M148" i="7"/>
  <c r="T148" i="7" s="1"/>
  <c r="R148" i="7"/>
  <c r="M110" i="7"/>
  <c r="T110" i="7" s="1"/>
  <c r="R78" i="7"/>
  <c r="M78" i="7"/>
  <c r="T78" i="7" s="1"/>
  <c r="R487" i="7"/>
  <c r="R735" i="7"/>
  <c r="M145" i="7"/>
  <c r="T145" i="7" s="1"/>
  <c r="M770" i="7"/>
  <c r="T770" i="7" s="1"/>
  <c r="R181" i="7"/>
  <c r="M224" i="7"/>
  <c r="T224" i="7" s="1"/>
  <c r="R224" i="7"/>
  <c r="M532" i="7"/>
  <c r="T532" i="7" s="1"/>
  <c r="R532" i="7"/>
  <c r="M894" i="7"/>
  <c r="R894" i="7"/>
  <c r="C639" i="6"/>
  <c r="C638" i="6" s="1"/>
  <c r="R133" i="7"/>
  <c r="R24" i="7"/>
  <c r="R662" i="7"/>
  <c r="R626" i="7"/>
  <c r="R449" i="7"/>
  <c r="R444" i="7"/>
  <c r="M433" i="7"/>
  <c r="T433" i="7" s="1"/>
  <c r="R433" i="7"/>
  <c r="Q369" i="7"/>
  <c r="R369" i="7" s="1"/>
  <c r="R368" i="7" s="1"/>
  <c r="T477" i="7"/>
  <c r="R477" i="7"/>
  <c r="R505" i="7"/>
  <c r="M505" i="7"/>
  <c r="M534" i="7"/>
  <c r="T534" i="7" s="1"/>
  <c r="R534" i="7"/>
  <c r="R800" i="7"/>
  <c r="M800" i="7"/>
  <c r="T800" i="7" s="1"/>
  <c r="R197" i="7"/>
  <c r="R191" i="7"/>
  <c r="D333" i="6"/>
  <c r="C334" i="6"/>
  <c r="M717" i="7"/>
  <c r="T717" i="7" s="1"/>
  <c r="R717" i="7"/>
  <c r="D788" i="6"/>
  <c r="C379" i="6"/>
  <c r="D379" i="6"/>
  <c r="R924" i="6"/>
  <c r="C246" i="6"/>
  <c r="D245" i="6"/>
  <c r="T337" i="6"/>
  <c r="P337" i="6"/>
  <c r="L337" i="6"/>
  <c r="H337" i="6"/>
  <c r="C284" i="6"/>
  <c r="D384" i="6"/>
  <c r="C249" i="6"/>
  <c r="C248" i="6" s="1"/>
  <c r="C247" i="6" s="1"/>
  <c r="D248" i="6"/>
  <c r="D247" i="6" s="1"/>
  <c r="Q322" i="6"/>
  <c r="M322" i="6"/>
  <c r="I322" i="6"/>
  <c r="E322" i="6"/>
  <c r="C293" i="6"/>
  <c r="C292" i="6"/>
  <c r="C283" i="6" s="1"/>
  <c r="D292" i="6"/>
  <c r="C298" i="6"/>
  <c r="C297" i="6"/>
  <c r="C296" i="6"/>
  <c r="D297" i="6"/>
  <c r="D296" i="6" s="1"/>
  <c r="S312" i="6"/>
  <c r="C317" i="6"/>
  <c r="Q320" i="7" s="1"/>
  <c r="D313" i="6"/>
  <c r="D168" i="6"/>
  <c r="D274" i="6"/>
  <c r="S337" i="6"/>
  <c r="O337" i="6"/>
  <c r="K337" i="6"/>
  <c r="G337" i="6"/>
  <c r="K353" i="6"/>
  <c r="D396" i="6"/>
  <c r="D284" i="6"/>
  <c r="R337" i="6"/>
  <c r="N337" i="6"/>
  <c r="J337" i="6"/>
  <c r="F337" i="6"/>
  <c r="T353" i="6"/>
  <c r="P353" i="6"/>
  <c r="L353" i="6"/>
  <c r="R367" i="6"/>
  <c r="N367" i="6"/>
  <c r="J367" i="6"/>
  <c r="F367" i="6"/>
  <c r="E367" i="6"/>
  <c r="D226" i="6"/>
  <c r="R251" i="6"/>
  <c r="N251" i="6"/>
  <c r="J251" i="6"/>
  <c r="F251" i="6"/>
  <c r="C270" i="6"/>
  <c r="Q273" i="7" s="1"/>
  <c r="O251" i="6"/>
  <c r="G251" i="6"/>
  <c r="Q310" i="7"/>
  <c r="Q309" i="7" s="1"/>
  <c r="Q337" i="6"/>
  <c r="M337" i="6"/>
  <c r="I337" i="6"/>
  <c r="E337" i="6"/>
  <c r="D354" i="6"/>
  <c r="M424" i="7"/>
  <c r="T424" i="7" s="1"/>
  <c r="R395" i="7"/>
  <c r="M391" i="7"/>
  <c r="T391" i="7" s="1"/>
  <c r="R391" i="7"/>
  <c r="M396" i="7"/>
  <c r="T396" i="7" s="1"/>
  <c r="R396" i="7"/>
  <c r="R398" i="7"/>
  <c r="M398" i="7"/>
  <c r="T398" i="7" s="1"/>
  <c r="R394" i="7"/>
  <c r="M392" i="7"/>
  <c r="T392" i="7" s="1"/>
  <c r="R392" i="7"/>
  <c r="R397" i="7"/>
  <c r="R393" i="7"/>
  <c r="R389" i="7"/>
  <c r="M389" i="7"/>
  <c r="T389" i="7" s="1"/>
  <c r="C387" i="6"/>
  <c r="Q390" i="7" s="1"/>
  <c r="Q388" i="7"/>
  <c r="M388" i="7" s="1"/>
  <c r="S367" i="6"/>
  <c r="O367" i="6"/>
  <c r="K367" i="6"/>
  <c r="G367" i="6"/>
  <c r="D60" i="8"/>
  <c r="I370" i="7"/>
  <c r="T367" i="6"/>
  <c r="P367" i="6"/>
  <c r="L367" i="6"/>
  <c r="H367" i="6"/>
  <c r="R379" i="7"/>
  <c r="R375" i="7"/>
  <c r="M375" i="7"/>
  <c r="T375" i="7" s="1"/>
  <c r="M378" i="7"/>
  <c r="T378" i="7" s="1"/>
  <c r="M381" i="7"/>
  <c r="T381" i="7" s="1"/>
  <c r="R381" i="7"/>
  <c r="M377" i="7"/>
  <c r="T377" i="7" s="1"/>
  <c r="R377" i="7"/>
  <c r="R373" i="7"/>
  <c r="Q372" i="7"/>
  <c r="R372" i="7" s="1"/>
  <c r="S353" i="6"/>
  <c r="O353" i="6"/>
  <c r="G353" i="6"/>
  <c r="R366" i="7"/>
  <c r="M366" i="7"/>
  <c r="T366" i="7" s="1"/>
  <c r="M364" i="7"/>
  <c r="T364" i="7" s="1"/>
  <c r="C358" i="6"/>
  <c r="C353" i="6" s="1"/>
  <c r="D358" i="6"/>
  <c r="R367" i="7"/>
  <c r="M367" i="7"/>
  <c r="T367" i="7" s="1"/>
  <c r="H353" i="6"/>
  <c r="Q362" i="7"/>
  <c r="R359" i="7"/>
  <c r="M359" i="7"/>
  <c r="T359" i="7"/>
  <c r="C357" i="6"/>
  <c r="Q360" i="7" s="1"/>
  <c r="Q358" i="7"/>
  <c r="Q355" i="7"/>
  <c r="Q353" i="7" s="1"/>
  <c r="Q352" i="7" s="1"/>
  <c r="C350" i="6"/>
  <c r="C349" i="6"/>
  <c r="D350" i="6"/>
  <c r="D349" i="6" s="1"/>
  <c r="I340" i="7"/>
  <c r="Q351" i="7"/>
  <c r="Q350" i="7" s="1"/>
  <c r="C347" i="6"/>
  <c r="M348" i="7"/>
  <c r="T348" i="7" s="1"/>
  <c r="C346" i="6"/>
  <c r="Q349" i="7" s="1"/>
  <c r="R345" i="7"/>
  <c r="R344" i="7"/>
  <c r="M344" i="7"/>
  <c r="T344" i="7" s="1"/>
  <c r="R343" i="7"/>
  <c r="M343" i="7"/>
  <c r="T343" i="7" s="1"/>
  <c r="Q342" i="7"/>
  <c r="Q341" i="7" s="1"/>
  <c r="C338" i="6"/>
  <c r="D338" i="6"/>
  <c r="D337" i="6" s="1"/>
  <c r="S322" i="6"/>
  <c r="O322" i="6"/>
  <c r="K322" i="6"/>
  <c r="G322" i="6"/>
  <c r="M335" i="7"/>
  <c r="T335" i="7" s="1"/>
  <c r="R335" i="7"/>
  <c r="M334" i="7"/>
  <c r="T334" i="7" s="1"/>
  <c r="R330" i="7"/>
  <c r="M332" i="7"/>
  <c r="T332" i="7" s="1"/>
  <c r="R332" i="7"/>
  <c r="R328" i="7"/>
  <c r="M328" i="7"/>
  <c r="C326" i="6"/>
  <c r="Q329" i="7" s="1"/>
  <c r="M329" i="7" s="1"/>
  <c r="T329" i="7" s="1"/>
  <c r="Q327" i="7"/>
  <c r="R327" i="7" s="1"/>
  <c r="C321" i="6"/>
  <c r="Q324" i="7"/>
  <c r="Q322" i="7"/>
  <c r="R322" i="7" s="1"/>
  <c r="R319" i="7"/>
  <c r="M319" i="7"/>
  <c r="T319" i="7" s="1"/>
  <c r="Q317" i="7"/>
  <c r="R317" i="7" s="1"/>
  <c r="M314" i="7"/>
  <c r="T314" i="7" s="1"/>
  <c r="R314" i="7"/>
  <c r="C307" i="6"/>
  <c r="C306" i="6"/>
  <c r="D307" i="6"/>
  <c r="D306" i="6" s="1"/>
  <c r="T311" i="7"/>
  <c r="R305" i="7"/>
  <c r="Q304" i="7"/>
  <c r="Q303" i="7" s="1"/>
  <c r="Q302" i="7" s="1"/>
  <c r="C300" i="6"/>
  <c r="C299" i="6"/>
  <c r="D300" i="6"/>
  <c r="D299" i="6" s="1"/>
  <c r="P286" i="7"/>
  <c r="L286" i="7"/>
  <c r="I286" i="7"/>
  <c r="K283" i="6"/>
  <c r="S283" i="6"/>
  <c r="O283" i="6"/>
  <c r="G283" i="6"/>
  <c r="M294" i="7"/>
  <c r="T294" i="7" s="1"/>
  <c r="R294" i="7"/>
  <c r="R292" i="7"/>
  <c r="M292" i="7"/>
  <c r="T292" i="7" s="1"/>
  <c r="Q291" i="7"/>
  <c r="C287" i="6"/>
  <c r="D287" i="6"/>
  <c r="L254" i="7"/>
  <c r="P254" i="7"/>
  <c r="R282" i="7"/>
  <c r="C277" i="6"/>
  <c r="M281" i="7"/>
  <c r="T281" i="7" s="1"/>
  <c r="M279" i="7"/>
  <c r="T279" i="7" s="1"/>
  <c r="Q278" i="7"/>
  <c r="R278" i="7" s="1"/>
  <c r="R272" i="7"/>
  <c r="M272" i="7"/>
  <c r="T272" i="7" s="1"/>
  <c r="R260" i="7"/>
  <c r="M260" i="7"/>
  <c r="T260" i="7" s="1"/>
  <c r="M275" i="7"/>
  <c r="T275" i="7" s="1"/>
  <c r="R275" i="7"/>
  <c r="M271" i="7"/>
  <c r="T271" i="7" s="1"/>
  <c r="R267" i="7"/>
  <c r="T267" i="7"/>
  <c r="M263" i="7"/>
  <c r="T263" i="7" s="1"/>
  <c r="R263" i="7"/>
  <c r="M268" i="7"/>
  <c r="T268" i="7" s="1"/>
  <c r="R270" i="7"/>
  <c r="M266" i="7"/>
  <c r="T266" i="7" s="1"/>
  <c r="M276" i="7"/>
  <c r="T276" i="7" s="1"/>
  <c r="R264" i="7"/>
  <c r="M269" i="7"/>
  <c r="T269" i="7" s="1"/>
  <c r="R269" i="7"/>
  <c r="R253" i="7"/>
  <c r="R247" i="7"/>
  <c r="M247" i="7"/>
  <c r="T247" i="7"/>
  <c r="C242" i="6"/>
  <c r="Q246" i="7"/>
  <c r="R246" i="7" s="1"/>
  <c r="R245" i="7" s="1"/>
  <c r="M239" i="7"/>
  <c r="T239" i="7" s="1"/>
  <c r="R239" i="7"/>
  <c r="R240" i="7"/>
  <c r="M240" i="7"/>
  <c r="T240" i="7" s="1"/>
  <c r="Q236" i="7"/>
  <c r="R236" i="7" s="1"/>
  <c r="M233" i="7"/>
  <c r="T233" i="7" s="1"/>
  <c r="R233" i="7"/>
  <c r="R231" i="7"/>
  <c r="M231" i="7"/>
  <c r="T231" i="7" s="1"/>
  <c r="C229" i="6"/>
  <c r="Q232" i="7" s="1"/>
  <c r="M232" i="7" s="1"/>
  <c r="Q230" i="7"/>
  <c r="M180" i="7"/>
  <c r="T180" i="7" s="1"/>
  <c r="U180" i="7" s="1"/>
  <c r="R180" i="7"/>
  <c r="R182" i="7"/>
  <c r="M182" i="7"/>
  <c r="T182" i="7" s="1"/>
  <c r="U182" i="7" s="1"/>
  <c r="C175" i="6"/>
  <c r="Q178" i="7" s="1"/>
  <c r="Q176" i="7"/>
  <c r="M176" i="7" s="1"/>
  <c r="T176" i="7" s="1"/>
  <c r="U176" i="7" s="1"/>
  <c r="C170" i="6"/>
  <c r="Q174" i="7"/>
  <c r="Q173" i="7" s="1"/>
  <c r="D170" i="6"/>
  <c r="Q172" i="7"/>
  <c r="M172" i="7" s="1"/>
  <c r="M171" i="7" s="1"/>
  <c r="M12" i="8" s="1"/>
  <c r="N12" i="8" s="1"/>
  <c r="C168" i="6"/>
  <c r="R858" i="7"/>
  <c r="R600" i="7"/>
  <c r="T588" i="7"/>
  <c r="Q633" i="7"/>
  <c r="Q632" i="7" s="1"/>
  <c r="C628" i="6"/>
  <c r="R775" i="7"/>
  <c r="Q795" i="7"/>
  <c r="M795" i="7" s="1"/>
  <c r="T795" i="7" s="1"/>
  <c r="D628" i="6"/>
  <c r="C735" i="6"/>
  <c r="C799" i="6"/>
  <c r="C798" i="6"/>
  <c r="Q929" i="7"/>
  <c r="M929" i="7" s="1"/>
  <c r="R552" i="7"/>
  <c r="Q767" i="7"/>
  <c r="Q789" i="7"/>
  <c r="M789" i="7" s="1"/>
  <c r="T789" i="7" s="1"/>
  <c r="C789" i="6"/>
  <c r="C788" i="6" s="1"/>
  <c r="C783" i="6"/>
  <c r="T781" i="7"/>
  <c r="M777" i="7"/>
  <c r="T777" i="7"/>
  <c r="R777" i="7"/>
  <c r="C771" i="6"/>
  <c r="C770" i="6"/>
  <c r="C764" i="6"/>
  <c r="R763" i="7"/>
  <c r="C731" i="6"/>
  <c r="M735" i="7"/>
  <c r="T735" i="7" s="1"/>
  <c r="Q587" i="7"/>
  <c r="Q296" i="7"/>
  <c r="Q295" i="7"/>
  <c r="C539" i="6"/>
  <c r="C538" i="6" s="1"/>
  <c r="R628" i="7"/>
  <c r="R627" i="7" s="1"/>
  <c r="Q508" i="7"/>
  <c r="M463" i="7"/>
  <c r="T463" i="7"/>
  <c r="M400" i="7"/>
  <c r="M399" i="7" s="1"/>
  <c r="M62" i="8" s="1"/>
  <c r="N62" i="8" s="1"/>
  <c r="Q746" i="7"/>
  <c r="M746" i="7" s="1"/>
  <c r="T746" i="7" s="1"/>
  <c r="Q745" i="7"/>
  <c r="M628" i="7"/>
  <c r="T628" i="7" s="1"/>
  <c r="R400" i="7"/>
  <c r="R399" i="7" s="1"/>
  <c r="N13" i="7"/>
  <c r="T665" i="7"/>
  <c r="Q634" i="7"/>
  <c r="O13" i="7"/>
  <c r="M605" i="7"/>
  <c r="T605" i="7" s="1"/>
  <c r="C652" i="6"/>
  <c r="M633" i="7"/>
  <c r="M632" i="7" s="1"/>
  <c r="M105" i="8" s="1"/>
  <c r="N105" i="8" s="1"/>
  <c r="C240" i="6"/>
  <c r="Q579" i="7"/>
  <c r="Q576" i="7" s="1"/>
  <c r="Q654" i="7"/>
  <c r="R654" i="7" s="1"/>
  <c r="R603" i="7"/>
  <c r="M649" i="7"/>
  <c r="M648" i="7" s="1"/>
  <c r="M112" i="8" s="1"/>
  <c r="N112" i="8" s="1"/>
  <c r="Q648" i="7"/>
  <c r="D647" i="6"/>
  <c r="C609" i="6"/>
  <c r="C608" i="6"/>
  <c r="Q615" i="7"/>
  <c r="R615" i="7" s="1"/>
  <c r="C313" i="6"/>
  <c r="M652" i="7"/>
  <c r="T652" i="7" s="1"/>
  <c r="Q252" i="7"/>
  <c r="Q574" i="7"/>
  <c r="R574" i="7" s="1"/>
  <c r="R573" i="7" s="1"/>
  <c r="R572" i="7" s="1"/>
  <c r="M630" i="7"/>
  <c r="T623" i="7"/>
  <c r="M622" i="7"/>
  <c r="C573" i="6"/>
  <c r="C563" i="6"/>
  <c r="M594" i="7"/>
  <c r="M593" i="7" s="1"/>
  <c r="M592" i="7" s="1"/>
  <c r="C482" i="6"/>
  <c r="Q298" i="7"/>
  <c r="M298" i="7" s="1"/>
  <c r="M297" i="7" s="1"/>
  <c r="M32" i="8" s="1"/>
  <c r="N32" i="8" s="1"/>
  <c r="M931" i="7"/>
  <c r="M930" i="7" s="1"/>
  <c r="D283" i="6"/>
  <c r="D312" i="6"/>
  <c r="C281" i="6"/>
  <c r="C280" i="6"/>
  <c r="C536" i="6"/>
  <c r="Q540" i="7"/>
  <c r="Q539" i="7" s="1"/>
  <c r="Q609" i="7"/>
  <c r="R609" i="7" s="1"/>
  <c r="C304" i="6"/>
  <c r="C303" i="6" s="1"/>
  <c r="Q308" i="7"/>
  <c r="M308" i="7" s="1"/>
  <c r="R739" i="7"/>
  <c r="M739" i="7"/>
  <c r="T739" i="7" s="1"/>
  <c r="T10" i="6"/>
  <c r="R649" i="7"/>
  <c r="R648" i="7" s="1"/>
  <c r="Q546" i="7"/>
  <c r="K10" i="6"/>
  <c r="Q301" i="7"/>
  <c r="Q300" i="7" s="1"/>
  <c r="Q299" i="7" s="1"/>
  <c r="D353" i="6"/>
  <c r="H10" i="6"/>
  <c r="F10" i="6"/>
  <c r="L10" i="6"/>
  <c r="J10" i="6"/>
  <c r="R630" i="7"/>
  <c r="R629" i="7" s="1"/>
  <c r="Q664" i="7"/>
  <c r="Q663" i="7" s="1"/>
  <c r="T512" i="7"/>
  <c r="M511" i="7"/>
  <c r="T511" i="7" s="1"/>
  <c r="R511" i="7"/>
  <c r="T501" i="7"/>
  <c r="R500" i="7"/>
  <c r="C491" i="6"/>
  <c r="M490" i="7"/>
  <c r="T490" i="7" s="1"/>
  <c r="I13" i="7"/>
  <c r="Q403" i="7"/>
  <c r="K13" i="7"/>
  <c r="M635" i="7"/>
  <c r="T635" i="7" s="1"/>
  <c r="R635" i="7"/>
  <c r="R10" i="6"/>
  <c r="E10" i="6"/>
  <c r="C166" i="6"/>
  <c r="Q170" i="7"/>
  <c r="M170" i="7" s="1"/>
  <c r="M169" i="7" s="1"/>
  <c r="M11" i="8" s="1"/>
  <c r="N11" i="8" s="1"/>
  <c r="C335" i="6"/>
  <c r="Q339" i="7"/>
  <c r="M339" i="7" s="1"/>
  <c r="M338" i="7" s="1"/>
  <c r="M47" i="8" s="1"/>
  <c r="N47" i="8" s="1"/>
  <c r="Q750" i="7"/>
  <c r="Q749" i="7" s="1"/>
  <c r="R730" i="7"/>
  <c r="M730" i="7"/>
  <c r="T730" i="7" s="1"/>
  <c r="Q787" i="7"/>
  <c r="M787" i="7" s="1"/>
  <c r="M786" i="7" s="1"/>
  <c r="M136" i="8" s="1"/>
  <c r="N136" i="8" s="1"/>
  <c r="Q793" i="7"/>
  <c r="M793" i="7" s="1"/>
  <c r="M959" i="7"/>
  <c r="I10" i="6"/>
  <c r="Q493" i="7"/>
  <c r="Q492" i="7" s="1"/>
  <c r="Q759" i="7"/>
  <c r="M759" i="7" s="1"/>
  <c r="Q833" i="7"/>
  <c r="R833" i="7" s="1"/>
  <c r="Q803" i="7"/>
  <c r="M823" i="7"/>
  <c r="M822" i="7" s="1"/>
  <c r="S10" i="6"/>
  <c r="G10" i="6"/>
  <c r="M10" i="6"/>
  <c r="P10" i="6"/>
  <c r="Q748" i="7"/>
  <c r="R748" i="7" s="1"/>
  <c r="R747" i="7" s="1"/>
  <c r="R733" i="7"/>
  <c r="M733" i="7"/>
  <c r="T733" i="7" s="1"/>
  <c r="M529" i="7"/>
  <c r="T529" i="7" s="1"/>
  <c r="R529" i="7"/>
  <c r="M531" i="7"/>
  <c r="T531" i="7" s="1"/>
  <c r="R531" i="7"/>
  <c r="R404" i="7"/>
  <c r="M404" i="7"/>
  <c r="T404" i="7"/>
  <c r="M636" i="7"/>
  <c r="T636" i="7" s="1"/>
  <c r="C274" i="6"/>
  <c r="Q280" i="7"/>
  <c r="R280" i="7" s="1"/>
  <c r="C354" i="6"/>
  <c r="Q799" i="7"/>
  <c r="Q798" i="7" s="1"/>
  <c r="R971" i="7"/>
  <c r="C318" i="6"/>
  <c r="M508" i="7"/>
  <c r="R508" i="7"/>
  <c r="C333" i="6"/>
  <c r="Q337" i="7"/>
  <c r="M337" i="7" s="1"/>
  <c r="T337" i="7" s="1"/>
  <c r="T505" i="7"/>
  <c r="Q642" i="7"/>
  <c r="Q641" i="7" s="1"/>
  <c r="R18" i="7"/>
  <c r="C245" i="6"/>
  <c r="Q249" i="7"/>
  <c r="Q248" i="7" s="1"/>
  <c r="Q772" i="7"/>
  <c r="R772" i="7" s="1"/>
  <c r="R771" i="7" s="1"/>
  <c r="Q771" i="7"/>
  <c r="M369" i="7"/>
  <c r="M368" i="7" s="1"/>
  <c r="M57" i="8" s="1"/>
  <c r="N57" i="8" s="1"/>
  <c r="C384" i="6"/>
  <c r="C586" i="6"/>
  <c r="Q591" i="7"/>
  <c r="R591" i="7" s="1"/>
  <c r="R590" i="7" s="1"/>
  <c r="R589" i="7" s="1"/>
  <c r="Q590" i="7"/>
  <c r="Q589" i="7" s="1"/>
  <c r="T567" i="7"/>
  <c r="M422" i="7"/>
  <c r="T422" i="7" s="1"/>
  <c r="R422" i="7"/>
  <c r="R388" i="7"/>
  <c r="M372" i="7"/>
  <c r="T372" i="7" s="1"/>
  <c r="M363" i="7"/>
  <c r="T363" i="7" s="1"/>
  <c r="R363" i="7"/>
  <c r="M362" i="7"/>
  <c r="T362" i="7" s="1"/>
  <c r="R362" i="7"/>
  <c r="R358" i="7"/>
  <c r="M358" i="7"/>
  <c r="M355" i="7"/>
  <c r="T355" i="7" s="1"/>
  <c r="R355" i="7"/>
  <c r="C343" i="6"/>
  <c r="C337" i="6" s="1"/>
  <c r="T328" i="7"/>
  <c r="R312" i="7"/>
  <c r="M312" i="7"/>
  <c r="T312" i="7" s="1"/>
  <c r="M304" i="7"/>
  <c r="T304" i="7" s="1"/>
  <c r="M257" i="7"/>
  <c r="R244" i="7"/>
  <c r="R243" i="7" s="1"/>
  <c r="C226" i="6"/>
  <c r="R296" i="7"/>
  <c r="R295" i="7" s="1"/>
  <c r="M296" i="7"/>
  <c r="T296" i="7" s="1"/>
  <c r="R252" i="7"/>
  <c r="M252" i="7"/>
  <c r="Q927" i="7"/>
  <c r="M579" i="7"/>
  <c r="T579" i="7" s="1"/>
  <c r="T400" i="7"/>
  <c r="R746" i="7"/>
  <c r="R745" i="7" s="1"/>
  <c r="M745" i="7"/>
  <c r="M124" i="8" s="1"/>
  <c r="N124" i="8" s="1"/>
  <c r="R301" i="7"/>
  <c r="R300" i="7" s="1"/>
  <c r="R299" i="7" s="1"/>
  <c r="C312" i="6"/>
  <c r="Q573" i="7"/>
  <c r="Q572" i="7" s="1"/>
  <c r="M947" i="7"/>
  <c r="M653" i="7"/>
  <c r="M817" i="7"/>
  <c r="T817" i="7" s="1"/>
  <c r="R817" i="7"/>
  <c r="M301" i="7"/>
  <c r="M300" i="7" s="1"/>
  <c r="R540" i="7"/>
  <c r="R539" i="7" s="1"/>
  <c r="M570" i="7"/>
  <c r="T570" i="7" s="1"/>
  <c r="R570" i="7"/>
  <c r="Q307" i="7"/>
  <c r="Q306" i="7" s="1"/>
  <c r="M766" i="7"/>
  <c r="T766" i="7" s="1"/>
  <c r="R766" i="7"/>
  <c r="R793" i="7"/>
  <c r="Q169" i="7"/>
  <c r="M849" i="7"/>
  <c r="T849" i="7" s="1"/>
  <c r="M280" i="7"/>
  <c r="T280" i="7" s="1"/>
  <c r="M514" i="7"/>
  <c r="T514" i="7" s="1"/>
  <c r="Q338" i="7"/>
  <c r="R759" i="7"/>
  <c r="R758" i="7" s="1"/>
  <c r="M772" i="7"/>
  <c r="M771" i="7" s="1"/>
  <c r="M131" i="8" s="1"/>
  <c r="N131" i="8" s="1"/>
  <c r="R840" i="7"/>
  <c r="R838" i="7" s="1"/>
  <c r="M591" i="7"/>
  <c r="M590" i="7" s="1"/>
  <c r="M249" i="7"/>
  <c r="T249" i="7" s="1"/>
  <c r="M809" i="7"/>
  <c r="M807" i="7" s="1"/>
  <c r="R809" i="7"/>
  <c r="R807" i="7" s="1"/>
  <c r="R806" i="7" s="1"/>
  <c r="M615" i="7"/>
  <c r="T615" i="7" s="1"/>
  <c r="T388" i="7"/>
  <c r="T358" i="7"/>
  <c r="T257" i="7"/>
  <c r="M171" i="8"/>
  <c r="N171" i="8" s="1"/>
  <c r="T653" i="7"/>
  <c r="T809" i="7"/>
  <c r="D44" i="8" l="1"/>
  <c r="D54" i="8"/>
  <c r="C107" i="8"/>
  <c r="D83" i="8"/>
  <c r="C137" i="8"/>
  <c r="K64" i="8"/>
  <c r="F64" i="8"/>
  <c r="C41" i="8"/>
  <c r="C9" i="8" s="1"/>
  <c r="D93" i="8"/>
  <c r="C48" i="8"/>
  <c r="M507" i="7"/>
  <c r="M71" i="8" s="1"/>
  <c r="N71" i="8" s="1"/>
  <c r="R597" i="7"/>
  <c r="R596" i="7" s="1"/>
  <c r="R595" i="7" s="1"/>
  <c r="Q596" i="7"/>
  <c r="Q595" i="7" s="1"/>
  <c r="R120" i="7"/>
  <c r="M120" i="7"/>
  <c r="T120" i="7" s="1"/>
  <c r="R89" i="7"/>
  <c r="M89" i="7"/>
  <c r="T89" i="7" s="1"/>
  <c r="M73" i="7"/>
  <c r="T73" i="7" s="1"/>
  <c r="R73" i="7"/>
  <c r="R52" i="7"/>
  <c r="M52" i="7"/>
  <c r="T52" i="7" s="1"/>
  <c r="R16" i="7"/>
  <c r="M16" i="7"/>
  <c r="T16" i="7" s="1"/>
  <c r="L283" i="7"/>
  <c r="L13" i="7" s="1"/>
  <c r="D27" i="8"/>
  <c r="D26" i="8" s="1"/>
  <c r="D82" i="8"/>
  <c r="D81" i="8" s="1"/>
  <c r="L572" i="7"/>
  <c r="M909" i="7"/>
  <c r="R909" i="7"/>
  <c r="R880" i="7"/>
  <c r="M880" i="7"/>
  <c r="M877" i="7"/>
  <c r="R877" i="7"/>
  <c r="R864" i="7"/>
  <c r="M864" i="7"/>
  <c r="M862" i="7"/>
  <c r="R862" i="7"/>
  <c r="M940" i="7"/>
  <c r="R940" i="7"/>
  <c r="R85" i="7"/>
  <c r="M85" i="7"/>
  <c r="T85" i="7" s="1"/>
  <c r="M34" i="7"/>
  <c r="T34" i="7" s="1"/>
  <c r="R34" i="7"/>
  <c r="Q277" i="7"/>
  <c r="Q786" i="7"/>
  <c r="R293" i="7"/>
  <c r="M123" i="7"/>
  <c r="T123" i="7" s="1"/>
  <c r="R131" i="7"/>
  <c r="Q835" i="7"/>
  <c r="Q834" i="7" s="1"/>
  <c r="M836" i="7"/>
  <c r="R836" i="7"/>
  <c r="R835" i="7" s="1"/>
  <c r="R834" i="7" s="1"/>
  <c r="R610" i="7"/>
  <c r="M610" i="7"/>
  <c r="T610" i="7" s="1"/>
  <c r="M685" i="7"/>
  <c r="T685" i="7" s="1"/>
  <c r="R685" i="7"/>
  <c r="R682" i="7"/>
  <c r="M682" i="7"/>
  <c r="T682" i="7" s="1"/>
  <c r="M677" i="7"/>
  <c r="T677" i="7" s="1"/>
  <c r="R677" i="7"/>
  <c r="M914" i="7"/>
  <c r="R914" i="7"/>
  <c r="M898" i="7"/>
  <c r="R898" i="7"/>
  <c r="R887" i="7"/>
  <c r="M887" i="7"/>
  <c r="R884" i="7"/>
  <c r="M884" i="7"/>
  <c r="R866" i="7"/>
  <c r="M866" i="7"/>
  <c r="R861" i="7"/>
  <c r="M861" i="7"/>
  <c r="R943" i="7"/>
  <c r="M943" i="7"/>
  <c r="R928" i="7"/>
  <c r="M928" i="7"/>
  <c r="M138" i="7"/>
  <c r="T138" i="7" s="1"/>
  <c r="R138" i="7"/>
  <c r="M82" i="7"/>
  <c r="T82" i="7" s="1"/>
  <c r="R82" i="7"/>
  <c r="R66" i="7"/>
  <c r="M66" i="7"/>
  <c r="T66" i="7" s="1"/>
  <c r="R583" i="7"/>
  <c r="M583" i="7"/>
  <c r="T583" i="7" s="1"/>
  <c r="Q651" i="7"/>
  <c r="R261" i="7"/>
  <c r="M274" i="7"/>
  <c r="T274" i="7" s="1"/>
  <c r="M39" i="7"/>
  <c r="T39" i="7" s="1"/>
  <c r="C113" i="8"/>
  <c r="R901" i="7"/>
  <c r="M98" i="7"/>
  <c r="T98" i="7" s="1"/>
  <c r="R812" i="7"/>
  <c r="M812" i="7"/>
  <c r="T812" i="7" s="1"/>
  <c r="M385" i="7"/>
  <c r="T385" i="7" s="1"/>
  <c r="R385" i="7"/>
  <c r="R339" i="7"/>
  <c r="R338" i="7" s="1"/>
  <c r="R579" i="7"/>
  <c r="M278" i="7"/>
  <c r="M242" i="7"/>
  <c r="T242" i="7" s="1"/>
  <c r="M963" i="7"/>
  <c r="M43" i="7"/>
  <c r="T43" i="7" s="1"/>
  <c r="R109" i="7"/>
  <c r="M113" i="7"/>
  <c r="T113" i="7" s="1"/>
  <c r="M503" i="7"/>
  <c r="T503" i="7" s="1"/>
  <c r="R503" i="7"/>
  <c r="R564" i="7"/>
  <c r="M564" i="7"/>
  <c r="T564" i="7" s="1"/>
  <c r="R561" i="7"/>
  <c r="M561" i="7"/>
  <c r="T561" i="7" s="1"/>
  <c r="R550" i="7"/>
  <c r="M550" i="7"/>
  <c r="T550" i="7" s="1"/>
  <c r="O402" i="7"/>
  <c r="M698" i="7"/>
  <c r="T698" i="7" s="1"/>
  <c r="R698" i="7"/>
  <c r="R691" i="7"/>
  <c r="M691" i="7"/>
  <c r="T691" i="7" s="1"/>
  <c r="M687" i="7"/>
  <c r="T687" i="7" s="1"/>
  <c r="R687" i="7"/>
  <c r="M676" i="7"/>
  <c r="T676" i="7" s="1"/>
  <c r="R676" i="7"/>
  <c r="M753" i="7"/>
  <c r="T753" i="7" s="1"/>
  <c r="R753" i="7"/>
  <c r="M762" i="7"/>
  <c r="T762" i="7" s="1"/>
  <c r="R762" i="7"/>
  <c r="R851" i="7"/>
  <c r="M851" i="7"/>
  <c r="T851" i="7" s="1"/>
  <c r="R105" i="7"/>
  <c r="M105" i="7"/>
  <c r="T105" i="7" s="1"/>
  <c r="R787" i="7"/>
  <c r="R664" i="7"/>
  <c r="R663" i="7" s="1"/>
  <c r="M915" i="7"/>
  <c r="M20" i="7"/>
  <c r="T20" i="7" s="1"/>
  <c r="M737" i="7"/>
  <c r="T737" i="7" s="1"/>
  <c r="R251" i="7"/>
  <c r="R250" i="7" s="1"/>
  <c r="M244" i="7"/>
  <c r="M243" i="7" s="1"/>
  <c r="M18" i="8" s="1"/>
  <c r="N18" i="8" s="1"/>
  <c r="R533" i="7"/>
  <c r="M613" i="7"/>
  <c r="T613" i="7" s="1"/>
  <c r="Q251" i="7"/>
  <c r="Q250" i="7" s="1"/>
  <c r="R656" i="7"/>
  <c r="M775" i="7"/>
  <c r="R903" i="7"/>
  <c r="D182" i="8"/>
  <c r="M895" i="7"/>
  <c r="R586" i="7"/>
  <c r="M757" i="7"/>
  <c r="T757" i="7" s="1"/>
  <c r="M891" i="7"/>
  <c r="R695" i="7"/>
  <c r="R288" i="7"/>
  <c r="M288" i="7"/>
  <c r="R222" i="7"/>
  <c r="M222" i="7"/>
  <c r="T222" i="7" s="1"/>
  <c r="M384" i="7"/>
  <c r="T384" i="7" s="1"/>
  <c r="R384" i="7"/>
  <c r="R478" i="7"/>
  <c r="M478" i="7"/>
  <c r="T478" i="7" s="1"/>
  <c r="R470" i="7"/>
  <c r="M470" i="7"/>
  <c r="T470" i="7" s="1"/>
  <c r="R447" i="7"/>
  <c r="M447" i="7"/>
  <c r="T447" i="7" s="1"/>
  <c r="M436" i="7"/>
  <c r="T436" i="7" s="1"/>
  <c r="R436" i="7"/>
  <c r="R413" i="7"/>
  <c r="M413" i="7"/>
  <c r="T413" i="7" s="1"/>
  <c r="R518" i="7"/>
  <c r="M518" i="7"/>
  <c r="T518" i="7" s="1"/>
  <c r="R929" i="7"/>
  <c r="R927" i="7" s="1"/>
  <c r="R789" i="7"/>
  <c r="R786" i="7" s="1"/>
  <c r="R304" i="7"/>
  <c r="R303" i="7" s="1"/>
  <c r="R302" i="7" s="1"/>
  <c r="R507" i="7"/>
  <c r="M597" i="7"/>
  <c r="M596" i="7" s="1"/>
  <c r="R577" i="7"/>
  <c r="Q507" i="7"/>
  <c r="R429" i="7"/>
  <c r="R185" i="7"/>
  <c r="M727" i="7"/>
  <c r="T727" i="7" s="1"/>
  <c r="C100" i="8"/>
  <c r="R491" i="7"/>
  <c r="M214" i="7"/>
  <c r="T214" i="7" s="1"/>
  <c r="R890" i="7"/>
  <c r="M451" i="7"/>
  <c r="T451" i="7" s="1"/>
  <c r="M557" i="7"/>
  <c r="T557" i="7" s="1"/>
  <c r="R76" i="7"/>
  <c r="R179" i="7"/>
  <c r="M56" i="7"/>
  <c r="T56" i="7" s="1"/>
  <c r="R481" i="7"/>
  <c r="R425" i="7"/>
  <c r="C134" i="8"/>
  <c r="R128" i="7"/>
  <c r="M128" i="7"/>
  <c r="T128" i="7" s="1"/>
  <c r="M101" i="7"/>
  <c r="T101" i="7" s="1"/>
  <c r="R101" i="7"/>
  <c r="R90" i="7"/>
  <c r="M90" i="7"/>
  <c r="T90" i="7" s="1"/>
  <c r="M86" i="7"/>
  <c r="T86" i="7" s="1"/>
  <c r="R86" i="7"/>
  <c r="M60" i="7"/>
  <c r="T60" i="7" s="1"/>
  <c r="R60" i="7"/>
  <c r="M57" i="7"/>
  <c r="T57" i="7" s="1"/>
  <c r="R57" i="7"/>
  <c r="M50" i="7"/>
  <c r="T50" i="7" s="1"/>
  <c r="R50" i="7"/>
  <c r="M46" i="7"/>
  <c r="T46" i="7" s="1"/>
  <c r="R46" i="7"/>
  <c r="M40" i="7"/>
  <c r="T40" i="7" s="1"/>
  <c r="R40" i="7"/>
  <c r="P13" i="7"/>
  <c r="M347" i="7"/>
  <c r="T347" i="7" s="1"/>
  <c r="R347" i="7"/>
  <c r="M354" i="7"/>
  <c r="T354" i="7" s="1"/>
  <c r="R354" i="7"/>
  <c r="R353" i="7" s="1"/>
  <c r="R352" i="7" s="1"/>
  <c r="R480" i="7"/>
  <c r="M480" i="7"/>
  <c r="T480" i="7" s="1"/>
  <c r="M450" i="7"/>
  <c r="T450" i="7" s="1"/>
  <c r="R450" i="7"/>
  <c r="R446" i="7"/>
  <c r="M446" i="7"/>
  <c r="T446" i="7" s="1"/>
  <c r="R439" i="7"/>
  <c r="M439" i="7"/>
  <c r="T439" i="7" s="1"/>
  <c r="M537" i="7"/>
  <c r="T537" i="7" s="1"/>
  <c r="R537" i="7"/>
  <c r="R563" i="7"/>
  <c r="M563" i="7"/>
  <c r="T563" i="7" s="1"/>
  <c r="M560" i="7"/>
  <c r="T560" i="7" s="1"/>
  <c r="R560" i="7"/>
  <c r="D78" i="8"/>
  <c r="C104" i="8"/>
  <c r="C182" i="8"/>
  <c r="C165" i="8" s="1"/>
  <c r="M850" i="7"/>
  <c r="T850" i="7" s="1"/>
  <c r="D169" i="8"/>
  <c r="C144" i="8"/>
  <c r="D41" i="8"/>
  <c r="C54" i="8"/>
  <c r="D112" i="8"/>
  <c r="D107" i="8" s="1"/>
  <c r="L637" i="7"/>
  <c r="O667" i="7"/>
  <c r="J667" i="7"/>
  <c r="M248" i="7"/>
  <c r="M20" i="8" s="1"/>
  <c r="N20" i="8" s="1"/>
  <c r="Q336" i="7"/>
  <c r="R734" i="7"/>
  <c r="M833" i="7"/>
  <c r="T833" i="7" s="1"/>
  <c r="R172" i="7"/>
  <c r="R171" i="7" s="1"/>
  <c r="M342" i="7"/>
  <c r="Q368" i="7"/>
  <c r="M574" i="7"/>
  <c r="Q566" i="7"/>
  <c r="M324" i="7"/>
  <c r="T324" i="7" s="1"/>
  <c r="R324" i="7"/>
  <c r="M925" i="7"/>
  <c r="Q593" i="7"/>
  <c r="Q592" i="7" s="1"/>
  <c r="R594" i="7"/>
  <c r="R593" i="7" s="1"/>
  <c r="R592" i="7" s="1"/>
  <c r="C147" i="8"/>
  <c r="M88" i="7"/>
  <c r="T88" i="7" s="1"/>
  <c r="R88" i="7"/>
  <c r="R75" i="7"/>
  <c r="M75" i="7"/>
  <c r="T75" i="7" s="1"/>
  <c r="R48" i="7"/>
  <c r="M48" i="7"/>
  <c r="T48" i="7" s="1"/>
  <c r="M576" i="7"/>
  <c r="M84" i="8" s="1"/>
  <c r="M251" i="7"/>
  <c r="M22" i="8" s="1"/>
  <c r="M236" i="7"/>
  <c r="T236" i="7" s="1"/>
  <c r="M569" i="7"/>
  <c r="T569" i="7" s="1"/>
  <c r="Q930" i="7"/>
  <c r="Q926" i="7" s="1"/>
  <c r="R931" i="7"/>
  <c r="R930" i="7" s="1"/>
  <c r="R926" i="7" s="1"/>
  <c r="R938" i="7"/>
  <c r="M938" i="7"/>
  <c r="M212" i="7"/>
  <c r="T212" i="7" s="1"/>
  <c r="R212" i="7"/>
  <c r="R209" i="7"/>
  <c r="M209" i="7"/>
  <c r="T209" i="7" s="1"/>
  <c r="R198" i="7"/>
  <c r="M198" i="7"/>
  <c r="T198" i="7" s="1"/>
  <c r="R482" i="7"/>
  <c r="M482" i="7"/>
  <c r="T482" i="7" s="1"/>
  <c r="R441" i="7"/>
  <c r="M441" i="7"/>
  <c r="T441" i="7" s="1"/>
  <c r="M418" i="7"/>
  <c r="T418" i="7" s="1"/>
  <c r="R418" i="7"/>
  <c r="L541" i="7"/>
  <c r="D77" i="8"/>
  <c r="D76" i="8" s="1"/>
  <c r="M629" i="7"/>
  <c r="M103" i="8" s="1"/>
  <c r="N103" i="8" s="1"/>
  <c r="T630" i="7"/>
  <c r="T369" i="7"/>
  <c r="R176" i="7"/>
  <c r="R230" i="7"/>
  <c r="M230" i="7"/>
  <c r="T230" i="7" s="1"/>
  <c r="M90" i="8"/>
  <c r="M89" i="8" s="1"/>
  <c r="R308" i="7"/>
  <c r="R307" i="7" s="1"/>
  <c r="R306" i="7" s="1"/>
  <c r="T594" i="7"/>
  <c r="M322" i="7"/>
  <c r="T322" i="7" s="1"/>
  <c r="R634" i="7"/>
  <c r="R922" i="7"/>
  <c r="R921" i="7" s="1"/>
  <c r="Q171" i="7"/>
  <c r="Q245" i="7"/>
  <c r="M246" i="7"/>
  <c r="R548" i="7"/>
  <c r="Q822" i="7"/>
  <c r="R823" i="7"/>
  <c r="R822" i="7" s="1"/>
  <c r="M645" i="7"/>
  <c r="M582" i="7"/>
  <c r="T582" i="7" s="1"/>
  <c r="M152" i="7"/>
  <c r="T152" i="7" s="1"/>
  <c r="R152" i="7"/>
  <c r="R125" i="7"/>
  <c r="M125" i="7"/>
  <c r="T125" i="7" s="1"/>
  <c r="M84" i="7"/>
  <c r="T84" i="7" s="1"/>
  <c r="R84" i="7"/>
  <c r="M54" i="7"/>
  <c r="T54" i="7" s="1"/>
  <c r="R54" i="7"/>
  <c r="R28" i="7"/>
  <c r="M28" i="7"/>
  <c r="T28" i="7" s="1"/>
  <c r="R950" i="7"/>
  <c r="M950" i="7"/>
  <c r="R124" i="7"/>
  <c r="M124" i="7"/>
  <c r="T124" i="7" s="1"/>
  <c r="R118" i="7"/>
  <c r="M118" i="7"/>
  <c r="T118" i="7" s="1"/>
  <c r="C28" i="8"/>
  <c r="L592" i="7"/>
  <c r="D90" i="8"/>
  <c r="D89" i="8" s="1"/>
  <c r="M732" i="7"/>
  <c r="T732" i="7" s="1"/>
  <c r="R732" i="7"/>
  <c r="R725" i="7"/>
  <c r="M725" i="7"/>
  <c r="T725" i="7" s="1"/>
  <c r="R720" i="7"/>
  <c r="M720" i="7"/>
  <c r="T720" i="7" s="1"/>
  <c r="M706" i="7"/>
  <c r="T706" i="7" s="1"/>
  <c r="R706" i="7"/>
  <c r="R703" i="7"/>
  <c r="M703" i="7"/>
  <c r="T703" i="7" s="1"/>
  <c r="R916" i="7"/>
  <c r="M916" i="7"/>
  <c r="M879" i="7"/>
  <c r="R879" i="7"/>
  <c r="M863" i="7"/>
  <c r="R863" i="7"/>
  <c r="M942" i="7"/>
  <c r="R942" i="7"/>
  <c r="M954" i="7"/>
  <c r="R954" i="7"/>
  <c r="R643" i="7"/>
  <c r="M769" i="7"/>
  <c r="T769" i="7" s="1"/>
  <c r="R68" i="7"/>
  <c r="R144" i="7"/>
  <c r="M106" i="7"/>
  <c r="T106" i="7" s="1"/>
  <c r="R164" i="7"/>
  <c r="R892" i="7"/>
  <c r="D113" i="8"/>
  <c r="R871" i="7"/>
  <c r="M908" i="7"/>
  <c r="M744" i="7"/>
  <c r="T744" i="7" s="1"/>
  <c r="R744" i="7"/>
  <c r="R765" i="7"/>
  <c r="R423" i="7"/>
  <c r="M423" i="7"/>
  <c r="T423" i="7" s="1"/>
  <c r="R571" i="7"/>
  <c r="M571" i="7"/>
  <c r="T571" i="7" s="1"/>
  <c r="C83" i="8"/>
  <c r="M674" i="7"/>
  <c r="T674" i="7" s="1"/>
  <c r="R674" i="7"/>
  <c r="M671" i="7"/>
  <c r="T671" i="7" s="1"/>
  <c r="R671" i="7"/>
  <c r="M913" i="7"/>
  <c r="R913" i="7"/>
  <c r="M878" i="7"/>
  <c r="R878" i="7"/>
  <c r="Q742" i="7"/>
  <c r="D104" i="8"/>
  <c r="C152" i="8"/>
  <c r="D147" i="8"/>
  <c r="Q734" i="7"/>
  <c r="C58" i="8"/>
  <c r="D152" i="8"/>
  <c r="D165" i="8"/>
  <c r="N90" i="8"/>
  <c r="N89" i="8" s="1"/>
  <c r="D58" i="8"/>
  <c r="D48" i="8"/>
  <c r="D28" i="8"/>
  <c r="D9" i="8" s="1"/>
  <c r="M307" i="7"/>
  <c r="M38" i="8" s="1"/>
  <c r="T308" i="7"/>
  <c r="R651" i="7"/>
  <c r="D496" i="6"/>
  <c r="C753" i="6"/>
  <c r="D748" i="6"/>
  <c r="R743" i="7"/>
  <c r="R742" i="7" s="1"/>
  <c r="M922" i="7"/>
  <c r="M921" i="7" s="1"/>
  <c r="M167" i="8" s="1"/>
  <c r="N167" i="8" s="1"/>
  <c r="C400" i="6"/>
  <c r="R468" i="7"/>
  <c r="M468" i="7"/>
  <c r="T468" i="7" s="1"/>
  <c r="M219" i="7"/>
  <c r="T219" i="7" s="1"/>
  <c r="R219" i="7"/>
  <c r="R420" i="7"/>
  <c r="M420" i="7"/>
  <c r="T420" i="7" s="1"/>
  <c r="T823" i="7"/>
  <c r="M303" i="7"/>
  <c r="M302" i="7" s="1"/>
  <c r="R521" i="7"/>
  <c r="M819" i="7"/>
  <c r="M148" i="8" s="1"/>
  <c r="N148" i="8" s="1"/>
  <c r="R215" i="7"/>
  <c r="C499" i="6"/>
  <c r="Q815" i="7"/>
  <c r="M816" i="7"/>
  <c r="R816" i="7"/>
  <c r="R815" i="7" s="1"/>
  <c r="C669" i="6"/>
  <c r="D665" i="6"/>
  <c r="R170" i="7"/>
  <c r="R169" i="7" s="1"/>
  <c r="M546" i="7"/>
  <c r="T546" i="7" s="1"/>
  <c r="Q297" i="7"/>
  <c r="M317" i="7"/>
  <c r="T317" i="7" s="1"/>
  <c r="Q802" i="7"/>
  <c r="Q801" i="7" s="1"/>
  <c r="R633" i="7"/>
  <c r="R632" i="7" s="1"/>
  <c r="R658" i="7"/>
  <c r="M734" i="7"/>
  <c r="M121" i="8" s="1"/>
  <c r="N121" i="8" s="1"/>
  <c r="M495" i="7"/>
  <c r="T495" i="7" s="1"/>
  <c r="D231" i="6"/>
  <c r="M237" i="7"/>
  <c r="T237" i="7" s="1"/>
  <c r="R211" i="7"/>
  <c r="R205" i="7"/>
  <c r="M461" i="7"/>
  <c r="T461" i="7" s="1"/>
  <c r="M464" i="7"/>
  <c r="T464" i="7" s="1"/>
  <c r="R435" i="7"/>
  <c r="R472" i="7"/>
  <c r="M684" i="7"/>
  <c r="T684" i="7" s="1"/>
  <c r="C647" i="6"/>
  <c r="M452" i="7"/>
  <c r="T452" i="7" s="1"/>
  <c r="R151" i="7"/>
  <c r="M151" i="7"/>
  <c r="T151" i="7" s="1"/>
  <c r="R139" i="7"/>
  <c r="M139" i="7"/>
  <c r="T139" i="7" s="1"/>
  <c r="M103" i="7"/>
  <c r="T103" i="7" s="1"/>
  <c r="R103" i="7"/>
  <c r="R99" i="7"/>
  <c r="M99" i="7"/>
  <c r="T99" i="7" s="1"/>
  <c r="R96" i="7"/>
  <c r="M96" i="7"/>
  <c r="T96" i="7" s="1"/>
  <c r="M87" i="7"/>
  <c r="T87" i="7" s="1"/>
  <c r="R87" i="7"/>
  <c r="M77" i="7"/>
  <c r="T77" i="7" s="1"/>
  <c r="R77" i="7"/>
  <c r="M64" i="7"/>
  <c r="T64" i="7" s="1"/>
  <c r="R64" i="7"/>
  <c r="M47" i="7"/>
  <c r="T47" i="7" s="1"/>
  <c r="R47" i="7"/>
  <c r="M41" i="7"/>
  <c r="T41" i="7" s="1"/>
  <c r="R41" i="7"/>
  <c r="M37" i="7"/>
  <c r="T37" i="7" s="1"/>
  <c r="R37" i="7"/>
  <c r="R21" i="7"/>
  <c r="M21" i="7"/>
  <c r="T21" i="7" s="1"/>
  <c r="C174" i="6"/>
  <c r="D172" i="6"/>
  <c r="C532" i="6"/>
  <c r="D527" i="6"/>
  <c r="M731" i="7"/>
  <c r="T731" i="7" s="1"/>
  <c r="R731" i="7"/>
  <c r="R729" i="7" s="1"/>
  <c r="M728" i="7"/>
  <c r="T728" i="7" s="1"/>
  <c r="R728" i="7"/>
  <c r="R699" i="7"/>
  <c r="M699" i="7"/>
  <c r="T699" i="7" s="1"/>
  <c r="M416" i="7"/>
  <c r="T416" i="7" s="1"/>
  <c r="R416" i="7"/>
  <c r="M412" i="7"/>
  <c r="T412" i="7" s="1"/>
  <c r="R412" i="7"/>
  <c r="R506" i="7"/>
  <c r="M506" i="7"/>
  <c r="T506" i="7" s="1"/>
  <c r="R919" i="7"/>
  <c r="M919" i="7"/>
  <c r="M149" i="8"/>
  <c r="M147" i="8" s="1"/>
  <c r="R285" i="7"/>
  <c r="R284" i="7" s="1"/>
  <c r="R283" i="7" s="1"/>
  <c r="Q321" i="7"/>
  <c r="M627" i="7"/>
  <c r="M102" i="8" s="1"/>
  <c r="N102" i="8" s="1"/>
  <c r="R805" i="7"/>
  <c r="D400" i="6"/>
  <c r="R438" i="7"/>
  <c r="M438" i="7"/>
  <c r="T438" i="7" s="1"/>
  <c r="R675" i="7"/>
  <c r="M675" i="7"/>
  <c r="T675" i="7" s="1"/>
  <c r="R337" i="7"/>
  <c r="R336" i="7" s="1"/>
  <c r="M493" i="7"/>
  <c r="T493" i="7" s="1"/>
  <c r="M540" i="7"/>
  <c r="T597" i="7"/>
  <c r="R174" i="7"/>
  <c r="R173" i="7" s="1"/>
  <c r="T772" i="7"/>
  <c r="T339" i="7"/>
  <c r="T172" i="7"/>
  <c r="T301" i="7"/>
  <c r="M799" i="7"/>
  <c r="T799" i="7" s="1"/>
  <c r="R750" i="7"/>
  <c r="R749" i="7" s="1"/>
  <c r="R493" i="7"/>
  <c r="R492" i="7" s="1"/>
  <c r="R546" i="7"/>
  <c r="R298" i="7"/>
  <c r="R297" i="7" s="1"/>
  <c r="M654" i="7"/>
  <c r="T654" i="7" s="1"/>
  <c r="M174" i="7"/>
  <c r="M285" i="7"/>
  <c r="M351" i="7"/>
  <c r="M350" i="7" s="1"/>
  <c r="M51" i="8" s="1"/>
  <c r="N51" i="8" s="1"/>
  <c r="M743" i="7"/>
  <c r="M742" i="7" s="1"/>
  <c r="M123" i="8" s="1"/>
  <c r="N123" i="8" s="1"/>
  <c r="R768" i="7"/>
  <c r="R767" i="7" s="1"/>
  <c r="M442" i="7"/>
  <c r="T442" i="7" s="1"/>
  <c r="T399" i="6"/>
  <c r="M431" i="7"/>
  <c r="T431" i="7" s="1"/>
  <c r="M847" i="7"/>
  <c r="T847" i="7" s="1"/>
  <c r="M159" i="7"/>
  <c r="T159" i="7" s="1"/>
  <c r="R445" i="7"/>
  <c r="R409" i="7"/>
  <c r="R403" i="7" s="1"/>
  <c r="M202" i="7"/>
  <c r="T202" i="7" s="1"/>
  <c r="R202" i="7"/>
  <c r="R195" i="7"/>
  <c r="M195" i="7"/>
  <c r="T195" i="7" s="1"/>
  <c r="C255" i="6"/>
  <c r="Q258" i="7" s="1"/>
  <c r="D252" i="6"/>
  <c r="D251" i="6" s="1"/>
  <c r="C519" i="6"/>
  <c r="Q524" i="7"/>
  <c r="C551" i="6"/>
  <c r="Q554" i="7" s="1"/>
  <c r="D542" i="6"/>
  <c r="D541" i="6" s="1"/>
  <c r="Q547" i="7"/>
  <c r="C542" i="6"/>
  <c r="C541" i="6" s="1"/>
  <c r="C582" i="6"/>
  <c r="Q585" i="7" s="1"/>
  <c r="D577" i="6"/>
  <c r="D572" i="6" s="1"/>
  <c r="Q638" i="7"/>
  <c r="R640" i="7"/>
  <c r="R638" i="7" s="1"/>
  <c r="M640" i="7"/>
  <c r="M657" i="7"/>
  <c r="T657" i="7" s="1"/>
  <c r="R657" i="7"/>
  <c r="C758" i="6"/>
  <c r="Q761" i="7" s="1"/>
  <c r="M761" i="7" s="1"/>
  <c r="D757" i="6"/>
  <c r="R896" i="7"/>
  <c r="M896" i="7"/>
  <c r="R893" i="7"/>
  <c r="M893" i="7"/>
  <c r="R888" i="7"/>
  <c r="M888" i="7"/>
  <c r="M872" i="7"/>
  <c r="R872" i="7"/>
  <c r="M935" i="7"/>
  <c r="M933" i="7" s="1"/>
  <c r="R935" i="7"/>
  <c r="R949" i="7"/>
  <c r="M949" i="7"/>
  <c r="R819" i="7"/>
  <c r="R818" i="7" s="1"/>
  <c r="Q290" i="7"/>
  <c r="R669" i="7"/>
  <c r="R154" i="7"/>
  <c r="C776" i="6"/>
  <c r="C775" i="6" s="1"/>
  <c r="M970" i="7"/>
  <c r="M973" i="7"/>
  <c r="M184" i="8" s="1"/>
  <c r="N184" i="8" s="1"/>
  <c r="L399" i="6"/>
  <c r="J399" i="6"/>
  <c r="I399" i="6"/>
  <c r="Q644" i="7"/>
  <c r="Q488" i="7"/>
  <c r="Q10" i="6"/>
  <c r="N10" i="6"/>
  <c r="M617" i="7"/>
  <c r="M616" i="7" s="1"/>
  <c r="L664" i="6"/>
  <c r="D634" i="6"/>
  <c r="T649" i="7"/>
  <c r="M758" i="7"/>
  <c r="M128" i="8" s="1"/>
  <c r="N128" i="8" s="1"/>
  <c r="T759" i="7"/>
  <c r="M143" i="8"/>
  <c r="M806" i="7"/>
  <c r="M589" i="7"/>
  <c r="M88" i="8"/>
  <c r="R289" i="7"/>
  <c r="R287" i="7" s="1"/>
  <c r="Q287" i="7"/>
  <c r="M289" i="7"/>
  <c r="T289" i="7" s="1"/>
  <c r="R832" i="7"/>
  <c r="M832" i="7"/>
  <c r="T832" i="7" s="1"/>
  <c r="M256" i="7"/>
  <c r="T256" i="7" s="1"/>
  <c r="R256" i="7"/>
  <c r="R135" i="7"/>
  <c r="M135" i="7"/>
  <c r="T135" i="7" s="1"/>
  <c r="M127" i="7"/>
  <c r="T127" i="7" s="1"/>
  <c r="R127" i="7"/>
  <c r="R380" i="7"/>
  <c r="M380" i="7"/>
  <c r="T380" i="7" s="1"/>
  <c r="C599" i="6"/>
  <c r="D596" i="6"/>
  <c r="D595" i="6" s="1"/>
  <c r="M614" i="7"/>
  <c r="R614" i="7"/>
  <c r="R612" i="7" s="1"/>
  <c r="R611" i="7" s="1"/>
  <c r="Q621" i="7"/>
  <c r="Q620" i="7" s="1"/>
  <c r="M625" i="7"/>
  <c r="T625" i="7" s="1"/>
  <c r="R625" i="7"/>
  <c r="R659" i="7"/>
  <c r="M659" i="7"/>
  <c r="Q655" i="7"/>
  <c r="Q650" i="7" s="1"/>
  <c r="M724" i="7"/>
  <c r="T724" i="7" s="1"/>
  <c r="R724" i="7"/>
  <c r="R721" i="7"/>
  <c r="M721" i="7"/>
  <c r="T721" i="7" s="1"/>
  <c r="M716" i="7"/>
  <c r="T716" i="7" s="1"/>
  <c r="R716" i="7"/>
  <c r="M711" i="7"/>
  <c r="T711" i="7" s="1"/>
  <c r="R711" i="7"/>
  <c r="R705" i="7"/>
  <c r="M705" i="7"/>
  <c r="T705" i="7" s="1"/>
  <c r="R697" i="7"/>
  <c r="M697" i="7"/>
  <c r="T697" i="7" s="1"/>
  <c r="M692" i="7"/>
  <c r="T692" i="7" s="1"/>
  <c r="R692" i="7"/>
  <c r="M686" i="7"/>
  <c r="T686" i="7" s="1"/>
  <c r="R686" i="7"/>
  <c r="R681" i="7"/>
  <c r="M681" i="7"/>
  <c r="T681" i="7" s="1"/>
  <c r="R678" i="7"/>
  <c r="M678" i="7"/>
  <c r="T678" i="7" s="1"/>
  <c r="M673" i="7"/>
  <c r="T673" i="7" s="1"/>
  <c r="R673" i="7"/>
  <c r="R782" i="7"/>
  <c r="M782" i="7"/>
  <c r="T782" i="7" s="1"/>
  <c r="R797" i="7"/>
  <c r="M797" i="7"/>
  <c r="T797" i="7" s="1"/>
  <c r="M794" i="7"/>
  <c r="T794" i="7" s="1"/>
  <c r="R794" i="7"/>
  <c r="M830" i="7"/>
  <c r="T830" i="7" s="1"/>
  <c r="R830" i="7"/>
  <c r="R848" i="7"/>
  <c r="M848" i="7"/>
  <c r="T848" i="7" s="1"/>
  <c r="R955" i="7"/>
  <c r="M955" i="7"/>
  <c r="R968" i="7"/>
  <c r="M968" i="7"/>
  <c r="M336" i="7"/>
  <c r="M46" i="8" s="1"/>
  <c r="N46" i="8" s="1"/>
  <c r="N84" i="8"/>
  <c r="T170" i="7"/>
  <c r="T244" i="7"/>
  <c r="T351" i="7"/>
  <c r="M361" i="7"/>
  <c r="M56" i="8" s="1"/>
  <c r="N56" i="8" s="1"/>
  <c r="R642" i="7"/>
  <c r="R799" i="7"/>
  <c r="R798" i="7" s="1"/>
  <c r="R803" i="7"/>
  <c r="M748" i="7"/>
  <c r="M492" i="7"/>
  <c r="M68" i="8" s="1"/>
  <c r="N68" i="8" s="1"/>
  <c r="T298" i="7"/>
  <c r="Q792" i="7"/>
  <c r="Q791" i="7" s="1"/>
  <c r="M295" i="7"/>
  <c r="M31" i="8" s="1"/>
  <c r="N31" i="8" s="1"/>
  <c r="R291" i="7"/>
  <c r="R290" i="7" s="1"/>
  <c r="R351" i="7"/>
  <c r="R350" i="7" s="1"/>
  <c r="M353" i="7"/>
  <c r="T618" i="7"/>
  <c r="R975" i="7"/>
  <c r="Q747" i="7"/>
  <c r="Q758" i="7"/>
  <c r="Q970" i="7"/>
  <c r="R702" i="7"/>
  <c r="Q542" i="7"/>
  <c r="Q541" i="7" s="1"/>
  <c r="M543" i="7"/>
  <c r="R568" i="7"/>
  <c r="R566" i="7" s="1"/>
  <c r="M568" i="7"/>
  <c r="T568" i="7" s="1"/>
  <c r="R804" i="7"/>
  <c r="Q838" i="7"/>
  <c r="M839" i="7"/>
  <c r="M36" i="7"/>
  <c r="T36" i="7" s="1"/>
  <c r="R155" i="7"/>
  <c r="M155" i="7"/>
  <c r="T155" i="7" s="1"/>
  <c r="R137" i="7"/>
  <c r="M137" i="7"/>
  <c r="T137" i="7" s="1"/>
  <c r="R130" i="7"/>
  <c r="M130" i="7"/>
  <c r="T130" i="7" s="1"/>
  <c r="R122" i="7"/>
  <c r="M122" i="7"/>
  <c r="T122" i="7" s="1"/>
  <c r="R95" i="7"/>
  <c r="M95" i="7"/>
  <c r="T95" i="7" s="1"/>
  <c r="R74" i="7"/>
  <c r="M74" i="7"/>
  <c r="T74" i="7" s="1"/>
  <c r="M313" i="7"/>
  <c r="T313" i="7" s="1"/>
  <c r="R313" i="7"/>
  <c r="M318" i="7"/>
  <c r="T318" i="7" s="1"/>
  <c r="R318" i="7"/>
  <c r="M323" i="7"/>
  <c r="R323" i="7"/>
  <c r="M333" i="7"/>
  <c r="T333" i="7" s="1"/>
  <c r="R333" i="7"/>
  <c r="M227" i="7"/>
  <c r="T227" i="7" s="1"/>
  <c r="R227" i="7"/>
  <c r="M53" i="7"/>
  <c r="T53" i="7" s="1"/>
  <c r="R53" i="7"/>
  <c r="T793" i="7"/>
  <c r="M327" i="7"/>
  <c r="M488" i="7"/>
  <c r="M67" i="8" s="1"/>
  <c r="N67" i="8" s="1"/>
  <c r="R972" i="7"/>
  <c r="R970" i="7" s="1"/>
  <c r="M376" i="7"/>
  <c r="T376" i="7" s="1"/>
  <c r="R719" i="7"/>
  <c r="M961" i="7"/>
  <c r="R962" i="7"/>
  <c r="M962" i="7"/>
  <c r="R708" i="7"/>
  <c r="R761" i="7"/>
  <c r="T768" i="7"/>
  <c r="M767" i="7"/>
  <c r="M130" i="8" s="1"/>
  <c r="N130" i="8" s="1"/>
  <c r="R784" i="7"/>
  <c r="R147" i="7"/>
  <c r="M147" i="7"/>
  <c r="T147" i="7" s="1"/>
  <c r="M143" i="7"/>
  <c r="T143" i="7" s="1"/>
  <c r="R143" i="7"/>
  <c r="R115" i="7"/>
  <c r="M115" i="7"/>
  <c r="T115" i="7" s="1"/>
  <c r="R79" i="7"/>
  <c r="M79" i="7"/>
  <c r="T79" i="7" s="1"/>
  <c r="M70" i="7"/>
  <c r="T70" i="7" s="1"/>
  <c r="R70" i="7"/>
  <c r="M61" i="7"/>
  <c r="T61" i="7" s="1"/>
  <c r="R61" i="7"/>
  <c r="R265" i="7"/>
  <c r="M265" i="7"/>
  <c r="T265" i="7" s="1"/>
  <c r="R262" i="7"/>
  <c r="M262" i="7"/>
  <c r="T262" i="7" s="1"/>
  <c r="R259" i="7"/>
  <c r="M259" i="7"/>
  <c r="T259" i="7" s="1"/>
  <c r="C514" i="6"/>
  <c r="D507" i="6"/>
  <c r="R527" i="7"/>
  <c r="M527" i="7"/>
  <c r="T527" i="7" s="1"/>
  <c r="S399" i="6"/>
  <c r="M553" i="7"/>
  <c r="T553" i="7" s="1"/>
  <c r="R553" i="7"/>
  <c r="R547" i="7"/>
  <c r="M547" i="7"/>
  <c r="T547" i="7" s="1"/>
  <c r="M223" i="7"/>
  <c r="T223" i="7" s="1"/>
  <c r="R223" i="7"/>
  <c r="R117" i="7"/>
  <c r="M117" i="7"/>
  <c r="T117" i="7" s="1"/>
  <c r="C328" i="6"/>
  <c r="D323" i="6"/>
  <c r="D322" i="6" s="1"/>
  <c r="T591" i="7"/>
  <c r="R608" i="7"/>
  <c r="R342" i="7"/>
  <c r="R341" i="7" s="1"/>
  <c r="M36" i="8"/>
  <c r="R249" i="7"/>
  <c r="R248" i="7" s="1"/>
  <c r="M642" i="7"/>
  <c r="M803" i="7"/>
  <c r="M750" i="7"/>
  <c r="R795" i="7"/>
  <c r="M178" i="7"/>
  <c r="M291" i="7"/>
  <c r="R310" i="7"/>
  <c r="R309" i="7" s="1"/>
  <c r="R277" i="7"/>
  <c r="C252" i="6"/>
  <c r="C251" i="6" s="1"/>
  <c r="R365" i="7"/>
  <c r="R361" i="7" s="1"/>
  <c r="R618" i="7"/>
  <c r="R617" i="7" s="1"/>
  <c r="R616" i="7" s="1"/>
  <c r="Q502" i="7"/>
  <c r="C496" i="6"/>
  <c r="P399" i="6"/>
  <c r="R489" i="7"/>
  <c r="R488" i="7" s="1"/>
  <c r="R661" i="7"/>
  <c r="Q581" i="7"/>
  <c r="C577" i="6"/>
  <c r="C572" i="6" s="1"/>
  <c r="T288" i="7"/>
  <c r="M741" i="7"/>
  <c r="T741" i="7" s="1"/>
  <c r="R741" i="7"/>
  <c r="R738" i="7" s="1"/>
  <c r="Q738" i="7"/>
  <c r="M754" i="7"/>
  <c r="T754" i="7" s="1"/>
  <c r="R754" i="7"/>
  <c r="M217" i="7"/>
  <c r="T217" i="7" s="1"/>
  <c r="R217" i="7"/>
  <c r="M210" i="7"/>
  <c r="T210" i="7" s="1"/>
  <c r="R210" i="7"/>
  <c r="M207" i="7"/>
  <c r="T207" i="7" s="1"/>
  <c r="R207" i="7"/>
  <c r="C190" i="6"/>
  <c r="D180" i="6"/>
  <c r="M190" i="7"/>
  <c r="T190" i="7" s="1"/>
  <c r="R190" i="7"/>
  <c r="R187" i="7"/>
  <c r="M187" i="7"/>
  <c r="T187" i="7" s="1"/>
  <c r="R383" i="7"/>
  <c r="R382" i="7" s="1"/>
  <c r="Q382" i="7"/>
  <c r="M383" i="7"/>
  <c r="M167" i="7"/>
  <c r="T167" i="7" s="1"/>
  <c r="R167" i="7"/>
  <c r="R132" i="7"/>
  <c r="M132" i="7"/>
  <c r="T132" i="7" s="1"/>
  <c r="R97" i="7"/>
  <c r="M97" i="7"/>
  <c r="T97" i="7" s="1"/>
  <c r="R69" i="7"/>
  <c r="M69" i="7"/>
  <c r="T69" i="7" s="1"/>
  <c r="R63" i="7"/>
  <c r="M63" i="7"/>
  <c r="T63" i="7" s="1"/>
  <c r="M51" i="7"/>
  <c r="T51" i="7" s="1"/>
  <c r="R51" i="7"/>
  <c r="C16" i="6"/>
  <c r="Q19" i="7" s="1"/>
  <c r="D11" i="6"/>
  <c r="Q241" i="7"/>
  <c r="C231" i="6"/>
  <c r="R238" i="7"/>
  <c r="M238" i="7"/>
  <c r="T238" i="7" s="1"/>
  <c r="Q234" i="7"/>
  <c r="C371" i="6"/>
  <c r="D368" i="6"/>
  <c r="D367" i="6" s="1"/>
  <c r="M738" i="7"/>
  <c r="M122" i="8" s="1"/>
  <c r="N122" i="8" s="1"/>
  <c r="Q612" i="7"/>
  <c r="Q611" i="7" s="1"/>
  <c r="Q631" i="7"/>
  <c r="Q316" i="7"/>
  <c r="Q315" i="7" s="1"/>
  <c r="N399" i="6"/>
  <c r="E399" i="6"/>
  <c r="K399" i="6"/>
  <c r="R966" i="7"/>
  <c r="R965" i="7" s="1"/>
  <c r="M670" i="7"/>
  <c r="Q973" i="7"/>
  <c r="R974" i="7"/>
  <c r="R204" i="7"/>
  <c r="M204" i="7"/>
  <c r="T204" i="7" s="1"/>
  <c r="R81" i="7"/>
  <c r="M81" i="7"/>
  <c r="T81" i="7" s="1"/>
  <c r="M707" i="7"/>
  <c r="T707" i="7" s="1"/>
  <c r="R707" i="7"/>
  <c r="M688" i="7"/>
  <c r="T688" i="7" s="1"/>
  <c r="R688" i="7"/>
  <c r="R774" i="7"/>
  <c r="R773" i="7" s="1"/>
  <c r="R621" i="7"/>
  <c r="R620" i="7" s="1"/>
  <c r="H399" i="6"/>
  <c r="Q856" i="7"/>
  <c r="R857" i="7"/>
  <c r="R856" i="7" s="1"/>
  <c r="R104" i="7"/>
  <c r="M104" i="7"/>
  <c r="T104" i="7" s="1"/>
  <c r="R93" i="7"/>
  <c r="M93" i="7"/>
  <c r="T93" i="7" s="1"/>
  <c r="Q608" i="7"/>
  <c r="Q361" i="7"/>
  <c r="O10" i="6"/>
  <c r="F399" i="6"/>
  <c r="M399" i="6"/>
  <c r="Q779" i="7"/>
  <c r="Q778" i="7" s="1"/>
  <c r="R157" i="7"/>
  <c r="M157" i="7"/>
  <c r="T157" i="7" s="1"/>
  <c r="R26" i="7"/>
  <c r="M26" i="7"/>
  <c r="T26" i="7" s="1"/>
  <c r="Q945" i="7"/>
  <c r="Q944" i="7" s="1"/>
  <c r="Q966" i="7"/>
  <c r="Q965" i="7" s="1"/>
  <c r="M29" i="7"/>
  <c r="T29" i="7" s="1"/>
  <c r="R29" i="7"/>
  <c r="Q819" i="7"/>
  <c r="Q818" i="7" s="1"/>
  <c r="Q933" i="7"/>
  <c r="Q932" i="7" s="1"/>
  <c r="M299" i="7"/>
  <c r="M34" i="8"/>
  <c r="T787" i="7"/>
  <c r="M798" i="7"/>
  <c r="R631" i="7"/>
  <c r="R286" i="7"/>
  <c r="R360" i="7"/>
  <c r="R357" i="7" s="1"/>
  <c r="Q357" i="7"/>
  <c r="M360" i="7"/>
  <c r="D10" i="6"/>
  <c r="M352" i="7"/>
  <c r="M53" i="8"/>
  <c r="M349" i="7"/>
  <c r="R349" i="7"/>
  <c r="R346" i="7" s="1"/>
  <c r="Q346" i="7"/>
  <c r="Q340" i="7" s="1"/>
  <c r="M390" i="7"/>
  <c r="Q387" i="7"/>
  <c r="R390" i="7"/>
  <c r="R387" i="7" s="1"/>
  <c r="R497" i="7"/>
  <c r="R494" i="7" s="1"/>
  <c r="M497" i="7"/>
  <c r="Q494" i="7"/>
  <c r="R513" i="7"/>
  <c r="M513" i="7"/>
  <c r="Q485" i="7"/>
  <c r="M486" i="7"/>
  <c r="R486" i="7"/>
  <c r="R485" i="7" s="1"/>
  <c r="T232" i="7"/>
  <c r="M229" i="7"/>
  <c r="M16" i="8" s="1"/>
  <c r="N16" i="8" s="1"/>
  <c r="R232" i="7"/>
  <c r="R229" i="7" s="1"/>
  <c r="Q229" i="7"/>
  <c r="R329" i="7"/>
  <c r="R320" i="7"/>
  <c r="R316" i="7" s="1"/>
  <c r="M320" i="7"/>
  <c r="D118" i="8"/>
  <c r="M526" i="7"/>
  <c r="Q522" i="7"/>
  <c r="R526" i="7"/>
  <c r="S402" i="7"/>
  <c r="P402" i="7"/>
  <c r="M208" i="7"/>
  <c r="T208" i="7" s="1"/>
  <c r="R208" i="7"/>
  <c r="R162" i="7"/>
  <c r="M162" i="7"/>
  <c r="T162" i="7" s="1"/>
  <c r="M158" i="7"/>
  <c r="T158" i="7" s="1"/>
  <c r="R158" i="7"/>
  <c r="M121" i="7"/>
  <c r="T121" i="7" s="1"/>
  <c r="R121" i="7"/>
  <c r="R62" i="7"/>
  <c r="M62" i="7"/>
  <c r="T62" i="7" s="1"/>
  <c r="R752" i="7"/>
  <c r="M634" i="7"/>
  <c r="M273" i="7"/>
  <c r="T273" i="7" s="1"/>
  <c r="R937" i="7"/>
  <c r="R936" i="7" s="1"/>
  <c r="L402" i="7"/>
  <c r="I9" i="8"/>
  <c r="C11" i="6"/>
  <c r="Q15" i="7"/>
  <c r="M161" i="7"/>
  <c r="T161" i="7" s="1"/>
  <c r="R161" i="7"/>
  <c r="M149" i="7"/>
  <c r="T149" i="7" s="1"/>
  <c r="R149" i="7"/>
  <c r="R141" i="7"/>
  <c r="M141" i="7"/>
  <c r="T141" i="7" s="1"/>
  <c r="T252" i="7"/>
  <c r="T508" i="7"/>
  <c r="T743" i="7"/>
  <c r="M664" i="7"/>
  <c r="M609" i="7"/>
  <c r="T622" i="7"/>
  <c r="T633" i="7"/>
  <c r="R178" i="7"/>
  <c r="R273" i="7"/>
  <c r="R831" i="7"/>
  <c r="N402" i="7"/>
  <c r="R226" i="7"/>
  <c r="M226" i="7"/>
  <c r="T226" i="7" s="1"/>
  <c r="M218" i="7"/>
  <c r="T218" i="7" s="1"/>
  <c r="R218" i="7"/>
  <c r="M160" i="7"/>
  <c r="T160" i="7" s="1"/>
  <c r="R160" i="7"/>
  <c r="R146" i="7"/>
  <c r="M146" i="7"/>
  <c r="T146" i="7" s="1"/>
  <c r="M134" i="7"/>
  <c r="T134" i="7" s="1"/>
  <c r="R134" i="7"/>
  <c r="M114" i="7"/>
  <c r="T114" i="7" s="1"/>
  <c r="R114" i="7"/>
  <c r="R83" i="7"/>
  <c r="M83" i="7"/>
  <c r="T83" i="7" s="1"/>
  <c r="M59" i="7"/>
  <c r="T59" i="7" s="1"/>
  <c r="R59" i="7"/>
  <c r="M927" i="7"/>
  <c r="K402" i="7"/>
  <c r="J402" i="7"/>
  <c r="I402" i="7"/>
  <c r="M200" i="7"/>
  <c r="R200" i="7"/>
  <c r="M153" i="7"/>
  <c r="T153" i="7" s="1"/>
  <c r="R153" i="7"/>
  <c r="R150" i="7"/>
  <c r="M150" i="7"/>
  <c r="T150" i="7" s="1"/>
  <c r="M142" i="7"/>
  <c r="T142" i="7" s="1"/>
  <c r="R142" i="7"/>
  <c r="R111" i="7"/>
  <c r="M111" i="7"/>
  <c r="T111" i="7" s="1"/>
  <c r="C757" i="6"/>
  <c r="Q937" i="7"/>
  <c r="Q936" i="7" s="1"/>
  <c r="Q960" i="7"/>
  <c r="M967" i="7"/>
  <c r="M780" i="7"/>
  <c r="I104" i="8"/>
  <c r="I64" i="8" s="1"/>
  <c r="K9" i="8"/>
  <c r="R934" i="7"/>
  <c r="R933" i="7" s="1"/>
  <c r="R932" i="7" s="1"/>
  <c r="C935" i="6"/>
  <c r="C934" i="6" s="1"/>
  <c r="R946" i="7"/>
  <c r="R945" i="7" s="1"/>
  <c r="R944" i="7" s="1"/>
  <c r="I147" i="8"/>
  <c r="I118" i="8" s="1"/>
  <c r="Q831" i="7"/>
  <c r="F9" i="8"/>
  <c r="H9" i="8"/>
  <c r="J9" i="8"/>
  <c r="E9" i="8"/>
  <c r="C810" i="6"/>
  <c r="P808" i="6"/>
  <c r="P807" i="6" s="1"/>
  <c r="D624" i="6"/>
  <c r="D617" i="6" s="1"/>
  <c r="D399" i="6" s="1"/>
  <c r="S664" i="6"/>
  <c r="O664" i="6"/>
  <c r="K664" i="6"/>
  <c r="G664" i="6"/>
  <c r="S667" i="7"/>
  <c r="D726" i="6"/>
  <c r="D664" i="6" s="1"/>
  <c r="R664" i="6"/>
  <c r="N664" i="6"/>
  <c r="J664" i="6"/>
  <c r="F664" i="6"/>
  <c r="P667" i="7"/>
  <c r="L667" i="7"/>
  <c r="Q664" i="6"/>
  <c r="M664" i="6"/>
  <c r="I664" i="6"/>
  <c r="E664" i="6"/>
  <c r="K667" i="7"/>
  <c r="T664" i="6"/>
  <c r="P664" i="6"/>
  <c r="H664" i="6"/>
  <c r="N667" i="7"/>
  <c r="D816" i="6"/>
  <c r="D815" i="6" s="1"/>
  <c r="C823" i="6"/>
  <c r="C826" i="6"/>
  <c r="C925" i="6"/>
  <c r="C924" i="6" s="1"/>
  <c r="R853" i="6"/>
  <c r="N853" i="6"/>
  <c r="J853" i="6"/>
  <c r="F853" i="6"/>
  <c r="D841" i="6"/>
  <c r="D840" i="6" s="1"/>
  <c r="C842" i="6"/>
  <c r="T853" i="6"/>
  <c r="P853" i="6"/>
  <c r="L853" i="6"/>
  <c r="Q853" i="6"/>
  <c r="M853" i="6"/>
  <c r="I853" i="6"/>
  <c r="E853" i="6"/>
  <c r="J855" i="7"/>
  <c r="H853" i="6"/>
  <c r="D935" i="6"/>
  <c r="D934" i="6" s="1"/>
  <c r="I855" i="7"/>
  <c r="N855" i="7"/>
  <c r="J165" i="8"/>
  <c r="K165" i="8"/>
  <c r="S853" i="6"/>
  <c r="O853" i="6"/>
  <c r="K853" i="6"/>
  <c r="G853" i="6"/>
  <c r="D931" i="6"/>
  <c r="D930" i="6" s="1"/>
  <c r="D853" i="6" s="1"/>
  <c r="C922" i="6"/>
  <c r="D955" i="6"/>
  <c r="D954" i="6" s="1"/>
  <c r="C968" i="6"/>
  <c r="C967" i="6" s="1"/>
  <c r="C971" i="6"/>
  <c r="C976" i="6"/>
  <c r="D975" i="6"/>
  <c r="D974" i="6" s="1"/>
  <c r="P855" i="7"/>
  <c r="L165" i="8"/>
  <c r="E165" i="8"/>
  <c r="L855" i="7"/>
  <c r="C64" i="8" l="1"/>
  <c r="C118" i="8"/>
  <c r="N149" i="8"/>
  <c r="N147" i="8" s="1"/>
  <c r="R340" i="7"/>
  <c r="T278" i="7"/>
  <c r="M277" i="7"/>
  <c r="M25" i="8" s="1"/>
  <c r="N25" i="8" s="1"/>
  <c r="M835" i="7"/>
  <c r="T836" i="7"/>
  <c r="T775" i="7"/>
  <c r="M774" i="7"/>
  <c r="R576" i="7"/>
  <c r="Q637" i="7"/>
  <c r="M595" i="7"/>
  <c r="M92" i="8"/>
  <c r="M729" i="7"/>
  <c r="M120" i="8" s="1"/>
  <c r="N120" i="8" s="1"/>
  <c r="M310" i="7"/>
  <c r="M309" i="7" s="1"/>
  <c r="R760" i="7"/>
  <c r="R641" i="7"/>
  <c r="R637" i="7" s="1"/>
  <c r="M856" i="7"/>
  <c r="M166" i="8" s="1"/>
  <c r="M818" i="7"/>
  <c r="D64" i="8"/>
  <c r="M644" i="7"/>
  <c r="M110" i="8" s="1"/>
  <c r="N110" i="8" s="1"/>
  <c r="T645" i="7"/>
  <c r="M245" i="7"/>
  <c r="M19" i="8" s="1"/>
  <c r="N19" i="8" s="1"/>
  <c r="T246" i="7"/>
  <c r="M341" i="7"/>
  <c r="M49" i="8" s="1"/>
  <c r="N49" i="8" s="1"/>
  <c r="T342" i="7"/>
  <c r="M250" i="7"/>
  <c r="M306" i="7"/>
  <c r="M945" i="7"/>
  <c r="M944" i="7" s="1"/>
  <c r="M969" i="7"/>
  <c r="Q545" i="7"/>
  <c r="Q544" i="7" s="1"/>
  <c r="M937" i="7"/>
  <c r="M966" i="7"/>
  <c r="M965" i="7" s="1"/>
  <c r="M566" i="7"/>
  <c r="M80" i="8" s="1"/>
  <c r="N80" i="8" s="1"/>
  <c r="M831" i="7"/>
  <c r="M154" i="8" s="1"/>
  <c r="N154" i="8" s="1"/>
  <c r="M621" i="7"/>
  <c r="R321" i="7"/>
  <c r="R315" i="7" s="1"/>
  <c r="M573" i="7"/>
  <c r="T574" i="7"/>
  <c r="M177" i="8"/>
  <c r="M176" i="8" s="1"/>
  <c r="R524" i="7"/>
  <c r="M524" i="7"/>
  <c r="T524" i="7" s="1"/>
  <c r="M173" i="7"/>
  <c r="M13" i="8" s="1"/>
  <c r="N13" i="8" s="1"/>
  <c r="T174" i="7"/>
  <c r="M651" i="7"/>
  <c r="M114" i="8" s="1"/>
  <c r="N114" i="8" s="1"/>
  <c r="Q177" i="7"/>
  <c r="C172" i="6"/>
  <c r="M932" i="7"/>
  <c r="M173" i="8"/>
  <c r="T816" i="7"/>
  <c r="M815" i="7"/>
  <c r="M146" i="8" s="1"/>
  <c r="N146" i="8" s="1"/>
  <c r="Q756" i="7"/>
  <c r="C748" i="6"/>
  <c r="M40" i="8"/>
  <c r="Q356" i="7"/>
  <c r="R973" i="7"/>
  <c r="R969" i="7" s="1"/>
  <c r="R792" i="7"/>
  <c r="R791" i="7" s="1"/>
  <c r="Q760" i="7"/>
  <c r="Q286" i="7"/>
  <c r="M183" i="8"/>
  <c r="M539" i="7"/>
  <c r="M75" i="8" s="1"/>
  <c r="N75" i="8" s="1"/>
  <c r="T540" i="7"/>
  <c r="R522" i="7"/>
  <c r="R356" i="7"/>
  <c r="M287" i="7"/>
  <c r="M29" i="8" s="1"/>
  <c r="N29" i="8" s="1"/>
  <c r="M99" i="8"/>
  <c r="M403" i="7"/>
  <c r="M65" i="8" s="1"/>
  <c r="N65" i="8" s="1"/>
  <c r="R655" i="7"/>
  <c r="R650" i="7" s="1"/>
  <c r="M638" i="7"/>
  <c r="T640" i="7"/>
  <c r="R585" i="7"/>
  <c r="M585" i="7"/>
  <c r="T585" i="7" s="1"/>
  <c r="M554" i="7"/>
  <c r="T554" i="7" s="1"/>
  <c r="R554" i="7"/>
  <c r="R545" i="7" s="1"/>
  <c r="R544" i="7" s="1"/>
  <c r="R258" i="7"/>
  <c r="R255" i="7" s="1"/>
  <c r="R254" i="7" s="1"/>
  <c r="M258" i="7"/>
  <c r="T258" i="7" s="1"/>
  <c r="Q255" i="7"/>
  <c r="Q254" i="7" s="1"/>
  <c r="M284" i="7"/>
  <c r="T285" i="7"/>
  <c r="Q535" i="7"/>
  <c r="C527" i="6"/>
  <c r="Q672" i="7"/>
  <c r="C665" i="6"/>
  <c r="M290" i="7"/>
  <c r="T291" i="7"/>
  <c r="T750" i="7"/>
  <c r="M749" i="7"/>
  <c r="M126" i="8" s="1"/>
  <c r="N126" i="8" s="1"/>
  <c r="M35" i="8"/>
  <c r="N36" i="8"/>
  <c r="N35" i="8" s="1"/>
  <c r="Q331" i="7"/>
  <c r="C323" i="6"/>
  <c r="C322" i="6" s="1"/>
  <c r="T323" i="7"/>
  <c r="M321" i="7"/>
  <c r="M43" i="8" s="1"/>
  <c r="N43" i="8" s="1"/>
  <c r="R802" i="7"/>
  <c r="R801" i="7" s="1"/>
  <c r="M612" i="7"/>
  <c r="T614" i="7"/>
  <c r="M792" i="7"/>
  <c r="M138" i="8" s="1"/>
  <c r="N138" i="8" s="1"/>
  <c r="M87" i="8"/>
  <c r="N88" i="8"/>
  <c r="N87" i="8" s="1"/>
  <c r="M19" i="7"/>
  <c r="T19" i="7" s="1"/>
  <c r="R19" i="7"/>
  <c r="T178" i="7"/>
  <c r="U178" i="7" s="1"/>
  <c r="M802" i="7"/>
  <c r="T803" i="7"/>
  <c r="T327" i="7"/>
  <c r="M142" i="8"/>
  <c r="N143" i="8"/>
  <c r="N142" i="8" s="1"/>
  <c r="Q374" i="7"/>
  <c r="C368" i="6"/>
  <c r="C367" i="6" s="1"/>
  <c r="T383" i="7"/>
  <c r="M382" i="7"/>
  <c r="M60" i="8" s="1"/>
  <c r="N60" i="8" s="1"/>
  <c r="Q580" i="7"/>
  <c r="Q575" i="7" s="1"/>
  <c r="R581" i="7"/>
  <c r="M581" i="7"/>
  <c r="T761" i="7"/>
  <c r="M760" i="7"/>
  <c r="M129" i="8" s="1"/>
  <c r="N129" i="8" s="1"/>
  <c r="T839" i="7"/>
  <c r="U839" i="7" s="1"/>
  <c r="M838" i="7"/>
  <c r="Q969" i="7"/>
  <c r="T748" i="7"/>
  <c r="M747" i="7"/>
  <c r="M125" i="8" s="1"/>
  <c r="N125" i="8" s="1"/>
  <c r="T659" i="7"/>
  <c r="M655" i="7"/>
  <c r="M115" i="8" s="1"/>
  <c r="N115" i="8" s="1"/>
  <c r="Q602" i="7"/>
  <c r="C596" i="6"/>
  <c r="C595" i="6" s="1"/>
  <c r="N183" i="8"/>
  <c r="N182" i="8" s="1"/>
  <c r="M182" i="8"/>
  <c r="T670" i="7"/>
  <c r="R241" i="7"/>
  <c r="R234" i="7" s="1"/>
  <c r="M241" i="7"/>
  <c r="T241" i="7" s="1"/>
  <c r="Q193" i="7"/>
  <c r="C180" i="6"/>
  <c r="C10" i="6" s="1"/>
  <c r="R502" i="7"/>
  <c r="R499" i="7" s="1"/>
  <c r="M502" i="7"/>
  <c r="Q499" i="7"/>
  <c r="M641" i="7"/>
  <c r="T642" i="7"/>
  <c r="Q517" i="7"/>
  <c r="C507" i="6"/>
  <c r="C399" i="6" s="1"/>
  <c r="M542" i="7"/>
  <c r="T543" i="7"/>
  <c r="N99" i="8"/>
  <c r="N98" i="8" s="1"/>
  <c r="M98" i="8"/>
  <c r="R779" i="7"/>
  <c r="R778" i="7" s="1"/>
  <c r="M545" i="7"/>
  <c r="M79" i="8" s="1"/>
  <c r="N79" i="8" s="1"/>
  <c r="N78" i="8" s="1"/>
  <c r="M926" i="7"/>
  <c r="M170" i="8"/>
  <c r="T609" i="7"/>
  <c r="M608" i="7"/>
  <c r="M15" i="7"/>
  <c r="R15" i="7"/>
  <c r="R14" i="7" s="1"/>
  <c r="Q14" i="7"/>
  <c r="T320" i="7"/>
  <c r="M316" i="7"/>
  <c r="T513" i="7"/>
  <c r="M494" i="7"/>
  <c r="M69" i="8" s="1"/>
  <c r="N69" i="8" s="1"/>
  <c r="T497" i="7"/>
  <c r="T390" i="7"/>
  <c r="M387" i="7"/>
  <c r="N40" i="8"/>
  <c r="N39" i="8" s="1"/>
  <c r="M39" i="8"/>
  <c r="T360" i="7"/>
  <c r="M357" i="7"/>
  <c r="M33" i="8"/>
  <c r="N34" i="8"/>
  <c r="N33" i="8" s="1"/>
  <c r="Q829" i="7"/>
  <c r="C825" i="6"/>
  <c r="C824" i="6" s="1"/>
  <c r="R960" i="7"/>
  <c r="R957" i="7" s="1"/>
  <c r="R956" i="7" s="1"/>
  <c r="M960" i="7"/>
  <c r="M957" i="7" s="1"/>
  <c r="M106" i="8"/>
  <c r="M631" i="7"/>
  <c r="T526" i="7"/>
  <c r="M522" i="7"/>
  <c r="M73" i="8" s="1"/>
  <c r="N73" i="8" s="1"/>
  <c r="M139" i="8"/>
  <c r="N177" i="8"/>
  <c r="N176" i="8" s="1"/>
  <c r="C975" i="6"/>
  <c r="C974" i="6" s="1"/>
  <c r="Q978" i="7"/>
  <c r="C841" i="6"/>
  <c r="C840" i="6" s="1"/>
  <c r="Q845" i="7"/>
  <c r="C822" i="6"/>
  <c r="C821" i="6" s="1"/>
  <c r="Q826" i="7"/>
  <c r="Q957" i="7"/>
  <c r="Q956" i="7" s="1"/>
  <c r="M663" i="7"/>
  <c r="T664" i="7"/>
  <c r="M485" i="7"/>
  <c r="T486" i="7"/>
  <c r="M52" i="8"/>
  <c r="N53" i="8"/>
  <c r="N52" i="8" s="1"/>
  <c r="M255" i="7"/>
  <c r="Q924" i="7"/>
  <c r="C921" i="6"/>
  <c r="C853" i="6" s="1"/>
  <c r="Q813" i="7"/>
  <c r="C808" i="6"/>
  <c r="C807" i="6" s="1"/>
  <c r="C664" i="6" s="1"/>
  <c r="T780" i="7"/>
  <c r="M779" i="7"/>
  <c r="T200" i="7"/>
  <c r="T349" i="7"/>
  <c r="M346" i="7"/>
  <c r="N22" i="8"/>
  <c r="N21" i="8" s="1"/>
  <c r="M21" i="8"/>
  <c r="N166" i="8"/>
  <c r="M37" i="8"/>
  <c r="N38" i="8"/>
  <c r="N37" i="8" s="1"/>
  <c r="M108" i="8" l="1"/>
  <c r="N108" i="8" s="1"/>
  <c r="M637" i="7"/>
  <c r="N92" i="8"/>
  <c r="N91" i="8" s="1"/>
  <c r="M91" i="8"/>
  <c r="M773" i="7"/>
  <c r="M133" i="8"/>
  <c r="M834" i="7"/>
  <c r="M156" i="8"/>
  <c r="R580" i="7"/>
  <c r="R575" i="7" s="1"/>
  <c r="M101" i="8"/>
  <c r="M620" i="7"/>
  <c r="M936" i="7"/>
  <c r="M175" i="8"/>
  <c r="M791" i="7"/>
  <c r="M181" i="8"/>
  <c r="M572" i="7"/>
  <c r="M82" i="8"/>
  <c r="N173" i="8"/>
  <c r="N172" i="8" s="1"/>
  <c r="M172" i="8"/>
  <c r="M535" i="7"/>
  <c r="R535" i="7"/>
  <c r="R530" i="7" s="1"/>
  <c r="Q530" i="7"/>
  <c r="Q751" i="7"/>
  <c r="R756" i="7"/>
  <c r="R751" i="7" s="1"/>
  <c r="M756" i="7"/>
  <c r="M544" i="7"/>
  <c r="M672" i="7"/>
  <c r="R672" i="7"/>
  <c r="R668" i="7" s="1"/>
  <c r="Q668" i="7"/>
  <c r="M283" i="7"/>
  <c r="M27" i="8"/>
  <c r="M177" i="7"/>
  <c r="R177" i="7"/>
  <c r="R175" i="7" s="1"/>
  <c r="Q175" i="7"/>
  <c r="M517" i="7"/>
  <c r="R517" i="7"/>
  <c r="R510" i="7" s="1"/>
  <c r="Q510" i="7"/>
  <c r="T502" i="7"/>
  <c r="M499" i="7"/>
  <c r="M70" i="8" s="1"/>
  <c r="N70" i="8" s="1"/>
  <c r="R193" i="7"/>
  <c r="R183" i="7" s="1"/>
  <c r="M193" i="7"/>
  <c r="Q183" i="7"/>
  <c r="R374" i="7"/>
  <c r="R371" i="7" s="1"/>
  <c r="R370" i="7" s="1"/>
  <c r="Q371" i="7"/>
  <c r="Q370" i="7" s="1"/>
  <c r="M374" i="7"/>
  <c r="M611" i="7"/>
  <c r="M97" i="8"/>
  <c r="M234" i="7"/>
  <c r="M17" i="8" s="1"/>
  <c r="N17" i="8" s="1"/>
  <c r="M78" i="8"/>
  <c r="M77" i="8"/>
  <c r="M541" i="7"/>
  <c r="M109" i="8"/>
  <c r="M602" i="7"/>
  <c r="R602" i="7"/>
  <c r="R599" i="7" s="1"/>
  <c r="R598" i="7" s="1"/>
  <c r="Q599" i="7"/>
  <c r="Q598" i="7" s="1"/>
  <c r="M580" i="7"/>
  <c r="T581" i="7"/>
  <c r="R331" i="7"/>
  <c r="R326" i="7" s="1"/>
  <c r="R325" i="7" s="1"/>
  <c r="M331" i="7"/>
  <c r="Q326" i="7"/>
  <c r="Q325" i="7" s="1"/>
  <c r="M286" i="7"/>
  <c r="M30" i="8"/>
  <c r="M801" i="7"/>
  <c r="M141" i="8"/>
  <c r="M340" i="7"/>
  <c r="M50" i="8"/>
  <c r="M254" i="7"/>
  <c r="M24" i="8"/>
  <c r="M66" i="8"/>
  <c r="N66" i="8" s="1"/>
  <c r="M116" i="8"/>
  <c r="M650" i="7"/>
  <c r="M95" i="8"/>
  <c r="M180" i="8"/>
  <c r="N181" i="8"/>
  <c r="N180" i="8" s="1"/>
  <c r="R813" i="7"/>
  <c r="R811" i="7" s="1"/>
  <c r="R810" i="7" s="1"/>
  <c r="M813" i="7"/>
  <c r="Q811" i="7"/>
  <c r="Q810" i="7" s="1"/>
  <c r="Q844" i="7"/>
  <c r="Q843" i="7" s="1"/>
  <c r="M845" i="7"/>
  <c r="R845" i="7"/>
  <c r="R844" i="7" s="1"/>
  <c r="R843" i="7" s="1"/>
  <c r="N139" i="8"/>
  <c r="N137" i="8" s="1"/>
  <c r="M137" i="8"/>
  <c r="M10" i="8"/>
  <c r="N10" i="8" s="1"/>
  <c r="Q13" i="7"/>
  <c r="M104" i="8"/>
  <c r="N106" i="8"/>
  <c r="N104" i="8" s="1"/>
  <c r="Q828" i="7"/>
  <c r="Q827" i="7" s="1"/>
  <c r="R829" i="7"/>
  <c r="R828" i="7" s="1"/>
  <c r="R827" i="7" s="1"/>
  <c r="M829" i="7"/>
  <c r="N170" i="8"/>
  <c r="N169" i="8" s="1"/>
  <c r="M169" i="8"/>
  <c r="M135" i="8"/>
  <c r="M778" i="7"/>
  <c r="Q923" i="7"/>
  <c r="M924" i="7"/>
  <c r="M923" i="7" s="1"/>
  <c r="R924" i="7"/>
  <c r="R923" i="7" s="1"/>
  <c r="Q825" i="7"/>
  <c r="Q824" i="7" s="1"/>
  <c r="M826" i="7"/>
  <c r="R826" i="7"/>
  <c r="R825" i="7" s="1"/>
  <c r="R824" i="7" s="1"/>
  <c r="Q977" i="7"/>
  <c r="Q976" i="7" s="1"/>
  <c r="R978" i="7"/>
  <c r="R977" i="7" s="1"/>
  <c r="R976" i="7" s="1"/>
  <c r="M978" i="7"/>
  <c r="M977" i="7" s="1"/>
  <c r="M956" i="7"/>
  <c r="M179" i="8"/>
  <c r="M55" i="8"/>
  <c r="M356" i="7"/>
  <c r="M61" i="8"/>
  <c r="M42" i="8"/>
  <c r="M315" i="7"/>
  <c r="T15" i="7"/>
  <c r="M14" i="7"/>
  <c r="R13" i="7" l="1"/>
  <c r="M155" i="8"/>
  <c r="N156" i="8"/>
  <c r="N155" i="8" s="1"/>
  <c r="M132" i="8"/>
  <c r="N133" i="8"/>
  <c r="N132" i="8" s="1"/>
  <c r="N101" i="8"/>
  <c r="N100" i="8" s="1"/>
  <c r="M100" i="8"/>
  <c r="N82" i="8"/>
  <c r="N81" i="8" s="1"/>
  <c r="M81" i="8"/>
  <c r="N175" i="8"/>
  <c r="N174" i="8" s="1"/>
  <c r="M174" i="8"/>
  <c r="T756" i="7"/>
  <c r="M751" i="7"/>
  <c r="M127" i="8" s="1"/>
  <c r="N127" i="8" s="1"/>
  <c r="R855" i="7"/>
  <c r="T177" i="7"/>
  <c r="U177" i="7" s="1"/>
  <c r="M175" i="7"/>
  <c r="M14" i="8" s="1"/>
  <c r="N14" i="8" s="1"/>
  <c r="T535" i="7"/>
  <c r="M530" i="7"/>
  <c r="M74" i="8" s="1"/>
  <c r="N74" i="8" s="1"/>
  <c r="M26" i="8"/>
  <c r="N27" i="8"/>
  <c r="N26" i="8" s="1"/>
  <c r="T672" i="7"/>
  <c r="M668" i="7"/>
  <c r="M119" i="8" s="1"/>
  <c r="N119" i="8" s="1"/>
  <c r="T331" i="7"/>
  <c r="M326" i="7"/>
  <c r="M28" i="8"/>
  <c r="N30" i="8"/>
  <c r="N28" i="8" s="1"/>
  <c r="N97" i="8"/>
  <c r="N96" i="8" s="1"/>
  <c r="M96" i="8"/>
  <c r="T193" i="7"/>
  <c r="M183" i="7"/>
  <c r="M15" i="8" s="1"/>
  <c r="N15" i="8" s="1"/>
  <c r="Q402" i="7"/>
  <c r="T602" i="7"/>
  <c r="M599" i="7"/>
  <c r="N77" i="8"/>
  <c r="N76" i="8" s="1"/>
  <c r="M76" i="8"/>
  <c r="R402" i="7"/>
  <c r="M140" i="8"/>
  <c r="N141" i="8"/>
  <c r="N140" i="8" s="1"/>
  <c r="M85" i="8"/>
  <c r="M575" i="7"/>
  <c r="M107" i="8"/>
  <c r="N109" i="8"/>
  <c r="N107" i="8" s="1"/>
  <c r="T374" i="7"/>
  <c r="M371" i="7"/>
  <c r="N159" i="8"/>
  <c r="T517" i="7"/>
  <c r="M510" i="7"/>
  <c r="N135" i="8"/>
  <c r="N134" i="8" s="1"/>
  <c r="M134" i="8"/>
  <c r="M828" i="7"/>
  <c r="T829" i="7"/>
  <c r="Q667" i="7"/>
  <c r="N116" i="8"/>
  <c r="N113" i="8" s="1"/>
  <c r="M113" i="8"/>
  <c r="M168" i="8"/>
  <c r="T813" i="7"/>
  <c r="M811" i="7"/>
  <c r="N95" i="8"/>
  <c r="N50" i="8"/>
  <c r="N48" i="8" s="1"/>
  <c r="M48" i="8"/>
  <c r="M976" i="7"/>
  <c r="M855" i="7" s="1"/>
  <c r="M186" i="8"/>
  <c r="M825" i="7"/>
  <c r="T826" i="7"/>
  <c r="Q855" i="7"/>
  <c r="T845" i="7"/>
  <c r="M844" i="7"/>
  <c r="R667" i="7"/>
  <c r="M41" i="8"/>
  <c r="N42" i="8"/>
  <c r="N41" i="8" s="1"/>
  <c r="N55" i="8"/>
  <c r="N54" i="8" s="1"/>
  <c r="M54" i="8"/>
  <c r="N61" i="8"/>
  <c r="M178" i="8"/>
  <c r="N179" i="8"/>
  <c r="N178" i="8" s="1"/>
  <c r="N24" i="8"/>
  <c r="N23" i="8" s="1"/>
  <c r="M23" i="8"/>
  <c r="M94" i="8" l="1"/>
  <c r="M598" i="7"/>
  <c r="M402" i="7" s="1"/>
  <c r="M72" i="8"/>
  <c r="N72" i="8" s="1"/>
  <c r="M59" i="8"/>
  <c r="M370" i="7"/>
  <c r="M45" i="8"/>
  <c r="M325" i="7"/>
  <c r="M13" i="7" s="1"/>
  <c r="N85" i="8"/>
  <c r="N83" i="8" s="1"/>
  <c r="M83" i="8"/>
  <c r="N168" i="8"/>
  <c r="M145" i="8"/>
  <c r="M810" i="7"/>
  <c r="M827" i="7"/>
  <c r="M153" i="8"/>
  <c r="M843" i="7"/>
  <c r="M161" i="8"/>
  <c r="M824" i="7"/>
  <c r="M151" i="8"/>
  <c r="N186" i="8"/>
  <c r="N185" i="8" s="1"/>
  <c r="M185" i="8"/>
  <c r="M165" i="8" s="1"/>
  <c r="M667" i="7" l="1"/>
  <c r="N45" i="8"/>
  <c r="N44" i="8" s="1"/>
  <c r="M44" i="8"/>
  <c r="M9" i="8" s="1"/>
  <c r="N59" i="8"/>
  <c r="N58" i="8" s="1"/>
  <c r="M58" i="8"/>
  <c r="N94" i="8"/>
  <c r="N93" i="8" s="1"/>
  <c r="N64" i="8" s="1"/>
  <c r="M93" i="8"/>
  <c r="M64" i="8" s="1"/>
  <c r="M150" i="8"/>
  <c r="N151" i="8"/>
  <c r="N150" i="8" s="1"/>
  <c r="N145" i="8"/>
  <c r="N144" i="8" s="1"/>
  <c r="M144" i="8"/>
  <c r="M152" i="8"/>
  <c r="N153" i="8"/>
  <c r="N152" i="8" s="1"/>
  <c r="M160" i="8"/>
  <c r="N161" i="8"/>
  <c r="N160" i="8" s="1"/>
  <c r="N165" i="8"/>
  <c r="M118" i="8" l="1"/>
  <c r="N9" i="8"/>
  <c r="N118" i="8"/>
</calcChain>
</file>

<file path=xl/sharedStrings.xml><?xml version="1.0" encoding="utf-8"?>
<sst xmlns="http://schemas.openxmlformats.org/spreadsheetml/2006/main" count="7061" uniqueCount="1294">
  <si>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</si>
  <si>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</si>
  <si>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</si>
  <si>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</si>
  <si>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в том числе по городскому поселению "Карымское":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</si>
  <si>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</si>
  <si>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</si>
  <si>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</si>
  <si>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</si>
  <si>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</si>
  <si>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</si>
  <si>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</si>
  <si>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</si>
  <si>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</si>
  <si>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Стоимость капитального ремонта</t>
  </si>
  <si>
    <t>ввода в эксплуатацию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</si>
  <si>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</si>
  <si>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</si>
  <si>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</si>
  <si>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кв.м</t>
  </si>
  <si>
    <t>чел.</t>
  </si>
  <si>
    <t>руб./кв.м</t>
  </si>
  <si>
    <t>X</t>
  </si>
  <si>
    <t>общий счет регионального оператора</t>
  </si>
  <si>
    <t>Итого по муниципальному району "Карымский район":</t>
  </si>
  <si>
    <t>ремонт внутридомовых инженерных систем электро-, тепло-, газо-, водоснабжения, водоотведения</t>
  </si>
  <si>
    <t>12.2025</t>
  </si>
  <si>
    <t>1976</t>
  </si>
  <si>
    <t>1973</t>
  </si>
  <si>
    <t>1988</t>
  </si>
  <si>
    <t>1987</t>
  </si>
  <si>
    <t>1993</t>
  </si>
  <si>
    <t>1969</t>
  </si>
  <si>
    <t>Ремонт крыши</t>
  </si>
  <si>
    <t>электроснабжения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</si>
  <si>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</si>
  <si>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пгт. Карымское, ул. Красноармейская, д. 25</t>
  </si>
  <si>
    <t>1983</t>
  </si>
  <si>
    <t>12.2023</t>
  </si>
  <si>
    <t>12.2024</t>
  </si>
  <si>
    <t>с. Урульга, ул. Нагорная, д. 42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</si>
  <si>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</si>
  <si>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</si>
  <si>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</si>
  <si>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</si>
  <si>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</si>
  <si>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</si>
  <si>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</si>
  <si>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</si>
  <si>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</si>
  <si>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</si>
  <si>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1958</t>
  </si>
  <si>
    <t>1949</t>
  </si>
  <si>
    <t>1959</t>
  </si>
  <si>
    <t>1991</t>
  </si>
  <si>
    <t>г. Балей, ул. 8 Марта, д. 1</t>
  </si>
  <si>
    <t>1955</t>
  </si>
  <si>
    <t>г. Балей, ул. Больничная, д. 3</t>
  </si>
  <si>
    <t>1980</t>
  </si>
  <si>
    <t>1972</t>
  </si>
  <si>
    <t>1975</t>
  </si>
  <si>
    <t>г. Балей, ул. Октябрьская, д. 98</t>
  </si>
  <si>
    <t>г. Балей, ул. Якимова, д. 1</t>
  </si>
  <si>
    <t>пгт. Агинское, ул. Клименко, д. 16</t>
  </si>
  <si>
    <t>пгт. Агинское, ул. Калинина, д. 1</t>
  </si>
  <si>
    <t>пгт. Агинское, ул. Партизанская, д. 51</t>
  </si>
  <si>
    <t>пгт. Агинское, ул. Комсомольская, д. 65</t>
  </si>
  <si>
    <t>пгт. Агинское, ул. Ленина, д. 73</t>
  </si>
  <si>
    <t>пгт. Агинское, ул. Калинина, д. 7</t>
  </si>
  <si>
    <t>пгт. Агинское, ул. Калинина, д. 3</t>
  </si>
  <si>
    <t>1979</t>
  </si>
  <si>
    <t>2007</t>
  </si>
  <si>
    <t>1985</t>
  </si>
  <si>
    <t>Итого по муниципальному району "Агинский район":</t>
  </si>
  <si>
    <t>1990</t>
  </si>
  <si>
    <t>1981</t>
  </si>
  <si>
    <t>пгт. Дарасун, ул. Станционная, д. 6</t>
  </si>
  <si>
    <t>г. Петровск-Забайкальский, ул. Мысовая, д. 128</t>
  </si>
  <si>
    <t>г. Петровск-Забайкальский, ул. Мысовая, д. 5</t>
  </si>
  <si>
    <t>г. Петровск-Забайкальский, ул. Спортивная, д. 16</t>
  </si>
  <si>
    <t>г. Петровск-Забайкальский, ул. Спортивная, д. 24</t>
  </si>
  <si>
    <t>Итого по городскому округу "Город Чита"</t>
  </si>
  <si>
    <t>г. Чита, ул. Офицерская, д. 22</t>
  </si>
  <si>
    <t>г. Чита, ул. Белорусская, д. 46</t>
  </si>
  <si>
    <t>г. Чита, ул. Мостовая, д. 7</t>
  </si>
  <si>
    <t>г. Чита, ул. Анохина, д. 4</t>
  </si>
  <si>
    <t>1992</t>
  </si>
  <si>
    <t>Панельные</t>
  </si>
  <si>
    <t>1954</t>
  </si>
  <si>
    <t>г. Чита, ул. Нечаева, д. 16</t>
  </si>
  <si>
    <t>г. Чита, ул. Забайкальского Рабочего, д. 34</t>
  </si>
  <si>
    <t>г. Чита, ул. Ленинградская, д. 45</t>
  </si>
  <si>
    <t>г. Чита, ул. Новобульварная, д. 90</t>
  </si>
  <si>
    <t>г. Чита, ул. Бабушкина, д. 36</t>
  </si>
  <si>
    <t>г. Чита, ул. Ленинградская, д. 75</t>
  </si>
  <si>
    <t>г. Чита, ул. Шилова, д. 16</t>
  </si>
  <si>
    <t>г. Чита, ул. Ангарская, д. 33</t>
  </si>
  <si>
    <t>г. Чита, ул. Ленина, д. 54</t>
  </si>
  <si>
    <t>г. Чита, мкр. 6-й, д. 4</t>
  </si>
  <si>
    <t>г. Чита, мкр. Осетровка, д. 30</t>
  </si>
  <si>
    <t>г. Чита, мкр. Северный, д. 19</t>
  </si>
  <si>
    <t>г. Чита, ул. Амурская, д. 23</t>
  </si>
  <si>
    <t>г. Чита, ул. Байкальская, д. 17</t>
  </si>
  <si>
    <t>г. Чита, ул. Горького, д. 40</t>
  </si>
  <si>
    <t>г. Чита, ул. Журавлева, д. 114</t>
  </si>
  <si>
    <t>г. Чита, ул. Кенонская, д. 27</t>
  </si>
  <si>
    <t>г. Чита, ул. Красной Звезды, д. 22</t>
  </si>
  <si>
    <t>г. Чита, ул. Ленинградская, д. 56</t>
  </si>
  <si>
    <t>г. Чита, ул. Нечаева, д. 26</t>
  </si>
  <si>
    <t>г. Чита, ул. Нечаева, д. 31</t>
  </si>
  <si>
    <t>г. Чита, ул. Петровско-Заводская, д. 52</t>
  </si>
  <si>
    <t>г. Чита, ул. Энтузиастов, д. 96</t>
  </si>
  <si>
    <t>г. Чита, мкр. Северный, д. 43</t>
  </si>
  <si>
    <t>г. Чита, ул. Баргузинская, д. 5</t>
  </si>
  <si>
    <t>г. Чита, ул. Бекетова, д. 23</t>
  </si>
  <si>
    <t>г. Чита, ул. Ингодинская, д. 15</t>
  </si>
  <si>
    <t>г. Чита, ул. Красноярская, д. 11</t>
  </si>
  <si>
    <t>г. Чита, ул. Ярославского, д. 40</t>
  </si>
  <si>
    <t>г. Чита, ул. Красноармейская, д. 70</t>
  </si>
  <si>
    <t>г. Чита, проезд. Новодевичий, д. 14</t>
  </si>
  <si>
    <t>г. Чита, ул. Токмакова, д. 25</t>
  </si>
  <si>
    <t>г. Чита, ул. Лермонтова, д. 14</t>
  </si>
  <si>
    <t>г. Чита, мкр. ТУСМ-4, д. 6</t>
  </si>
  <si>
    <t>г. Чита, ул. Забайкальского Рабочего, д. 36</t>
  </si>
  <si>
    <t>г. Чита, ул. 40 лет Октября, д. 1</t>
  </si>
  <si>
    <t>г. Чита, б-р. Украинский, д. 7</t>
  </si>
  <si>
    <t>г. Чита, ул. Назара Губина, д. 25</t>
  </si>
  <si>
    <t>г. Чита, ул. Бутина, д. 59</t>
  </si>
  <si>
    <t>г. Чита, ул. Красноярская, д. 37</t>
  </si>
  <si>
    <t>г. Чита, ул. Горького, д. 65</t>
  </si>
  <si>
    <t>г. Чита, ул. Богомягкова, д. 49</t>
  </si>
  <si>
    <t>г. Чита, ул. Геодезическая, д. 42в</t>
  </si>
  <si>
    <t>г. Чита, ул. Железобетонная, д. 20</t>
  </si>
  <si>
    <t>г. Чита, ул. Таежная, д. 20</t>
  </si>
  <si>
    <t>г. Чита, мкр. Батарейный, д. 2</t>
  </si>
  <si>
    <t>г. Чита, ул. Шилова, д. 91</t>
  </si>
  <si>
    <t>г. Чита, п. Каштак, мкр. Геофизический, д. 1</t>
  </si>
  <si>
    <t>г. Чита, ул. Угданская, д. 28</t>
  </si>
  <si>
    <t>г. Чита, ул. 9 Января, д. 55</t>
  </si>
  <si>
    <t>1936</t>
  </si>
  <si>
    <t>1957</t>
  </si>
  <si>
    <t>1962</t>
  </si>
  <si>
    <t>1948</t>
  </si>
  <si>
    <t>1986</t>
  </si>
  <si>
    <t>1995</t>
  </si>
  <si>
    <t>1994</t>
  </si>
  <si>
    <t>1989</t>
  </si>
  <si>
    <t>1965</t>
  </si>
  <si>
    <t>1984</t>
  </si>
  <si>
    <t>1960</t>
  </si>
  <si>
    <t>1974</t>
  </si>
  <si>
    <t>1963</t>
  </si>
  <si>
    <t>1968</t>
  </si>
  <si>
    <t>1967</t>
  </si>
  <si>
    <t>г. Чита, ул. Мостовая, д. 21</t>
  </si>
  <si>
    <t>1956</t>
  </si>
  <si>
    <t>1398,56</t>
  </si>
  <si>
    <t>285,33</t>
  </si>
  <si>
    <t>1982</t>
  </si>
  <si>
    <t>г. Балей, ул. Советская, д. 46</t>
  </si>
  <si>
    <t>г. Борзя, ул. Ленина, д. 12</t>
  </si>
  <si>
    <t>г. Борзя, ул. Гурьева 79 квартал, д. 5</t>
  </si>
  <si>
    <t>пгт. Шерловая Гора, мкр. 2, д. 4</t>
  </si>
  <si>
    <t>Итого по муниципальному району "Борзинский район":</t>
  </si>
  <si>
    <t>в том числе по городскому поселению "Шерловогорское":</t>
  </si>
  <si>
    <t>в том числе по городскому поселению "Борзинское":</t>
  </si>
  <si>
    <t>г. Борзя, ул. Лазо, д. 55</t>
  </si>
  <si>
    <t>пгт. Шерловая Гора, ул. Горького, д. 29</t>
  </si>
  <si>
    <t>г. Борзя, ул. Ломоносова, д. 7</t>
  </si>
  <si>
    <t>г. Борзя, ул. Ломоносова, д. 5</t>
  </si>
  <si>
    <t>г. Борзя, ул. Ломоносова, д. 9</t>
  </si>
  <si>
    <t>г. Борзя, ул. Победы, д. 38</t>
  </si>
  <si>
    <t>г. Борзя, ул. Дзержинского, д. 9</t>
  </si>
  <si>
    <t>г. Борзя, ул. Чайковского, д. 2</t>
  </si>
  <si>
    <t>г. Борзя, мкр. Борзя-2, д. 38</t>
  </si>
  <si>
    <t>г. Борзя, ул. Гурьева 79 квартал, д. 3</t>
  </si>
  <si>
    <t>г. Борзя, ул. Богдана Хмельницкого, д. 2</t>
  </si>
  <si>
    <t>г. Борзя, ул. Промышленная, д. 37</t>
  </si>
  <si>
    <t>г. Борзя, ул. Савватеевская, д. 2</t>
  </si>
  <si>
    <t>пгт. Шерловая Гора, ул. Матросова, д. 6</t>
  </si>
  <si>
    <t>пгт. Шерловая Гора, ул. Торговая, д. 17</t>
  </si>
  <si>
    <t>г. Борзя, ул. Чайковского, д. 4</t>
  </si>
  <si>
    <t>пгт. Шерловая Гора, ул. Матросова, д. 8</t>
  </si>
  <si>
    <t>г. Борзя, ул. Ленина, д. 14</t>
  </si>
  <si>
    <t>пгт. Шерловая Гора, ул. Торговая, д. 26</t>
  </si>
  <si>
    <t>с. Дульдурга, ул. Комсомольская, д. 30</t>
  </si>
  <si>
    <t>пгт. Забайкальск, ул. Комсомольская, д. 2</t>
  </si>
  <si>
    <t>пгт. Забайкальск, ул. Нагорная, д. 7</t>
  </si>
  <si>
    <t>пгт. Забайкальск, ул. Комсомольская, д. 3</t>
  </si>
  <si>
    <t>1952</t>
  </si>
  <si>
    <t>1977</t>
  </si>
  <si>
    <t>п/ст. Куанда, ул. 8 Марта, д. 10</t>
  </si>
  <si>
    <t xml:space="preserve">п/ст. Куанда, ул. 8 Марта, д. 5 </t>
  </si>
  <si>
    <t>пгт. Новая Чара, ул. Магистральная, д. 16</t>
  </si>
  <si>
    <t>с. Калга, ул. 60 лет Октября, д. 47</t>
  </si>
  <si>
    <t>пгт. Дарасун, ул. Советская, д. 2</t>
  </si>
  <si>
    <t>пгт. Дарасун, ул. Советская, д. 4</t>
  </si>
  <si>
    <t>1970</t>
  </si>
  <si>
    <t>пгт. Дарасун, ул. Калинина, д. 4</t>
  </si>
  <si>
    <t>1953</t>
  </si>
  <si>
    <t>Итого по муниципальному району "Читинский район":</t>
  </si>
  <si>
    <t>в том числе по городскому поселению "Атамановское":</t>
  </si>
  <si>
    <t>1971</t>
  </si>
  <si>
    <t>1996</t>
  </si>
  <si>
    <t>пгт. Новокручининский, ул. Фабричная, д. 7</t>
  </si>
  <si>
    <t>пгт. Новокручининский, ул. Фабричная, д. 6</t>
  </si>
  <si>
    <t>пгт. Новокручининский, ул. Российская, д. 3</t>
  </si>
  <si>
    <t>пгт. Атамановка, ул. Связи, д. 45</t>
  </si>
  <si>
    <t>пгт. Оловянная, ул. Машиностроительная, д. 3</t>
  </si>
  <si>
    <t>1978</t>
  </si>
  <si>
    <t>пгт. Оловянная, ул. Машиностроительная, д. 4</t>
  </si>
  <si>
    <t>пгт. Оловянная, ул. Московская, д. 38</t>
  </si>
  <si>
    <t>пгт. Оловянная, ул. Машиностроительная, д. 5</t>
  </si>
  <si>
    <t>пгт. Баляга, ул. Шоссейная, д. 3б</t>
  </si>
  <si>
    <t>пгт. Приаргунск, мкр. 2-й, д. 1</t>
  </si>
  <si>
    <t>пгт. Приаргунск, мкр. 1-й, д. 10</t>
  </si>
  <si>
    <t>пгт. Кокуй, пер. Школьный, д. 10</t>
  </si>
  <si>
    <t>с. Бада, ул. Привокзальная, д. 26</t>
  </si>
  <si>
    <t>с. Бада, ул. Почтовая, д. 17</t>
  </si>
  <si>
    <t>пгт. Чернышевск, ул. Комсомольская, д. 31</t>
  </si>
  <si>
    <t>пгт. Чернышевск, ул. Комсомольская, д. 30</t>
  </si>
  <si>
    <t>с. Шелопугино, ул. Лазо, д. 3</t>
  </si>
  <si>
    <t>с. Маргуцек, ул. Губина, д. 46</t>
  </si>
  <si>
    <t>п. Целинный, ул. Железнодорожная, д. 8</t>
  </si>
  <si>
    <t>г. Могоча, ул. Дроздова, д. 16</t>
  </si>
  <si>
    <t xml:space="preserve">г. Могоча, ул. Малокрестьянская, д. 38 </t>
  </si>
  <si>
    <t>Х</t>
  </si>
  <si>
    <t xml:space="preserve"> г. Могоча, ул. Интернациональная, д. 11 </t>
  </si>
  <si>
    <t>г. Могоча, ул. Садовая, д. 22</t>
  </si>
  <si>
    <t>1966</t>
  </si>
  <si>
    <t>пгт. Оловянная, ул. Советская, д. 42</t>
  </si>
  <si>
    <t>пгт. Оловянная, ул. Гагарина, д. 19</t>
  </si>
  <si>
    <t>с. Нижний Цасучей, ул. Комсомольская, д. 37</t>
  </si>
  <si>
    <t>пгт. Приаргунск, мкр. 1-й, д. 11</t>
  </si>
  <si>
    <t>пгт. Кокуй, пер. Школьный, д. 8</t>
  </si>
  <si>
    <t>пгт. Кокуй, ул. Набережная 2-я, д. 7</t>
  </si>
  <si>
    <t>с. Дунаево, ул. Нагорная, д. 8</t>
  </si>
  <si>
    <t>пгт. Вершино-Дарасунский, ул. Юбилейная, д. 3</t>
  </si>
  <si>
    <t>с. Верх-Усугли, ул. Первомайская, д. 6</t>
  </si>
  <si>
    <t>пгт. Дровяная, мкр. 1-й, д. 2</t>
  </si>
  <si>
    <t>п/ст. Жипхеген, ул. Таежная, д. 15</t>
  </si>
  <si>
    <t>пгт. Первомайский, ул. Забайкальская, д. 26</t>
  </si>
  <si>
    <t>пгт. Первомайский, ул. Чернышевского, д. 23</t>
  </si>
  <si>
    <t>пгт. Первомайский, ул. Чернышевского, д. 9</t>
  </si>
  <si>
    <t>г. Шилка, ул. Ленина, д. 118</t>
  </si>
  <si>
    <t>г. Шилка, ул. Балябина, д. 148</t>
  </si>
  <si>
    <t>г. Шилка, ул. Ленина, д. 54</t>
  </si>
  <si>
    <t>г. Шилка, ул. Балябина, д. 127</t>
  </si>
  <si>
    <t>1900</t>
  </si>
  <si>
    <t>пгт. Первомайский, ул. Мира, д. 23</t>
  </si>
  <si>
    <t>пгт. Первомайский, ул. Забайкальская, д. 5</t>
  </si>
  <si>
    <t>г. Петровск-Забайкальский, ул. Спортивная, д. 12</t>
  </si>
  <si>
    <t>г. Петровск-Забайкальский, ул. Спортивная, д. 26</t>
  </si>
  <si>
    <t>г. Петровск-Забайкальский, ул. Спортивная, д. 6а</t>
  </si>
  <si>
    <t>г. Петровск-Забайкальский, ул. Спортивная, д. 6</t>
  </si>
  <si>
    <t>г. Петровск-Забайкальский, ул. Ленина, д. 2</t>
  </si>
  <si>
    <t>г. Петровск-Забайкальский, ул. Таежная, д. 3</t>
  </si>
  <si>
    <t>г. Петровск-Забайкальский, ул. Ленина, д. 10</t>
  </si>
  <si>
    <t>1947</t>
  </si>
  <si>
    <t>г. Чита, ул. Журавлева, д. 61</t>
  </si>
  <si>
    <t>г. Чита, мкр. Северный, д. 42</t>
  </si>
  <si>
    <t>г. Чита, мкр. Девичья Сопка, д. 40</t>
  </si>
  <si>
    <t>г. Чита, мкр. Батарейный, д. 7</t>
  </si>
  <si>
    <t>Итого по городскому округу "Город Чита":</t>
  </si>
  <si>
    <t>г. Чита, ул. Забайкальского Рабочего, д. 6</t>
  </si>
  <si>
    <t>г. Чита, ул. Красной Звезды, д. 20</t>
  </si>
  <si>
    <t>г. Чита, ул. Подгорбунского, д. 1</t>
  </si>
  <si>
    <t>г. Чита, мкр. Северный, д. 59</t>
  </si>
  <si>
    <t>г. Чита, ул. Силикатная, д. 11</t>
  </si>
  <si>
    <t>г. Чита, ул. Гагарина, д. 13</t>
  </si>
  <si>
    <t>г. Чита, ул. Гагарина, д. 17</t>
  </si>
  <si>
    <t>г. Чита, ул. Ангарская, д. 70</t>
  </si>
  <si>
    <t>г. Чита, ул. Красного Восстания, д. 17</t>
  </si>
  <si>
    <t>г. Чита, б-р. Украинский, д. 10</t>
  </si>
  <si>
    <t>г. Чита, мкр. Гвардейский, д. 7</t>
  </si>
  <si>
    <t>г. Чита, мкр. 6-й, д. 21</t>
  </si>
  <si>
    <t>г. Чита, ул. Бутина, д. 44</t>
  </si>
  <si>
    <t>г. Чита, ул. Угданская, д. 40</t>
  </si>
  <si>
    <t>г. Чита, ул. 2-я Шубзаводская, д. 33</t>
  </si>
  <si>
    <t>г. Чита, ул. Майская, д. 32</t>
  </si>
  <si>
    <t>г. Чита, ул. Журавлева, д. 16</t>
  </si>
  <si>
    <t>г. Чита, ул. Журавлева, д. 47</t>
  </si>
  <si>
    <t>г. Чита, ул. Токмакова, д. 17</t>
  </si>
  <si>
    <t>г. Чита, ул. Угданская, д. 10</t>
  </si>
  <si>
    <t>г. Чита, ул. Журавлева, д. 54</t>
  </si>
  <si>
    <t>г. Чита, ул. Автогенная, д. 5</t>
  </si>
  <si>
    <t>г. Чита, ул. Красной Звезды, д. 12</t>
  </si>
  <si>
    <t>г. Чита, ул. Чкалова, д. 18</t>
  </si>
  <si>
    <t>г. Чита, ул. Журавлева, д. 91</t>
  </si>
  <si>
    <t>г. Чита, ул. Горького, д. 53</t>
  </si>
  <si>
    <t>г. Чита, мкр. 1-й, д. 11</t>
  </si>
  <si>
    <t>г. Чита, б-р. Украинский, д. 5</t>
  </si>
  <si>
    <t>г. Чита, б-р Украинский, д. 14</t>
  </si>
  <si>
    <t>г. Чита, ул. Чайковского, д. 37</t>
  </si>
  <si>
    <t>г. Чита, ул. Аргунская, д. 46</t>
  </si>
  <si>
    <t>г. Чита, ул. Чкалова, д. 35</t>
  </si>
  <si>
    <t>г. Чита, б-р. Украинский, д. 26</t>
  </si>
  <si>
    <t>г. Чита, ул. Дивизионная, д. 4</t>
  </si>
  <si>
    <t>г. Чита, ул. Белорусская, д. 44</t>
  </si>
  <si>
    <t>г. Чита, ул. Чкалова, д. 46</t>
  </si>
  <si>
    <t>г. Чита, ул. Горького, д. 30</t>
  </si>
  <si>
    <t>г. Чита, ул. Гагарина, д. 7</t>
  </si>
  <si>
    <t>г. Чита, ул. Путейская, д. 49</t>
  </si>
  <si>
    <t>г. Чита, мкр. 1-й, д. 14</t>
  </si>
  <si>
    <t>г. Чита, ул. Курнатовского, д. 72</t>
  </si>
  <si>
    <t>г. Чита, ул. Смоленская, д. 29</t>
  </si>
  <si>
    <t>г. Чита, мкр. Батарейный, д. 3</t>
  </si>
  <si>
    <t>г. Чита, ул. Белорусская, д. 48</t>
  </si>
  <si>
    <t>г. Чита, мкр. 1-й, д. 7</t>
  </si>
  <si>
    <t>г. Чита, ул. Горького, д. 38</t>
  </si>
  <si>
    <t>г. Чита, ул. Забайкальского Рабочего, д. 13</t>
  </si>
  <si>
    <t>г. Чита, ул. Ангарская, д. 72</t>
  </si>
  <si>
    <t>г. Чита, ул. Таежная, д. 2</t>
  </si>
  <si>
    <t>г. Чита, ул. Красной Звезды, д. 24</t>
  </si>
  <si>
    <t>г. Чита, ул. Ленина, д. 125</t>
  </si>
  <si>
    <t>г. Чита, мкр. 1-й, д. 28</t>
  </si>
  <si>
    <t>г. Чита, ул. Гагарина, д. 14</t>
  </si>
  <si>
    <t>г. Чита, ул. Евгения Гаюсана, д. 44</t>
  </si>
  <si>
    <t>г. Чита, ул. Шилова, д. 87</t>
  </si>
  <si>
    <t>г. Чита, ул. Кайдаловская, д. 3</t>
  </si>
  <si>
    <t>г. Чита, ул. Чайковского, д. 2</t>
  </si>
  <si>
    <t>г. Чита, ул. 40 лет Октября, д. 13</t>
  </si>
  <si>
    <t>г. Чита, мкр. 1-й, д. 43</t>
  </si>
  <si>
    <t>г. Чита, ул. Бутина, д. 73</t>
  </si>
  <si>
    <t>г. Чита, ул. Нечаева, д. 58</t>
  </si>
  <si>
    <t>г. Чита, ул. Балябина, д. 17</t>
  </si>
  <si>
    <t>пгт. Могойтуй, ул. Зугалайская, д. 16</t>
  </si>
  <si>
    <t>пгт. Карымское, ул. Погодаева, д. 45</t>
  </si>
  <si>
    <t>пгт. Карымское, ул. Ленинградская, д. 46</t>
  </si>
  <si>
    <t>пгт. Карымское, ул. Красноармейская, д. 23</t>
  </si>
  <si>
    <t>пгт. Карымское, ул. Читинская, д. 7</t>
  </si>
  <si>
    <t>пгт. Карымское, ул. Читинская, д. 11</t>
  </si>
  <si>
    <t>пгт. Забайкальск, ул. Комсомольская, д. 21</t>
  </si>
  <si>
    <t>пгт. Забайкальск, ул. Нагорная, д. 1</t>
  </si>
  <si>
    <t>пгт. Дарасун, ул. Почтовая, д. 4</t>
  </si>
  <si>
    <t>пгт. Дарасун, ул. Молодежная, д. 2</t>
  </si>
  <si>
    <t>6</t>
  </si>
  <si>
    <t>пгт. Холбон, ул. Островского д. 1</t>
  </si>
  <si>
    <t>пгт. Холбон, ул. Просвещенская д. 15</t>
  </si>
  <si>
    <t>пгт. Холбон, ул. Партизанская, д. 14</t>
  </si>
  <si>
    <t>пгт. Первомайский, ул. Строительная, д. 22</t>
  </si>
  <si>
    <t>пгт. Первомайский, ул. Забайкальская, д. 3</t>
  </si>
  <si>
    <t>пгт. Кокуй, ул. Заводская д.16</t>
  </si>
  <si>
    <t>пгт. Кокуй, ул. Заводская д.15</t>
  </si>
  <si>
    <t>пгт. Забайкальск, ул. Комсомольская, д. 19</t>
  </si>
  <si>
    <t>пгт. Атамановка, ул. Матюгина, д. 131</t>
  </si>
  <si>
    <t>пгт. Атамановка, ул. Заводская, д. 9</t>
  </si>
  <si>
    <t>в том числе по городскому поселению "Новоорловск"</t>
  </si>
  <si>
    <t>горячего водоснабжения</t>
  </si>
  <si>
    <t>холодного водоснабжения</t>
  </si>
  <si>
    <t>водоотведения</t>
  </si>
  <si>
    <t>с. Красный Чикой, ул. Первомайская, д. 86 б</t>
  </si>
  <si>
    <t>2</t>
  </si>
  <si>
    <t xml:space="preserve">с. Красный Чикой, ул. Первомайская, д. 76 д </t>
  </si>
  <si>
    <t>пгт. Баляга, ул. Шоссейная, д. 6 б</t>
  </si>
  <si>
    <t>2025 год</t>
  </si>
  <si>
    <t>Итого по Забайкальскому краю</t>
  </si>
  <si>
    <t>2023 год</t>
  </si>
  <si>
    <t>2024 год</t>
  </si>
  <si>
    <t>Итого по муниципальному району "Дульдургинский  район":</t>
  </si>
  <si>
    <t>в том числе по городскому поселению "Дарасунское":</t>
  </si>
  <si>
    <t>в том числе по сельскому поселению "Урульгинское":</t>
  </si>
  <si>
    <t>Итого по муниципальному району "Красночикойский район":</t>
  </si>
  <si>
    <t>в том числе по сельскому поселению "Красночикойское":</t>
  </si>
  <si>
    <t>Итого по муниципальному району "Нерчинский район":</t>
  </si>
  <si>
    <t>в том числе по городскому поселению "Нерчинское":</t>
  </si>
  <si>
    <t>Итого по муниципальному району "Оловяннинский район":</t>
  </si>
  <si>
    <t>в том числе по городскому поселению "Оловяннинское":</t>
  </si>
  <si>
    <t>Итого по муниципальному району "Сретенский район":</t>
  </si>
  <si>
    <t xml:space="preserve"> в том числе по городскому поселению "Кокуйское":</t>
  </si>
  <si>
    <t>Итого по муниципальному району "Хилокский район":</t>
  </si>
  <si>
    <t>в том числе по сельскому поселению "Бадинское":</t>
  </si>
  <si>
    <t>в том числе по сельскому поселению "Жипхегенское":</t>
  </si>
  <si>
    <t>в том числе по городскому поселению "Чернышевское":</t>
  </si>
  <si>
    <t>в том числе по городскому поселению "Новокручининское":</t>
  </si>
  <si>
    <t>Итого по муниципальному району "Шилкинский район":</t>
  </si>
  <si>
    <t>в том числе по городскому поселению "Первомайское":</t>
  </si>
  <si>
    <t>в том числе по городскому поселению "Холбонское":</t>
  </si>
  <si>
    <t>в том числе по городскому поселению "Шилкинское":</t>
  </si>
  <si>
    <t>в том числе по сельскому поселению "Размахнинское":</t>
  </si>
  <si>
    <t>Итого по Забайкальскому краю:</t>
  </si>
  <si>
    <t>Итого по муниципальному району "Могойтуйский район":</t>
  </si>
  <si>
    <t>в том числе по городскому поселению "Дровянинское":</t>
  </si>
  <si>
    <t>в том числе по городскому поселению "Новоорловск":</t>
  </si>
  <si>
    <t xml:space="preserve"> в том числе по сельскому поселению "Дунаевское":</t>
  </si>
  <si>
    <t>г. Чита, б-р. Украинский, д. 17 а</t>
  </si>
  <si>
    <t>г. Борзя, ул. Чехова, д. 3 в</t>
  </si>
  <si>
    <t>пгт. Забайкальск, ул. Пограничная, д. 24 а</t>
  </si>
  <si>
    <t>с. Красный Чикой, ул. Советская, д. 71 а</t>
  </si>
  <si>
    <t>пгт. Новопавловка, ул. Нагорная 2-я, д. 10 а</t>
  </si>
  <si>
    <t>пгт. Первомайский, ул. Забайкальская д. 3</t>
  </si>
  <si>
    <t>пгт. Первомайский, ул. Ленина д. 10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</si>
  <si>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</si>
  <si>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>Кирпичные, каменные</t>
  </si>
  <si>
    <t>Шлакоблочные</t>
  </si>
  <si>
    <t>Итого по Приаргунскому муниципальному округу:</t>
  </si>
  <si>
    <t>г. Чита, ул. Анохина, д. 94</t>
  </si>
  <si>
    <t>г. Чита, ул. Верхнеудинская, д. 10</t>
  </si>
  <si>
    <t>п/ст. Куанда, ул. Советская, д. 12 а</t>
  </si>
  <si>
    <t>Брусовые, деревянные</t>
  </si>
  <si>
    <t>п/ст. Жипхеген, ул. Таежная, д. 12</t>
  </si>
  <si>
    <t>Итого по муниципальному району "Чернышевский район":</t>
  </si>
  <si>
    <t>Итого по муниципальному району "Улётовский район":</t>
  </si>
  <si>
    <t>г. Петровск-Забайкальский, ул. Островского, д. 32 б</t>
  </si>
  <si>
    <t>пгт. Новая Чара, ул. Магистральная, д. 28 б</t>
  </si>
  <si>
    <t>п/ст. Куанда, ул. Советская, д. 10 а</t>
  </si>
  <si>
    <t>пгт. Шерловая Гора, ул. Торговая, д. 11 а</t>
  </si>
  <si>
    <t>пгт. Карымское, ул. Верхняя, д. 2</t>
  </si>
  <si>
    <t>пгт. Карымское, ул. Братьев Васильевых, д. 17</t>
  </si>
  <si>
    <t>с. Размахнино, ул. Энергетиков, д. 4</t>
  </si>
  <si>
    <t>с. Размахнино, ул. Энергетиков, д. 6</t>
  </si>
  <si>
    <t>г. Петровск-Забайкальский, ул. Спортивная, д. 8 а</t>
  </si>
  <si>
    <t>г. Чита, ул. Железобетонная, д. 6 а</t>
  </si>
  <si>
    <t>г. Чита, ул. Казачья, д. 3 г</t>
  </si>
  <si>
    <t xml:space="preserve">Панельные </t>
  </si>
  <si>
    <t>Кирпичные</t>
  </si>
  <si>
    <t>г. Борзя, ул. Чайковского, д. 1 б</t>
  </si>
  <si>
    <t>пгт. Шерловая Гора, ул. Шахтерская, д. 2</t>
  </si>
  <si>
    <t>пгт. Первомайский, ул. Ленина, д. 27</t>
  </si>
  <si>
    <t>пгт. Первомайский, ул. Чернышевского д. 23</t>
  </si>
  <si>
    <t xml:space="preserve"> г. Нерчинск, ул. Красноармейская, д. 88</t>
  </si>
  <si>
    <t xml:space="preserve"> г. Нерчинск, ул. Красноармейская, д. 82 а</t>
  </si>
  <si>
    <t xml:space="preserve"> г. Нерчинск, ул. Сибирская, д. 8</t>
  </si>
  <si>
    <t>Итого по муниципальному району "Дульдургинский район":</t>
  </si>
  <si>
    <t>пгт. Новокручининский, ул. Фабричная, д. 8</t>
  </si>
  <si>
    <t>Количество жителей, зарегистрированных в МКД на дату утверждения краткосрочного плана</t>
  </si>
  <si>
    <t>в том числе жилых помещений, находящихся в собственности граждан</t>
  </si>
  <si>
    <t>за счет взносов собственников помещений в МКД, уплачиваемых исходя из установленного минимального размера взноса</t>
  </si>
  <si>
    <t>пгт. Первомайский, ул. Строительная, д. 8</t>
  </si>
  <si>
    <t>с. Размахнино, ул. Луговая, д. 1</t>
  </si>
  <si>
    <t>г. Чита, ул. Анохина, д. 43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</si>
  <si>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</si>
  <si>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</si>
  <si>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</si>
  <si>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</si>
  <si>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</si>
  <si>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</si>
  <si>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</si>
  <si>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</si>
  <si>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</si>
  <si>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</si>
  <si>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</si>
  <si>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</si>
  <si>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</si>
  <si>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</si>
  <si>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</si>
  <si>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</si>
  <si>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</si>
  <si>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</si>
  <si>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</si>
  <si>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</si>
  <si>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Городской округ "Город Чита"</t>
  </si>
  <si>
    <t>городское поселение "Новоорловск"</t>
  </si>
  <si>
    <t>городское поселение "Борзинское"</t>
  </si>
  <si>
    <t>городское поселение "Шерловогорское"</t>
  </si>
  <si>
    <t>Каларский муниципальный округ</t>
  </si>
  <si>
    <t>городское поселение "Карымское":</t>
  </si>
  <si>
    <t>городское поселение "Нерчинское"</t>
  </si>
  <si>
    <t>Муниципальный район "Оловяннинский район", в том числе:</t>
  </si>
  <si>
    <t>городское поселение "Оловяннинское"</t>
  </si>
  <si>
    <t>Муниципальный район "Сретенский район", в том числе:</t>
  </si>
  <si>
    <t>городское поселение "Кокуйское"</t>
  </si>
  <si>
    <t>сельское поселение "Дунаевское"</t>
  </si>
  <si>
    <t>городское поселение "Дровянинское"</t>
  </si>
  <si>
    <t>городское поселение "Первомайское"</t>
  </si>
  <si>
    <t>городское поселение "Холбонское"</t>
  </si>
  <si>
    <t>городское поселение "Шилкинское"</t>
  </si>
  <si>
    <t>сельское поселение "Бадинское"</t>
  </si>
  <si>
    <t>городское поселение "Атамановское"</t>
  </si>
  <si>
    <t>городское поселение "Новокручининское"</t>
  </si>
  <si>
    <t>Муниципальный район "Красночикойский район", в том числе:</t>
  </si>
  <si>
    <t>сельское поселение "Красночикойское"</t>
  </si>
  <si>
    <t>Муниципальный район "Могойтуйский район", в том числе:</t>
  </si>
  <si>
    <t>городское поселение "Могойтуй"</t>
  </si>
  <si>
    <t>Приаргунский муниципальному округ</t>
  </si>
  <si>
    <t xml:space="preserve">Таблица 2. Планируемые показатели выполнения Регионального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</t>
  </si>
  <si>
    <t>Муниципальный район "Дульдургинский район", в том числе:</t>
  </si>
  <si>
    <t>в том числе по городскому поселению "Аксёново-Зиловское":</t>
  </si>
  <si>
    <t>сельское поселение "Жипхегенское"</t>
  </si>
  <si>
    <t>сельское поселение "Размахнинское"</t>
  </si>
  <si>
    <t>в том числе по городскому поселению "Могойтуй":</t>
  </si>
  <si>
    <t>Итого по городскому округу "Посёлок Агинское":</t>
  </si>
  <si>
    <t>Городской округ "Посёлок Агинское"</t>
  </si>
  <si>
    <t>Итого по Каларскому муниципальному округу:</t>
  </si>
  <si>
    <t>пгт. Забайкальск, ул. Пограничная, д. 2</t>
  </si>
  <si>
    <t>за счет средств собственников помещений в МКД</t>
  </si>
  <si>
    <t>услуги и (или) работы по переустройству невентилируемой крыши на вентилируемую крышу, устройству выходов на кровлю</t>
  </si>
  <si>
    <t>услуги по осуществлению строительного контроля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</si>
  <si>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</si>
  <si>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</si>
  <si>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</si>
  <si>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с. Верх-Усугли, ул. Пролетарская, д.10</t>
  </si>
  <si>
    <t>г. Могоча, ул. Комсомольская, д. 3</t>
  </si>
  <si>
    <t>пгт. Забайкальск, ул. Комсомольская, д. 7</t>
  </si>
  <si>
    <t>пгт. Забайкальск, ул. Пограничная, д. 1</t>
  </si>
  <si>
    <t>Каменные, кирпичные</t>
  </si>
  <si>
    <t>пгт. Оловянная, ул. Гагарина, д. 25</t>
  </si>
  <si>
    <t>пгт. Оловянная, ул. Известковая, д. 27</t>
  </si>
  <si>
    <t>г. Могоча, ул. Клубная, д. 2</t>
  </si>
  <si>
    <t>г. Могоча, ул. Комсомольская, д. 6</t>
  </si>
  <si>
    <t>г. Могоча, ул. ТУСМ-4, д. 2</t>
  </si>
  <si>
    <t>г. Могоча, ул. ТУСМ-4, д. 3</t>
  </si>
  <si>
    <t xml:space="preserve"> г. Могоча, ул. Интернациональная, д. 10</t>
  </si>
  <si>
    <t xml:space="preserve"> г. Могоча, ул. Интернациональная, д. 13</t>
  </si>
  <si>
    <t>г. Чита, ул. Амурская, д. 57</t>
  </si>
  <si>
    <t>г. Чита, ул. Бутина, д. 69</t>
  </si>
  <si>
    <t>г. Чита, ул. Железобетонная, д. 6а</t>
  </si>
  <si>
    <t>г. Чита, ул. Кайдаловская, д. 10</t>
  </si>
  <si>
    <t>г. Чита, ул. Ленина, д. 41</t>
  </si>
  <si>
    <t>г. Чита, ул. Ленина, д. 42</t>
  </si>
  <si>
    <t>г. Чита, ул. Ленина, д. 97</t>
  </si>
  <si>
    <t>г. Чита, ул. Ленина, д. 105</t>
  </si>
  <si>
    <t>г. Чита, ул. Ленинградская, д. 27</t>
  </si>
  <si>
    <t>г. Чита, ул. Ленинградская, д. 54</t>
  </si>
  <si>
    <t>г. Чита, ул. Магистральная, д. 1</t>
  </si>
  <si>
    <t>г. Чита, ул. Набережная, д. 66 а</t>
  </si>
  <si>
    <t>г. Чита, ул. Недорезова, д. 10</t>
  </si>
  <si>
    <t>г. Чита, ул. Недорезова, д. 6</t>
  </si>
  <si>
    <t>г. Чита, ул. Новобульварная, д. 9</t>
  </si>
  <si>
    <t>г. Чита, ул. Новобульварная, д. 123</t>
  </si>
  <si>
    <t>г. Чита, ул. Токмакова, д. 23 б</t>
  </si>
  <si>
    <t>г. Чита, ул. Токмакова, д. 4</t>
  </si>
  <si>
    <t>г. Чита, ул. Угданская, д. 8</t>
  </si>
  <si>
    <t>г. Чита, ул. Угданская, д. 29</t>
  </si>
  <si>
    <t>г. Чита, ул. Центральная, д. 12</t>
  </si>
  <si>
    <t>г. Чита, ул. Чкалова, д. 31</t>
  </si>
  <si>
    <t>г. Чита, ул. Чкалова, д. 126</t>
  </si>
  <si>
    <t>г. Чита, ул. 2-я Малая, д. 2</t>
  </si>
  <si>
    <t>г. Чита, б-р. Украинский, д. 13</t>
  </si>
  <si>
    <t>г. Чита, б-р. Украинский, д. 14</t>
  </si>
  <si>
    <t>г. Чита, мкр. 1-й, д. 36</t>
  </si>
  <si>
    <t xml:space="preserve">с. Красный Чикой, ул. Первомайская, д. 72 </t>
  </si>
  <si>
    <t>с. Красный Чикой, ул. Первомайская, д. 72</t>
  </si>
  <si>
    <t xml:space="preserve">г. Чита, ул. Амурская, д. 48 </t>
  </si>
  <si>
    <t>г. Чита, ул. Подгорбунского, д. 100</t>
  </si>
  <si>
    <t>г. Чита, ул. Столярова, д. 27а</t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</si>
  <si>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/>
    </r>
  </si>
  <si>
    <t>г. Борзя, пер. Переездный, д. 1</t>
  </si>
  <si>
    <t>г. Борзя, ул. Дзержинского, д. 7</t>
  </si>
  <si>
    <t>г. Борзя, ул. Лазо, д. 7</t>
  </si>
  <si>
    <t>г. Борзя, ул. Ленина, д. 1</t>
  </si>
  <si>
    <t>г. Борзя, ул. Ленина, д. 51</t>
  </si>
  <si>
    <t>г. Борзя, ул. Матросова, д. 18</t>
  </si>
  <si>
    <t>г. Борзя, ул. Матросова, д. 23</t>
  </si>
  <si>
    <t>г. Борзя, ул. Матросова, д. 25</t>
  </si>
  <si>
    <t>г. Борзя, ул. Чайковского, д. 1а</t>
  </si>
  <si>
    <r>
      <t>пгт. Дарасун, ул. Почтовая, д. 4</t>
    </r>
    <r>
      <rPr>
        <vertAlign val="superscript"/>
        <sz val="11"/>
        <rFont val="Times New Roman"/>
        <family val="1"/>
        <charset val="204"/>
      </rPr>
      <t/>
    </r>
  </si>
  <si>
    <t>Каменные   Кирпичные</t>
  </si>
  <si>
    <t>пгт. Дровяная, мкр. 1-й, д. 5</t>
  </si>
  <si>
    <t>пгт. Новая Чара, ул. Магистральная, д. 28</t>
  </si>
  <si>
    <t>пгт. Новая Чара, ул. Молдованова, д. 2</t>
  </si>
  <si>
    <t>пгт. Карымское, ул. Рабочая, д. 45</t>
  </si>
  <si>
    <t>пгт. Карымское, ул. Шемелина, д. 1</t>
  </si>
  <si>
    <t>пгт. Карымское, ул. Верхняя, д. 14</t>
  </si>
  <si>
    <t>в том числе по городскому поселению "Курорт-Дарасунское":</t>
  </si>
  <si>
    <t>пгт. Курорт Дарасун, ул. Верхняя, д. 9</t>
  </si>
  <si>
    <t>Итого по муниципальному району "Кыринский район":</t>
  </si>
  <si>
    <t>в том числе по сельскому поселению "Кыринское":</t>
  </si>
  <si>
    <t>с. Кыра, мкр. Северный, д. 5</t>
  </si>
  <si>
    <t>с. Кыра, ул. Пионерская, д. 32</t>
  </si>
  <si>
    <t>г. Могоча, ул. Интернациональная, д. 13</t>
  </si>
  <si>
    <t>пгт. Первомайский, нп. Микрорайон, д. 18</t>
  </si>
  <si>
    <t>пгт. Первомайский, нп. Микрорайон, д. 11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</si>
  <si>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</si>
  <si>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</si>
  <si>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</si>
  <si>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</si>
  <si>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пгт. Приаргунск, ул. Воинов Интернационалистов, д. 4</t>
  </si>
  <si>
    <t>пгт. Приаргунск, ул. Комсомольская, д. 4</t>
  </si>
  <si>
    <t>пгт. Приаргунск, ул. Первомайская, д. 11</t>
  </si>
  <si>
    <t>в том числе по городскому поселению "Сретенское":</t>
  </si>
  <si>
    <t>г. Сретенск, ул. Гагарина, д. 16</t>
  </si>
  <si>
    <t>с. Тарбагатай, ул. 40 лет Победы, д. 1</t>
  </si>
  <si>
    <t>в том числе по  городскому поселению "Хилокское":</t>
  </si>
  <si>
    <t>в том числе по городскому поселению "Хилокское":</t>
  </si>
  <si>
    <t>г. Хилок, ул. Дзержинского, д. 12</t>
  </si>
  <si>
    <t>г. Хилок, ул. Калинина, д. 27</t>
  </si>
  <si>
    <t>г. Хилок, ул. Советская, д. 6</t>
  </si>
  <si>
    <t>с. Бада, ул. 1-я Сенная, д. 3</t>
  </si>
  <si>
    <t>с. Бада, ул. Почтовая, д. 15</t>
  </si>
  <si>
    <t>в том числе по сельскому поселению "Ингодинское":</t>
  </si>
  <si>
    <t>в том числе по сельскому поселению "Маккавеевское":</t>
  </si>
  <si>
    <t>с. Маккавеево, ул. Бутина, д. 49 а</t>
  </si>
  <si>
    <t>в том числе по сельскому поселению "Новокукинское":</t>
  </si>
  <si>
    <t>с. Новая Кука, мкр. Забайкальская птицефабрика,  д. 14</t>
  </si>
  <si>
    <t>пгт. Атамановка, ул. Связи, д. 42</t>
  </si>
  <si>
    <t>пгт. Атамановка, ул. Матюгина, д. 158</t>
  </si>
  <si>
    <t>пгт. Атамановка, ул. Матюгина, д. 129</t>
  </si>
  <si>
    <t>пгт. Шерловая Гора, ул. Горького, д. 10</t>
  </si>
  <si>
    <t>пгт. Шерловая Гора, ул. Центральная, д. 7</t>
  </si>
  <si>
    <t>в том числе по городскому поселению "Ясногорское":</t>
  </si>
  <si>
    <t>пгт. Ясногорск, ул. Энергетиков, д. 7</t>
  </si>
  <si>
    <t>".</t>
  </si>
  <si>
    <t>Итого по Тунгокоченскому муниципальному округу:</t>
  </si>
  <si>
    <t xml:space="preserve">«УТВЕРЖДЕН                                                                                            </t>
  </si>
  <si>
    <t xml:space="preserve">г. Чита, пр-кт. Фадеева, д. 18 б </t>
  </si>
  <si>
    <t>г. Чита, ул. 5-я Малая, д. 3 а</t>
  </si>
  <si>
    <t>г. Чита, ул. Ленинградская, д. 77 а</t>
  </si>
  <si>
    <t>г. Чита, ул. Малая, д. 2 а</t>
  </si>
  <si>
    <t>г. Чита, ул. Малая, д. 2 в</t>
  </si>
  <si>
    <t>Блочные</t>
  </si>
  <si>
    <t xml:space="preserve">г. Чита, ул. Новобульварная, д. 9 </t>
  </si>
  <si>
    <t>г. Чита, ул. Подгорбунского, д. 5</t>
  </si>
  <si>
    <t>г. Борзя, ул. Савватеевская, д. 80</t>
  </si>
  <si>
    <t>г. Борзя, ул. Чайковского, д. 1 а</t>
  </si>
  <si>
    <t>г. Борзя, ул. Чехова, д. 1 а</t>
  </si>
  <si>
    <t>г. Борзя, ул. Чехова, д. 5 а</t>
  </si>
  <si>
    <t>г. Борзя, ул. Чехова, д. 5 в</t>
  </si>
  <si>
    <t>Деревянные</t>
  </si>
  <si>
    <t>пгт. Оловянная, ул. Машиностроительная, д. 7 а</t>
  </si>
  <si>
    <t>пгт. Ясногорск, ул. Строителей, д. 2</t>
  </si>
  <si>
    <t>пгт. Ясногорск, ул. Строителей, д. 3</t>
  </si>
  <si>
    <t xml:space="preserve"> в том числе по городскому поселению "Сретенское":</t>
  </si>
  <si>
    <t>г. Хилок, ул. Первомайская, д. 10</t>
  </si>
  <si>
    <t>1893</t>
  </si>
  <si>
    <t>г. Хилок, ул. Первомайская, д. 14</t>
  </si>
  <si>
    <t>пгт. Атамановка, ул. Матюгина, д. 158 а</t>
  </si>
  <si>
    <t>п/ст. Ингода, ул. Нагорная, д. 14</t>
  </si>
  <si>
    <t>с. Новая Кука, мкр. Забайкальская птицефабрика, д. 14</t>
  </si>
  <si>
    <t>пгт. Первомайский, ул. Забайкальская, д. 38</t>
  </si>
  <si>
    <t>г. Шилка, мкр. Аргунь, д. 1</t>
  </si>
  <si>
    <t>г. Шилка, ул. Русская, д. 6</t>
  </si>
  <si>
    <t>г. Чита, ул. Амурская, д. 82</t>
  </si>
  <si>
    <t>г. Чита, ул. Шилова, д. 89</t>
  </si>
  <si>
    <t xml:space="preserve"> в том числе по городскому поселению "Ясногорское":</t>
  </si>
  <si>
    <t>пгт. Ясногорск, ул. Энергетиков, д. 9</t>
  </si>
  <si>
    <t>1938</t>
  </si>
  <si>
    <t>г. Чита, ул. Нагорная, д. 85 а</t>
  </si>
  <si>
    <t>пгт. Ясногорск, мкр. Солнечный, д. 9</t>
  </si>
  <si>
    <t>пгт. Ясногорск, ул. Молодежная, д. 4</t>
  </si>
  <si>
    <t>г. Хилок, ул. Октябрьская, д. 19</t>
  </si>
  <si>
    <t>1939</t>
  </si>
  <si>
    <t>г. Чита, ул. Петровско-Заводская, д. 54</t>
  </si>
  <si>
    <t>г. Чита, ул. Полины Осипенко, д. 38</t>
  </si>
  <si>
    <t>г. Чита, ул. Столярова, д. 27 а</t>
  </si>
  <si>
    <t>г. Борзя, мкр. Борзя-3, д. 17</t>
  </si>
  <si>
    <t>г. Могоча, ул. Дроздова, д. 25</t>
  </si>
  <si>
    <t>с. Верх-Усугли, ул. Пролетарская, д. 10</t>
  </si>
  <si>
    <t>пгт. Холбон, ул. Островского д. 3 а</t>
  </si>
  <si>
    <t>г. Петровск-Забайкальский, ул. Спортивная, д. 7 а</t>
  </si>
  <si>
    <t>г. Могоча, ул. Кирова, д. 23 а</t>
  </si>
  <si>
    <t>городское поселение "Курорт-Дарасунское"</t>
  </si>
  <si>
    <t>городское поселение "Дарасунское"</t>
  </si>
  <si>
    <t>городское поселение "Карымское"</t>
  </si>
  <si>
    <t>сельское поселение "Урульгинское"</t>
  </si>
  <si>
    <t>сельское поселение "Кыринское"</t>
  </si>
  <si>
    <t>городское поселение "Ясногорское"</t>
  </si>
  <si>
    <t>городское поселение "Сретенское"</t>
  </si>
  <si>
    <t>городское поселение "Хилокское"</t>
  </si>
  <si>
    <t>городское поселение "Чернышевское"</t>
  </si>
  <si>
    <t>сельское поселение "Ингодинское"</t>
  </si>
  <si>
    <t>сельское поселение "Маккавеевское"</t>
  </si>
  <si>
    <t>сельское поселение "Новокукинское"</t>
  </si>
  <si>
    <t>Муниципальный район "Агинский район", в том числе:</t>
  </si>
  <si>
    <t>Муниципальный район "Борзинский район", в том числе:</t>
  </si>
  <si>
    <t>Муниципальный район "Карымский район", в том числе:</t>
  </si>
  <si>
    <t>Муниципальный район "Кыринский район", в том числе:</t>
  </si>
  <si>
    <t>Муниципальный район "Нерчинский район", в том числе:</t>
  </si>
  <si>
    <t>Муниципальный район "Улётовский район", в том числе:</t>
  </si>
  <si>
    <t>Муниципальный район "Чернышевский район", в том числе:</t>
  </si>
  <si>
    <t>Муниципальный район "Читинский район", в том числе:</t>
  </si>
  <si>
    <t>Муниципальный район "Шилкинский район", в том числе:</t>
  </si>
  <si>
    <t>Приаргунский муниципальный округ</t>
  </si>
  <si>
    <t>Тунгокоченский муниципальный округ</t>
  </si>
  <si>
    <t xml:space="preserve">пгт. Новоорловск, д. 31 </t>
  </si>
  <si>
    <t>пгт. Новоорловск, д. 16</t>
  </si>
  <si>
    <t>пгт. Новоорловск, д. 19</t>
  </si>
  <si>
    <t>пгт. Новоорловск,  д. 20</t>
  </si>
  <si>
    <t>пгт. Новоорловск, д. 10</t>
  </si>
  <si>
    <t>пгт. Новоорловск, д. 11</t>
  </si>
  <si>
    <t>п. Новоширокинский, д. 13</t>
  </si>
  <si>
    <t>п. Новоширокинский, д. 9</t>
  </si>
  <si>
    <t>в том числе по сельскому поселению "Дульдурга":</t>
  </si>
  <si>
    <t>сельское поселение "Дульдурга"</t>
  </si>
  <si>
    <t>Муниципальный район "Хилокский район", в том числе:</t>
  </si>
  <si>
    <t>городское поселение "Аксёново-Зиловское"</t>
  </si>
  <si>
    <t>п/ст. Семиозёрный, ул. Энергетиков, д. 1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</si>
  <si>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</si>
  <si>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</si>
  <si>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Виды, установленные частью 3 статьи 166 Жилищного Кодекса Российской Федерации</t>
  </si>
  <si>
    <t xml:space="preserve"> теплоснабжения</t>
  </si>
  <si>
    <t>специальный счет регионального оператора</t>
  </si>
  <si>
    <t>СПРАВОЧНО:</t>
  </si>
  <si>
    <t>г. Чита, мкр. Северный, д. 18</t>
  </si>
  <si>
    <t>г. Чита, ул. Бабушкина, д. 34</t>
  </si>
  <si>
    <t>г. Чита, ул. Бутина, д. 107</t>
  </si>
  <si>
    <t>г. Чита, ул. Забайкальского рабочего, д. 38</t>
  </si>
  <si>
    <t>г. Чита, ул. Июньская, д. 12</t>
  </si>
  <si>
    <t>г. Чита, ул. Николая Островского, д. 61</t>
  </si>
  <si>
    <t>г. Чита, ул. Столярова, д. 72</t>
  </si>
  <si>
    <t>г. Чита, ул. Хабаровская, д. 25</t>
  </si>
  <si>
    <t>2018</t>
  </si>
  <si>
    <t>2017-2019, 2020-2022</t>
  </si>
  <si>
    <t>2022</t>
  </si>
  <si>
    <t>2021</t>
  </si>
  <si>
    <t>2020</t>
  </si>
  <si>
    <t>г. Чита, ул. Подгорбунского, д. 3</t>
  </si>
  <si>
    <t>2019</t>
  </si>
  <si>
    <t xml:space="preserve">г. Могоча, ул. Украинская, д. 36 </t>
  </si>
  <si>
    <t>г. Чита, пер. Железобетонный, д. 14</t>
  </si>
  <si>
    <t>г. Борзя, ул. Чехова, д. 1а</t>
  </si>
  <si>
    <t>пгт. Кокуй, ул. Заводская, д. 15</t>
  </si>
  <si>
    <t>пгт. Кокуй, ул. Заводская, д. 16</t>
  </si>
  <si>
    <t>пгт. Новоорловск, д. 20</t>
  </si>
  <si>
    <t>Итого по Ононскому муниципальному округу:</t>
  </si>
  <si>
    <t>Ононский муниципальный округ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</si>
  <si>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</si>
  <si>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 xml:space="preserve"> г. Могоча, ул. Кирова, д. 23 а</t>
  </si>
  <si>
    <t>2020, 2021</t>
  </si>
  <si>
    <t>пгт. Чернышевск, ул. Комсомольская, д. 26</t>
  </si>
  <si>
    <t>пгт. Первомайский, нп. Микрорайон, д. 14</t>
  </si>
  <si>
    <t>пгт. Шерловая Гора, ул. Дзержинского, д. 5</t>
  </si>
  <si>
    <t>пгт. Оловянная, ул. Советская, д. 44</t>
  </si>
  <si>
    <t>г. Борзя, ул. Лазо, д. 63</t>
  </si>
  <si>
    <t>г. Чита, тр-кт. Молоковский, д. 110</t>
  </si>
  <si>
    <t>г. Чита, мкр. Гвардейский, д. 8</t>
  </si>
  <si>
    <t>г. Чита, пр-кт. Советов, д. 13</t>
  </si>
  <si>
    <t>г. Шилка, ул. Балябина, д. 77*</t>
  </si>
  <si>
    <t>г. Шилка, ул. Балябина, д. 133*</t>
  </si>
  <si>
    <t>г. Шилка, ул. Балябина, д. 136*</t>
  </si>
  <si>
    <t>г. Шилка, ул. Партизанская, д. 41в*</t>
  </si>
  <si>
    <t>г. Шилка, ул. Балябина, д. 133</t>
  </si>
  <si>
    <t>г. Шилка, ул. Балябина, д. 136</t>
  </si>
  <si>
    <t>г. Шилка, ул. Балябина, д. 77</t>
  </si>
  <si>
    <t>г. Шилка, ул. Партизанская, д. 41в</t>
  </si>
  <si>
    <r>
      <t>г. Шилка, ул. Ленина, д. 118</t>
    </r>
    <r>
      <rPr>
        <vertAlign val="superscript"/>
        <sz val="11"/>
        <color indexed="8"/>
        <rFont val="Times New Roman"/>
        <family val="1"/>
        <charset val="204"/>
      </rPr>
      <t/>
    </r>
  </si>
  <si>
    <t>г. Чита, проезд. Александра Булгакова, д. 52</t>
  </si>
  <si>
    <t>г. Чита, ул. Баргузинская, д. 12</t>
  </si>
  <si>
    <t>г. Чита, мкр. Северный, д. 44</t>
  </si>
  <si>
    <t>г. Чита, ул. Кочеткова, д. 2</t>
  </si>
  <si>
    <t>2020, 2022</t>
  </si>
  <si>
    <t>г. Чита, ул. Онискевича, д. 2</t>
  </si>
  <si>
    <t>г. Чита, мкр. 6-й, д. 1</t>
  </si>
  <si>
    <t>г. Чита, ул. Балябина, д. 46</t>
  </si>
  <si>
    <t>г. Чита, ул. Смоленская, д. 119</t>
  </si>
  <si>
    <t>г. Чита, ул. Строителей, д. 4</t>
  </si>
  <si>
    <t>нп. Рудник Солонечный, ул. Мира, д. 34</t>
  </si>
  <si>
    <t>Итого по Газимуро-Заводскому муниципальному округу:</t>
  </si>
  <si>
    <t>Итого по Могочинскому муниципальному округу:</t>
  </si>
  <si>
    <t>г. Шилка, мкр. Аргунь, д. 1*</t>
  </si>
  <si>
    <t>Газимуро-Заводский муниципальный округ</t>
  </si>
  <si>
    <t>Могочинский муниципальный округ</t>
  </si>
  <si>
    <t>г. Чита, проезд. Александра Булгакова, д. 50</t>
  </si>
  <si>
    <t>Итого по Калганскому муниципальному округу:</t>
  </si>
  <si>
    <t>пгт. Аксёново-Зиловское, ул. Энергетиков, д. 3</t>
  </si>
  <si>
    <t>Калганский муниципальный округ</t>
  </si>
  <si>
    <t>с. Рудник Солонечный, ул. Мира, д. 34</t>
  </si>
  <si>
    <t>г. Хилок, ул. Дзержинского, д. 4</t>
  </si>
  <si>
    <t>г. Хилок, ул. Ленина, д. 10</t>
  </si>
  <si>
    <t>пгт. Баляга, ул. Шоссейная, д. 3 б</t>
  </si>
  <si>
    <t>г. Хилок, ул. Калинина, д. 1</t>
  </si>
  <si>
    <t>г. Хилок, ул. Калинина, д. 14 а</t>
  </si>
  <si>
    <t>г. Хилок, ул. Коммунальная, д. 19</t>
  </si>
  <si>
    <t>г. Хилок, ул. Комсомольская, д. 4</t>
  </si>
  <si>
    <t>г. Хилок, ул. Ленина, д. 23</t>
  </si>
  <si>
    <t>г. Хилок, ул. Советская, д. 8</t>
  </si>
  <si>
    <t>специальный счет управляющей организации</t>
  </si>
  <si>
    <t>пгт. Кокуй, ул. Заводская, д. 11</t>
  </si>
  <si>
    <t>пгт. Кокуй, ул. Заводская, д. 9</t>
  </si>
  <si>
    <t>пгт. Кокуй, ул. Клубная, д. 26</t>
  </si>
  <si>
    <t>пгт. Кокуй, ул. Клубная, д. 5</t>
  </si>
  <si>
    <t>пгт. Кокуй, ул. Комсомольская, д. 5а</t>
  </si>
  <si>
    <t>пгт. Кокуй, ул. Комсомольская, д. 6</t>
  </si>
  <si>
    <t>пгт. Кокуй, ул. Набережная 1-я, д. 18</t>
  </si>
  <si>
    <t>в том числе по  городскому поселению "Кокуйское":</t>
  </si>
  <si>
    <t xml:space="preserve">пгт. Кокуй, ул. Клубная, д. 24 </t>
  </si>
  <si>
    <t>пгт. Кокуй, ул. Комсомольская, д. 15</t>
  </si>
  <si>
    <t>пгт. Кокуй, ул. Комсомольская, д. 16</t>
  </si>
  <si>
    <t>пгт. Кокуй, ул. Комсомольская, д. 4а</t>
  </si>
  <si>
    <t>пгт. Кокуй, ул. Ленина, д. 3</t>
  </si>
  <si>
    <t>пгт. Кокуй, ул. Луговая 1-я, д. 12</t>
  </si>
  <si>
    <t>пгт. Кокуй, ул. Луговая 1-я, д. 13</t>
  </si>
  <si>
    <t>пгт. Кокуй, ул. Набережная 1-я, д. 14</t>
  </si>
  <si>
    <t>пгт. Кокуй, ул. Набережная 2-я, д. 1</t>
  </si>
  <si>
    <t>пгт. Кокуй, ул. Набережная 2-я, д. 11</t>
  </si>
  <si>
    <t>в том числе по городскому поселению "Кокуйское":</t>
  </si>
  <si>
    <t xml:space="preserve">Шлакоблочные </t>
  </si>
  <si>
    <t>2017</t>
  </si>
  <si>
    <t>2017, 2019</t>
  </si>
  <si>
    <t>г. Шилка, ул. Балябина, д. 71</t>
  </si>
  <si>
    <t>г. Петровск-Забайкальский, ул. Спортивная, д. 7а</t>
  </si>
  <si>
    <t>г. Чита, ул. Амурская, д. 48</t>
  </si>
  <si>
    <t>пгт. Новоорловск, д. 31</t>
  </si>
  <si>
    <t xml:space="preserve">п/ст. Куанда, ул. Советская, д. 12 а </t>
  </si>
  <si>
    <t>г. Могоча, ул. Интернациональная, д. 10</t>
  </si>
  <si>
    <t>г. Могоча, ул. Украинская, д. 36</t>
  </si>
  <si>
    <r>
      <t>пгт. Могойтуй, ул. Зугалайская, д. 16</t>
    </r>
    <r>
      <rPr>
        <vertAlign val="superscript"/>
        <sz val="11"/>
        <rFont val="Times New Roman"/>
        <family val="1"/>
        <charset val="204"/>
      </rPr>
      <t>(1)</t>
    </r>
  </si>
  <si>
    <r>
      <t>пгт. Чернышевск, ул. Комсомольская, д. 31</t>
    </r>
    <r>
      <rPr>
        <vertAlign val="superscript"/>
        <sz val="11"/>
        <rFont val="Times New Roman"/>
        <family val="1"/>
        <charset val="204"/>
      </rPr>
      <t>(1)</t>
    </r>
  </si>
  <si>
    <t>г. Балей, ул. Советская д. 30</t>
  </si>
  <si>
    <r>
      <t>пгт. Оловянная, ул. Московская, д. 38</t>
    </r>
    <r>
      <rPr>
        <vertAlign val="superscript"/>
        <sz val="11"/>
        <color indexed="8"/>
        <rFont val="Times New Roman"/>
        <family val="1"/>
        <charset val="204"/>
      </rPr>
      <t/>
    </r>
  </si>
  <si>
    <t>г. Борзя, ул. Чехова, д. 5а</t>
  </si>
  <si>
    <t>г. Борзя, ул. Чехова, д. 5в</t>
  </si>
  <si>
    <t>г. Чита, ул. 5-я Малая, д. 3а</t>
  </si>
  <si>
    <t>г. Чита, ул. Ленинградская, д. 77а</t>
  </si>
  <si>
    <t>г. Чита, мкр. 1-й, д. 13</t>
  </si>
  <si>
    <t>г. Чита, мкр. Батарейный, д. 9</t>
  </si>
  <si>
    <t>г. Чита, мкр. Осетровка, д. 10</t>
  </si>
  <si>
    <t>г. Чита, мкр. Северный, д. 6</t>
  </si>
  <si>
    <t>г. Чита, мкр. Северный, д. 17</t>
  </si>
  <si>
    <t>г. Чита, мкр. Северный, д. 32</t>
  </si>
  <si>
    <t>г. Чита, мкр. Северный, д. 41</t>
  </si>
  <si>
    <t>г. Чита, мкр. Северный, д. 40</t>
  </si>
  <si>
    <t>г. Чита, пр-кт. Советов, д. 7</t>
  </si>
  <si>
    <t>г. Чита, пр-кт. Советов, д. 12</t>
  </si>
  <si>
    <t>г. Чита, пр-кт. Советов, д. 16</t>
  </si>
  <si>
    <t>г. Чита, тр-кт Агинский, д. 53</t>
  </si>
  <si>
    <t>г. Чита, ул. 1-я Кооперативная, д. 31</t>
  </si>
  <si>
    <t>г. Чита, ул. 2-я Коммунальная, д. 41</t>
  </si>
  <si>
    <t>г. Чита, ул. Автогенная, д. 8</t>
  </si>
  <si>
    <t>г. Чита, ул. Автогенная, д. 12</t>
  </si>
  <si>
    <t>г. Чита, ул. Автогенная, д. 17</t>
  </si>
  <si>
    <t>г. Чита, ул. Амурская, д. 107</t>
  </si>
  <si>
    <t>счет регионального оператора с 03.03.2021г.</t>
  </si>
  <si>
    <t>г. Чита, ул. Бабушкина, д. 52</t>
  </si>
  <si>
    <t>г. Чита, ул. Байкальская, д. 14</t>
  </si>
  <si>
    <t>г. Чита, ул. Балябина, д. 16</t>
  </si>
  <si>
    <t>г. Чита, ул. Белорусская, д. 9а</t>
  </si>
  <si>
    <t>г. Чита, ул. Весенняя, д. 16</t>
  </si>
  <si>
    <t>г. Чита, ул. Декабристов, д. 2б</t>
  </si>
  <si>
    <t>г. Чита, ул. Звездная, д. 12</t>
  </si>
  <si>
    <t>г. Чита, ул. Июньская, д. 14</t>
  </si>
  <si>
    <t>г. Чита, ул. Карла Маркса, д. 16</t>
  </si>
  <si>
    <t>г. Чита, ул. Карла Маркса, д. 10</t>
  </si>
  <si>
    <t>г. Чита, ул. Кирова, д. 8</t>
  </si>
  <si>
    <t>г. Чита, ул. Кирова, д. 16</t>
  </si>
  <si>
    <t>г. Чита, ул. Ковыльная, д. 20</t>
  </si>
  <si>
    <t>г. Чита, ул. Красных Коммунаров, д. 23</t>
  </si>
  <si>
    <t>г. Чита, ул. Красноармейская, д. 67</t>
  </si>
  <si>
    <t>г. Чита, ул. Лазо, д. 28</t>
  </si>
  <si>
    <t>г. Чита, ул. Мысовская, д. 33</t>
  </si>
  <si>
    <t>г. Чита, ул. Матвеева, д. 25</t>
  </si>
  <si>
    <t>общий счет регионального оператора с 09.10.2023</t>
  </si>
  <si>
    <t>г. Чита, ул. Назара Широких, д. 7</t>
  </si>
  <si>
    <t>г. Чита, ул. Недорезова, д. 30</t>
  </si>
  <si>
    <t>г. Чита, ул. Новобульварная, д. 8</t>
  </si>
  <si>
    <t>г. Чита, ул. Новобульварная, д. 10</t>
  </si>
  <si>
    <t>г. Чита, ул. Онискевича, д. 19</t>
  </si>
  <si>
    <t>г. Чита, ул. Онискевича, д. 21</t>
  </si>
  <si>
    <t>г. Чита, ул. Петровско-Заводская, д. 48</t>
  </si>
  <si>
    <t>г. Чита, ул. Пехотная, д. 9</t>
  </si>
  <si>
    <t>г. Чита, ул. Ползунова, д. 29</t>
  </si>
  <si>
    <t>г. Чита, ул. Промышленная, д. 56</t>
  </si>
  <si>
    <t>г. Чита, ул. Славянская, д. 10 а</t>
  </si>
  <si>
    <t>г. Чита, ул. Столярова, д. 38</t>
  </si>
  <si>
    <t>г. Чита, ул. Смоленская, д. 90</t>
  </si>
  <si>
    <t>г. Чита, ул. Советская, д. 21</t>
  </si>
  <si>
    <t>г. Чита, ул. Труда, д. 3</t>
  </si>
  <si>
    <t>г. Чита, ул. Труда, д. 4</t>
  </si>
  <si>
    <t>г. Чита, ул. Фрунзе, д. 35</t>
  </si>
  <si>
    <t>г. Чита, ул. Чкалова, д. 28</t>
  </si>
  <si>
    <t>г. Чита, ул. Чкалова, д. 144</t>
  </si>
  <si>
    <t>г. Чита, ул. Угданская, д. 5</t>
  </si>
  <si>
    <t>г. Чита, ул. Юности, д. 21</t>
  </si>
  <si>
    <t>пгт. Новокручининский, ул. Фабричная, д. 1</t>
  </si>
  <si>
    <t>пгт. Новокручининский, ул. Фабричная, д. 5</t>
  </si>
  <si>
    <t>г. Нерчинск, ул. Первомайская, д. 78</t>
  </si>
  <si>
    <t>г. Нерчинск, ул. Первомайская, д. 94</t>
  </si>
  <si>
    <t>г. Нерчинск, ул. Погодаева, д. 99</t>
  </si>
  <si>
    <t>г. Нерчинск, ул. Красноармейская, д. 88</t>
  </si>
  <si>
    <t>г. Чита, мкр. 9-й, д. 2</t>
  </si>
  <si>
    <t>общий счет регионального опертаора с 03.03.2021г.</t>
  </si>
  <si>
    <t>2019-2020</t>
  </si>
  <si>
    <t>г. Чита, ул. Дивизионная, д. 2</t>
  </si>
  <si>
    <t>г. Чита, ул. Бабушкина, д. 32а</t>
  </si>
  <si>
    <t>г. Чита, ул. Ватутина, д. 18</t>
  </si>
  <si>
    <t>г. Чита, ул. Бабушкина, д. 32 а</t>
  </si>
  <si>
    <t>специальный счет регионального оператора с 16.02.2022</t>
  </si>
  <si>
    <t>г. Чита, ул. Гагарина, д. 12</t>
  </si>
  <si>
    <t>г. Чита, ул. Гагарина, д. 8 в</t>
  </si>
  <si>
    <t>г. Чита, ул. Журавлева, д. 106</t>
  </si>
  <si>
    <t>г. Чита, ул. Инструментальная, д. 2</t>
  </si>
  <si>
    <t>г. Чита, ул. Карла Маркса, д. 12</t>
  </si>
  <si>
    <t>г. Чита, ул. Кастринская, д. 2</t>
  </si>
  <si>
    <t>г. Чита, ул. Красной Звезды, д. 14</t>
  </si>
  <si>
    <t>г. Чита, ул. Недорезова, д. 44</t>
  </si>
  <si>
    <t>г. Чита, ул. Новобульварная, д. 86</t>
  </si>
  <si>
    <t>г. Чита, ул. Онискевича, д. 8</t>
  </si>
  <si>
    <t>2018-2020</t>
  </si>
  <si>
    <t>г. Чита, ул. Селенгинская, д. 11</t>
  </si>
  <si>
    <t>г. Чита, ул. Смоленская, д. 104</t>
  </si>
  <si>
    <t>г. Чита, ул. Нечаева, д. 17 в</t>
  </si>
  <si>
    <t>г. Чита, ул. Яковлева, д. 41</t>
  </si>
  <si>
    <t>г. Чита, мкр. 1-й, д. 39</t>
  </si>
  <si>
    <t>г. Чита, ул. Анохина, д. 17</t>
  </si>
  <si>
    <t>г. Чита, ул. Бабушкина, д. 3</t>
  </si>
  <si>
    <t>г. Чита, ул. Байкальская, д. 15</t>
  </si>
  <si>
    <t>Каменные, Кирпичные</t>
  </si>
  <si>
    <t>специальный счет регионального оператора с 23.09.2021г.</t>
  </si>
  <si>
    <t>счет регионального оператора с 20.03.2023г.</t>
  </si>
  <si>
    <t>г. Чита, ул. Верхоленская, д. 18</t>
  </si>
  <si>
    <t>г. Чита, ул. Дивизионная, д. 10</t>
  </si>
  <si>
    <t>г. Чита, ул. Дивизионная, д. 8а</t>
  </si>
  <si>
    <t>2019-2022</t>
  </si>
  <si>
    <t>г. Чита, ул. Дивизионная, д. 8 а</t>
  </si>
  <si>
    <t>г. Чита, ул. Космонавтов, д. 12</t>
  </si>
  <si>
    <t>г. Чита, ул. Курнатовского, д. 71, корп. 4</t>
  </si>
  <si>
    <t>г. Чита, ул. Ленина, д. 17</t>
  </si>
  <si>
    <t>г. Чита, ул. Шестиперова, д. 18</t>
  </si>
  <si>
    <t>г. Чита, ул. Юности, д. 10</t>
  </si>
  <si>
    <t>г. Чита, ул. Юности, д. 23</t>
  </si>
  <si>
    <t>счет регионального оператора с 02.09.2021г.</t>
  </si>
  <si>
    <t>г. Чита, ул. Малая, д. 10</t>
  </si>
  <si>
    <t>специальный счет УК/ТСЖ с 10.01.2022г.</t>
  </si>
  <si>
    <t>Итого по муниципальному району "Борзинский район"</t>
  </si>
  <si>
    <t>в том числе по городскому поселению "Шерловогорское"</t>
  </si>
  <si>
    <t>пгт. Шерловая Гора, мкр. 2-й, д. 13</t>
  </si>
  <si>
    <t>Итого по муниципальному району "Оловяннинский район"</t>
  </si>
  <si>
    <t>в том числе по городскому поселению "Ясногорское"</t>
  </si>
  <si>
    <t>пгт. Ясногорск, ул. Ленина, д. 2</t>
  </si>
  <si>
    <t>пгт. Ясногорск, мкр. Солнечный, д. 3</t>
  </si>
  <si>
    <t>пгт. Ясногорск, мкр. Солнечный, д. 4</t>
  </si>
  <si>
    <t>пгт. Ясногорск, мкр. Солнечный, д. 6</t>
  </si>
  <si>
    <t>пгт. Ясногорск, мкр. Луговой, д. 2</t>
  </si>
  <si>
    <t>пгт. Ясногорск, ул. Энерегтиков, д. 11</t>
  </si>
  <si>
    <t>пгт. Ясногорск, ул. Энергетиков, д. 11</t>
  </si>
  <si>
    <t>в том числе по городскому поселению "Атамановское"</t>
  </si>
  <si>
    <t>пгт. Атамановка, ул. Гагарина, д. 8</t>
  </si>
  <si>
    <t>г. Чита, ул. Токмакова, д. 3</t>
  </si>
  <si>
    <r>
      <t>г. Петровск-Забайкальский, кв-л. Железнодорожный, д. 5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</si>
  <si>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кв-л. Железнодорожный, д. 7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</si>
  <si>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Мысовая, д. 128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</si>
  <si>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Спортивная, д. 16</t>
    </r>
    <r>
      <rPr>
        <vertAlign val="superscript"/>
        <sz val="11"/>
        <rFont val="Times New Roman"/>
        <family val="1"/>
        <charset val="204"/>
      </rPr>
      <t>(1)</t>
    </r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</si>
  <si>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</si>
  <si>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6-й, д. 4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</si>
  <si>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Батарейный, д. 2</t>
    </r>
    <r>
      <rPr>
        <vertAlign val="superscript"/>
        <sz val="11"/>
        <rFont val="Times New Roman"/>
        <family val="1"/>
        <charset val="204"/>
      </rPr>
      <t>(2,6)</t>
    </r>
  </si>
  <si>
    <r>
      <t>г. Чита, мкр. Осетровка, д. 30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</si>
  <si>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19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</si>
  <si>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Северный, д. 43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</si>
  <si>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Фадеева, д. 18б</t>
    </r>
    <r>
      <rPr>
        <vertAlign val="superscript"/>
        <sz val="11"/>
        <rFont val="Times New Roman"/>
        <family val="1"/>
        <charset val="204"/>
      </rPr>
      <t xml:space="preserve"> (7)</t>
    </r>
  </si>
  <si>
    <r>
      <t>г. Чита, проезд. Александра Булгакова, д. 50</t>
    </r>
    <r>
      <rPr>
        <vertAlign val="superscript"/>
        <sz val="11"/>
        <rFont val="Times New Roman"/>
        <family val="1"/>
        <charset val="204"/>
      </rPr>
      <t>(4)</t>
    </r>
  </si>
  <si>
    <r>
      <t>г. Чита, проезд. Новодевичий,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</si>
  <si>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5-я Малая, д. 3а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</si>
  <si>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</si>
  <si>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Амурская, д. 23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</si>
  <si>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Ангарская, д. 33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</si>
  <si>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Анохина, д. 94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</si>
  <si>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Бабушкина,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</si>
  <si>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Байкальская, д. 17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</si>
  <si>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Баргузинская, д. 5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</si>
  <si>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Бекетова, д. 23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</si>
  <si>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Бутина, д. 59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</si>
  <si>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Верхнеудинская, д. 10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</si>
  <si>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Горького, д. 40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</si>
  <si>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65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</si>
  <si>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Железобетонная, д. 20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</si>
  <si>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Журавлева, д. 114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</si>
  <si>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</si>
  <si>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(1,2,4)</t>
    </r>
  </si>
  <si>
    <r>
      <t>г. Чита, ул. Ингодинская, д. 15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</si>
  <si>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Кенонская, д. 27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</si>
  <si>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Красноармейская, д. 70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</si>
  <si>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Красной Звезды, д. 22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</si>
  <si>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Красноярская, д. 11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</si>
  <si>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Красноярская,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</si>
  <si>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45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</si>
  <si>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56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</si>
  <si>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Ленинградская, д. 75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</si>
  <si>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Ленинградская, д. 77а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</si>
  <si>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Лермонтова,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</si>
  <si>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Назара Губина, д. 25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</si>
  <si>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Нечаева, д. 16</t>
    </r>
    <r>
      <rPr>
        <vertAlign val="superscript"/>
        <sz val="11"/>
        <rFont val="Times New Roman"/>
        <family val="1"/>
        <charset val="204"/>
      </rPr>
      <t>(2,3)</t>
    </r>
  </si>
  <si>
    <r>
      <t>г. Чита, ул. Нечаева, д. 26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</si>
  <si>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Нечаева, д. 31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</si>
  <si>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Новобульварная, д. 90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</si>
  <si>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Петровско-Заводская, д. 52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</si>
  <si>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Петровско-Заводская, д. 54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</si>
  <si>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Полины Осипенко, д. 38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</si>
  <si>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Таежная, д. 20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</si>
  <si>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Токмакова, д. 25</t>
    </r>
    <r>
      <rPr>
        <vertAlign val="superscript"/>
        <sz val="11"/>
        <rFont val="Times New Roman"/>
        <family val="1"/>
        <charset val="204"/>
      </rPr>
      <t>(1,2)</t>
    </r>
  </si>
  <si>
    <r>
      <t>г. Чита, ул. Угданская, д. 28</t>
    </r>
    <r>
      <rPr>
        <vertAlign val="superscript"/>
        <sz val="11"/>
        <rFont val="Times New Roman"/>
        <family val="1"/>
        <charset val="204"/>
      </rPr>
      <t>(2,8)</t>
    </r>
  </si>
  <si>
    <r>
      <t>г. Чита, ул. Шилова, д. 16</t>
    </r>
    <r>
      <rPr>
        <vertAlign val="superscript"/>
        <sz val="11"/>
        <rFont val="Times New Roman"/>
        <family val="1"/>
        <charset val="204"/>
      </rPr>
      <t>(1,4)</t>
    </r>
  </si>
  <si>
    <r>
      <t>г. Чита, ул. Шилова, д. 91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</si>
  <si>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Энтузиастов, д. 96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</si>
  <si>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Ярославского, д. 40</t>
    </r>
    <r>
      <rPr>
        <vertAlign val="superscript"/>
        <sz val="11"/>
        <rFont val="Times New Roman"/>
        <family val="1"/>
        <charset val="204"/>
      </rPr>
      <t>(6)</t>
    </r>
  </si>
  <si>
    <r>
      <t>пгт. Агинское, ул. Ленина, д. 73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</si>
  <si>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Больничная, д. 3</t>
    </r>
    <r>
      <rPr>
        <vertAlign val="superscript"/>
        <sz val="11"/>
        <rFont val="Times New Roman"/>
        <family val="1"/>
        <charset val="204"/>
      </rPr>
      <t>(1)</t>
    </r>
  </si>
  <si>
    <r>
      <t>г. Борзя, мкр. Борзя-2, д. 38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</si>
  <si>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</si>
  <si>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Дзержинского,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</si>
  <si>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5</t>
    </r>
    <r>
      <rPr>
        <vertAlign val="superscript"/>
        <sz val="11"/>
        <rFont val="Times New Roman"/>
        <family val="1"/>
        <charset val="204"/>
      </rPr>
      <t>(2,3)</t>
    </r>
  </si>
  <si>
    <r>
      <t>г. Борзя, ул. Ломоносова, д. 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</si>
  <si>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Ломоносова, д. 9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</si>
  <si>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Победы, д. 38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</si>
  <si>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</si>
  <si>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Савватеевская, д. 80</t>
    </r>
    <r>
      <rPr>
        <vertAlign val="superscript"/>
        <sz val="11"/>
        <rFont val="Times New Roman"/>
        <family val="1"/>
        <charset val="204"/>
      </rPr>
      <t>(8)</t>
    </r>
  </si>
  <si>
    <r>
      <t>г. Борзя, ул. Чайковского, д. 2</t>
    </r>
    <r>
      <rPr>
        <vertAlign val="superscript"/>
        <sz val="11"/>
        <rFont val="Times New Roman"/>
        <family val="1"/>
        <charset val="204"/>
      </rPr>
      <t>(1,2,3,4)</t>
    </r>
  </si>
  <si>
    <r>
      <t>г. Борзя, ул. Чехова, д. 5а</t>
    </r>
    <r>
      <rPr>
        <vertAlign val="superscript"/>
        <sz val="11"/>
        <rFont val="Times New Roman"/>
        <family val="1"/>
        <charset val="204"/>
      </rPr>
      <t>(3,4)</t>
    </r>
  </si>
  <si>
    <r>
      <t>г. Борзя, ул. Чехова, д. 5в</t>
    </r>
    <r>
      <rPr>
        <vertAlign val="superscript"/>
        <sz val="11"/>
        <rFont val="Times New Roman"/>
        <family val="1"/>
        <charset val="204"/>
      </rPr>
      <t>(3,4)</t>
    </r>
  </si>
  <si>
    <r>
      <t>пгт. Шерловая Гора, ул. Горького, д. 29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</si>
  <si>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Матросова, д. 6</t>
    </r>
    <r>
      <rPr>
        <vertAlign val="superscript"/>
        <sz val="11"/>
        <rFont val="Times New Roman"/>
        <family val="1"/>
        <charset val="204"/>
      </rPr>
      <t>(8)</t>
    </r>
  </si>
  <si>
    <r>
      <t>пгт. Шерловая Гора, ул. Торговая, д. 11 а</t>
    </r>
    <r>
      <rPr>
        <vertAlign val="superscript"/>
        <sz val="11"/>
        <rFont val="Times New Roman"/>
        <family val="1"/>
        <charset val="204"/>
      </rPr>
      <t>(1,6)</t>
    </r>
  </si>
  <si>
    <r>
      <t>пгт. Шерловая Гора, ул. Торговая, д. 17</t>
    </r>
    <r>
      <rPr>
        <vertAlign val="superscript"/>
        <sz val="11"/>
        <rFont val="Times New Roman"/>
        <family val="1"/>
        <charset val="204"/>
      </rPr>
      <t>(1)</t>
    </r>
  </si>
  <si>
    <r>
      <t>с. Дульдурга, ул. Комсомольская, д. 30</t>
    </r>
    <r>
      <rPr>
        <vertAlign val="superscript"/>
        <sz val="11"/>
        <rFont val="Times New Roman"/>
        <family val="1"/>
        <charset val="204"/>
      </rPr>
      <t>(3)</t>
    </r>
  </si>
  <si>
    <r>
      <t>пгт. Забайкальск, ул. Комсомольская, д. 2</t>
    </r>
    <r>
      <rPr>
        <vertAlign val="superscript"/>
        <sz val="11"/>
        <rFont val="Times New Roman"/>
        <family val="1"/>
        <charset val="204"/>
      </rPr>
      <t>(6)</t>
    </r>
  </si>
  <si>
    <r>
      <t>пгт. Забайкальск, ул. Комсомольская, д. 21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</si>
  <si>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7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</si>
  <si>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Нагорная, д. 7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</si>
  <si>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Пограничная, д. 1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</si>
  <si>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Пограничная, д. 2</t>
    </r>
    <r>
      <rPr>
        <vertAlign val="superscript"/>
        <sz val="11"/>
        <rFont val="Times New Roman"/>
        <family val="1"/>
        <charset val="204"/>
      </rPr>
      <t>(1)</t>
    </r>
  </si>
  <si>
    <r>
      <t>пгт. Дарасун, ул. Советская, д. 2</t>
    </r>
    <r>
      <rPr>
        <vertAlign val="superscript"/>
        <sz val="11"/>
        <rFont val="Times New Roman"/>
        <family val="1"/>
        <charset val="204"/>
      </rPr>
      <t>(1,2,3)</t>
    </r>
  </si>
  <si>
    <r>
      <t>пгт. Дарасун, ул. Советская, д. 4</t>
    </r>
    <r>
      <rPr>
        <vertAlign val="superscript"/>
        <sz val="11"/>
        <rFont val="Times New Roman"/>
        <family val="1"/>
        <charset val="204"/>
      </rPr>
      <t>(1,2,3)</t>
    </r>
  </si>
  <si>
    <r>
      <t>пгт. Карымское, ул. Верхняя, д. 14</t>
    </r>
    <r>
      <rPr>
        <vertAlign val="superscript"/>
        <sz val="11"/>
        <rFont val="Times New Roman"/>
        <family val="1"/>
        <charset val="204"/>
      </rPr>
      <t>(1)</t>
    </r>
  </si>
  <si>
    <r>
      <t>пгт. Карымское, ул. Шемелина, д. 1</t>
    </r>
    <r>
      <rPr>
        <vertAlign val="superscript"/>
        <sz val="11"/>
        <rFont val="Times New Roman"/>
        <family val="1"/>
        <charset val="204"/>
      </rPr>
      <t>(1)</t>
    </r>
  </si>
  <si>
    <r>
      <t>пгт. Курорт Дарасун, ул. Верхняя, д. 9</t>
    </r>
    <r>
      <rPr>
        <vertAlign val="superscript"/>
        <sz val="11"/>
        <rFont val="Times New Roman"/>
        <family val="1"/>
        <charset val="204"/>
      </rPr>
      <t>(6,9,10)</t>
    </r>
  </si>
  <si>
    <r>
      <t>с. Урульга, ул. Нагорная, д. 42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</si>
  <si>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Высотная,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 xml:space="preserve">18 </t>
    </r>
  </si>
  <si>
    <r>
      <t>п/ст. Семиозёрный, ул. Энергетиков, д. 1</t>
    </r>
    <r>
      <rPr>
        <vertAlign val="superscript"/>
        <sz val="11"/>
        <rFont val="Times New Roman"/>
        <family val="1"/>
        <charset val="204"/>
      </rPr>
      <t>(2)</t>
    </r>
  </si>
  <si>
    <r>
      <t>г. Нерчинск, ул. Красноармейская, д. 88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</si>
  <si>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</si>
  <si>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Оловянная, ул. Машиностроительная,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</si>
  <si>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7а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</si>
  <si>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Московская, д. 38</t>
    </r>
    <r>
      <rPr>
        <vertAlign val="superscript"/>
        <sz val="11"/>
        <rFont val="Times New Roman"/>
        <family val="1"/>
        <charset val="204"/>
      </rPr>
      <t>(1,2,3)</t>
    </r>
  </si>
  <si>
    <r>
      <t>пгт. Ясногорск, ул. Строителей, д. 2</t>
    </r>
    <r>
      <rPr>
        <vertAlign val="superscript"/>
        <sz val="11"/>
        <rFont val="Times New Roman"/>
        <family val="1"/>
        <charset val="204"/>
      </rPr>
      <t>(8)</t>
    </r>
  </si>
  <si>
    <r>
      <t>пгт. Ясногорск, ул. Строителей, д. 3</t>
    </r>
    <r>
      <rPr>
        <vertAlign val="superscript"/>
        <sz val="11"/>
        <rFont val="Times New Roman"/>
        <family val="1"/>
        <charset val="204"/>
      </rPr>
      <t>(1)</t>
    </r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</si>
  <si>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</si>
  <si>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r>
      <t>пгт. Кокуй, ул. Заводская, д. 16</t>
    </r>
    <r>
      <rPr>
        <vertAlign val="superscript"/>
        <sz val="11"/>
        <rFont val="Times New Roman"/>
        <family val="1"/>
        <charset val="204"/>
      </rPr>
      <t>(1)</t>
    </r>
  </si>
  <si>
    <r>
      <t>пгт. Вершино-Дарасунский, ул. Юбилейная, д. 3</t>
    </r>
    <r>
      <rPr>
        <vertAlign val="superscript"/>
        <sz val="11"/>
        <rFont val="Times New Roman"/>
        <family val="1"/>
        <charset val="204"/>
      </rPr>
      <t>(1)</t>
    </r>
  </si>
  <si>
    <r>
      <t>г. Хилок, ул. Первомайская, д. 10</t>
    </r>
    <r>
      <rPr>
        <vertAlign val="superscript"/>
        <sz val="11"/>
        <rFont val="Times New Roman"/>
        <family val="1"/>
        <charset val="204"/>
      </rPr>
      <t>(3)</t>
    </r>
  </si>
  <si>
    <r>
      <t>г. Хилок, ул. Первомайская, д. 14</t>
    </r>
    <r>
      <rPr>
        <vertAlign val="superscript"/>
        <sz val="11"/>
        <rFont val="Times New Roman"/>
        <family val="1"/>
        <charset val="204"/>
      </rPr>
      <t>(2,3)</t>
    </r>
  </si>
  <si>
    <r>
      <t>с. Бада, ул. Почтовая, д. 17</t>
    </r>
    <r>
      <rPr>
        <vertAlign val="superscript"/>
        <sz val="11"/>
        <rFont val="Times New Roman"/>
        <family val="1"/>
        <charset val="204"/>
      </rPr>
      <t>(2)</t>
    </r>
  </si>
  <si>
    <r>
      <t>п/ст. Жипхеген, ул. Таежная, д. 12</t>
    </r>
    <r>
      <rPr>
        <vertAlign val="superscript"/>
        <sz val="11"/>
        <rFont val="Times New Roman"/>
        <family val="1"/>
        <charset val="204"/>
      </rPr>
      <t>(1,3)</t>
    </r>
  </si>
  <si>
    <r>
      <t>пгт. Чернышевск, ул. Комсомольская, д. 30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</si>
  <si>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Матюгина, д. 158 а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</si>
  <si>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Российская,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</si>
  <si>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7</t>
    </r>
    <r>
      <rPr>
        <vertAlign val="superscript"/>
        <sz val="11"/>
        <rFont val="Times New Roman"/>
        <family val="1"/>
        <charset val="204"/>
      </rPr>
      <t>(2)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</si>
  <si>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  <r>
      <rPr>
        <vertAlign val="superscript"/>
        <sz val="11"/>
        <rFont val="Times New Roman"/>
        <family val="1"/>
        <charset val="204"/>
      </rPr>
      <t>(2)</t>
    </r>
  </si>
  <si>
    <r>
      <t>пгт. Первомайский, ул. Забайкальская, д. 26</t>
    </r>
    <r>
      <rPr>
        <vertAlign val="superscript"/>
        <sz val="11"/>
        <rFont val="Times New Roman"/>
        <family val="1"/>
        <charset val="204"/>
      </rPr>
      <t>(3)</t>
    </r>
  </si>
  <si>
    <r>
      <t>пгт. Первомайский, ул. Забайкальская, д. 3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</si>
  <si>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Забайкальская, д. 5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</si>
  <si>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Ленина, д. 27</t>
    </r>
    <r>
      <rPr>
        <vertAlign val="superscript"/>
        <sz val="11"/>
        <rFont val="Times New Roman"/>
        <family val="1"/>
        <charset val="204"/>
      </rPr>
      <t>(1,2)</t>
    </r>
  </si>
  <si>
    <r>
      <t>пгт. Первомайский, ул. Строительная, д. 22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</si>
  <si>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Строительная, д. 8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</si>
  <si>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ул. Чернышевского д. 23</t>
    </r>
    <r>
      <rPr>
        <vertAlign val="superscript"/>
        <sz val="11"/>
        <rFont val="Times New Roman"/>
        <family val="1"/>
        <charset val="204"/>
      </rPr>
      <t>(1,3)</t>
    </r>
  </si>
  <si>
    <r>
      <t>пгт. Холбон, ул. Островского , д. 1</t>
    </r>
    <r>
      <rPr>
        <vertAlign val="superscript"/>
        <sz val="11"/>
        <rFont val="Times New Roman"/>
        <family val="1"/>
        <charset val="204"/>
      </rPr>
      <t>(2,3)</t>
    </r>
  </si>
  <si>
    <r>
      <t>пгт. Холбон, ул. Островского, д. 3 a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</si>
  <si>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Партизанская, д. 14</t>
    </r>
    <r>
      <rPr>
        <vertAlign val="superscript"/>
        <sz val="11"/>
        <rFont val="Times New Roman"/>
        <family val="1"/>
        <charset val="204"/>
      </rPr>
      <t>(4)</t>
    </r>
  </si>
  <si>
    <r>
      <t>пгт. Холбон, ул. Просвещенская, д. 15</t>
    </r>
    <r>
      <rPr>
        <vertAlign val="superscript"/>
        <sz val="11"/>
        <rFont val="Times New Roman"/>
        <family val="1"/>
        <charset val="204"/>
      </rPr>
      <t>(2)</t>
    </r>
  </si>
  <si>
    <r>
      <t>г. Шилка, ул. Балябина, д. 127</t>
    </r>
    <r>
      <rPr>
        <vertAlign val="superscript"/>
        <sz val="11"/>
        <rFont val="Times New Roman"/>
        <family val="1"/>
        <charset val="204"/>
      </rPr>
      <t>(1,4)</t>
    </r>
  </si>
  <si>
    <r>
      <t>г. Шилка, ул. Балябина, д. 148</t>
    </r>
    <r>
      <rPr>
        <vertAlign val="superscript"/>
        <sz val="11"/>
        <rFont val="Times New Roman"/>
        <family val="1"/>
        <charset val="204"/>
      </rPr>
      <t>(1,4)</t>
    </r>
  </si>
  <si>
    <r>
      <t>г. Шилка, ул. Ленина, д. 118</t>
    </r>
    <r>
      <rPr>
        <vertAlign val="superscript"/>
        <sz val="11"/>
        <rFont val="Times New Roman"/>
        <family val="1"/>
        <charset val="204"/>
      </rPr>
      <t>(2,3)</t>
    </r>
  </si>
  <si>
    <r>
      <t>г. Шилка, ул. Ленина, д. 54</t>
    </r>
    <r>
      <rPr>
        <vertAlign val="superscript"/>
        <sz val="11"/>
        <rFont val="Times New Roman"/>
        <family val="1"/>
        <charset val="204"/>
      </rPr>
      <t>(1,3)</t>
    </r>
  </si>
  <si>
    <r>
      <t>г. Шилка, ул. Русская, д. 6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</si>
  <si>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Луговая, д. 1</t>
    </r>
    <r>
      <rPr>
        <vertAlign val="superscript"/>
        <sz val="11"/>
        <rFont val="Times New Roman"/>
        <family val="1"/>
        <charset val="204"/>
      </rPr>
      <t>(3)</t>
    </r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</si>
  <si>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</t>
    </r>
  </si>
  <si>
    <t>г. Петровск-Забайкальский, кв-л. Железнодорожный,  д. 5</t>
  </si>
  <si>
    <t>г. Петровск-Забайкальский, кв-л. Железнодорожный,  д. 7</t>
  </si>
  <si>
    <t>счет регионального оператора с 01.08.2023г.</t>
  </si>
  <si>
    <r>
      <t>г. Чита, б-р Украинский, д. 14</t>
    </r>
    <r>
      <rPr>
        <vertAlign val="superscript"/>
        <sz val="11"/>
        <rFont val="Times New Roman"/>
        <family val="1"/>
        <charset val="204"/>
      </rPr>
      <t>(4)</t>
    </r>
  </si>
  <si>
    <r>
      <t>г. Чита, б-р. Украинский, д. 7</t>
    </r>
    <r>
      <rPr>
        <vertAlign val="superscript"/>
        <sz val="11"/>
        <rFont val="Times New Roman"/>
        <family val="1"/>
        <charset val="204"/>
      </rPr>
      <t>(8)</t>
    </r>
  </si>
  <si>
    <r>
      <t>г. Чита, мкр. 1-й, д. 11</t>
    </r>
    <r>
      <rPr>
        <vertAlign val="superscript"/>
        <sz val="11"/>
        <rFont val="Times New Roman"/>
        <family val="1"/>
        <charset val="204"/>
      </rPr>
      <t>(2,8)</t>
    </r>
  </si>
  <si>
    <r>
      <t>г. Чита, мкр. Гвардейский, д. 8</t>
    </r>
    <r>
      <rPr>
        <vertAlign val="superscript"/>
        <sz val="11"/>
        <rFont val="Times New Roman"/>
        <family val="1"/>
        <charset val="204"/>
      </rPr>
      <t>(1)</t>
    </r>
  </si>
  <si>
    <r>
      <t>г. Чита, пр-кт. Советов, д. 13</t>
    </r>
    <r>
      <rPr>
        <vertAlign val="superscript"/>
        <sz val="11"/>
        <rFont val="Times New Roman"/>
        <family val="1"/>
        <charset val="204"/>
      </rPr>
      <t>(1,6)</t>
    </r>
  </si>
  <si>
    <r>
      <t>г. Чита, тр-кт. Молоковский, д. 110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</si>
  <si>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40 лет Октября, д. 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</si>
  <si>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Автогенная, д. 5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</si>
  <si>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Чита, ул. Амурская, д. 82 </t>
    </r>
    <r>
      <rPr>
        <vertAlign val="superscript"/>
        <sz val="11"/>
        <rFont val="Times New Roman"/>
        <family val="1"/>
        <charset val="204"/>
      </rPr>
      <t>(8)</t>
    </r>
  </si>
  <si>
    <r>
      <t>г. Чита, ул. Анохина, д. 43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</si>
  <si>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Аргунская, д. 46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</si>
  <si>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Белорусская, д. 44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</si>
  <si>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Горького, д. 30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</si>
  <si>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Горького, д. 53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</si>
  <si>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Дивизионная, д. 4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</si>
  <si>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Журавлева, д. 16</t>
    </r>
    <r>
      <rPr>
        <vertAlign val="superscript"/>
        <sz val="11"/>
        <rFont val="Times New Roman"/>
        <family val="1"/>
        <charset val="204"/>
      </rPr>
      <t>(2,6)</t>
    </r>
  </si>
  <si>
    <r>
      <t>г. Чита, ул. Журавлева, д. 47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</si>
  <si>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54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</si>
  <si>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Журавлева, д. 91</t>
    </r>
    <r>
      <rPr>
        <vertAlign val="superscript"/>
        <sz val="11"/>
        <rFont val="Times New Roman"/>
        <family val="1"/>
        <charset val="204"/>
      </rPr>
      <t>(1,8)</t>
    </r>
  </si>
  <si>
    <r>
      <t>г. Чита, ул. Забайкальского Рабочего, д. 34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</si>
  <si>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Забайкальского Рабочего, д. 36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</si>
  <si>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Красной Звезды, д. 12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</si>
  <si>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Ленина, д. 97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</si>
  <si>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Майская, д. 32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</si>
  <si>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Мостовая, д. 21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</si>
  <si>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Токмакова, д. 17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</si>
  <si>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Угданская, д. 10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</si>
  <si>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Чайковского, д. 37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</si>
  <si>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18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</si>
  <si>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Чкалова, д. 35</t>
    </r>
    <r>
      <rPr>
        <vertAlign val="superscript"/>
        <sz val="11"/>
        <rFont val="Times New Roman"/>
        <family val="1"/>
        <charset val="204"/>
      </rPr>
      <t>(2,4)</t>
    </r>
  </si>
  <si>
    <r>
      <t>г. Чита, ул. Чкалова, д. 46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</si>
  <si>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89</t>
    </r>
    <r>
      <rPr>
        <vertAlign val="superscript"/>
        <sz val="11"/>
        <rFont val="Times New Roman"/>
        <family val="1"/>
        <charset val="204"/>
      </rPr>
      <t>(7)</t>
    </r>
  </si>
  <si>
    <r>
      <t>г. Балей, ул. Октябрьская, д. 98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</si>
  <si>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Советская, д. 46</t>
    </r>
    <r>
      <rPr>
        <vertAlign val="superscript"/>
        <sz val="11"/>
        <rFont val="Times New Roman"/>
        <family val="1"/>
        <charset val="204"/>
      </rPr>
      <t>(1)</t>
    </r>
  </si>
  <si>
    <r>
      <t>г. Балей, ул. Якимова, д. 1</t>
    </r>
    <r>
      <rPr>
        <vertAlign val="superscript"/>
        <sz val="11"/>
        <rFont val="Times New Roman"/>
        <family val="1"/>
        <charset val="204"/>
      </rPr>
      <t>(4)</t>
    </r>
  </si>
  <si>
    <r>
      <t>г. Борзя, ул. Богдана Хмельницкого, д. 2</t>
    </r>
    <r>
      <rPr>
        <vertAlign val="superscript"/>
        <sz val="11"/>
        <rFont val="Times New Roman"/>
        <family val="1"/>
        <charset val="204"/>
      </rPr>
      <t>(4)</t>
    </r>
  </si>
  <si>
    <r>
      <t>г. Борзя, ул. Лазо, д. 55</t>
    </r>
    <r>
      <rPr>
        <vertAlign val="superscript"/>
        <sz val="11"/>
        <rFont val="Times New Roman"/>
        <family val="1"/>
        <charset val="204"/>
      </rPr>
      <t>(4,2)</t>
    </r>
  </si>
  <si>
    <r>
      <t>г. Борзя, ул. Промышленная, д. 37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</si>
  <si>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Чайковского, д. 4</t>
    </r>
    <r>
      <rPr>
        <vertAlign val="superscript"/>
        <sz val="11"/>
        <rFont val="Times New Roman"/>
        <family val="1"/>
        <charset val="204"/>
      </rPr>
      <t>(4,2,3)</t>
    </r>
  </si>
  <si>
    <r>
      <t>пгт. Шерловая Гора, ул. Матросова, д. 8</t>
    </r>
    <r>
      <rPr>
        <vertAlign val="superscript"/>
        <sz val="11"/>
        <rFont val="Times New Roman"/>
        <family val="1"/>
        <charset val="204"/>
      </rPr>
      <t>(2,3)</t>
    </r>
  </si>
  <si>
    <r>
      <t>пгт. Забайкальск, ул. Комсомольская, д. 19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</si>
  <si>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  <family val="1"/>
        <charset val="204"/>
      </rPr>
      <t>(8)</t>
    </r>
  </si>
  <si>
    <r>
      <t>п/ст. Куанда, ул. Советская, д. 10 а</t>
    </r>
    <r>
      <rPr>
        <vertAlign val="superscript"/>
        <sz val="11"/>
        <rFont val="Times New Roman"/>
        <family val="1"/>
        <charset val="204"/>
      </rPr>
      <t>(1,2,6)</t>
    </r>
  </si>
  <si>
    <r>
      <t>пгт. Карымское, ул. Братьев Васильевых, д. 17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</si>
  <si>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Верхняя, д. 2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</si>
  <si>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Ленинградская, д. 46</t>
    </r>
    <r>
      <rPr>
        <vertAlign val="superscript"/>
        <sz val="11"/>
        <rFont val="Times New Roman"/>
        <family val="1"/>
        <charset val="204"/>
      </rPr>
      <t>(8)</t>
    </r>
  </si>
  <si>
    <r>
      <t>пгт. Карымское, ул. Красноармейская, д. 23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</si>
  <si>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Дроздова, д</t>
    </r>
    <r>
      <rPr>
        <vertAlign val="superscript"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25</t>
    </r>
  </si>
  <si>
    <r>
      <t>г. Могоча, ул. Интернациональная, д. 13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</si>
  <si>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Кирова, д. 23 а</t>
    </r>
    <r>
      <rPr>
        <vertAlign val="superscript"/>
        <sz val="11"/>
        <rFont val="Times New Roman"/>
        <family val="1"/>
        <charset val="204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</si>
  <si>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</si>
  <si>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Машиностроительная, д. 7а</t>
    </r>
    <r>
      <rPr>
        <vertAlign val="superscript"/>
        <sz val="11"/>
        <rFont val="Times New Roman"/>
        <family val="1"/>
        <charset val="204"/>
      </rPr>
      <t>(8)</t>
    </r>
  </si>
  <si>
    <r>
      <t>пгт. Кокуй, пер. Школьный, д. 10</t>
    </r>
    <r>
      <rPr>
        <vertAlign val="superscript"/>
        <sz val="11"/>
        <rFont val="Times New Roman"/>
        <family val="1"/>
        <charset val="204"/>
      </rPr>
      <t>(8)</t>
    </r>
  </si>
  <si>
    <r>
      <t>пгт. Дровяная, мкр. 1-й, д. 2</t>
    </r>
    <r>
      <rPr>
        <vertAlign val="superscript"/>
        <sz val="11"/>
        <rFont val="Times New Roman"/>
        <family val="1"/>
        <charset val="204"/>
      </rPr>
      <t>(1)</t>
    </r>
  </si>
  <si>
    <r>
      <t>г. Хилок, ул. Советская, д. 6</t>
    </r>
    <r>
      <rPr>
        <vertAlign val="superscript"/>
        <sz val="11"/>
        <rFont val="Times New Roman"/>
        <family val="1"/>
        <charset val="204"/>
      </rPr>
      <t>(4)</t>
    </r>
  </si>
  <si>
    <r>
      <t>п/ст. Жипхеген, ул. Таежная, д. 15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</si>
  <si>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42</t>
    </r>
    <r>
      <rPr>
        <vertAlign val="superscript"/>
        <sz val="11"/>
        <rFont val="Times New Roman"/>
        <family val="1"/>
        <charset val="204"/>
      </rPr>
      <t>(1)</t>
    </r>
  </si>
  <si>
    <r>
      <t>пгт. Атамановка, ул. Связи, д. 45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</si>
  <si>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 6</t>
    </r>
    <r>
      <rPr>
        <vertAlign val="superscript"/>
        <sz val="11"/>
        <rFont val="Times New Roman"/>
        <family val="1"/>
        <charset val="204"/>
      </rPr>
      <t>(1,2)</t>
    </r>
  </si>
  <si>
    <r>
      <t>п/ст. Ингода, ул. Нагорная, д. 14</t>
    </r>
    <r>
      <rPr>
        <vertAlign val="superscript"/>
        <sz val="11"/>
        <rFont val="Times New Roman"/>
        <family val="1"/>
        <charset val="204"/>
      </rPr>
      <t>(2)</t>
    </r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</si>
  <si>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</si>
  <si>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г. Чита, ул. Подгорбунского, д. 3</t>
    </r>
    <r>
      <rPr>
        <vertAlign val="superscript"/>
        <sz val="11"/>
        <rFont val="Times New Roman"/>
        <family val="1"/>
        <charset val="204"/>
      </rPr>
      <t>(7)</t>
    </r>
  </si>
  <si>
    <r>
      <t>пгт. Агинское, ул. Калинина, д. 7</t>
    </r>
    <r>
      <rPr>
        <vertAlign val="superscript"/>
        <sz val="11"/>
        <rFont val="Times New Roman"/>
        <family val="1"/>
        <charset val="204"/>
      </rPr>
      <t>(2)</t>
    </r>
  </si>
  <si>
    <r>
      <t>пгт. Ясногорск, ул. Энергетиков, д. 9</t>
    </r>
    <r>
      <rPr>
        <vertAlign val="superscript"/>
        <sz val="11"/>
        <rFont val="Times New Roman"/>
        <family val="1"/>
        <charset val="204"/>
      </rPr>
      <t>(1)</t>
    </r>
  </si>
  <si>
    <r>
      <t>пгт. Первомайский, нп. Микрорайон, д. 14</t>
    </r>
    <r>
      <rPr>
        <vertAlign val="superscript"/>
        <sz val="11"/>
        <rFont val="Times New Roman"/>
        <family val="1"/>
        <charset val="204"/>
      </rPr>
      <t>(4)</t>
    </r>
  </si>
  <si>
    <r>
      <t>с. Размахнино, ул. Энергетиков, д. 4</t>
    </r>
    <r>
      <rPr>
        <vertAlign val="superscript"/>
        <sz val="11"/>
        <rFont val="Times New Roman"/>
        <family val="1"/>
        <charset val="204"/>
      </rPr>
      <t>(1)</t>
    </r>
  </si>
  <si>
    <r>
      <t>с. Размахнино, ул. Энергетиков, д. 6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</si>
  <si>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1-й, д. 14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</si>
  <si>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28</t>
    </r>
    <r>
      <rPr>
        <vertAlign val="superscript"/>
        <sz val="11"/>
        <rFont val="Times New Roman"/>
        <family val="1"/>
        <charset val="204"/>
      </rPr>
      <t>(2)</t>
    </r>
  </si>
  <si>
    <r>
      <t>г. Чита, мкр. 1-й, д. 43</t>
    </r>
    <r>
      <rPr>
        <vertAlign val="superscript"/>
        <sz val="11"/>
        <rFont val="Times New Roman"/>
        <family val="1"/>
        <charset val="204"/>
      </rPr>
      <t>(4)</t>
    </r>
  </si>
  <si>
    <r>
      <t>г. Чита, мкр. 1-й, д. 7</t>
    </r>
    <r>
      <rPr>
        <vertAlign val="superscript"/>
        <sz val="11"/>
        <rFont val="Times New Roman"/>
        <family val="1"/>
        <charset val="204"/>
      </rPr>
      <t>(1)</t>
    </r>
  </si>
  <si>
    <r>
      <t>г. Чита, мкр. 6-й, д. 1</t>
    </r>
    <r>
      <rPr>
        <vertAlign val="superscript"/>
        <sz val="11"/>
        <rFont val="Times New Roman"/>
        <family val="1"/>
        <charset val="204"/>
      </rPr>
      <t>(7)</t>
    </r>
  </si>
  <si>
    <r>
      <t>г. Чита, мкр. Батарейный, д. 3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</si>
  <si>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40 лет Октября, д. 13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</si>
  <si>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Ангарская, д. 72</t>
    </r>
    <r>
      <rPr>
        <vertAlign val="superscript"/>
        <sz val="11"/>
        <rFont val="Times New Roman"/>
        <family val="1"/>
        <charset val="204"/>
      </rPr>
      <t>(1,6)</t>
    </r>
  </si>
  <si>
    <r>
      <t>г. Чита, ул. Балябина, д. 46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</si>
  <si>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Баргузинская, д. 12</t>
    </r>
    <r>
      <rPr>
        <vertAlign val="superscript"/>
        <sz val="11"/>
        <rFont val="Times New Roman"/>
        <family val="1"/>
        <charset val="204"/>
      </rPr>
      <t>(5)</t>
    </r>
  </si>
  <si>
    <r>
      <t>г. Чита, ул. Белорусская, д. 48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</si>
  <si>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Бориса Кларка, д. 12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</si>
  <si>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Бутина, д. 107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</si>
  <si>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Бутина, д. 73</t>
    </r>
    <r>
      <rPr>
        <vertAlign val="superscript"/>
        <sz val="11"/>
        <rFont val="Times New Roman"/>
        <family val="1"/>
        <charset val="204"/>
      </rPr>
      <t>(6)</t>
    </r>
  </si>
  <si>
    <r>
      <t>г. Чита, ул. Гагарина, д. 14</t>
    </r>
    <r>
      <rPr>
        <vertAlign val="superscript"/>
        <sz val="11"/>
        <rFont val="Times New Roman"/>
        <family val="1"/>
        <charset val="204"/>
      </rPr>
      <t>(2,6)</t>
    </r>
  </si>
  <si>
    <r>
      <t>г. Чита, ул. Гагарина, д. 7</t>
    </r>
    <r>
      <rPr>
        <vertAlign val="superscript"/>
        <sz val="11"/>
        <rFont val="Times New Roman"/>
        <family val="1"/>
        <charset val="204"/>
      </rPr>
      <t>(2,6)</t>
    </r>
  </si>
  <si>
    <r>
      <t>г. Чита, ул. Горького, д. 38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</si>
  <si>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Евгения Гаюсана, д. 44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</si>
  <si>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Забайкальского Рабочего, д. 13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</si>
  <si>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Казачья, д. 3 г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</si>
  <si>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Кайдаловская, д. 3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</si>
  <si>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Красной Звезды, д. 24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</si>
  <si>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Курнатовского, д. 72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</si>
  <si>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Ленина, д. 125</t>
    </r>
    <r>
      <rPr>
        <vertAlign val="superscript"/>
        <sz val="11"/>
        <rFont val="Times New Roman"/>
        <family val="1"/>
        <charset val="204"/>
      </rPr>
      <t>(8)</t>
    </r>
  </si>
  <si>
    <r>
      <t>г. Чита, ул. Нагорная, д. 85 а</t>
    </r>
    <r>
      <rPr>
        <vertAlign val="superscript"/>
        <sz val="11"/>
        <rFont val="Times New Roman"/>
        <family val="1"/>
        <charset val="204"/>
      </rPr>
      <t>(3)</t>
    </r>
  </si>
  <si>
    <r>
      <t>г. Чита, ул. Нечаева, д. 58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</si>
  <si>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Николая Островского, д. 61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</si>
  <si>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Путейская, д. 49</t>
    </r>
    <r>
      <rPr>
        <vertAlign val="superscript"/>
        <sz val="11"/>
        <rFont val="Times New Roman"/>
        <family val="1"/>
        <charset val="204"/>
      </rPr>
      <t>(4)</t>
    </r>
  </si>
  <si>
    <r>
      <t>г. Чита, ул. Смоленская, д. 119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</si>
  <si>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Смоленская, д. 29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</si>
  <si>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Столярова, д. 38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</si>
  <si>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Столярова, д. 72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</si>
  <si>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Строителей, д. 4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</si>
  <si>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Таежная, д. 2</t>
    </r>
    <r>
      <rPr>
        <vertAlign val="superscript"/>
        <sz val="11"/>
        <rFont val="Times New Roman"/>
        <family val="1"/>
        <charset val="204"/>
      </rPr>
      <t>(1,2,6)</t>
    </r>
  </si>
  <si>
    <r>
      <t>г. Чита, ул. Токмакова, д. 3</t>
    </r>
    <r>
      <rPr>
        <vertAlign val="superscript"/>
        <sz val="11"/>
        <rFont val="Times New Roman"/>
        <family val="1"/>
        <charset val="204"/>
      </rPr>
      <t>(7)</t>
    </r>
  </si>
  <si>
    <r>
      <t>г. Чита, ул. Чайковского, д. 2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</si>
  <si>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Шилова, д. 87</t>
    </r>
    <r>
      <rPr>
        <vertAlign val="superscript"/>
        <sz val="11"/>
        <rFont val="Times New Roman"/>
        <family val="1"/>
        <charset val="204"/>
      </rPr>
      <t>(1,2,6)</t>
    </r>
  </si>
  <si>
    <r>
      <t>пгт. Новоорловск, д. 16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</si>
  <si>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8 Марта, д. 1</t>
    </r>
    <r>
      <rPr>
        <vertAlign val="superscript"/>
        <sz val="11"/>
        <rFont val="Times New Roman"/>
        <family val="1"/>
        <charset val="204"/>
      </rPr>
      <t>(1)</t>
    </r>
  </si>
  <si>
    <r>
      <t>г. Борзя, ул. Ленина, д. 14</t>
    </r>
    <r>
      <rPr>
        <vertAlign val="superscript"/>
        <sz val="11"/>
        <rFont val="Times New Roman"/>
        <family val="1"/>
        <charset val="204"/>
      </rPr>
      <t>(3)</t>
    </r>
  </si>
  <si>
    <r>
      <t>г. Борзя, ул. Чайковского, д. 1 б</t>
    </r>
    <r>
      <rPr>
        <vertAlign val="superscript"/>
        <sz val="11"/>
        <rFont val="Times New Roman"/>
        <family val="1"/>
        <charset val="204"/>
      </rPr>
      <t>(3)</t>
    </r>
  </si>
  <si>
    <r>
      <t>пгт. Шерловая Гора, ул. Торговая, д. 26</t>
    </r>
    <r>
      <rPr>
        <vertAlign val="superscript"/>
        <sz val="11"/>
        <rFont val="Times New Roman"/>
        <family val="1"/>
        <charset val="204"/>
      </rPr>
      <t>(6,2)</t>
    </r>
  </si>
  <si>
    <r>
      <t>пгт. Шерловая Гора, ул. Шахтерская, д. 2</t>
    </r>
    <r>
      <rPr>
        <vertAlign val="superscript"/>
        <sz val="11"/>
        <rFont val="Times New Roman"/>
        <family val="1"/>
        <charset val="204"/>
      </rPr>
      <t>(6,1)</t>
    </r>
  </si>
  <si>
    <r>
      <t>пгт. Новая Чара, ул. Магистральная, д. 16</t>
    </r>
    <r>
      <rPr>
        <vertAlign val="superscript"/>
        <sz val="11"/>
        <rFont val="Times New Roman"/>
        <family val="1"/>
        <charset val="204"/>
      </rPr>
      <t>(2,8)</t>
    </r>
  </si>
  <si>
    <r>
      <t>пгт. Дарасун, ул. Калинина, д. 4</t>
    </r>
    <r>
      <rPr>
        <vertAlign val="superscript"/>
        <sz val="11"/>
        <rFont val="Times New Roman"/>
        <family val="1"/>
        <charset val="204"/>
      </rPr>
      <t>(2,3)</t>
    </r>
  </si>
  <si>
    <r>
      <t>пгт. Дарасун, ул. Станционная, д. 6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</si>
  <si>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Читинская, д. 11</t>
    </r>
    <r>
      <rPr>
        <vertAlign val="superscript"/>
        <sz val="11"/>
        <rFont val="Times New Roman"/>
        <family val="1"/>
        <charset val="204"/>
      </rPr>
      <t>(4)</t>
    </r>
  </si>
  <si>
    <r>
      <t>пгт. Карымское, ул. Читинская, д. 7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</si>
  <si>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 г. Могоча, ул. Интернациональная, д. 11 </t>
    </r>
    <r>
      <rPr>
        <vertAlign val="superscript"/>
        <sz val="11"/>
        <rFont val="Times New Roman"/>
        <family val="1"/>
        <charset val="204"/>
      </rPr>
      <t>(1,2,3)</t>
    </r>
  </si>
  <si>
    <r>
      <t>г. Могоча, ул. Садовая, д. 22</t>
    </r>
    <r>
      <rPr>
        <vertAlign val="superscript"/>
        <sz val="11"/>
        <rFont val="Times New Roman"/>
        <family val="1"/>
        <charset val="204"/>
      </rPr>
      <t>(3)</t>
    </r>
  </si>
  <si>
    <r>
      <t>пгт. Оловянная, ул. Гагарина, д. 19</t>
    </r>
    <r>
      <rPr>
        <vertAlign val="superscript"/>
        <sz val="11"/>
        <rFont val="Times New Roman"/>
        <family val="1"/>
        <charset val="204"/>
      </rPr>
      <t>(3)</t>
    </r>
  </si>
  <si>
    <r>
      <t>пгт. Оловянная, ул. Советская, д. 44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</si>
  <si>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мкр. Солнечный, д. 9</t>
    </r>
    <r>
      <rPr>
        <vertAlign val="superscript"/>
        <sz val="11"/>
        <rFont val="Times New Roman"/>
        <family val="1"/>
        <charset val="204"/>
      </rPr>
      <t>(1)</t>
    </r>
  </si>
  <si>
    <r>
      <t>пгт. Ясногорск, ул. Молодежная, д. 4</t>
    </r>
    <r>
      <rPr>
        <vertAlign val="superscript"/>
        <sz val="11"/>
        <rFont val="Times New Roman"/>
        <family val="1"/>
        <charset val="204"/>
      </rPr>
      <t>(1)</t>
    </r>
  </si>
  <si>
    <r>
      <t>пгт. Приаргунск, мкр. 2-й, д. 1</t>
    </r>
    <r>
      <rPr>
        <vertAlign val="superscript"/>
        <sz val="11"/>
        <rFont val="Times New Roman"/>
        <family val="1"/>
        <charset val="204"/>
      </rPr>
      <t>(1,2,3,6)</t>
    </r>
  </si>
  <si>
    <r>
      <t>г. Хилок, ул. Октябрьская, д. 19</t>
    </r>
    <r>
      <rPr>
        <vertAlign val="superscript"/>
        <sz val="11"/>
        <rFont val="Times New Roman"/>
        <family val="1"/>
        <charset val="204"/>
      </rPr>
      <t>(3)</t>
    </r>
  </si>
  <si>
    <r>
      <t>пгт. Атамановка, ул. Матюгина, д. 131</t>
    </r>
    <r>
      <rPr>
        <vertAlign val="superscript"/>
        <sz val="11"/>
        <rFont val="Times New Roman"/>
        <family val="1"/>
        <charset val="204"/>
      </rPr>
      <t>(6)</t>
    </r>
  </si>
  <si>
    <r>
      <t>пгт. Атамановка, ул. Заводская, д. 9</t>
    </r>
    <r>
      <rPr>
        <vertAlign val="superscript"/>
        <sz val="11"/>
        <rFont val="Times New Roman"/>
        <family val="1"/>
        <charset val="204"/>
      </rPr>
      <t>(4)</t>
    </r>
  </si>
  <si>
    <t>г. Чита, ул. Бориса Кларка, д. 12</t>
  </si>
  <si>
    <t>пгт. Новокручининский, ул. Фабричная, д. 3</t>
  </si>
  <si>
    <t>г. Краснокаменск, мкр. Центральный, д. 1 ц</t>
  </si>
  <si>
    <t>г. Краснокаменск, мкр. 1-й, д. 107</t>
  </si>
  <si>
    <t>г. Краснокаменск, пр-кт. Строителей, д. 15, корпус 1</t>
  </si>
  <si>
    <t>г. Краснокаменск, мкр. Центральный, д. 15 ц</t>
  </si>
  <si>
    <t>г. Краснокаменск, мкр. Восточный, д. 7 в</t>
  </si>
  <si>
    <t>г. Краснокаменск, мкр. 8-й, д. 820, п. 10 - 33</t>
  </si>
  <si>
    <t>г. Краснокаменск, мкр. 1-й, д. 110</t>
  </si>
  <si>
    <t>г. Краснокаменск, мкр. 1-й, д. 117</t>
  </si>
  <si>
    <t>г. Краснокаменск, мкр. 1-й, д. 118</t>
  </si>
  <si>
    <t>г. Краснокаменск, мкр. 1-й, д. 123</t>
  </si>
  <si>
    <t>г. Краснокаменск, мкр. 1-й, д. 127</t>
  </si>
  <si>
    <t>г. Краснокаменск, мкр. Центральный, д. 2 ц</t>
  </si>
  <si>
    <t>г. Краснокаменск, мкр. 2-й, д. 202</t>
  </si>
  <si>
    <t>г. Краснокаменск, мкр. 2-й, д. 203</t>
  </si>
  <si>
    <t>г. Краснокаменск, мкр. 2-й, д. 204</t>
  </si>
  <si>
    <t>г. Краснокаменск, мкр. 2-й, д. 251</t>
  </si>
  <si>
    <t>г. Краснокаменск, мкр. 2-й, д. 252</t>
  </si>
  <si>
    <t>г. Краснокаменск, мкр. 2-й, д. 253</t>
  </si>
  <si>
    <t>г. Краснокаменск, мкр. 2-й, д. 254</t>
  </si>
  <si>
    <t>г. Краснокаменск, мкр. 3-й, д. 313</t>
  </si>
  <si>
    <t>г. Краснокаменск, мкр. 3-й, д. 321</t>
  </si>
  <si>
    <t>г. Краснокаменск, мкр. 3-й, д. 322</t>
  </si>
  <si>
    <t>г. Краснокаменск, мкр. 3-й, д. 323</t>
  </si>
  <si>
    <t>г. Краснокаменск, мкр. Центральный, д. 35 ц</t>
  </si>
  <si>
    <t>г. Краснокаменск, мкр. 4-й, д. 402</t>
  </si>
  <si>
    <t>г. Краснокаменск, мкр. 4-й, д. 405</t>
  </si>
  <si>
    <t>г. Краснокаменск, мкр. 4-й, д. 437</t>
  </si>
  <si>
    <t>г. Краснокаменск, мкр. 4-й, д. 438</t>
  </si>
  <si>
    <t>г. Краснокаменск, мкр. 4-й, д. 442</t>
  </si>
  <si>
    <t>г. Краснокаменск, мкр. 4-й, д. 444</t>
  </si>
  <si>
    <t>г. Краснокаменск, мкр. 4-й, д. 470</t>
  </si>
  <si>
    <t>г. Краснокаменск, мкр. 5-й, д. 515</t>
  </si>
  <si>
    <t>г. Краснокаменск, мкр. 5-й, д. 525</t>
  </si>
  <si>
    <t>г. Краснокаменск, мкр. 6-й, д. 619</t>
  </si>
  <si>
    <t>г. Краснокаменск, мкр. Центральный, д. 7 ц</t>
  </si>
  <si>
    <t>г. Краснокаменск, мкр. 7-й, д. 704</t>
  </si>
  <si>
    <t xml:space="preserve">г. Краснокаменск, мкр. 7-й, д. 706 </t>
  </si>
  <si>
    <t>г. Краснокаменск, мкр. 7-й, д. 711</t>
  </si>
  <si>
    <t>г. Краснокаменск, мкр. Центральный, д. 8 ц</t>
  </si>
  <si>
    <t>г. Краснокаменск, мкр. 8-й, д. 801</t>
  </si>
  <si>
    <t>г. Краснокаменск, мкр. 8-й, д. 803</t>
  </si>
  <si>
    <t>г. Краснокаменск, мкр. 8-й, д. 804</t>
  </si>
  <si>
    <t>г. Краснокаменск, мкр. 8-й, д. 805</t>
  </si>
  <si>
    <t>г. Краснокаменск, мкр. 8-й, д. 807</t>
  </si>
  <si>
    <t>г. Краснокаменск, мкр. Центральный, д. 9 ц</t>
  </si>
  <si>
    <t>г. Шилка, ул. Партизанская, д. 41а</t>
  </si>
  <si>
    <t>г. Шилка, ул. Партизанская, д. 41 а</t>
  </si>
  <si>
    <t>п. Новоширокинский, д. 10</t>
  </si>
  <si>
    <t>п. Новоширокинский, д. 19</t>
  </si>
  <si>
    <t>пгт. Первомайский, нп. Микрорайон, д. 2</t>
  </si>
  <si>
    <t>пгт. Ясногорск, мкр. Луговой, д. 10</t>
  </si>
  <si>
    <t>счет регионального оператора</t>
  </si>
  <si>
    <t>общий счет регионального оператора с 06.09.2021г.</t>
  </si>
  <si>
    <t>общий счет регионального оператора с 18.09.2021</t>
  </si>
  <si>
    <t>пгт. Чернышевск, ул. Журавлева, д. 61</t>
  </si>
  <si>
    <t>х</t>
  </si>
  <si>
    <t>в том числе по  городскому поселению "Чернышевское":</t>
  </si>
  <si>
    <t>Иогого по муниципальному району "Чернышевский район", в том числе:</t>
  </si>
  <si>
    <t>г. Шилка, ул. Партизанская, д. 7</t>
  </si>
  <si>
    <t>г. Шилка, ул. Балябина, д. 65</t>
  </si>
  <si>
    <t>г. Шилка, ул. Им. Пузырева, д. 4</t>
  </si>
  <si>
    <t>г. Чита, мкр. Северный, д. 35</t>
  </si>
  <si>
    <t>г. Чита, ул. Малая, д. 4</t>
  </si>
  <si>
    <t>г. Чита, мкр. Северный, д. 10</t>
  </si>
  <si>
    <t>г. Чита, ул. Ангарская, д. 19</t>
  </si>
  <si>
    <t>г. Чита, ул. Ползунова, д. 28</t>
  </si>
  <si>
    <t>2017-2019</t>
  </si>
  <si>
    <t>г. Балей, ул. Больничная, д. 1</t>
  </si>
  <si>
    <t>пгт. Новокручининский, ул. Площадка-2, д. 4</t>
  </si>
  <si>
    <t>пгт. Новокручининский, ул. Площадка 2, д. 4</t>
  </si>
  <si>
    <t>г. Могоча, ул. Высотная, д. 14</t>
  </si>
  <si>
    <r>
      <t>г. Могоча, ул. Высотная, д. 18</t>
    </r>
    <r>
      <rPr>
        <vertAlign val="superscript"/>
        <sz val="11"/>
        <rFont val="Times New Roman"/>
        <family val="1"/>
        <charset val="204"/>
      </rPr>
      <t xml:space="preserve"> (2,3,4)</t>
    </r>
  </si>
  <si>
    <t>Итого по Балейскому муниципальному округу:</t>
  </si>
  <si>
    <t>Балейский муниципальный округ</t>
  </si>
  <si>
    <t>Итого по Краснокаменскому муниципальному округу:</t>
  </si>
  <si>
    <t>Краснокаменский муниципальный округ</t>
  </si>
  <si>
    <t>Итого по Забайкальскому муниципальному округу:</t>
  </si>
  <si>
    <t>Забайкальский муниципальный округ</t>
  </si>
  <si>
    <t>Итого по Шелопугинскому муниципальному округу:</t>
  </si>
  <si>
    <t>Шелопугинский муниципальный округ</t>
  </si>
  <si>
    <t>Итого по Петровск-Забайкальскому муниципальному округу:</t>
  </si>
  <si>
    <t xml:space="preserve">Петровск-Забайкальский муниципальный округ </t>
  </si>
  <si>
    <t>пгт. Чернышевск, ул. Первомайская, д. 50</t>
  </si>
  <si>
    <t xml:space="preserve"> г. Могоча, ул. Украинская, д. 38</t>
  </si>
  <si>
    <t>пгт. Атамановка, ул. Заводская, д. 3</t>
  </si>
  <si>
    <t>г. Борзя, ул. Гурьева 79 квартал, д. 4</t>
  </si>
  <si>
    <r>
      <t>пгт. Агинское, ул. Калинина, д. 3</t>
    </r>
    <r>
      <rPr>
        <vertAlign val="superscript"/>
        <sz val="11"/>
        <rFont val="Times New Roman"/>
        <family val="1"/>
        <charset val="204"/>
      </rPr>
      <t>(4)</t>
    </r>
  </si>
  <si>
    <t>г. Петровск-Забайкальский, ул. Лесная, д. 58 а</t>
  </si>
  <si>
    <t>специальный  счет регионального оператора</t>
  </si>
  <si>
    <t>г. Чита, ул. Нагорная, д. 19</t>
  </si>
  <si>
    <t>г. Чита, ул. Ленинградская, д. 58</t>
  </si>
  <si>
    <r>
      <t>г. Чита, пер. Железобетонный, д. 14</t>
    </r>
    <r>
      <rPr>
        <vertAlign val="superscript"/>
        <sz val="11"/>
        <rFont val="Times New Roman"/>
        <family val="1"/>
        <charset val="204"/>
      </rPr>
      <t>(1)</t>
    </r>
  </si>
  <si>
    <r>
      <t>г. Чита, ул. 9 Января, д. 55</t>
    </r>
    <r>
      <rPr>
        <vertAlign val="superscript"/>
        <sz val="11"/>
        <rFont val="Times New Roman"/>
        <family val="1"/>
        <charset val="204"/>
      </rPr>
      <t>(2)</t>
    </r>
  </si>
  <si>
    <r>
      <t>г. Чита, ул. Малая, д. 4</t>
    </r>
    <r>
      <rPr>
        <vertAlign val="superscript"/>
        <sz val="11"/>
        <rFont val="Times New Roman"/>
        <family val="1"/>
        <charset val="204"/>
      </rPr>
      <t>(8)</t>
    </r>
  </si>
  <si>
    <r>
      <t>г. Могоча, ул. Высотная, д. 14</t>
    </r>
    <r>
      <rPr>
        <vertAlign val="superscript"/>
        <sz val="11"/>
        <rFont val="Times New Roman"/>
        <family val="1"/>
        <charset val="204"/>
      </rPr>
      <t xml:space="preserve"> (2,3)</t>
    </r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</si>
  <si>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</si>
  <si>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r>
      <t>г. Борзя, ул. Савватеевская, д. 2</t>
    </r>
    <r>
      <rPr>
        <vertAlign val="superscript"/>
        <sz val="11"/>
        <rFont val="Times New Roman"/>
        <family val="1"/>
        <charset val="204"/>
      </rPr>
      <t>(2)</t>
    </r>
  </si>
  <si>
    <r>
      <t>пгт. Ясногорск, ул. Энергетиков, д. 7</t>
    </r>
    <r>
      <rPr>
        <vertAlign val="superscript"/>
        <sz val="11"/>
        <rFont val="Times New Roman"/>
        <family val="1"/>
        <charset val="204"/>
      </rPr>
      <t>(6)</t>
    </r>
  </si>
  <si>
    <r>
      <t>пгт. Аксёново-Зиловское, ул. Энергетиков, д. 3</t>
    </r>
    <r>
      <rPr>
        <vertAlign val="superscript"/>
        <sz val="11"/>
        <rFont val="Times New Roman"/>
        <family val="1"/>
        <charset val="204"/>
      </rPr>
      <t>(1)</t>
    </r>
  </si>
  <si>
    <r>
      <t>пгт. Новокручининский, ул. Фабричная, д.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</si>
  <si>
    <r>
      <t>г. Шилка, ул. Балябина, д. 65</t>
    </r>
    <r>
      <rPr>
        <vertAlign val="superscript"/>
        <sz val="11"/>
        <rFont val="Times New Roman"/>
        <family val="1"/>
        <charset val="204"/>
      </rPr>
      <t>(*)</t>
    </r>
  </si>
  <si>
    <r>
      <t>г. Шилка, ул. Им. Пузырева, д. 4</t>
    </r>
    <r>
      <rPr>
        <vertAlign val="superscript"/>
        <sz val="11"/>
        <rFont val="Times New Roman"/>
        <family val="1"/>
        <charset val="204"/>
      </rPr>
      <t>(*)</t>
    </r>
  </si>
  <si>
    <r>
      <t>г. Шилка, ул. Партизанская, д. 7</t>
    </r>
    <r>
      <rPr>
        <vertAlign val="superscript"/>
        <sz val="11"/>
        <rFont val="Times New Roman"/>
        <family val="1"/>
        <charset val="204"/>
      </rPr>
      <t>(*)</t>
    </r>
  </si>
  <si>
    <r>
      <t>г. Чита, ул. Нагорная, д. 19</t>
    </r>
    <r>
      <rPr>
        <vertAlign val="superscript"/>
        <sz val="11"/>
        <rFont val="Times New Roman"/>
        <family val="1"/>
        <charset val="204"/>
      </rPr>
      <t>(2)</t>
    </r>
  </si>
  <si>
    <r>
      <t>г. Балей, ул. Больничная, д. 1</t>
    </r>
    <r>
      <rPr>
        <vertAlign val="superscript"/>
        <sz val="11"/>
        <rFont val="Times New Roman"/>
        <family val="1"/>
        <charset val="204"/>
      </rPr>
      <t>(1)</t>
    </r>
  </si>
  <si>
    <r>
      <t>пгт. Забайкальск, ул. Комсомольская, д. 3</t>
    </r>
    <r>
      <rPr>
        <vertAlign val="superscript"/>
        <sz val="11"/>
        <rFont val="Times New Roman"/>
        <family val="1"/>
        <charset val="204"/>
      </rPr>
      <t>(4)</t>
    </r>
  </si>
  <si>
    <r>
      <t>пгт. Забайкальск, ул. Пограничная, д. 24 а</t>
    </r>
    <r>
      <rPr>
        <vertAlign val="superscript"/>
        <sz val="11"/>
        <rFont val="Times New Roman"/>
        <family val="1"/>
        <charset val="204"/>
      </rPr>
      <t>(1)</t>
    </r>
  </si>
  <si>
    <r>
      <t>г. Могоча, ул. Дроздова, д. 16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</si>
  <si>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Ленина, д. 2</t>
    </r>
    <r>
      <rPr>
        <vertAlign val="superscript"/>
        <sz val="11"/>
        <rFont val="Times New Roman"/>
        <family val="1"/>
        <charset val="204"/>
      </rPr>
      <t>(1)</t>
    </r>
  </si>
  <si>
    <r>
      <t>г. Петровск-Забайкальский, ул. Таежная, д. 3</t>
    </r>
    <r>
      <rPr>
        <vertAlign val="superscript"/>
        <sz val="11"/>
        <rFont val="Times New Roman"/>
        <family val="1"/>
        <charset val="204"/>
      </rPr>
      <t>(4)</t>
    </r>
  </si>
  <si>
    <r>
      <t>с. Верх-Усугли, ул. Первомайская, д. 6</t>
    </r>
    <r>
      <rPr>
        <vertAlign val="superscript"/>
        <sz val="11"/>
        <rFont val="Times New Roman"/>
        <family val="1"/>
        <charset val="204"/>
      </rPr>
      <t>(1)</t>
    </r>
  </si>
  <si>
    <r>
      <t xml:space="preserve"> г. Нерчинск, ул. Красноармейская, д. 82 а</t>
    </r>
    <r>
      <rPr>
        <vertAlign val="superscript"/>
        <sz val="11"/>
        <rFont val="Times New Roman"/>
        <family val="1"/>
        <charset val="204"/>
      </rPr>
      <t>(4)</t>
    </r>
  </si>
  <si>
    <r>
      <t xml:space="preserve"> г. Нерчинск, ул. Сибирская, д. 8</t>
    </r>
    <r>
      <rPr>
        <vertAlign val="superscript"/>
        <sz val="11"/>
        <rFont val="Times New Roman"/>
        <family val="1"/>
        <charset val="204"/>
      </rPr>
      <t>(1)</t>
    </r>
  </si>
  <si>
    <r>
      <t>пгт. Оловянная, ул. Советская, д. 42</t>
    </r>
    <r>
      <rPr>
        <vertAlign val="superscript"/>
        <sz val="11"/>
        <rFont val="Times New Roman"/>
        <family val="1"/>
        <charset val="204"/>
      </rPr>
      <t>(3,4)</t>
    </r>
  </si>
  <si>
    <r>
      <t>пгт. Аксёново-Зиловское, ул. Энергетиков, д. 3</t>
    </r>
    <r>
      <rPr>
        <vertAlign val="superscript"/>
        <sz val="11"/>
        <rFont val="Times New Roman"/>
        <family val="1"/>
        <charset val="204"/>
      </rPr>
      <t>(2,6)</t>
    </r>
  </si>
  <si>
    <r>
      <t>пгт. Первомайский, ул. Ленина д. 10</t>
    </r>
    <r>
      <rPr>
        <vertAlign val="superscript"/>
        <sz val="11"/>
        <rFont val="Times New Roman"/>
        <family val="1"/>
        <charset val="204"/>
      </rPr>
      <t>(6)</t>
    </r>
  </si>
  <si>
    <r>
      <t>пгт. Первомайский, ул. Чернышевского, д. 9</t>
    </r>
    <r>
      <rPr>
        <vertAlign val="superscript"/>
        <sz val="11"/>
        <rFont val="Times New Roman"/>
        <family val="1"/>
        <charset val="204"/>
      </rPr>
      <t>(6)</t>
    </r>
  </si>
  <si>
    <t xml:space="preserve">постановлением Правительства Забайкальского края                                          от 11 августа 2022 года № 348 (в редакции постановления Правительства Забайкальского края от________ 2024 года № _____ )                        </t>
  </si>
  <si>
    <r>
      <t>п/ст. Лесная, ул. Таежная, д. 8</t>
    </r>
    <r>
      <rPr>
        <vertAlign val="superscript"/>
        <sz val="11"/>
        <color theme="1"/>
        <rFont val="Times New Roman"/>
        <family val="1"/>
        <charset val="204"/>
      </rPr>
      <t>(4)</t>
    </r>
  </si>
  <si>
    <t>п/ст. Лесная, ул. Таежная,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</si>
</sst>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[$-419]General"/>
    <numFmt numFmtId="166" formatCode="#,##0.00&quot; &quot;[$руб.-419];[Red]&quot;-&quot;#,##0.00&quot; &quot;[$руб.-419]"/>
    <numFmt numFmtId="167" formatCode="_-* #,##0.00_-;\-* #,##0.00_-;_-* &quot;-&quot;??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57">
    <xf numFmtId="0" fontId="0" fillId="0" borderId="0"/>
    <xf numFmtId="165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6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7" fillId="0" borderId="0"/>
    <xf numFmtId="0" fontId="1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7">
    <xf numFmtId="0" fontId="0" fillId="0" borderId="0" xfId="0"/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0" fillId="0" borderId="0" xfId="0"/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/>
    <xf numFmtId="0" fontId="0" fillId="2" borderId="0" xfId="0" applyFill="1"/>
    <xf numFmtId="0" fontId="23" fillId="2" borderId="1" xfId="0" applyFont="1" applyFill="1" applyBorder="1" applyAlignment="1">
      <alignment horizontal="center"/>
    </xf>
    <xf numFmtId="0" fontId="22" fillId="0" borderId="1" xfId="0" applyFont="1" applyBorder="1"/>
    <xf numFmtId="0" fontId="21" fillId="0" borderId="0" xfId="0" applyFont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4" fontId="22" fillId="0" borderId="1" xfId="0" applyNumberFormat="1" applyFont="1" applyBorder="1" applyAlignment="1">
      <alignment wrapText="1"/>
    </xf>
    <xf numFmtId="3" fontId="22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4" fontId="19" fillId="0" borderId="1" xfId="0" applyNumberFormat="1" applyFont="1" applyBorder="1" applyAlignment="1">
      <alignment wrapText="1"/>
    </xf>
    <xf numFmtId="3" fontId="19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center"/>
    </xf>
    <xf numFmtId="4" fontId="23" fillId="2" borderId="1" xfId="0" applyNumberFormat="1" applyFont="1" applyFill="1" applyBorder="1" applyAlignment="1">
      <alignment wrapText="1"/>
    </xf>
    <xf numFmtId="3" fontId="23" fillId="2" borderId="1" xfId="0" applyNumberFormat="1" applyFont="1" applyFill="1" applyBorder="1" applyAlignment="1">
      <alignment wrapText="1"/>
    </xf>
    <xf numFmtId="0" fontId="24" fillId="2" borderId="0" xfId="0" applyFont="1" applyFill="1"/>
    <xf numFmtId="0" fontId="20" fillId="0" borderId="0" xfId="0" applyFont="1" applyAlignment="1">
      <alignment wrapText="1"/>
    </xf>
    <xf numFmtId="0" fontId="25" fillId="0" borderId="0" xfId="0" applyFont="1"/>
    <xf numFmtId="0" fontId="24" fillId="0" borderId="0" xfId="0" applyFont="1"/>
    <xf numFmtId="0" fontId="0" fillId="0" borderId="0" xfId="0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6" fillId="2" borderId="1" xfId="0" applyFont="1" applyFill="1" applyBorder="1" applyAlignment="1">
      <alignment wrapText="1"/>
    </xf>
    <xf numFmtId="0" fontId="27" fillId="2" borderId="0" xfId="0" applyFont="1" applyFill="1"/>
    <xf numFmtId="0" fontId="23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4" fontId="22" fillId="2" borderId="1" xfId="0" applyNumberFormat="1" applyFont="1" applyFill="1" applyBorder="1" applyAlignment="1">
      <alignment wrapText="1"/>
    </xf>
    <xf numFmtId="3" fontId="22" fillId="2" borderId="1" xfId="0" applyNumberFormat="1" applyFont="1" applyFill="1" applyBorder="1" applyAlignment="1">
      <alignment wrapText="1"/>
    </xf>
    <xf numFmtId="0" fontId="21" fillId="2" borderId="0" xfId="0" applyFont="1" applyFill="1"/>
    <xf numFmtId="0" fontId="19" fillId="0" borderId="2" xfId="0" applyFont="1" applyBorder="1" applyAlignment="1">
      <alignment wrapText="1"/>
    </xf>
    <xf numFmtId="0" fontId="20" fillId="0" borderId="0" xfId="0" applyFont="1"/>
    <xf numFmtId="0" fontId="2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2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/>
    <xf numFmtId="0" fontId="2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4" fontId="19" fillId="0" borderId="1" xfId="0" applyNumberFormat="1" applyFont="1" applyBorder="1"/>
    <xf numFmtId="4" fontId="22" fillId="0" borderId="1" xfId="0" applyNumberFormat="1" applyFont="1" applyBorder="1"/>
    <xf numFmtId="3" fontId="22" fillId="0" borderId="1" xfId="0" applyNumberFormat="1" applyFont="1" applyBorder="1"/>
    <xf numFmtId="3" fontId="19" fillId="0" borderId="1" xfId="0" applyNumberFormat="1" applyFont="1" applyBorder="1"/>
    <xf numFmtId="0" fontId="22" fillId="0" borderId="1" xfId="0" applyFont="1" applyBorder="1" applyAlignment="1">
      <alignment horizontal="right"/>
    </xf>
    <xf numFmtId="4" fontId="23" fillId="2" borderId="1" xfId="0" applyNumberFormat="1" applyFont="1" applyFill="1" applyBorder="1"/>
    <xf numFmtId="3" fontId="23" fillId="2" borderId="1" xfId="0" applyNumberFormat="1" applyFont="1" applyFill="1" applyBorder="1"/>
    <xf numFmtId="0" fontId="23" fillId="2" borderId="1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4" fontId="19" fillId="0" borderId="1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0" applyFont="1"/>
    <xf numFmtId="4" fontId="22" fillId="0" borderId="1" xfId="0" applyNumberFormat="1" applyFont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0" fontId="19" fillId="0" borderId="1" xfId="0" applyNumberFormat="1" applyFont="1" applyBorder="1" applyAlignment="1">
      <alignment horizontal="right" wrapText="1"/>
    </xf>
    <xf numFmtId="0" fontId="22" fillId="0" borderId="1" xfId="0" applyNumberFormat="1" applyFont="1" applyBorder="1" applyAlignment="1">
      <alignment horizontal="right" wrapText="1"/>
    </xf>
    <xf numFmtId="0" fontId="23" fillId="0" borderId="0" xfId="0" applyFont="1" applyAlignment="1">
      <alignment vertical="center" wrapText="1"/>
    </xf>
  </cellXfs>
  <cellStyles count="4257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6"/>
    <cellStyle name="Обычный 2 2" xfId="17"/>
    <cellStyle name="Обычный 2 2 2" xfId="18"/>
    <cellStyle name="Обычный 2 2 2 2" xfId="19"/>
    <cellStyle name="Обычный 2 2 2 3" xfId="20"/>
    <cellStyle name="Обычный 2 2 3" xfId="21"/>
    <cellStyle name="Обычный 2 2 4" xfId="22"/>
    <cellStyle name="Обычный 2 2 5" xfId="23"/>
    <cellStyle name="Обычный 2 3" xfId="24"/>
    <cellStyle name="Обычный 2 3 2" xfId="25"/>
    <cellStyle name="Обычный 2 3 3" xfId="26"/>
    <cellStyle name="Обычный 2 4" xfId="27"/>
    <cellStyle name="Обычный 2 4 2" xfId="28"/>
    <cellStyle name="Обычный 2 5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4" xfId="35"/>
    <cellStyle name="Обычный 25" xfId="36"/>
    <cellStyle name="Обычный 26" xfId="37"/>
    <cellStyle name="Обычный 3" xfId="38"/>
    <cellStyle name="Обычный 3 2" xfId="39"/>
    <cellStyle name="Обычный 3 3" xfId="40"/>
    <cellStyle name="Обычный 3 4" xfId="41"/>
    <cellStyle name="Обычный 3 5" xfId="42"/>
    <cellStyle name="Обычный 3 6" xfId="43"/>
    <cellStyle name="Обычный 4" xfId="44"/>
    <cellStyle name="Обычный 4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7" xfId="51"/>
    <cellStyle name="Обычный 8" xfId="52"/>
    <cellStyle name="Обычный 9" xfId="53"/>
    <cellStyle name="Финансовый 10" xfId="54"/>
    <cellStyle name="Финансовый 10 2" xfId="55"/>
    <cellStyle name="Финансовый 11" xfId="56"/>
    <cellStyle name="Финансовый 11 10" xfId="57"/>
    <cellStyle name="Финансовый 11 11" xfId="58"/>
    <cellStyle name="Финансовый 11 12" xfId="59"/>
    <cellStyle name="Финансовый 11 13" xfId="60"/>
    <cellStyle name="Финансовый 11 2" xfId="61"/>
    <cellStyle name="Финансовый 11 2 2" xfId="62"/>
    <cellStyle name="Финансовый 11 2 2 2" xfId="63"/>
    <cellStyle name="Финансовый 11 2 2 2 2" xfId="64"/>
    <cellStyle name="Финансовый 11 2 2 2 2 2" xfId="65"/>
    <cellStyle name="Финансовый 11 2 2 2 2 3" xfId="66"/>
    <cellStyle name="Финансовый 11 2 2 2 3" xfId="67"/>
    <cellStyle name="Финансовый 11 2 2 2 4" xfId="68"/>
    <cellStyle name="Финансовый 11 2 2 3" xfId="69"/>
    <cellStyle name="Финансовый 11 2 2 3 2" xfId="70"/>
    <cellStyle name="Финансовый 11 2 2 3 3" xfId="71"/>
    <cellStyle name="Финансовый 11 2 2 4" xfId="72"/>
    <cellStyle name="Финансовый 11 2 2 5" xfId="73"/>
    <cellStyle name="Финансовый 11 2 3" xfId="74"/>
    <cellStyle name="Финансовый 11 2 3 2" xfId="75"/>
    <cellStyle name="Финансовый 11 2 3 2 2" xfId="76"/>
    <cellStyle name="Финансовый 11 2 3 2 2 2" xfId="77"/>
    <cellStyle name="Финансовый 11 2 3 2 2 3" xfId="78"/>
    <cellStyle name="Финансовый 11 2 3 2 3" xfId="79"/>
    <cellStyle name="Финансовый 11 2 3 2 4" xfId="80"/>
    <cellStyle name="Финансовый 11 2 3 3" xfId="81"/>
    <cellStyle name="Финансовый 11 2 3 3 2" xfId="82"/>
    <cellStyle name="Финансовый 11 2 3 3 3" xfId="83"/>
    <cellStyle name="Финансовый 11 2 3 4" xfId="84"/>
    <cellStyle name="Финансовый 11 2 3 5" xfId="85"/>
    <cellStyle name="Финансовый 11 2 4" xfId="86"/>
    <cellStyle name="Финансовый 11 2 4 2" xfId="87"/>
    <cellStyle name="Финансовый 11 2 4 2 2" xfId="88"/>
    <cellStyle name="Финансовый 11 2 4 2 3" xfId="89"/>
    <cellStyle name="Финансовый 11 2 4 3" xfId="90"/>
    <cellStyle name="Финансовый 11 2 4 4" xfId="91"/>
    <cellStyle name="Финансовый 11 2 5" xfId="92"/>
    <cellStyle name="Финансовый 11 2 5 2" xfId="93"/>
    <cellStyle name="Финансовый 11 2 5 3" xfId="94"/>
    <cellStyle name="Финансовый 11 2 6" xfId="95"/>
    <cellStyle name="Финансовый 11 2 7" xfId="96"/>
    <cellStyle name="Финансовый 11 2 8" xfId="97"/>
    <cellStyle name="Финансовый 11 3" xfId="98"/>
    <cellStyle name="Финансовый 11 3 2" xfId="99"/>
    <cellStyle name="Финансовый 11 3 2 2" xfId="100"/>
    <cellStyle name="Финансовый 11 3 2 2 2" xfId="101"/>
    <cellStyle name="Финансовый 11 3 2 2 3" xfId="102"/>
    <cellStyle name="Финансовый 11 3 2 3" xfId="103"/>
    <cellStyle name="Финансовый 11 3 2 4" xfId="104"/>
    <cellStyle name="Финансовый 11 3 3" xfId="105"/>
    <cellStyle name="Финансовый 11 3 3 2" xfId="106"/>
    <cellStyle name="Финансовый 11 3 3 3" xfId="107"/>
    <cellStyle name="Финансовый 11 3 4" xfId="108"/>
    <cellStyle name="Финансовый 11 3 5" xfId="109"/>
    <cellStyle name="Финансовый 11 4" xfId="110"/>
    <cellStyle name="Финансовый 11 4 2" xfId="111"/>
    <cellStyle name="Финансовый 11 4 2 2" xfId="112"/>
    <cellStyle name="Финансовый 11 4 2 2 2" xfId="113"/>
    <cellStyle name="Финансовый 11 4 2 2 3" xfId="114"/>
    <cellStyle name="Финансовый 11 4 2 3" xfId="115"/>
    <cellStyle name="Финансовый 11 4 2 4" xfId="116"/>
    <cellStyle name="Финансовый 11 4 3" xfId="117"/>
    <cellStyle name="Финансовый 11 4 3 2" xfId="118"/>
    <cellStyle name="Финансовый 11 4 3 3" xfId="119"/>
    <cellStyle name="Финансовый 11 4 4" xfId="120"/>
    <cellStyle name="Финансовый 11 4 5" xfId="121"/>
    <cellStyle name="Финансовый 11 5" xfId="122"/>
    <cellStyle name="Финансовый 11 5 2" xfId="123"/>
    <cellStyle name="Финансовый 11 5 2 2" xfId="124"/>
    <cellStyle name="Финансовый 11 5 2 3" xfId="125"/>
    <cellStyle name="Финансовый 11 5 3" xfId="126"/>
    <cellStyle name="Финансовый 11 5 4" xfId="127"/>
    <cellStyle name="Финансовый 11 6" xfId="128"/>
    <cellStyle name="Финансовый 11 6 2" xfId="129"/>
    <cellStyle name="Финансовый 11 6 2 2" xfId="130"/>
    <cellStyle name="Финансовый 11 6 2 3" xfId="131"/>
    <cellStyle name="Финансовый 11 6 3" xfId="132"/>
    <cellStyle name="Финансовый 11 6 4" xfId="133"/>
    <cellStyle name="Финансовый 11 7" xfId="134"/>
    <cellStyle name="Финансовый 11 7 2" xfId="135"/>
    <cellStyle name="Финансовый 11 7 2 2" xfId="136"/>
    <cellStyle name="Финансовый 11 7 2 3" xfId="137"/>
    <cellStyle name="Финансовый 11 7 3" xfId="138"/>
    <cellStyle name="Финансовый 11 7 4" xfId="139"/>
    <cellStyle name="Финансовый 11 8" xfId="140"/>
    <cellStyle name="Финансовый 11 8 2" xfId="141"/>
    <cellStyle name="Финансовый 11 8 2 2" xfId="142"/>
    <cellStyle name="Финансовый 11 8 2 3" xfId="143"/>
    <cellStyle name="Финансовый 11 8 3" xfId="144"/>
    <cellStyle name="Финансовый 11 8 4" xfId="145"/>
    <cellStyle name="Финансовый 11 9" xfId="146"/>
    <cellStyle name="Финансовый 11 9 2" xfId="147"/>
    <cellStyle name="Финансовый 11 9 3" xfId="148"/>
    <cellStyle name="Финансовый 12" xfId="149"/>
    <cellStyle name="Финансовый 12 10" xfId="150"/>
    <cellStyle name="Финансовый 12 11" xfId="151"/>
    <cellStyle name="Финансовый 12 2" xfId="152"/>
    <cellStyle name="Финансовый 12 2 2" xfId="153"/>
    <cellStyle name="Финансовый 12 2 2 2" xfId="154"/>
    <cellStyle name="Финансовый 12 2 2 2 2" xfId="155"/>
    <cellStyle name="Финансовый 12 2 2 2 3" xfId="156"/>
    <cellStyle name="Финансовый 12 2 2 3" xfId="157"/>
    <cellStyle name="Финансовый 12 2 2 4" xfId="158"/>
    <cellStyle name="Финансовый 12 2 3" xfId="159"/>
    <cellStyle name="Финансовый 12 2 3 2" xfId="160"/>
    <cellStyle name="Финансовый 12 2 3 3" xfId="161"/>
    <cellStyle name="Финансовый 12 2 4" xfId="162"/>
    <cellStyle name="Финансовый 12 2 5" xfId="163"/>
    <cellStyle name="Финансовый 12 3" xfId="164"/>
    <cellStyle name="Финансовый 12 3 2" xfId="165"/>
    <cellStyle name="Финансовый 12 3 2 2" xfId="166"/>
    <cellStyle name="Финансовый 12 3 2 2 2" xfId="167"/>
    <cellStyle name="Финансовый 12 3 2 2 3" xfId="168"/>
    <cellStyle name="Финансовый 12 3 2 3" xfId="169"/>
    <cellStyle name="Финансовый 12 3 2 4" xfId="170"/>
    <cellStyle name="Финансовый 12 3 3" xfId="171"/>
    <cellStyle name="Финансовый 12 3 3 2" xfId="172"/>
    <cellStyle name="Финансовый 12 3 3 3" xfId="173"/>
    <cellStyle name="Финансовый 12 3 4" xfId="174"/>
    <cellStyle name="Финансовый 12 3 5" xfId="175"/>
    <cellStyle name="Финансовый 12 4" xfId="176"/>
    <cellStyle name="Финансовый 12 4 2" xfId="177"/>
    <cellStyle name="Финансовый 12 4 2 2" xfId="178"/>
    <cellStyle name="Финансовый 12 4 2 3" xfId="179"/>
    <cellStyle name="Финансовый 12 4 3" xfId="180"/>
    <cellStyle name="Финансовый 12 4 4" xfId="181"/>
    <cellStyle name="Финансовый 12 5" xfId="182"/>
    <cellStyle name="Финансовый 12 5 2" xfId="183"/>
    <cellStyle name="Финансовый 12 5 2 2" xfId="184"/>
    <cellStyle name="Финансовый 12 5 2 3" xfId="185"/>
    <cellStyle name="Финансовый 12 5 3" xfId="186"/>
    <cellStyle name="Финансовый 12 5 4" xfId="187"/>
    <cellStyle name="Финансовый 12 6" xfId="188"/>
    <cellStyle name="Финансовый 12 6 2" xfId="189"/>
    <cellStyle name="Финансовый 12 6 2 2" xfId="190"/>
    <cellStyle name="Финансовый 12 6 2 3" xfId="191"/>
    <cellStyle name="Финансовый 12 6 3" xfId="192"/>
    <cellStyle name="Финансовый 12 6 4" xfId="193"/>
    <cellStyle name="Финансовый 12 7" xfId="194"/>
    <cellStyle name="Финансовый 12 7 2" xfId="195"/>
    <cellStyle name="Финансовый 12 7 2 2" xfId="196"/>
    <cellStyle name="Финансовый 12 7 2 3" xfId="197"/>
    <cellStyle name="Финансовый 12 7 3" xfId="198"/>
    <cellStyle name="Финансовый 12 7 4" xfId="199"/>
    <cellStyle name="Финансовый 12 8" xfId="200"/>
    <cellStyle name="Финансовый 12 8 2" xfId="201"/>
    <cellStyle name="Финансовый 12 8 3" xfId="202"/>
    <cellStyle name="Финансовый 12 9" xfId="203"/>
    <cellStyle name="Финансовый 13" xfId="204"/>
    <cellStyle name="Финансовый 13 2" xfId="205"/>
    <cellStyle name="Финансовый 13 2 2" xfId="206"/>
    <cellStyle name="Финансовый 13 2 2 2" xfId="207"/>
    <cellStyle name="Финансовый 13 2 2 3" xfId="208"/>
    <cellStyle name="Финансовый 13 2 3" xfId="209"/>
    <cellStyle name="Финансовый 13 2 4" xfId="210"/>
    <cellStyle name="Финансовый 13 3" xfId="211"/>
    <cellStyle name="Финансовый 13 3 2" xfId="212"/>
    <cellStyle name="Финансовый 13 3 3" xfId="213"/>
    <cellStyle name="Финансовый 13 4" xfId="214"/>
    <cellStyle name="Финансовый 13 5" xfId="215"/>
    <cellStyle name="Финансовый 13 6" xfId="216"/>
    <cellStyle name="Финансовый 14" xfId="217"/>
    <cellStyle name="Финансовый 14 2" xfId="218"/>
    <cellStyle name="Финансовый 14 2 2" xfId="219"/>
    <cellStyle name="Финансовый 14 2 2 2" xfId="220"/>
    <cellStyle name="Финансовый 14 2 2 3" xfId="221"/>
    <cellStyle name="Финансовый 14 2 3" xfId="222"/>
    <cellStyle name="Финансовый 14 2 4" xfId="223"/>
    <cellStyle name="Финансовый 14 3" xfId="224"/>
    <cellStyle name="Финансовый 14 3 2" xfId="225"/>
    <cellStyle name="Финансовый 14 3 3" xfId="226"/>
    <cellStyle name="Финансовый 14 4" xfId="227"/>
    <cellStyle name="Финансовый 14 5" xfId="228"/>
    <cellStyle name="Финансовый 15" xfId="229"/>
    <cellStyle name="Финансовый 15 2" xfId="230"/>
    <cellStyle name="Финансовый 15 2 2" xfId="231"/>
    <cellStyle name="Финансовый 15 2 3" xfId="232"/>
    <cellStyle name="Финансовый 15 3" xfId="233"/>
    <cellStyle name="Финансовый 15 4" xfId="234"/>
    <cellStyle name="Финансовый 15 5" xfId="235"/>
    <cellStyle name="Финансовый 16" xfId="236"/>
    <cellStyle name="Финансовый 16 2" xfId="237"/>
    <cellStyle name="Финансовый 16 2 2" xfId="238"/>
    <cellStyle name="Финансовый 16 2 3" xfId="239"/>
    <cellStyle name="Финансовый 16 3" xfId="240"/>
    <cellStyle name="Финансовый 16 4" xfId="241"/>
    <cellStyle name="Финансовый 17" xfId="242"/>
    <cellStyle name="Финансовый 17 2" xfId="243"/>
    <cellStyle name="Финансовый 17 3" xfId="244"/>
    <cellStyle name="Финансовый 18" xfId="245"/>
    <cellStyle name="Финансовый 19" xfId="246"/>
    <cellStyle name="Финансовый 2" xfId="247"/>
    <cellStyle name="Финансовый 2 10" xfId="248"/>
    <cellStyle name="Финансовый 2 10 2" xfId="249"/>
    <cellStyle name="Финансовый 2 10 2 2" xfId="250"/>
    <cellStyle name="Финансовый 2 10 2 2 2" xfId="251"/>
    <cellStyle name="Финансовый 2 10 2 2 2 2" xfId="252"/>
    <cellStyle name="Финансовый 2 10 2 2 2 3" xfId="253"/>
    <cellStyle name="Финансовый 2 10 2 2 3" xfId="254"/>
    <cellStyle name="Финансовый 2 10 2 2 4" xfId="255"/>
    <cellStyle name="Финансовый 2 10 2 3" xfId="256"/>
    <cellStyle name="Финансовый 2 10 2 3 2" xfId="257"/>
    <cellStyle name="Финансовый 2 10 2 3 3" xfId="258"/>
    <cellStyle name="Финансовый 2 10 2 4" xfId="259"/>
    <cellStyle name="Финансовый 2 10 2 5" xfId="260"/>
    <cellStyle name="Финансовый 2 10 3" xfId="261"/>
    <cellStyle name="Финансовый 2 10 3 2" xfId="262"/>
    <cellStyle name="Финансовый 2 10 3 2 2" xfId="263"/>
    <cellStyle name="Финансовый 2 10 3 2 2 2" xfId="264"/>
    <cellStyle name="Финансовый 2 10 3 2 2 3" xfId="265"/>
    <cellStyle name="Финансовый 2 10 3 2 3" xfId="266"/>
    <cellStyle name="Финансовый 2 10 3 2 4" xfId="267"/>
    <cellStyle name="Финансовый 2 10 3 3" xfId="268"/>
    <cellStyle name="Финансовый 2 10 3 3 2" xfId="269"/>
    <cellStyle name="Финансовый 2 10 3 3 3" xfId="270"/>
    <cellStyle name="Финансовый 2 10 3 4" xfId="271"/>
    <cellStyle name="Финансовый 2 10 3 5" xfId="272"/>
    <cellStyle name="Финансовый 2 10 4" xfId="273"/>
    <cellStyle name="Финансовый 2 10 4 2" xfId="274"/>
    <cellStyle name="Финансовый 2 10 4 2 2" xfId="275"/>
    <cellStyle name="Финансовый 2 10 4 2 3" xfId="276"/>
    <cellStyle name="Финансовый 2 10 4 3" xfId="277"/>
    <cellStyle name="Финансовый 2 10 4 4" xfId="278"/>
    <cellStyle name="Финансовый 2 10 5" xfId="279"/>
    <cellStyle name="Финансовый 2 10 5 2" xfId="280"/>
    <cellStyle name="Финансовый 2 10 5 3" xfId="281"/>
    <cellStyle name="Финансовый 2 10 6" xfId="282"/>
    <cellStyle name="Финансовый 2 10 7" xfId="283"/>
    <cellStyle name="Финансовый 2 10 8" xfId="284"/>
    <cellStyle name="Финансовый 2 11" xfId="285"/>
    <cellStyle name="Финансовый 2 11 2" xfId="286"/>
    <cellStyle name="Финансовый 2 11 2 2" xfId="287"/>
    <cellStyle name="Финансовый 2 11 2 2 2" xfId="288"/>
    <cellStyle name="Финансовый 2 11 2 2 3" xfId="289"/>
    <cellStyle name="Финансовый 2 11 2 3" xfId="290"/>
    <cellStyle name="Финансовый 2 11 2 4" xfId="291"/>
    <cellStyle name="Финансовый 2 11 3" xfId="292"/>
    <cellStyle name="Финансовый 2 11 3 2" xfId="293"/>
    <cellStyle name="Финансовый 2 11 3 3" xfId="294"/>
    <cellStyle name="Финансовый 2 11 4" xfId="295"/>
    <cellStyle name="Финансовый 2 11 5" xfId="296"/>
    <cellStyle name="Финансовый 2 12" xfId="297"/>
    <cellStyle name="Финансовый 2 12 2" xfId="298"/>
    <cellStyle name="Финансовый 2 12 2 2" xfId="299"/>
    <cellStyle name="Финансовый 2 12 2 2 2" xfId="300"/>
    <cellStyle name="Финансовый 2 12 2 2 3" xfId="301"/>
    <cellStyle name="Финансовый 2 12 2 3" xfId="302"/>
    <cellStyle name="Финансовый 2 12 2 4" xfId="303"/>
    <cellStyle name="Финансовый 2 12 3" xfId="304"/>
    <cellStyle name="Финансовый 2 12 3 2" xfId="305"/>
    <cellStyle name="Финансовый 2 12 3 3" xfId="306"/>
    <cellStyle name="Финансовый 2 12 4" xfId="307"/>
    <cellStyle name="Финансовый 2 12 5" xfId="308"/>
    <cellStyle name="Финансовый 2 13" xfId="309"/>
    <cellStyle name="Финансовый 2 13 2" xfId="310"/>
    <cellStyle name="Финансовый 2 13 2 2" xfId="311"/>
    <cellStyle name="Финансовый 2 13 2 3" xfId="312"/>
    <cellStyle name="Финансовый 2 13 3" xfId="313"/>
    <cellStyle name="Финансовый 2 13 4" xfId="314"/>
    <cellStyle name="Финансовый 2 14" xfId="315"/>
    <cellStyle name="Финансовый 2 14 2" xfId="316"/>
    <cellStyle name="Финансовый 2 14 2 2" xfId="317"/>
    <cellStyle name="Финансовый 2 14 2 3" xfId="318"/>
    <cellStyle name="Финансовый 2 14 3" xfId="319"/>
    <cellStyle name="Финансовый 2 14 4" xfId="320"/>
    <cellStyle name="Финансовый 2 15" xfId="321"/>
    <cellStyle name="Финансовый 2 15 2" xfId="322"/>
    <cellStyle name="Финансовый 2 15 2 2" xfId="323"/>
    <cellStyle name="Финансовый 2 15 2 3" xfId="324"/>
    <cellStyle name="Финансовый 2 15 3" xfId="325"/>
    <cellStyle name="Финансовый 2 15 4" xfId="326"/>
    <cellStyle name="Финансовый 2 16" xfId="327"/>
    <cellStyle name="Финансовый 2 16 2" xfId="328"/>
    <cellStyle name="Финансовый 2 16 2 2" xfId="329"/>
    <cellStyle name="Финансовый 2 16 2 3" xfId="330"/>
    <cellStyle name="Финансовый 2 16 3" xfId="331"/>
    <cellStyle name="Финансовый 2 16 4" xfId="332"/>
    <cellStyle name="Финансовый 2 17" xfId="333"/>
    <cellStyle name="Финансовый 2 17 2" xfId="334"/>
    <cellStyle name="Финансовый 2 17 3" xfId="335"/>
    <cellStyle name="Финансовый 2 18" xfId="336"/>
    <cellStyle name="Финансовый 2 19" xfId="337"/>
    <cellStyle name="Финансовый 2 2" xfId="338"/>
    <cellStyle name="Финансовый 2 2 2" xfId="339"/>
    <cellStyle name="Финансовый 2 2 3" xfId="340"/>
    <cellStyle name="Финансовый 2 20" xfId="341"/>
    <cellStyle name="Финансовый 2 21" xfId="342"/>
    <cellStyle name="Финансовый 2 3" xfId="343"/>
    <cellStyle name="Финансовый 2 3 10" xfId="344"/>
    <cellStyle name="Финансовый 2 3 10 2" xfId="345"/>
    <cellStyle name="Финансовый 2 3 10 2 2" xfId="346"/>
    <cellStyle name="Финансовый 2 3 10 2 3" xfId="347"/>
    <cellStyle name="Финансовый 2 3 10 3" xfId="348"/>
    <cellStyle name="Финансовый 2 3 10 4" xfId="349"/>
    <cellStyle name="Финансовый 2 3 11" xfId="350"/>
    <cellStyle name="Финансовый 2 3 11 2" xfId="351"/>
    <cellStyle name="Финансовый 2 3 11 2 2" xfId="352"/>
    <cellStyle name="Финансовый 2 3 11 2 3" xfId="353"/>
    <cellStyle name="Финансовый 2 3 11 3" xfId="354"/>
    <cellStyle name="Финансовый 2 3 11 4" xfId="355"/>
    <cellStyle name="Финансовый 2 3 12" xfId="356"/>
    <cellStyle name="Финансовый 2 3 12 2" xfId="357"/>
    <cellStyle name="Финансовый 2 3 12 2 2" xfId="358"/>
    <cellStyle name="Финансовый 2 3 12 2 3" xfId="359"/>
    <cellStyle name="Финансовый 2 3 12 3" xfId="360"/>
    <cellStyle name="Финансовый 2 3 12 4" xfId="361"/>
    <cellStyle name="Финансовый 2 3 13" xfId="362"/>
    <cellStyle name="Финансовый 2 3 13 2" xfId="363"/>
    <cellStyle name="Финансовый 2 3 13 3" xfId="364"/>
    <cellStyle name="Финансовый 2 3 14" xfId="365"/>
    <cellStyle name="Финансовый 2 3 15" xfId="366"/>
    <cellStyle name="Финансовый 2 3 16" xfId="367"/>
    <cellStyle name="Финансовый 2 3 17" xfId="368"/>
    <cellStyle name="Финансовый 2 3 2" xfId="369"/>
    <cellStyle name="Финансовый 2 3 2 10" xfId="370"/>
    <cellStyle name="Финансовый 2 3 2 10 2" xfId="371"/>
    <cellStyle name="Финансовый 2 3 2 10 2 2" xfId="372"/>
    <cellStyle name="Финансовый 2 3 2 10 2 3" xfId="373"/>
    <cellStyle name="Финансовый 2 3 2 10 3" xfId="374"/>
    <cellStyle name="Финансовый 2 3 2 10 4" xfId="375"/>
    <cellStyle name="Финансовый 2 3 2 11" xfId="376"/>
    <cellStyle name="Финансовый 2 3 2 11 2" xfId="377"/>
    <cellStyle name="Финансовый 2 3 2 11 2 2" xfId="378"/>
    <cellStyle name="Финансовый 2 3 2 11 2 3" xfId="379"/>
    <cellStyle name="Финансовый 2 3 2 11 3" xfId="380"/>
    <cellStyle name="Финансовый 2 3 2 11 4" xfId="381"/>
    <cellStyle name="Финансовый 2 3 2 12" xfId="382"/>
    <cellStyle name="Финансовый 2 3 2 12 2" xfId="383"/>
    <cellStyle name="Финансовый 2 3 2 12 3" xfId="384"/>
    <cellStyle name="Финансовый 2 3 2 13" xfId="385"/>
    <cellStyle name="Финансовый 2 3 2 14" xfId="386"/>
    <cellStyle name="Финансовый 2 3 2 15" xfId="387"/>
    <cellStyle name="Финансовый 2 3 2 16" xfId="388"/>
    <cellStyle name="Финансовый 2 3 2 2" xfId="389"/>
    <cellStyle name="Финансовый 2 3 2 2 10" xfId="390"/>
    <cellStyle name="Финансовый 2 3 2 2 10 2" xfId="391"/>
    <cellStyle name="Финансовый 2 3 2 2 10 3" xfId="392"/>
    <cellStyle name="Финансовый 2 3 2 2 11" xfId="393"/>
    <cellStyle name="Финансовый 2 3 2 2 12" xfId="394"/>
    <cellStyle name="Финансовый 2 3 2 2 13" xfId="395"/>
    <cellStyle name="Финансовый 2 3 2 2 14" xfId="396"/>
    <cellStyle name="Финансовый 2 3 2 2 2" xfId="397"/>
    <cellStyle name="Финансовый 2 3 2 2 2 10" xfId="398"/>
    <cellStyle name="Финансовый 2 3 2 2 2 10 2" xfId="399"/>
    <cellStyle name="Финансовый 2 3 2 2 2 10 3" xfId="400"/>
    <cellStyle name="Финансовый 2 3 2 2 2 11" xfId="401"/>
    <cellStyle name="Финансовый 2 3 2 2 2 12" xfId="402"/>
    <cellStyle name="Финансовый 2 3 2 2 2 13" xfId="403"/>
    <cellStyle name="Финансовый 2 3 2 2 2 14" xfId="404"/>
    <cellStyle name="Финансовый 2 3 2 2 2 2" xfId="405"/>
    <cellStyle name="Финансовый 2 3 2 2 2 2 10" xfId="406"/>
    <cellStyle name="Финансовый 2 3 2 2 2 2 11" xfId="407"/>
    <cellStyle name="Финансовый 2 3 2 2 2 2 12" xfId="408"/>
    <cellStyle name="Финансовый 2 3 2 2 2 2 13" xfId="409"/>
    <cellStyle name="Финансовый 2 3 2 2 2 2 2" xfId="410"/>
    <cellStyle name="Финансовый 2 3 2 2 2 2 2 2" xfId="411"/>
    <cellStyle name="Финансовый 2 3 2 2 2 2 2 2 2" xfId="412"/>
    <cellStyle name="Финансовый 2 3 2 2 2 2 2 2 2 2" xfId="413"/>
    <cellStyle name="Финансовый 2 3 2 2 2 2 2 2 2 2 2" xfId="414"/>
    <cellStyle name="Финансовый 2 3 2 2 2 2 2 2 2 2 3" xfId="415"/>
    <cellStyle name="Финансовый 2 3 2 2 2 2 2 2 2 3" xfId="416"/>
    <cellStyle name="Финансовый 2 3 2 2 2 2 2 2 2 4" xfId="417"/>
    <cellStyle name="Финансовый 2 3 2 2 2 2 2 2 3" xfId="418"/>
    <cellStyle name="Финансовый 2 3 2 2 2 2 2 2 3 2" xfId="419"/>
    <cellStyle name="Финансовый 2 3 2 2 2 2 2 2 3 3" xfId="420"/>
    <cellStyle name="Финансовый 2 3 2 2 2 2 2 2 4" xfId="421"/>
    <cellStyle name="Финансовый 2 3 2 2 2 2 2 2 5" xfId="422"/>
    <cellStyle name="Финансовый 2 3 2 2 2 2 2 3" xfId="423"/>
    <cellStyle name="Финансовый 2 3 2 2 2 2 2 3 2" xfId="424"/>
    <cellStyle name="Финансовый 2 3 2 2 2 2 2 3 2 2" xfId="425"/>
    <cellStyle name="Финансовый 2 3 2 2 2 2 2 3 2 2 2" xfId="426"/>
    <cellStyle name="Финансовый 2 3 2 2 2 2 2 3 2 2 3" xfId="427"/>
    <cellStyle name="Финансовый 2 3 2 2 2 2 2 3 2 3" xfId="428"/>
    <cellStyle name="Финансовый 2 3 2 2 2 2 2 3 2 4" xfId="429"/>
    <cellStyle name="Финансовый 2 3 2 2 2 2 2 3 3" xfId="430"/>
    <cellStyle name="Финансовый 2 3 2 2 2 2 2 3 3 2" xfId="431"/>
    <cellStyle name="Финансовый 2 3 2 2 2 2 2 3 3 3" xfId="432"/>
    <cellStyle name="Финансовый 2 3 2 2 2 2 2 3 4" xfId="433"/>
    <cellStyle name="Финансовый 2 3 2 2 2 2 2 3 5" xfId="434"/>
    <cellStyle name="Финансовый 2 3 2 2 2 2 2 4" xfId="435"/>
    <cellStyle name="Финансовый 2 3 2 2 2 2 2 4 2" xfId="436"/>
    <cellStyle name="Финансовый 2 3 2 2 2 2 2 4 2 2" xfId="437"/>
    <cellStyle name="Финансовый 2 3 2 2 2 2 2 4 2 3" xfId="438"/>
    <cellStyle name="Финансовый 2 3 2 2 2 2 2 4 3" xfId="439"/>
    <cellStyle name="Финансовый 2 3 2 2 2 2 2 4 4" xfId="440"/>
    <cellStyle name="Финансовый 2 3 2 2 2 2 2 5" xfId="441"/>
    <cellStyle name="Финансовый 2 3 2 2 2 2 2 5 2" xfId="442"/>
    <cellStyle name="Финансовый 2 3 2 2 2 2 2 5 3" xfId="443"/>
    <cellStyle name="Финансовый 2 3 2 2 2 2 2 6" xfId="444"/>
    <cellStyle name="Финансовый 2 3 2 2 2 2 2 7" xfId="445"/>
    <cellStyle name="Финансовый 2 3 2 2 2 2 2 8" xfId="446"/>
    <cellStyle name="Финансовый 2 3 2 2 2 2 3" xfId="447"/>
    <cellStyle name="Финансовый 2 3 2 2 2 2 3 2" xfId="448"/>
    <cellStyle name="Финансовый 2 3 2 2 2 2 3 2 2" xfId="449"/>
    <cellStyle name="Финансовый 2 3 2 2 2 2 3 2 2 2" xfId="450"/>
    <cellStyle name="Финансовый 2 3 2 2 2 2 3 2 2 3" xfId="451"/>
    <cellStyle name="Финансовый 2 3 2 2 2 2 3 2 3" xfId="452"/>
    <cellStyle name="Финансовый 2 3 2 2 2 2 3 2 4" xfId="453"/>
    <cellStyle name="Финансовый 2 3 2 2 2 2 3 3" xfId="454"/>
    <cellStyle name="Финансовый 2 3 2 2 2 2 3 3 2" xfId="455"/>
    <cellStyle name="Финансовый 2 3 2 2 2 2 3 3 3" xfId="456"/>
    <cellStyle name="Финансовый 2 3 2 2 2 2 3 4" xfId="457"/>
    <cellStyle name="Финансовый 2 3 2 2 2 2 3 5" xfId="458"/>
    <cellStyle name="Финансовый 2 3 2 2 2 2 4" xfId="459"/>
    <cellStyle name="Финансовый 2 3 2 2 2 2 4 2" xfId="460"/>
    <cellStyle name="Финансовый 2 3 2 2 2 2 4 2 2" xfId="461"/>
    <cellStyle name="Финансовый 2 3 2 2 2 2 4 2 2 2" xfId="462"/>
    <cellStyle name="Финансовый 2 3 2 2 2 2 4 2 2 3" xfId="463"/>
    <cellStyle name="Финансовый 2 3 2 2 2 2 4 2 3" xfId="464"/>
    <cellStyle name="Финансовый 2 3 2 2 2 2 4 2 4" xfId="465"/>
    <cellStyle name="Финансовый 2 3 2 2 2 2 4 3" xfId="466"/>
    <cellStyle name="Финансовый 2 3 2 2 2 2 4 3 2" xfId="467"/>
    <cellStyle name="Финансовый 2 3 2 2 2 2 4 3 3" xfId="468"/>
    <cellStyle name="Финансовый 2 3 2 2 2 2 4 4" xfId="469"/>
    <cellStyle name="Финансовый 2 3 2 2 2 2 4 5" xfId="470"/>
    <cellStyle name="Финансовый 2 3 2 2 2 2 5" xfId="471"/>
    <cellStyle name="Финансовый 2 3 2 2 2 2 5 2" xfId="472"/>
    <cellStyle name="Финансовый 2 3 2 2 2 2 5 2 2" xfId="473"/>
    <cellStyle name="Финансовый 2 3 2 2 2 2 5 2 3" xfId="474"/>
    <cellStyle name="Финансовый 2 3 2 2 2 2 5 3" xfId="475"/>
    <cellStyle name="Финансовый 2 3 2 2 2 2 5 4" xfId="476"/>
    <cellStyle name="Финансовый 2 3 2 2 2 2 6" xfId="477"/>
    <cellStyle name="Финансовый 2 3 2 2 2 2 6 2" xfId="478"/>
    <cellStyle name="Финансовый 2 3 2 2 2 2 6 2 2" xfId="479"/>
    <cellStyle name="Финансовый 2 3 2 2 2 2 6 2 3" xfId="480"/>
    <cellStyle name="Финансовый 2 3 2 2 2 2 6 3" xfId="481"/>
    <cellStyle name="Финансовый 2 3 2 2 2 2 6 4" xfId="482"/>
    <cellStyle name="Финансовый 2 3 2 2 2 2 7" xfId="483"/>
    <cellStyle name="Финансовый 2 3 2 2 2 2 7 2" xfId="484"/>
    <cellStyle name="Финансовый 2 3 2 2 2 2 7 2 2" xfId="485"/>
    <cellStyle name="Финансовый 2 3 2 2 2 2 7 2 3" xfId="486"/>
    <cellStyle name="Финансовый 2 3 2 2 2 2 7 3" xfId="487"/>
    <cellStyle name="Финансовый 2 3 2 2 2 2 7 4" xfId="488"/>
    <cellStyle name="Финансовый 2 3 2 2 2 2 8" xfId="489"/>
    <cellStyle name="Финансовый 2 3 2 2 2 2 8 2" xfId="490"/>
    <cellStyle name="Финансовый 2 3 2 2 2 2 8 2 2" xfId="491"/>
    <cellStyle name="Финансовый 2 3 2 2 2 2 8 2 3" xfId="492"/>
    <cellStyle name="Финансовый 2 3 2 2 2 2 8 3" xfId="493"/>
    <cellStyle name="Финансовый 2 3 2 2 2 2 8 4" xfId="494"/>
    <cellStyle name="Финансовый 2 3 2 2 2 2 9" xfId="495"/>
    <cellStyle name="Финансовый 2 3 2 2 2 2 9 2" xfId="496"/>
    <cellStyle name="Финансовый 2 3 2 2 2 2 9 3" xfId="497"/>
    <cellStyle name="Финансовый 2 3 2 2 2 3" xfId="498"/>
    <cellStyle name="Финансовый 2 3 2 2 2 3 2" xfId="499"/>
    <cellStyle name="Финансовый 2 3 2 2 2 3 2 2" xfId="500"/>
    <cellStyle name="Финансовый 2 3 2 2 2 3 2 2 2" xfId="501"/>
    <cellStyle name="Финансовый 2 3 2 2 2 3 2 2 2 2" xfId="502"/>
    <cellStyle name="Финансовый 2 3 2 2 2 3 2 2 2 3" xfId="503"/>
    <cellStyle name="Финансовый 2 3 2 2 2 3 2 2 3" xfId="504"/>
    <cellStyle name="Финансовый 2 3 2 2 2 3 2 2 4" xfId="505"/>
    <cellStyle name="Финансовый 2 3 2 2 2 3 2 3" xfId="506"/>
    <cellStyle name="Финансовый 2 3 2 2 2 3 2 3 2" xfId="507"/>
    <cellStyle name="Финансовый 2 3 2 2 2 3 2 3 3" xfId="508"/>
    <cellStyle name="Финансовый 2 3 2 2 2 3 2 4" xfId="509"/>
    <cellStyle name="Финансовый 2 3 2 2 2 3 2 5" xfId="510"/>
    <cellStyle name="Финансовый 2 3 2 2 2 3 3" xfId="511"/>
    <cellStyle name="Финансовый 2 3 2 2 2 3 3 2" xfId="512"/>
    <cellStyle name="Финансовый 2 3 2 2 2 3 3 2 2" xfId="513"/>
    <cellStyle name="Финансовый 2 3 2 2 2 3 3 2 2 2" xfId="514"/>
    <cellStyle name="Финансовый 2 3 2 2 2 3 3 2 2 3" xfId="515"/>
    <cellStyle name="Финансовый 2 3 2 2 2 3 3 2 3" xfId="516"/>
    <cellStyle name="Финансовый 2 3 2 2 2 3 3 2 4" xfId="517"/>
    <cellStyle name="Финансовый 2 3 2 2 2 3 3 3" xfId="518"/>
    <cellStyle name="Финансовый 2 3 2 2 2 3 3 3 2" xfId="519"/>
    <cellStyle name="Финансовый 2 3 2 2 2 3 3 3 3" xfId="520"/>
    <cellStyle name="Финансовый 2 3 2 2 2 3 3 4" xfId="521"/>
    <cellStyle name="Финансовый 2 3 2 2 2 3 3 5" xfId="522"/>
    <cellStyle name="Финансовый 2 3 2 2 2 3 4" xfId="523"/>
    <cellStyle name="Финансовый 2 3 2 2 2 3 4 2" xfId="524"/>
    <cellStyle name="Финансовый 2 3 2 2 2 3 4 2 2" xfId="525"/>
    <cellStyle name="Финансовый 2 3 2 2 2 3 4 2 3" xfId="526"/>
    <cellStyle name="Финансовый 2 3 2 2 2 3 4 3" xfId="527"/>
    <cellStyle name="Финансовый 2 3 2 2 2 3 4 4" xfId="528"/>
    <cellStyle name="Финансовый 2 3 2 2 2 3 5" xfId="529"/>
    <cellStyle name="Финансовый 2 3 2 2 2 3 5 2" xfId="530"/>
    <cellStyle name="Финансовый 2 3 2 2 2 3 5 3" xfId="531"/>
    <cellStyle name="Финансовый 2 3 2 2 2 3 6" xfId="532"/>
    <cellStyle name="Финансовый 2 3 2 2 2 3 7" xfId="533"/>
    <cellStyle name="Финансовый 2 3 2 2 2 3 8" xfId="534"/>
    <cellStyle name="Финансовый 2 3 2 2 2 4" xfId="535"/>
    <cellStyle name="Финансовый 2 3 2 2 2 4 2" xfId="536"/>
    <cellStyle name="Финансовый 2 3 2 2 2 4 2 2" xfId="537"/>
    <cellStyle name="Финансовый 2 3 2 2 2 4 2 2 2" xfId="538"/>
    <cellStyle name="Финансовый 2 3 2 2 2 4 2 2 3" xfId="539"/>
    <cellStyle name="Финансовый 2 3 2 2 2 4 2 3" xfId="540"/>
    <cellStyle name="Финансовый 2 3 2 2 2 4 2 4" xfId="541"/>
    <cellStyle name="Финансовый 2 3 2 2 2 4 3" xfId="542"/>
    <cellStyle name="Финансовый 2 3 2 2 2 4 3 2" xfId="543"/>
    <cellStyle name="Финансовый 2 3 2 2 2 4 3 3" xfId="544"/>
    <cellStyle name="Финансовый 2 3 2 2 2 4 4" xfId="545"/>
    <cellStyle name="Финансовый 2 3 2 2 2 4 5" xfId="546"/>
    <cellStyle name="Финансовый 2 3 2 2 2 4 6" xfId="547"/>
    <cellStyle name="Финансовый 2 3 2 2 2 5" xfId="548"/>
    <cellStyle name="Финансовый 2 3 2 2 2 5 2" xfId="549"/>
    <cellStyle name="Финансовый 2 3 2 2 2 5 2 2" xfId="550"/>
    <cellStyle name="Финансовый 2 3 2 2 2 5 2 2 2" xfId="551"/>
    <cellStyle name="Финансовый 2 3 2 2 2 5 2 2 3" xfId="552"/>
    <cellStyle name="Финансовый 2 3 2 2 2 5 2 3" xfId="553"/>
    <cellStyle name="Финансовый 2 3 2 2 2 5 2 4" xfId="554"/>
    <cellStyle name="Финансовый 2 3 2 2 2 5 3" xfId="555"/>
    <cellStyle name="Финансовый 2 3 2 2 2 5 3 2" xfId="556"/>
    <cellStyle name="Финансовый 2 3 2 2 2 5 3 3" xfId="557"/>
    <cellStyle name="Финансовый 2 3 2 2 2 5 4" xfId="558"/>
    <cellStyle name="Финансовый 2 3 2 2 2 5 5" xfId="559"/>
    <cellStyle name="Финансовый 2 3 2 2 2 6" xfId="560"/>
    <cellStyle name="Финансовый 2 3 2 2 2 6 2" xfId="561"/>
    <cellStyle name="Финансовый 2 3 2 2 2 6 2 2" xfId="562"/>
    <cellStyle name="Финансовый 2 3 2 2 2 6 2 3" xfId="563"/>
    <cellStyle name="Финансовый 2 3 2 2 2 6 3" xfId="564"/>
    <cellStyle name="Финансовый 2 3 2 2 2 6 4" xfId="565"/>
    <cellStyle name="Финансовый 2 3 2 2 2 7" xfId="566"/>
    <cellStyle name="Финансовый 2 3 2 2 2 7 2" xfId="567"/>
    <cellStyle name="Финансовый 2 3 2 2 2 7 2 2" xfId="568"/>
    <cellStyle name="Финансовый 2 3 2 2 2 7 2 3" xfId="569"/>
    <cellStyle name="Финансовый 2 3 2 2 2 7 3" xfId="570"/>
    <cellStyle name="Финансовый 2 3 2 2 2 7 4" xfId="571"/>
    <cellStyle name="Финансовый 2 3 2 2 2 8" xfId="572"/>
    <cellStyle name="Финансовый 2 3 2 2 2 8 2" xfId="573"/>
    <cellStyle name="Финансовый 2 3 2 2 2 8 2 2" xfId="574"/>
    <cellStyle name="Финансовый 2 3 2 2 2 8 2 3" xfId="575"/>
    <cellStyle name="Финансовый 2 3 2 2 2 8 3" xfId="576"/>
    <cellStyle name="Финансовый 2 3 2 2 2 8 4" xfId="577"/>
    <cellStyle name="Финансовый 2 3 2 2 2 9" xfId="578"/>
    <cellStyle name="Финансовый 2 3 2 2 2 9 2" xfId="579"/>
    <cellStyle name="Финансовый 2 3 2 2 2 9 2 2" xfId="580"/>
    <cellStyle name="Финансовый 2 3 2 2 2 9 2 3" xfId="581"/>
    <cellStyle name="Финансовый 2 3 2 2 2 9 3" xfId="582"/>
    <cellStyle name="Финансовый 2 3 2 2 2 9 4" xfId="583"/>
    <cellStyle name="Финансовый 2 3 2 2 3" xfId="584"/>
    <cellStyle name="Финансовый 2 3 2 2 3 2" xfId="585"/>
    <cellStyle name="Финансовый 2 3 2 2 3 2 2" xfId="586"/>
    <cellStyle name="Финансовый 2 3 2 2 3 2 2 2" xfId="587"/>
    <cellStyle name="Финансовый 2 3 2 2 3 2 2 2 2" xfId="588"/>
    <cellStyle name="Финансовый 2 3 2 2 3 2 2 2 3" xfId="589"/>
    <cellStyle name="Финансовый 2 3 2 2 3 2 2 3" xfId="590"/>
    <cellStyle name="Финансовый 2 3 2 2 3 2 2 4" xfId="591"/>
    <cellStyle name="Финансовый 2 3 2 2 3 2 3" xfId="592"/>
    <cellStyle name="Финансовый 2 3 2 2 3 2 3 2" xfId="593"/>
    <cellStyle name="Финансовый 2 3 2 2 3 2 3 3" xfId="594"/>
    <cellStyle name="Финансовый 2 3 2 2 3 2 4" xfId="595"/>
    <cellStyle name="Финансовый 2 3 2 2 3 2 5" xfId="596"/>
    <cellStyle name="Финансовый 2 3 2 2 3 3" xfId="597"/>
    <cellStyle name="Финансовый 2 3 2 2 3 3 2" xfId="598"/>
    <cellStyle name="Финансовый 2 3 2 2 3 3 2 2" xfId="599"/>
    <cellStyle name="Финансовый 2 3 2 2 3 3 2 2 2" xfId="600"/>
    <cellStyle name="Финансовый 2 3 2 2 3 3 2 2 3" xfId="601"/>
    <cellStyle name="Финансовый 2 3 2 2 3 3 2 3" xfId="602"/>
    <cellStyle name="Финансовый 2 3 2 2 3 3 2 4" xfId="603"/>
    <cellStyle name="Финансовый 2 3 2 2 3 3 3" xfId="604"/>
    <cellStyle name="Финансовый 2 3 2 2 3 3 3 2" xfId="605"/>
    <cellStyle name="Финансовый 2 3 2 2 3 3 3 3" xfId="606"/>
    <cellStyle name="Финансовый 2 3 2 2 3 3 4" xfId="607"/>
    <cellStyle name="Финансовый 2 3 2 2 3 3 5" xfId="608"/>
    <cellStyle name="Финансовый 2 3 2 2 3 4" xfId="609"/>
    <cellStyle name="Финансовый 2 3 2 2 3 4 2" xfId="610"/>
    <cellStyle name="Финансовый 2 3 2 2 3 4 2 2" xfId="611"/>
    <cellStyle name="Финансовый 2 3 2 2 3 4 2 3" xfId="612"/>
    <cellStyle name="Финансовый 2 3 2 2 3 4 3" xfId="613"/>
    <cellStyle name="Финансовый 2 3 2 2 3 4 4" xfId="614"/>
    <cellStyle name="Финансовый 2 3 2 2 3 5" xfId="615"/>
    <cellStyle name="Финансовый 2 3 2 2 3 5 2" xfId="616"/>
    <cellStyle name="Финансовый 2 3 2 2 3 5 3" xfId="617"/>
    <cellStyle name="Финансовый 2 3 2 2 3 6" xfId="618"/>
    <cellStyle name="Финансовый 2 3 2 2 3 7" xfId="619"/>
    <cellStyle name="Финансовый 2 3 2 2 3 8" xfId="620"/>
    <cellStyle name="Финансовый 2 3 2 2 4" xfId="621"/>
    <cellStyle name="Финансовый 2 3 2 2 4 2" xfId="622"/>
    <cellStyle name="Финансовый 2 3 2 2 4 2 2" xfId="623"/>
    <cellStyle name="Финансовый 2 3 2 2 4 2 2 2" xfId="624"/>
    <cellStyle name="Финансовый 2 3 2 2 4 2 2 3" xfId="625"/>
    <cellStyle name="Финансовый 2 3 2 2 4 2 3" xfId="626"/>
    <cellStyle name="Финансовый 2 3 2 2 4 2 4" xfId="627"/>
    <cellStyle name="Финансовый 2 3 2 2 4 3" xfId="628"/>
    <cellStyle name="Финансовый 2 3 2 2 4 3 2" xfId="629"/>
    <cellStyle name="Финансовый 2 3 2 2 4 3 3" xfId="630"/>
    <cellStyle name="Финансовый 2 3 2 2 4 4" xfId="631"/>
    <cellStyle name="Финансовый 2 3 2 2 4 5" xfId="632"/>
    <cellStyle name="Финансовый 2 3 2 2 5" xfId="633"/>
    <cellStyle name="Финансовый 2 3 2 2 5 2" xfId="634"/>
    <cellStyle name="Финансовый 2 3 2 2 5 2 2" xfId="635"/>
    <cellStyle name="Финансовый 2 3 2 2 5 2 2 2" xfId="636"/>
    <cellStyle name="Финансовый 2 3 2 2 5 2 2 3" xfId="637"/>
    <cellStyle name="Финансовый 2 3 2 2 5 2 3" xfId="638"/>
    <cellStyle name="Финансовый 2 3 2 2 5 2 4" xfId="639"/>
    <cellStyle name="Финансовый 2 3 2 2 5 3" xfId="640"/>
    <cellStyle name="Финансовый 2 3 2 2 5 3 2" xfId="641"/>
    <cellStyle name="Финансовый 2 3 2 2 5 3 3" xfId="642"/>
    <cellStyle name="Финансовый 2 3 2 2 5 4" xfId="643"/>
    <cellStyle name="Финансовый 2 3 2 2 5 5" xfId="644"/>
    <cellStyle name="Финансовый 2 3 2 2 6" xfId="645"/>
    <cellStyle name="Финансовый 2 3 2 2 6 2" xfId="646"/>
    <cellStyle name="Финансовый 2 3 2 2 6 2 2" xfId="647"/>
    <cellStyle name="Финансовый 2 3 2 2 6 2 3" xfId="648"/>
    <cellStyle name="Финансовый 2 3 2 2 6 3" xfId="649"/>
    <cellStyle name="Финансовый 2 3 2 2 6 4" xfId="650"/>
    <cellStyle name="Финансовый 2 3 2 2 7" xfId="651"/>
    <cellStyle name="Финансовый 2 3 2 2 7 2" xfId="652"/>
    <cellStyle name="Финансовый 2 3 2 2 7 2 2" xfId="653"/>
    <cellStyle name="Финансовый 2 3 2 2 7 2 3" xfId="654"/>
    <cellStyle name="Финансовый 2 3 2 2 7 3" xfId="655"/>
    <cellStyle name="Финансовый 2 3 2 2 7 4" xfId="656"/>
    <cellStyle name="Финансовый 2 3 2 2 8" xfId="657"/>
    <cellStyle name="Финансовый 2 3 2 2 8 2" xfId="658"/>
    <cellStyle name="Финансовый 2 3 2 2 8 2 2" xfId="659"/>
    <cellStyle name="Финансовый 2 3 2 2 8 2 3" xfId="660"/>
    <cellStyle name="Финансовый 2 3 2 2 8 3" xfId="661"/>
    <cellStyle name="Финансовый 2 3 2 2 8 4" xfId="662"/>
    <cellStyle name="Финансовый 2 3 2 2 9" xfId="663"/>
    <cellStyle name="Финансовый 2 3 2 2 9 2" xfId="664"/>
    <cellStyle name="Финансовый 2 3 2 2 9 2 2" xfId="665"/>
    <cellStyle name="Финансовый 2 3 2 2 9 2 3" xfId="666"/>
    <cellStyle name="Финансовый 2 3 2 2 9 3" xfId="667"/>
    <cellStyle name="Финансовый 2 3 2 2 9 4" xfId="668"/>
    <cellStyle name="Финансовый 2 3 2 3" xfId="669"/>
    <cellStyle name="Финансовый 2 3 2 3 10" xfId="670"/>
    <cellStyle name="Финансовый 2 3 2 3 11" xfId="671"/>
    <cellStyle name="Финансовый 2 3 2 3 12" xfId="672"/>
    <cellStyle name="Финансовый 2 3 2 3 13" xfId="673"/>
    <cellStyle name="Финансовый 2 3 2 3 2" xfId="674"/>
    <cellStyle name="Финансовый 2 3 2 3 2 2" xfId="675"/>
    <cellStyle name="Финансовый 2 3 2 3 2 2 2" xfId="676"/>
    <cellStyle name="Финансовый 2 3 2 3 2 2 2 2" xfId="677"/>
    <cellStyle name="Финансовый 2 3 2 3 2 2 2 2 2" xfId="678"/>
    <cellStyle name="Финансовый 2 3 2 3 2 2 2 2 3" xfId="679"/>
    <cellStyle name="Финансовый 2 3 2 3 2 2 2 3" xfId="680"/>
    <cellStyle name="Финансовый 2 3 2 3 2 2 2 4" xfId="681"/>
    <cellStyle name="Финансовый 2 3 2 3 2 2 3" xfId="682"/>
    <cellStyle name="Финансовый 2 3 2 3 2 2 3 2" xfId="683"/>
    <cellStyle name="Финансовый 2 3 2 3 2 2 3 3" xfId="684"/>
    <cellStyle name="Финансовый 2 3 2 3 2 2 4" xfId="685"/>
    <cellStyle name="Финансовый 2 3 2 3 2 2 5" xfId="686"/>
    <cellStyle name="Финансовый 2 3 2 3 2 3" xfId="687"/>
    <cellStyle name="Финансовый 2 3 2 3 2 3 2" xfId="688"/>
    <cellStyle name="Финансовый 2 3 2 3 2 3 2 2" xfId="689"/>
    <cellStyle name="Финансовый 2 3 2 3 2 3 2 2 2" xfId="690"/>
    <cellStyle name="Финансовый 2 3 2 3 2 3 2 2 3" xfId="691"/>
    <cellStyle name="Финансовый 2 3 2 3 2 3 2 3" xfId="692"/>
    <cellStyle name="Финансовый 2 3 2 3 2 3 2 4" xfId="693"/>
    <cellStyle name="Финансовый 2 3 2 3 2 3 3" xfId="694"/>
    <cellStyle name="Финансовый 2 3 2 3 2 3 3 2" xfId="695"/>
    <cellStyle name="Финансовый 2 3 2 3 2 3 3 3" xfId="696"/>
    <cellStyle name="Финансовый 2 3 2 3 2 3 4" xfId="697"/>
    <cellStyle name="Финансовый 2 3 2 3 2 3 5" xfId="698"/>
    <cellStyle name="Финансовый 2 3 2 3 2 4" xfId="699"/>
    <cellStyle name="Финансовый 2 3 2 3 2 4 2" xfId="700"/>
    <cellStyle name="Финансовый 2 3 2 3 2 4 2 2" xfId="701"/>
    <cellStyle name="Финансовый 2 3 2 3 2 4 2 3" xfId="702"/>
    <cellStyle name="Финансовый 2 3 2 3 2 4 3" xfId="703"/>
    <cellStyle name="Финансовый 2 3 2 3 2 4 4" xfId="704"/>
    <cellStyle name="Финансовый 2 3 2 3 2 5" xfId="705"/>
    <cellStyle name="Финансовый 2 3 2 3 2 5 2" xfId="706"/>
    <cellStyle name="Финансовый 2 3 2 3 2 5 3" xfId="707"/>
    <cellStyle name="Финансовый 2 3 2 3 2 6" xfId="708"/>
    <cellStyle name="Финансовый 2 3 2 3 2 7" xfId="709"/>
    <cellStyle name="Финансовый 2 3 2 3 2 8" xfId="710"/>
    <cellStyle name="Финансовый 2 3 2 3 3" xfId="711"/>
    <cellStyle name="Финансовый 2 3 2 3 3 2" xfId="712"/>
    <cellStyle name="Финансовый 2 3 2 3 3 2 2" xfId="713"/>
    <cellStyle name="Финансовый 2 3 2 3 3 2 2 2" xfId="714"/>
    <cellStyle name="Финансовый 2 3 2 3 3 2 2 3" xfId="715"/>
    <cellStyle name="Финансовый 2 3 2 3 3 2 3" xfId="716"/>
    <cellStyle name="Финансовый 2 3 2 3 3 2 4" xfId="717"/>
    <cellStyle name="Финансовый 2 3 2 3 3 3" xfId="718"/>
    <cellStyle name="Финансовый 2 3 2 3 3 3 2" xfId="719"/>
    <cellStyle name="Финансовый 2 3 2 3 3 3 3" xfId="720"/>
    <cellStyle name="Финансовый 2 3 2 3 3 4" xfId="721"/>
    <cellStyle name="Финансовый 2 3 2 3 3 5" xfId="722"/>
    <cellStyle name="Финансовый 2 3 2 3 4" xfId="723"/>
    <cellStyle name="Финансовый 2 3 2 3 4 2" xfId="724"/>
    <cellStyle name="Финансовый 2 3 2 3 4 2 2" xfId="725"/>
    <cellStyle name="Финансовый 2 3 2 3 4 2 2 2" xfId="726"/>
    <cellStyle name="Финансовый 2 3 2 3 4 2 2 3" xfId="727"/>
    <cellStyle name="Финансовый 2 3 2 3 4 2 3" xfId="728"/>
    <cellStyle name="Финансовый 2 3 2 3 4 2 4" xfId="729"/>
    <cellStyle name="Финансовый 2 3 2 3 4 3" xfId="730"/>
    <cellStyle name="Финансовый 2 3 2 3 4 3 2" xfId="731"/>
    <cellStyle name="Финансовый 2 3 2 3 4 3 3" xfId="732"/>
    <cellStyle name="Финансовый 2 3 2 3 4 4" xfId="733"/>
    <cellStyle name="Финансовый 2 3 2 3 4 5" xfId="734"/>
    <cellStyle name="Финансовый 2 3 2 3 5" xfId="735"/>
    <cellStyle name="Финансовый 2 3 2 3 5 2" xfId="736"/>
    <cellStyle name="Финансовый 2 3 2 3 5 2 2" xfId="737"/>
    <cellStyle name="Финансовый 2 3 2 3 5 2 3" xfId="738"/>
    <cellStyle name="Финансовый 2 3 2 3 5 3" xfId="739"/>
    <cellStyle name="Финансовый 2 3 2 3 5 4" xfId="740"/>
    <cellStyle name="Финансовый 2 3 2 3 6" xfId="741"/>
    <cellStyle name="Финансовый 2 3 2 3 6 2" xfId="742"/>
    <cellStyle name="Финансовый 2 3 2 3 6 2 2" xfId="743"/>
    <cellStyle name="Финансовый 2 3 2 3 6 2 3" xfId="744"/>
    <cellStyle name="Финансовый 2 3 2 3 6 3" xfId="745"/>
    <cellStyle name="Финансовый 2 3 2 3 6 4" xfId="746"/>
    <cellStyle name="Финансовый 2 3 2 3 7" xfId="747"/>
    <cellStyle name="Финансовый 2 3 2 3 7 2" xfId="748"/>
    <cellStyle name="Финансовый 2 3 2 3 7 2 2" xfId="749"/>
    <cellStyle name="Финансовый 2 3 2 3 7 2 3" xfId="750"/>
    <cellStyle name="Финансовый 2 3 2 3 7 3" xfId="751"/>
    <cellStyle name="Финансовый 2 3 2 3 7 4" xfId="752"/>
    <cellStyle name="Финансовый 2 3 2 3 8" xfId="753"/>
    <cellStyle name="Финансовый 2 3 2 3 8 2" xfId="754"/>
    <cellStyle name="Финансовый 2 3 2 3 8 2 2" xfId="755"/>
    <cellStyle name="Финансовый 2 3 2 3 8 2 3" xfId="756"/>
    <cellStyle name="Финансовый 2 3 2 3 8 3" xfId="757"/>
    <cellStyle name="Финансовый 2 3 2 3 8 4" xfId="758"/>
    <cellStyle name="Финансовый 2 3 2 3 9" xfId="759"/>
    <cellStyle name="Финансовый 2 3 2 3 9 2" xfId="760"/>
    <cellStyle name="Финансовый 2 3 2 3 9 3" xfId="761"/>
    <cellStyle name="Финансовый 2 3 2 4" xfId="762"/>
    <cellStyle name="Финансовый 2 3 2 4 10" xfId="763"/>
    <cellStyle name="Финансовый 2 3 2 4 11" xfId="764"/>
    <cellStyle name="Финансовый 2 3 2 4 12" xfId="765"/>
    <cellStyle name="Финансовый 2 3 2 4 13" xfId="766"/>
    <cellStyle name="Финансовый 2 3 2 4 2" xfId="767"/>
    <cellStyle name="Финансовый 2 3 2 4 2 2" xfId="768"/>
    <cellStyle name="Финансовый 2 3 2 4 2 2 2" xfId="769"/>
    <cellStyle name="Финансовый 2 3 2 4 2 2 2 2" xfId="770"/>
    <cellStyle name="Финансовый 2 3 2 4 2 2 2 2 2" xfId="771"/>
    <cellStyle name="Финансовый 2 3 2 4 2 2 2 2 3" xfId="772"/>
    <cellStyle name="Финансовый 2 3 2 4 2 2 2 3" xfId="773"/>
    <cellStyle name="Финансовый 2 3 2 4 2 2 2 4" xfId="774"/>
    <cellStyle name="Финансовый 2 3 2 4 2 2 3" xfId="775"/>
    <cellStyle name="Финансовый 2 3 2 4 2 2 3 2" xfId="776"/>
    <cellStyle name="Финансовый 2 3 2 4 2 2 3 3" xfId="777"/>
    <cellStyle name="Финансовый 2 3 2 4 2 2 4" xfId="778"/>
    <cellStyle name="Финансовый 2 3 2 4 2 2 5" xfId="779"/>
    <cellStyle name="Финансовый 2 3 2 4 2 3" xfId="780"/>
    <cellStyle name="Финансовый 2 3 2 4 2 3 2" xfId="781"/>
    <cellStyle name="Финансовый 2 3 2 4 2 3 2 2" xfId="782"/>
    <cellStyle name="Финансовый 2 3 2 4 2 3 2 2 2" xfId="783"/>
    <cellStyle name="Финансовый 2 3 2 4 2 3 2 2 3" xfId="784"/>
    <cellStyle name="Финансовый 2 3 2 4 2 3 2 3" xfId="785"/>
    <cellStyle name="Финансовый 2 3 2 4 2 3 2 4" xfId="786"/>
    <cellStyle name="Финансовый 2 3 2 4 2 3 3" xfId="787"/>
    <cellStyle name="Финансовый 2 3 2 4 2 3 3 2" xfId="788"/>
    <cellStyle name="Финансовый 2 3 2 4 2 3 3 3" xfId="789"/>
    <cellStyle name="Финансовый 2 3 2 4 2 3 4" xfId="790"/>
    <cellStyle name="Финансовый 2 3 2 4 2 3 5" xfId="791"/>
    <cellStyle name="Финансовый 2 3 2 4 2 4" xfId="792"/>
    <cellStyle name="Финансовый 2 3 2 4 2 4 2" xfId="793"/>
    <cellStyle name="Финансовый 2 3 2 4 2 4 2 2" xfId="794"/>
    <cellStyle name="Финансовый 2 3 2 4 2 4 2 3" xfId="795"/>
    <cellStyle name="Финансовый 2 3 2 4 2 4 3" xfId="796"/>
    <cellStyle name="Финансовый 2 3 2 4 2 4 4" xfId="797"/>
    <cellStyle name="Финансовый 2 3 2 4 2 5" xfId="798"/>
    <cellStyle name="Финансовый 2 3 2 4 2 5 2" xfId="799"/>
    <cellStyle name="Финансовый 2 3 2 4 2 5 3" xfId="800"/>
    <cellStyle name="Финансовый 2 3 2 4 2 6" xfId="801"/>
    <cellStyle name="Финансовый 2 3 2 4 2 7" xfId="802"/>
    <cellStyle name="Финансовый 2 3 2 4 2 8" xfId="803"/>
    <cellStyle name="Финансовый 2 3 2 4 3" xfId="804"/>
    <cellStyle name="Финансовый 2 3 2 4 3 2" xfId="805"/>
    <cellStyle name="Финансовый 2 3 2 4 3 2 2" xfId="806"/>
    <cellStyle name="Финансовый 2 3 2 4 3 2 2 2" xfId="807"/>
    <cellStyle name="Финансовый 2 3 2 4 3 2 2 3" xfId="808"/>
    <cellStyle name="Финансовый 2 3 2 4 3 2 3" xfId="809"/>
    <cellStyle name="Финансовый 2 3 2 4 3 2 4" xfId="810"/>
    <cellStyle name="Финансовый 2 3 2 4 3 3" xfId="811"/>
    <cellStyle name="Финансовый 2 3 2 4 3 3 2" xfId="812"/>
    <cellStyle name="Финансовый 2 3 2 4 3 3 3" xfId="813"/>
    <cellStyle name="Финансовый 2 3 2 4 3 4" xfId="814"/>
    <cellStyle name="Финансовый 2 3 2 4 3 5" xfId="815"/>
    <cellStyle name="Финансовый 2 3 2 4 4" xfId="816"/>
    <cellStyle name="Финансовый 2 3 2 4 4 2" xfId="817"/>
    <cellStyle name="Финансовый 2 3 2 4 4 2 2" xfId="818"/>
    <cellStyle name="Финансовый 2 3 2 4 4 2 2 2" xfId="819"/>
    <cellStyle name="Финансовый 2 3 2 4 4 2 2 3" xfId="820"/>
    <cellStyle name="Финансовый 2 3 2 4 4 2 3" xfId="821"/>
    <cellStyle name="Финансовый 2 3 2 4 4 2 4" xfId="822"/>
    <cellStyle name="Финансовый 2 3 2 4 4 3" xfId="823"/>
    <cellStyle name="Финансовый 2 3 2 4 4 3 2" xfId="824"/>
    <cellStyle name="Финансовый 2 3 2 4 4 3 3" xfId="825"/>
    <cellStyle name="Финансовый 2 3 2 4 4 4" xfId="826"/>
    <cellStyle name="Финансовый 2 3 2 4 4 5" xfId="827"/>
    <cellStyle name="Финансовый 2 3 2 4 5" xfId="828"/>
    <cellStyle name="Финансовый 2 3 2 4 5 2" xfId="829"/>
    <cellStyle name="Финансовый 2 3 2 4 5 2 2" xfId="830"/>
    <cellStyle name="Финансовый 2 3 2 4 5 2 3" xfId="831"/>
    <cellStyle name="Финансовый 2 3 2 4 5 3" xfId="832"/>
    <cellStyle name="Финансовый 2 3 2 4 5 4" xfId="833"/>
    <cellStyle name="Финансовый 2 3 2 4 6" xfId="834"/>
    <cellStyle name="Финансовый 2 3 2 4 6 2" xfId="835"/>
    <cellStyle name="Финансовый 2 3 2 4 6 2 2" xfId="836"/>
    <cellStyle name="Финансовый 2 3 2 4 6 2 3" xfId="837"/>
    <cellStyle name="Финансовый 2 3 2 4 6 3" xfId="838"/>
    <cellStyle name="Финансовый 2 3 2 4 6 4" xfId="839"/>
    <cellStyle name="Финансовый 2 3 2 4 7" xfId="840"/>
    <cellStyle name="Финансовый 2 3 2 4 7 2" xfId="841"/>
    <cellStyle name="Финансовый 2 3 2 4 7 2 2" xfId="842"/>
    <cellStyle name="Финансовый 2 3 2 4 7 2 3" xfId="843"/>
    <cellStyle name="Финансовый 2 3 2 4 7 3" xfId="844"/>
    <cellStyle name="Финансовый 2 3 2 4 7 4" xfId="845"/>
    <cellStyle name="Финансовый 2 3 2 4 8" xfId="846"/>
    <cellStyle name="Финансовый 2 3 2 4 8 2" xfId="847"/>
    <cellStyle name="Финансовый 2 3 2 4 8 2 2" xfId="848"/>
    <cellStyle name="Финансовый 2 3 2 4 8 2 3" xfId="849"/>
    <cellStyle name="Финансовый 2 3 2 4 8 3" xfId="850"/>
    <cellStyle name="Финансовый 2 3 2 4 8 4" xfId="851"/>
    <cellStyle name="Финансовый 2 3 2 4 9" xfId="852"/>
    <cellStyle name="Финансовый 2 3 2 4 9 2" xfId="853"/>
    <cellStyle name="Финансовый 2 3 2 4 9 3" xfId="854"/>
    <cellStyle name="Финансовый 2 3 2 5" xfId="855"/>
    <cellStyle name="Финансовый 2 3 2 5 2" xfId="856"/>
    <cellStyle name="Финансовый 2 3 2 5 2 2" xfId="857"/>
    <cellStyle name="Финансовый 2 3 2 5 2 2 2" xfId="858"/>
    <cellStyle name="Финансовый 2 3 2 5 2 2 2 2" xfId="859"/>
    <cellStyle name="Финансовый 2 3 2 5 2 2 2 3" xfId="860"/>
    <cellStyle name="Финансовый 2 3 2 5 2 2 3" xfId="861"/>
    <cellStyle name="Финансовый 2 3 2 5 2 2 4" xfId="862"/>
    <cellStyle name="Финансовый 2 3 2 5 2 3" xfId="863"/>
    <cellStyle name="Финансовый 2 3 2 5 2 3 2" xfId="864"/>
    <cellStyle name="Финансовый 2 3 2 5 2 3 3" xfId="865"/>
    <cellStyle name="Финансовый 2 3 2 5 2 4" xfId="866"/>
    <cellStyle name="Финансовый 2 3 2 5 2 5" xfId="867"/>
    <cellStyle name="Финансовый 2 3 2 5 3" xfId="868"/>
    <cellStyle name="Финансовый 2 3 2 5 3 2" xfId="869"/>
    <cellStyle name="Финансовый 2 3 2 5 3 2 2" xfId="870"/>
    <cellStyle name="Финансовый 2 3 2 5 3 2 2 2" xfId="871"/>
    <cellStyle name="Финансовый 2 3 2 5 3 2 2 3" xfId="872"/>
    <cellStyle name="Финансовый 2 3 2 5 3 2 3" xfId="873"/>
    <cellStyle name="Финансовый 2 3 2 5 3 2 4" xfId="874"/>
    <cellStyle name="Финансовый 2 3 2 5 3 3" xfId="875"/>
    <cellStyle name="Финансовый 2 3 2 5 3 3 2" xfId="876"/>
    <cellStyle name="Финансовый 2 3 2 5 3 3 3" xfId="877"/>
    <cellStyle name="Финансовый 2 3 2 5 3 4" xfId="878"/>
    <cellStyle name="Финансовый 2 3 2 5 3 5" xfId="879"/>
    <cellStyle name="Финансовый 2 3 2 5 4" xfId="880"/>
    <cellStyle name="Финансовый 2 3 2 5 4 2" xfId="881"/>
    <cellStyle name="Финансовый 2 3 2 5 4 2 2" xfId="882"/>
    <cellStyle name="Финансовый 2 3 2 5 4 2 3" xfId="883"/>
    <cellStyle name="Финансовый 2 3 2 5 4 3" xfId="884"/>
    <cellStyle name="Финансовый 2 3 2 5 4 4" xfId="885"/>
    <cellStyle name="Финансовый 2 3 2 5 5" xfId="886"/>
    <cellStyle name="Финансовый 2 3 2 5 5 2" xfId="887"/>
    <cellStyle name="Финансовый 2 3 2 5 5 3" xfId="888"/>
    <cellStyle name="Финансовый 2 3 2 5 6" xfId="889"/>
    <cellStyle name="Финансовый 2 3 2 5 7" xfId="890"/>
    <cellStyle name="Финансовый 2 3 2 5 8" xfId="891"/>
    <cellStyle name="Финансовый 2 3 2 6" xfId="892"/>
    <cellStyle name="Финансовый 2 3 2 6 2" xfId="893"/>
    <cellStyle name="Финансовый 2 3 2 6 2 2" xfId="894"/>
    <cellStyle name="Финансовый 2 3 2 6 2 2 2" xfId="895"/>
    <cellStyle name="Финансовый 2 3 2 6 2 2 3" xfId="896"/>
    <cellStyle name="Финансовый 2 3 2 6 2 3" xfId="897"/>
    <cellStyle name="Финансовый 2 3 2 6 2 4" xfId="898"/>
    <cellStyle name="Финансовый 2 3 2 6 3" xfId="899"/>
    <cellStyle name="Финансовый 2 3 2 6 3 2" xfId="900"/>
    <cellStyle name="Финансовый 2 3 2 6 3 3" xfId="901"/>
    <cellStyle name="Финансовый 2 3 2 6 4" xfId="902"/>
    <cellStyle name="Финансовый 2 3 2 6 5" xfId="903"/>
    <cellStyle name="Финансовый 2 3 2 7" xfId="904"/>
    <cellStyle name="Финансовый 2 3 2 7 2" xfId="905"/>
    <cellStyle name="Финансовый 2 3 2 7 2 2" xfId="906"/>
    <cellStyle name="Финансовый 2 3 2 7 2 2 2" xfId="907"/>
    <cellStyle name="Финансовый 2 3 2 7 2 2 3" xfId="908"/>
    <cellStyle name="Финансовый 2 3 2 7 2 3" xfId="909"/>
    <cellStyle name="Финансовый 2 3 2 7 2 4" xfId="910"/>
    <cellStyle name="Финансовый 2 3 2 7 3" xfId="911"/>
    <cellStyle name="Финансовый 2 3 2 7 3 2" xfId="912"/>
    <cellStyle name="Финансовый 2 3 2 7 3 3" xfId="913"/>
    <cellStyle name="Финансовый 2 3 2 7 4" xfId="914"/>
    <cellStyle name="Финансовый 2 3 2 7 5" xfId="915"/>
    <cellStyle name="Финансовый 2 3 2 8" xfId="916"/>
    <cellStyle name="Финансовый 2 3 2 8 2" xfId="917"/>
    <cellStyle name="Финансовый 2 3 2 8 2 2" xfId="918"/>
    <cellStyle name="Финансовый 2 3 2 8 2 3" xfId="919"/>
    <cellStyle name="Финансовый 2 3 2 8 3" xfId="920"/>
    <cellStyle name="Финансовый 2 3 2 8 4" xfId="921"/>
    <cellStyle name="Финансовый 2 3 2 9" xfId="922"/>
    <cellStyle name="Финансовый 2 3 2 9 2" xfId="923"/>
    <cellStyle name="Финансовый 2 3 2 9 2 2" xfId="924"/>
    <cellStyle name="Финансовый 2 3 2 9 2 3" xfId="925"/>
    <cellStyle name="Финансовый 2 3 2 9 3" xfId="926"/>
    <cellStyle name="Финансовый 2 3 2 9 4" xfId="927"/>
    <cellStyle name="Финансовый 2 3 3" xfId="928"/>
    <cellStyle name="Финансовый 2 3 3 10" xfId="929"/>
    <cellStyle name="Финансовый 2 3 3 10 2" xfId="930"/>
    <cellStyle name="Финансовый 2 3 3 10 3" xfId="931"/>
    <cellStyle name="Финансовый 2 3 3 11" xfId="932"/>
    <cellStyle name="Финансовый 2 3 3 12" xfId="933"/>
    <cellStyle name="Финансовый 2 3 3 13" xfId="934"/>
    <cellStyle name="Финансовый 2 3 3 14" xfId="935"/>
    <cellStyle name="Финансовый 2 3 3 2" xfId="936"/>
    <cellStyle name="Финансовый 2 3 3 2 10" xfId="937"/>
    <cellStyle name="Финансовый 2 3 3 2 11" xfId="938"/>
    <cellStyle name="Финансовый 2 3 3 2 12" xfId="939"/>
    <cellStyle name="Финансовый 2 3 3 2 13" xfId="940"/>
    <cellStyle name="Финансовый 2 3 3 2 2" xfId="941"/>
    <cellStyle name="Финансовый 2 3 3 2 2 2" xfId="942"/>
    <cellStyle name="Финансовый 2 3 3 2 2 2 2" xfId="943"/>
    <cellStyle name="Финансовый 2 3 3 2 2 2 2 2" xfId="944"/>
    <cellStyle name="Финансовый 2 3 3 2 2 2 2 2 2" xfId="945"/>
    <cellStyle name="Финансовый 2 3 3 2 2 2 2 2 3" xfId="946"/>
    <cellStyle name="Финансовый 2 3 3 2 2 2 2 3" xfId="947"/>
    <cellStyle name="Финансовый 2 3 3 2 2 2 2 4" xfId="948"/>
    <cellStyle name="Финансовый 2 3 3 2 2 2 3" xfId="949"/>
    <cellStyle name="Финансовый 2 3 3 2 2 2 3 2" xfId="950"/>
    <cellStyle name="Финансовый 2 3 3 2 2 2 3 3" xfId="951"/>
    <cellStyle name="Финансовый 2 3 3 2 2 2 4" xfId="952"/>
    <cellStyle name="Финансовый 2 3 3 2 2 2 5" xfId="953"/>
    <cellStyle name="Финансовый 2 3 3 2 2 3" xfId="954"/>
    <cellStyle name="Финансовый 2 3 3 2 2 3 2" xfId="955"/>
    <cellStyle name="Финансовый 2 3 3 2 2 3 2 2" xfId="956"/>
    <cellStyle name="Финансовый 2 3 3 2 2 3 2 2 2" xfId="957"/>
    <cellStyle name="Финансовый 2 3 3 2 2 3 2 2 3" xfId="958"/>
    <cellStyle name="Финансовый 2 3 3 2 2 3 2 3" xfId="959"/>
    <cellStyle name="Финансовый 2 3 3 2 2 3 2 4" xfId="960"/>
    <cellStyle name="Финансовый 2 3 3 2 2 3 3" xfId="961"/>
    <cellStyle name="Финансовый 2 3 3 2 2 3 3 2" xfId="962"/>
    <cellStyle name="Финансовый 2 3 3 2 2 3 3 3" xfId="963"/>
    <cellStyle name="Финансовый 2 3 3 2 2 3 4" xfId="964"/>
    <cellStyle name="Финансовый 2 3 3 2 2 3 5" xfId="965"/>
    <cellStyle name="Финансовый 2 3 3 2 2 4" xfId="966"/>
    <cellStyle name="Финансовый 2 3 3 2 2 4 2" xfId="967"/>
    <cellStyle name="Финансовый 2 3 3 2 2 4 2 2" xfId="968"/>
    <cellStyle name="Финансовый 2 3 3 2 2 4 2 3" xfId="969"/>
    <cellStyle name="Финансовый 2 3 3 2 2 4 3" xfId="970"/>
    <cellStyle name="Финансовый 2 3 3 2 2 4 4" xfId="971"/>
    <cellStyle name="Финансовый 2 3 3 2 2 5" xfId="972"/>
    <cellStyle name="Финансовый 2 3 3 2 2 5 2" xfId="973"/>
    <cellStyle name="Финансовый 2 3 3 2 2 5 3" xfId="974"/>
    <cellStyle name="Финансовый 2 3 3 2 2 6" xfId="975"/>
    <cellStyle name="Финансовый 2 3 3 2 2 7" xfId="976"/>
    <cellStyle name="Финансовый 2 3 3 2 2 8" xfId="977"/>
    <cellStyle name="Финансовый 2 3 3 2 3" xfId="978"/>
    <cellStyle name="Финансовый 2 3 3 2 3 2" xfId="979"/>
    <cellStyle name="Финансовый 2 3 3 2 3 2 2" xfId="980"/>
    <cellStyle name="Финансовый 2 3 3 2 3 2 2 2" xfId="981"/>
    <cellStyle name="Финансовый 2 3 3 2 3 2 2 3" xfId="982"/>
    <cellStyle name="Финансовый 2 3 3 2 3 2 3" xfId="983"/>
    <cellStyle name="Финансовый 2 3 3 2 3 2 4" xfId="984"/>
    <cellStyle name="Финансовый 2 3 3 2 3 3" xfId="985"/>
    <cellStyle name="Финансовый 2 3 3 2 3 3 2" xfId="986"/>
    <cellStyle name="Финансовый 2 3 3 2 3 3 3" xfId="987"/>
    <cellStyle name="Финансовый 2 3 3 2 3 4" xfId="988"/>
    <cellStyle name="Финансовый 2 3 3 2 3 5" xfId="989"/>
    <cellStyle name="Финансовый 2 3 3 2 4" xfId="990"/>
    <cellStyle name="Финансовый 2 3 3 2 4 2" xfId="991"/>
    <cellStyle name="Финансовый 2 3 3 2 4 2 2" xfId="992"/>
    <cellStyle name="Финансовый 2 3 3 2 4 2 2 2" xfId="993"/>
    <cellStyle name="Финансовый 2 3 3 2 4 2 2 3" xfId="994"/>
    <cellStyle name="Финансовый 2 3 3 2 4 2 3" xfId="995"/>
    <cellStyle name="Финансовый 2 3 3 2 4 2 4" xfId="996"/>
    <cellStyle name="Финансовый 2 3 3 2 4 3" xfId="997"/>
    <cellStyle name="Финансовый 2 3 3 2 4 3 2" xfId="998"/>
    <cellStyle name="Финансовый 2 3 3 2 4 3 3" xfId="999"/>
    <cellStyle name="Финансовый 2 3 3 2 4 4" xfId="1000"/>
    <cellStyle name="Финансовый 2 3 3 2 4 5" xfId="1001"/>
    <cellStyle name="Финансовый 2 3 3 2 5" xfId="1002"/>
    <cellStyle name="Финансовый 2 3 3 2 5 2" xfId="1003"/>
    <cellStyle name="Финансовый 2 3 3 2 5 2 2" xfId="1004"/>
    <cellStyle name="Финансовый 2 3 3 2 5 2 3" xfId="1005"/>
    <cellStyle name="Финансовый 2 3 3 2 5 3" xfId="1006"/>
    <cellStyle name="Финансовый 2 3 3 2 5 4" xfId="1007"/>
    <cellStyle name="Финансовый 2 3 3 2 6" xfId="1008"/>
    <cellStyle name="Финансовый 2 3 3 2 6 2" xfId="1009"/>
    <cellStyle name="Финансовый 2 3 3 2 6 2 2" xfId="1010"/>
    <cellStyle name="Финансовый 2 3 3 2 6 2 3" xfId="1011"/>
    <cellStyle name="Финансовый 2 3 3 2 6 3" xfId="1012"/>
    <cellStyle name="Финансовый 2 3 3 2 6 4" xfId="1013"/>
    <cellStyle name="Финансовый 2 3 3 2 7" xfId="1014"/>
    <cellStyle name="Финансовый 2 3 3 2 7 2" xfId="1015"/>
    <cellStyle name="Финансовый 2 3 3 2 7 2 2" xfId="1016"/>
    <cellStyle name="Финансовый 2 3 3 2 7 2 3" xfId="1017"/>
    <cellStyle name="Финансовый 2 3 3 2 7 3" xfId="1018"/>
    <cellStyle name="Финансовый 2 3 3 2 7 4" xfId="1019"/>
    <cellStyle name="Финансовый 2 3 3 2 8" xfId="1020"/>
    <cellStyle name="Финансовый 2 3 3 2 8 2" xfId="1021"/>
    <cellStyle name="Финансовый 2 3 3 2 8 2 2" xfId="1022"/>
    <cellStyle name="Финансовый 2 3 3 2 8 2 3" xfId="1023"/>
    <cellStyle name="Финансовый 2 3 3 2 8 3" xfId="1024"/>
    <cellStyle name="Финансовый 2 3 3 2 8 4" xfId="1025"/>
    <cellStyle name="Финансовый 2 3 3 2 9" xfId="1026"/>
    <cellStyle name="Финансовый 2 3 3 2 9 2" xfId="1027"/>
    <cellStyle name="Финансовый 2 3 3 2 9 3" xfId="1028"/>
    <cellStyle name="Финансовый 2 3 3 3" xfId="1029"/>
    <cellStyle name="Финансовый 2 3 3 3 2" xfId="1030"/>
    <cellStyle name="Финансовый 2 3 3 3 2 2" xfId="1031"/>
    <cellStyle name="Финансовый 2 3 3 3 2 2 2" xfId="1032"/>
    <cellStyle name="Финансовый 2 3 3 3 2 2 2 2" xfId="1033"/>
    <cellStyle name="Финансовый 2 3 3 3 2 2 2 3" xfId="1034"/>
    <cellStyle name="Финансовый 2 3 3 3 2 2 3" xfId="1035"/>
    <cellStyle name="Финансовый 2 3 3 3 2 2 4" xfId="1036"/>
    <cellStyle name="Финансовый 2 3 3 3 2 3" xfId="1037"/>
    <cellStyle name="Финансовый 2 3 3 3 2 3 2" xfId="1038"/>
    <cellStyle name="Финансовый 2 3 3 3 2 3 3" xfId="1039"/>
    <cellStyle name="Финансовый 2 3 3 3 2 4" xfId="1040"/>
    <cellStyle name="Финансовый 2 3 3 3 2 5" xfId="1041"/>
    <cellStyle name="Финансовый 2 3 3 3 3" xfId="1042"/>
    <cellStyle name="Финансовый 2 3 3 3 3 2" xfId="1043"/>
    <cellStyle name="Финансовый 2 3 3 3 3 2 2" xfId="1044"/>
    <cellStyle name="Финансовый 2 3 3 3 3 2 2 2" xfId="1045"/>
    <cellStyle name="Финансовый 2 3 3 3 3 2 2 3" xfId="1046"/>
    <cellStyle name="Финансовый 2 3 3 3 3 2 3" xfId="1047"/>
    <cellStyle name="Финансовый 2 3 3 3 3 2 4" xfId="1048"/>
    <cellStyle name="Финансовый 2 3 3 3 3 3" xfId="1049"/>
    <cellStyle name="Финансовый 2 3 3 3 3 3 2" xfId="1050"/>
    <cellStyle name="Финансовый 2 3 3 3 3 3 3" xfId="1051"/>
    <cellStyle name="Финансовый 2 3 3 3 3 4" xfId="1052"/>
    <cellStyle name="Финансовый 2 3 3 3 3 5" xfId="1053"/>
    <cellStyle name="Финансовый 2 3 3 3 4" xfId="1054"/>
    <cellStyle name="Финансовый 2 3 3 3 4 2" xfId="1055"/>
    <cellStyle name="Финансовый 2 3 3 3 4 2 2" xfId="1056"/>
    <cellStyle name="Финансовый 2 3 3 3 4 2 3" xfId="1057"/>
    <cellStyle name="Финансовый 2 3 3 3 4 3" xfId="1058"/>
    <cellStyle name="Финансовый 2 3 3 3 4 4" xfId="1059"/>
    <cellStyle name="Финансовый 2 3 3 3 5" xfId="1060"/>
    <cellStyle name="Финансовый 2 3 3 3 5 2" xfId="1061"/>
    <cellStyle name="Финансовый 2 3 3 3 5 3" xfId="1062"/>
    <cellStyle name="Финансовый 2 3 3 3 6" xfId="1063"/>
    <cellStyle name="Финансовый 2 3 3 3 7" xfId="1064"/>
    <cellStyle name="Финансовый 2 3 3 3 8" xfId="1065"/>
    <cellStyle name="Финансовый 2 3 3 4" xfId="1066"/>
    <cellStyle name="Финансовый 2 3 3 4 2" xfId="1067"/>
    <cellStyle name="Финансовый 2 3 3 4 2 2" xfId="1068"/>
    <cellStyle name="Финансовый 2 3 3 4 2 2 2" xfId="1069"/>
    <cellStyle name="Финансовый 2 3 3 4 2 2 3" xfId="1070"/>
    <cellStyle name="Финансовый 2 3 3 4 2 3" xfId="1071"/>
    <cellStyle name="Финансовый 2 3 3 4 2 4" xfId="1072"/>
    <cellStyle name="Финансовый 2 3 3 4 3" xfId="1073"/>
    <cellStyle name="Финансовый 2 3 3 4 3 2" xfId="1074"/>
    <cellStyle name="Финансовый 2 3 3 4 3 3" xfId="1075"/>
    <cellStyle name="Финансовый 2 3 3 4 4" xfId="1076"/>
    <cellStyle name="Финансовый 2 3 3 4 5" xfId="1077"/>
    <cellStyle name="Финансовый 2 3 3 5" xfId="1078"/>
    <cellStyle name="Финансовый 2 3 3 5 2" xfId="1079"/>
    <cellStyle name="Финансовый 2 3 3 5 2 2" xfId="1080"/>
    <cellStyle name="Финансовый 2 3 3 5 2 2 2" xfId="1081"/>
    <cellStyle name="Финансовый 2 3 3 5 2 2 3" xfId="1082"/>
    <cellStyle name="Финансовый 2 3 3 5 2 3" xfId="1083"/>
    <cellStyle name="Финансовый 2 3 3 5 2 4" xfId="1084"/>
    <cellStyle name="Финансовый 2 3 3 5 3" xfId="1085"/>
    <cellStyle name="Финансовый 2 3 3 5 3 2" xfId="1086"/>
    <cellStyle name="Финансовый 2 3 3 5 3 3" xfId="1087"/>
    <cellStyle name="Финансовый 2 3 3 5 4" xfId="1088"/>
    <cellStyle name="Финансовый 2 3 3 5 5" xfId="1089"/>
    <cellStyle name="Финансовый 2 3 3 6" xfId="1090"/>
    <cellStyle name="Финансовый 2 3 3 6 2" xfId="1091"/>
    <cellStyle name="Финансовый 2 3 3 6 2 2" xfId="1092"/>
    <cellStyle name="Финансовый 2 3 3 6 2 3" xfId="1093"/>
    <cellStyle name="Финансовый 2 3 3 6 3" xfId="1094"/>
    <cellStyle name="Финансовый 2 3 3 6 4" xfId="1095"/>
    <cellStyle name="Финансовый 2 3 3 7" xfId="1096"/>
    <cellStyle name="Финансовый 2 3 3 7 2" xfId="1097"/>
    <cellStyle name="Финансовый 2 3 3 7 2 2" xfId="1098"/>
    <cellStyle name="Финансовый 2 3 3 7 2 3" xfId="1099"/>
    <cellStyle name="Финансовый 2 3 3 7 3" xfId="1100"/>
    <cellStyle name="Финансовый 2 3 3 7 4" xfId="1101"/>
    <cellStyle name="Финансовый 2 3 3 8" xfId="1102"/>
    <cellStyle name="Финансовый 2 3 3 8 2" xfId="1103"/>
    <cellStyle name="Финансовый 2 3 3 8 2 2" xfId="1104"/>
    <cellStyle name="Финансовый 2 3 3 8 2 3" xfId="1105"/>
    <cellStyle name="Финансовый 2 3 3 8 3" xfId="1106"/>
    <cellStyle name="Финансовый 2 3 3 8 4" xfId="1107"/>
    <cellStyle name="Финансовый 2 3 3 9" xfId="1108"/>
    <cellStyle name="Финансовый 2 3 3 9 2" xfId="1109"/>
    <cellStyle name="Финансовый 2 3 3 9 2 2" xfId="1110"/>
    <cellStyle name="Финансовый 2 3 3 9 2 3" xfId="1111"/>
    <cellStyle name="Финансовый 2 3 3 9 3" xfId="1112"/>
    <cellStyle name="Финансовый 2 3 3 9 4" xfId="1113"/>
    <cellStyle name="Финансовый 2 3 4" xfId="1114"/>
    <cellStyle name="Финансовый 2 3 4 10" xfId="1115"/>
    <cellStyle name="Финансовый 2 3 4 11" xfId="1116"/>
    <cellStyle name="Финансовый 2 3 4 12" xfId="1117"/>
    <cellStyle name="Финансовый 2 3 4 13" xfId="1118"/>
    <cellStyle name="Финансовый 2 3 4 2" xfId="1119"/>
    <cellStyle name="Финансовый 2 3 4 2 2" xfId="1120"/>
    <cellStyle name="Финансовый 2 3 4 2 2 2" xfId="1121"/>
    <cellStyle name="Финансовый 2 3 4 2 2 2 2" xfId="1122"/>
    <cellStyle name="Финансовый 2 3 4 2 2 2 2 2" xfId="1123"/>
    <cellStyle name="Финансовый 2 3 4 2 2 2 2 3" xfId="1124"/>
    <cellStyle name="Финансовый 2 3 4 2 2 2 3" xfId="1125"/>
    <cellStyle name="Финансовый 2 3 4 2 2 2 4" xfId="1126"/>
    <cellStyle name="Финансовый 2 3 4 2 2 3" xfId="1127"/>
    <cellStyle name="Финансовый 2 3 4 2 2 3 2" xfId="1128"/>
    <cellStyle name="Финансовый 2 3 4 2 2 3 3" xfId="1129"/>
    <cellStyle name="Финансовый 2 3 4 2 2 4" xfId="1130"/>
    <cellStyle name="Финансовый 2 3 4 2 2 5" xfId="1131"/>
    <cellStyle name="Финансовый 2 3 4 2 3" xfId="1132"/>
    <cellStyle name="Финансовый 2 3 4 2 3 2" xfId="1133"/>
    <cellStyle name="Финансовый 2 3 4 2 3 2 2" xfId="1134"/>
    <cellStyle name="Финансовый 2 3 4 2 3 2 2 2" xfId="1135"/>
    <cellStyle name="Финансовый 2 3 4 2 3 2 2 3" xfId="1136"/>
    <cellStyle name="Финансовый 2 3 4 2 3 2 3" xfId="1137"/>
    <cellStyle name="Финансовый 2 3 4 2 3 2 4" xfId="1138"/>
    <cellStyle name="Финансовый 2 3 4 2 3 3" xfId="1139"/>
    <cellStyle name="Финансовый 2 3 4 2 3 3 2" xfId="1140"/>
    <cellStyle name="Финансовый 2 3 4 2 3 3 3" xfId="1141"/>
    <cellStyle name="Финансовый 2 3 4 2 3 4" xfId="1142"/>
    <cellStyle name="Финансовый 2 3 4 2 3 5" xfId="1143"/>
    <cellStyle name="Финансовый 2 3 4 2 4" xfId="1144"/>
    <cellStyle name="Финансовый 2 3 4 2 4 2" xfId="1145"/>
    <cellStyle name="Финансовый 2 3 4 2 4 2 2" xfId="1146"/>
    <cellStyle name="Финансовый 2 3 4 2 4 2 3" xfId="1147"/>
    <cellStyle name="Финансовый 2 3 4 2 4 3" xfId="1148"/>
    <cellStyle name="Финансовый 2 3 4 2 4 4" xfId="1149"/>
    <cellStyle name="Финансовый 2 3 4 2 5" xfId="1150"/>
    <cellStyle name="Финансовый 2 3 4 2 5 2" xfId="1151"/>
    <cellStyle name="Финансовый 2 3 4 2 5 3" xfId="1152"/>
    <cellStyle name="Финансовый 2 3 4 2 6" xfId="1153"/>
    <cellStyle name="Финансовый 2 3 4 2 7" xfId="1154"/>
    <cellStyle name="Финансовый 2 3 4 2 8" xfId="1155"/>
    <cellStyle name="Финансовый 2 3 4 3" xfId="1156"/>
    <cellStyle name="Финансовый 2 3 4 3 2" xfId="1157"/>
    <cellStyle name="Финансовый 2 3 4 3 2 2" xfId="1158"/>
    <cellStyle name="Финансовый 2 3 4 3 2 2 2" xfId="1159"/>
    <cellStyle name="Финансовый 2 3 4 3 2 2 3" xfId="1160"/>
    <cellStyle name="Финансовый 2 3 4 3 2 3" xfId="1161"/>
    <cellStyle name="Финансовый 2 3 4 3 2 4" xfId="1162"/>
    <cellStyle name="Финансовый 2 3 4 3 3" xfId="1163"/>
    <cellStyle name="Финансовый 2 3 4 3 3 2" xfId="1164"/>
    <cellStyle name="Финансовый 2 3 4 3 3 3" xfId="1165"/>
    <cellStyle name="Финансовый 2 3 4 3 4" xfId="1166"/>
    <cellStyle name="Финансовый 2 3 4 3 5" xfId="1167"/>
    <cellStyle name="Финансовый 2 3 4 4" xfId="1168"/>
    <cellStyle name="Финансовый 2 3 4 4 2" xfId="1169"/>
    <cellStyle name="Финансовый 2 3 4 4 2 2" xfId="1170"/>
    <cellStyle name="Финансовый 2 3 4 4 2 2 2" xfId="1171"/>
    <cellStyle name="Финансовый 2 3 4 4 2 2 3" xfId="1172"/>
    <cellStyle name="Финансовый 2 3 4 4 2 3" xfId="1173"/>
    <cellStyle name="Финансовый 2 3 4 4 2 4" xfId="1174"/>
    <cellStyle name="Финансовый 2 3 4 4 3" xfId="1175"/>
    <cellStyle name="Финансовый 2 3 4 4 3 2" xfId="1176"/>
    <cellStyle name="Финансовый 2 3 4 4 3 3" xfId="1177"/>
    <cellStyle name="Финансовый 2 3 4 4 4" xfId="1178"/>
    <cellStyle name="Финансовый 2 3 4 4 5" xfId="1179"/>
    <cellStyle name="Финансовый 2 3 4 5" xfId="1180"/>
    <cellStyle name="Финансовый 2 3 4 5 2" xfId="1181"/>
    <cellStyle name="Финансовый 2 3 4 5 2 2" xfId="1182"/>
    <cellStyle name="Финансовый 2 3 4 5 2 3" xfId="1183"/>
    <cellStyle name="Финансовый 2 3 4 5 3" xfId="1184"/>
    <cellStyle name="Финансовый 2 3 4 5 4" xfId="1185"/>
    <cellStyle name="Финансовый 2 3 4 6" xfId="1186"/>
    <cellStyle name="Финансовый 2 3 4 6 2" xfId="1187"/>
    <cellStyle name="Финансовый 2 3 4 6 2 2" xfId="1188"/>
    <cellStyle name="Финансовый 2 3 4 6 2 3" xfId="1189"/>
    <cellStyle name="Финансовый 2 3 4 6 3" xfId="1190"/>
    <cellStyle name="Финансовый 2 3 4 6 4" xfId="1191"/>
    <cellStyle name="Финансовый 2 3 4 7" xfId="1192"/>
    <cellStyle name="Финансовый 2 3 4 7 2" xfId="1193"/>
    <cellStyle name="Финансовый 2 3 4 7 2 2" xfId="1194"/>
    <cellStyle name="Финансовый 2 3 4 7 2 3" xfId="1195"/>
    <cellStyle name="Финансовый 2 3 4 7 3" xfId="1196"/>
    <cellStyle name="Финансовый 2 3 4 7 4" xfId="1197"/>
    <cellStyle name="Финансовый 2 3 4 8" xfId="1198"/>
    <cellStyle name="Финансовый 2 3 4 8 2" xfId="1199"/>
    <cellStyle name="Финансовый 2 3 4 8 2 2" xfId="1200"/>
    <cellStyle name="Финансовый 2 3 4 8 2 3" xfId="1201"/>
    <cellStyle name="Финансовый 2 3 4 8 3" xfId="1202"/>
    <cellStyle name="Финансовый 2 3 4 8 4" xfId="1203"/>
    <cellStyle name="Финансовый 2 3 4 9" xfId="1204"/>
    <cellStyle name="Финансовый 2 3 4 9 2" xfId="1205"/>
    <cellStyle name="Финансовый 2 3 4 9 3" xfId="1206"/>
    <cellStyle name="Финансовый 2 3 5" xfId="1207"/>
    <cellStyle name="Финансовый 2 3 5 10" xfId="1208"/>
    <cellStyle name="Финансовый 2 3 5 11" xfId="1209"/>
    <cellStyle name="Финансовый 2 3 5 12" xfId="1210"/>
    <cellStyle name="Финансовый 2 3 5 13" xfId="1211"/>
    <cellStyle name="Финансовый 2 3 5 2" xfId="1212"/>
    <cellStyle name="Финансовый 2 3 5 2 2" xfId="1213"/>
    <cellStyle name="Финансовый 2 3 5 2 2 2" xfId="1214"/>
    <cellStyle name="Финансовый 2 3 5 2 2 2 2" xfId="1215"/>
    <cellStyle name="Финансовый 2 3 5 2 2 2 2 2" xfId="1216"/>
    <cellStyle name="Финансовый 2 3 5 2 2 2 2 3" xfId="1217"/>
    <cellStyle name="Финансовый 2 3 5 2 2 2 3" xfId="1218"/>
    <cellStyle name="Финансовый 2 3 5 2 2 2 4" xfId="1219"/>
    <cellStyle name="Финансовый 2 3 5 2 2 3" xfId="1220"/>
    <cellStyle name="Финансовый 2 3 5 2 2 3 2" xfId="1221"/>
    <cellStyle name="Финансовый 2 3 5 2 2 3 3" xfId="1222"/>
    <cellStyle name="Финансовый 2 3 5 2 2 4" xfId="1223"/>
    <cellStyle name="Финансовый 2 3 5 2 2 5" xfId="1224"/>
    <cellStyle name="Финансовый 2 3 5 2 3" xfId="1225"/>
    <cellStyle name="Финансовый 2 3 5 2 3 2" xfId="1226"/>
    <cellStyle name="Финансовый 2 3 5 2 3 2 2" xfId="1227"/>
    <cellStyle name="Финансовый 2 3 5 2 3 2 2 2" xfId="1228"/>
    <cellStyle name="Финансовый 2 3 5 2 3 2 2 3" xfId="1229"/>
    <cellStyle name="Финансовый 2 3 5 2 3 2 3" xfId="1230"/>
    <cellStyle name="Финансовый 2 3 5 2 3 2 4" xfId="1231"/>
    <cellStyle name="Финансовый 2 3 5 2 3 3" xfId="1232"/>
    <cellStyle name="Финансовый 2 3 5 2 3 3 2" xfId="1233"/>
    <cellStyle name="Финансовый 2 3 5 2 3 3 3" xfId="1234"/>
    <cellStyle name="Финансовый 2 3 5 2 3 4" xfId="1235"/>
    <cellStyle name="Финансовый 2 3 5 2 3 5" xfId="1236"/>
    <cellStyle name="Финансовый 2 3 5 2 4" xfId="1237"/>
    <cellStyle name="Финансовый 2 3 5 2 4 2" xfId="1238"/>
    <cellStyle name="Финансовый 2 3 5 2 4 2 2" xfId="1239"/>
    <cellStyle name="Финансовый 2 3 5 2 4 2 3" xfId="1240"/>
    <cellStyle name="Финансовый 2 3 5 2 4 3" xfId="1241"/>
    <cellStyle name="Финансовый 2 3 5 2 4 4" xfId="1242"/>
    <cellStyle name="Финансовый 2 3 5 2 5" xfId="1243"/>
    <cellStyle name="Финансовый 2 3 5 2 5 2" xfId="1244"/>
    <cellStyle name="Финансовый 2 3 5 2 5 3" xfId="1245"/>
    <cellStyle name="Финансовый 2 3 5 2 6" xfId="1246"/>
    <cellStyle name="Финансовый 2 3 5 2 7" xfId="1247"/>
    <cellStyle name="Финансовый 2 3 5 2 8" xfId="1248"/>
    <cellStyle name="Финансовый 2 3 5 3" xfId="1249"/>
    <cellStyle name="Финансовый 2 3 5 3 2" xfId="1250"/>
    <cellStyle name="Финансовый 2 3 5 3 2 2" xfId="1251"/>
    <cellStyle name="Финансовый 2 3 5 3 2 2 2" xfId="1252"/>
    <cellStyle name="Финансовый 2 3 5 3 2 2 3" xfId="1253"/>
    <cellStyle name="Финансовый 2 3 5 3 2 3" xfId="1254"/>
    <cellStyle name="Финансовый 2 3 5 3 2 4" xfId="1255"/>
    <cellStyle name="Финансовый 2 3 5 3 3" xfId="1256"/>
    <cellStyle name="Финансовый 2 3 5 3 3 2" xfId="1257"/>
    <cellStyle name="Финансовый 2 3 5 3 3 3" xfId="1258"/>
    <cellStyle name="Финансовый 2 3 5 3 4" xfId="1259"/>
    <cellStyle name="Финансовый 2 3 5 3 5" xfId="1260"/>
    <cellStyle name="Финансовый 2 3 5 4" xfId="1261"/>
    <cellStyle name="Финансовый 2 3 5 4 2" xfId="1262"/>
    <cellStyle name="Финансовый 2 3 5 4 2 2" xfId="1263"/>
    <cellStyle name="Финансовый 2 3 5 4 2 2 2" xfId="1264"/>
    <cellStyle name="Финансовый 2 3 5 4 2 2 3" xfId="1265"/>
    <cellStyle name="Финансовый 2 3 5 4 2 3" xfId="1266"/>
    <cellStyle name="Финансовый 2 3 5 4 2 4" xfId="1267"/>
    <cellStyle name="Финансовый 2 3 5 4 3" xfId="1268"/>
    <cellStyle name="Финансовый 2 3 5 4 3 2" xfId="1269"/>
    <cellStyle name="Финансовый 2 3 5 4 3 3" xfId="1270"/>
    <cellStyle name="Финансовый 2 3 5 4 4" xfId="1271"/>
    <cellStyle name="Финансовый 2 3 5 4 5" xfId="1272"/>
    <cellStyle name="Финансовый 2 3 5 5" xfId="1273"/>
    <cellStyle name="Финансовый 2 3 5 5 2" xfId="1274"/>
    <cellStyle name="Финансовый 2 3 5 5 2 2" xfId="1275"/>
    <cellStyle name="Финансовый 2 3 5 5 2 3" xfId="1276"/>
    <cellStyle name="Финансовый 2 3 5 5 3" xfId="1277"/>
    <cellStyle name="Финансовый 2 3 5 5 4" xfId="1278"/>
    <cellStyle name="Финансовый 2 3 5 6" xfId="1279"/>
    <cellStyle name="Финансовый 2 3 5 6 2" xfId="1280"/>
    <cellStyle name="Финансовый 2 3 5 6 2 2" xfId="1281"/>
    <cellStyle name="Финансовый 2 3 5 6 2 3" xfId="1282"/>
    <cellStyle name="Финансовый 2 3 5 6 3" xfId="1283"/>
    <cellStyle name="Финансовый 2 3 5 6 4" xfId="1284"/>
    <cellStyle name="Финансовый 2 3 5 7" xfId="1285"/>
    <cellStyle name="Финансовый 2 3 5 7 2" xfId="1286"/>
    <cellStyle name="Финансовый 2 3 5 7 2 2" xfId="1287"/>
    <cellStyle name="Финансовый 2 3 5 7 2 3" xfId="1288"/>
    <cellStyle name="Финансовый 2 3 5 7 3" xfId="1289"/>
    <cellStyle name="Финансовый 2 3 5 7 4" xfId="1290"/>
    <cellStyle name="Финансовый 2 3 5 8" xfId="1291"/>
    <cellStyle name="Финансовый 2 3 5 8 2" xfId="1292"/>
    <cellStyle name="Финансовый 2 3 5 8 2 2" xfId="1293"/>
    <cellStyle name="Финансовый 2 3 5 8 2 3" xfId="1294"/>
    <cellStyle name="Финансовый 2 3 5 8 3" xfId="1295"/>
    <cellStyle name="Финансовый 2 3 5 8 4" xfId="1296"/>
    <cellStyle name="Финансовый 2 3 5 9" xfId="1297"/>
    <cellStyle name="Финансовый 2 3 5 9 2" xfId="1298"/>
    <cellStyle name="Финансовый 2 3 5 9 3" xfId="1299"/>
    <cellStyle name="Финансовый 2 3 6" xfId="1300"/>
    <cellStyle name="Финансовый 2 3 6 2" xfId="1301"/>
    <cellStyle name="Финансовый 2 3 6 2 2" xfId="1302"/>
    <cellStyle name="Финансовый 2 3 6 2 2 2" xfId="1303"/>
    <cellStyle name="Финансовый 2 3 6 2 2 2 2" xfId="1304"/>
    <cellStyle name="Финансовый 2 3 6 2 2 2 3" xfId="1305"/>
    <cellStyle name="Финансовый 2 3 6 2 2 3" xfId="1306"/>
    <cellStyle name="Финансовый 2 3 6 2 2 4" xfId="1307"/>
    <cellStyle name="Финансовый 2 3 6 2 3" xfId="1308"/>
    <cellStyle name="Финансовый 2 3 6 2 3 2" xfId="1309"/>
    <cellStyle name="Финансовый 2 3 6 2 3 3" xfId="1310"/>
    <cellStyle name="Финансовый 2 3 6 2 4" xfId="1311"/>
    <cellStyle name="Финансовый 2 3 6 2 5" xfId="1312"/>
    <cellStyle name="Финансовый 2 3 6 3" xfId="1313"/>
    <cellStyle name="Финансовый 2 3 6 3 2" xfId="1314"/>
    <cellStyle name="Финансовый 2 3 6 3 2 2" xfId="1315"/>
    <cellStyle name="Финансовый 2 3 6 3 2 2 2" xfId="1316"/>
    <cellStyle name="Финансовый 2 3 6 3 2 2 3" xfId="1317"/>
    <cellStyle name="Финансовый 2 3 6 3 2 3" xfId="1318"/>
    <cellStyle name="Финансовый 2 3 6 3 2 4" xfId="1319"/>
    <cellStyle name="Финансовый 2 3 6 3 3" xfId="1320"/>
    <cellStyle name="Финансовый 2 3 6 3 3 2" xfId="1321"/>
    <cellStyle name="Финансовый 2 3 6 3 3 3" xfId="1322"/>
    <cellStyle name="Финансовый 2 3 6 3 4" xfId="1323"/>
    <cellStyle name="Финансовый 2 3 6 3 5" xfId="1324"/>
    <cellStyle name="Финансовый 2 3 6 4" xfId="1325"/>
    <cellStyle name="Финансовый 2 3 6 4 2" xfId="1326"/>
    <cellStyle name="Финансовый 2 3 6 4 2 2" xfId="1327"/>
    <cellStyle name="Финансовый 2 3 6 4 2 3" xfId="1328"/>
    <cellStyle name="Финансовый 2 3 6 4 3" xfId="1329"/>
    <cellStyle name="Финансовый 2 3 6 4 4" xfId="1330"/>
    <cellStyle name="Финансовый 2 3 6 5" xfId="1331"/>
    <cellStyle name="Финансовый 2 3 6 5 2" xfId="1332"/>
    <cellStyle name="Финансовый 2 3 6 5 3" xfId="1333"/>
    <cellStyle name="Финансовый 2 3 6 6" xfId="1334"/>
    <cellStyle name="Финансовый 2 3 6 7" xfId="1335"/>
    <cellStyle name="Финансовый 2 3 6 8" xfId="1336"/>
    <cellStyle name="Финансовый 2 3 7" xfId="1337"/>
    <cellStyle name="Финансовый 2 3 7 2" xfId="1338"/>
    <cellStyle name="Финансовый 2 3 7 2 2" xfId="1339"/>
    <cellStyle name="Финансовый 2 3 7 2 2 2" xfId="1340"/>
    <cellStyle name="Финансовый 2 3 7 2 2 3" xfId="1341"/>
    <cellStyle name="Финансовый 2 3 7 2 3" xfId="1342"/>
    <cellStyle name="Финансовый 2 3 7 2 4" xfId="1343"/>
    <cellStyle name="Финансовый 2 3 7 3" xfId="1344"/>
    <cellStyle name="Финансовый 2 3 7 3 2" xfId="1345"/>
    <cellStyle name="Финансовый 2 3 7 3 3" xfId="1346"/>
    <cellStyle name="Финансовый 2 3 7 4" xfId="1347"/>
    <cellStyle name="Финансовый 2 3 7 5" xfId="1348"/>
    <cellStyle name="Финансовый 2 3 8" xfId="1349"/>
    <cellStyle name="Финансовый 2 3 8 2" xfId="1350"/>
    <cellStyle name="Финансовый 2 3 8 2 2" xfId="1351"/>
    <cellStyle name="Финансовый 2 3 8 2 2 2" xfId="1352"/>
    <cellStyle name="Финансовый 2 3 8 2 2 3" xfId="1353"/>
    <cellStyle name="Финансовый 2 3 8 2 3" xfId="1354"/>
    <cellStyle name="Финансовый 2 3 8 2 4" xfId="1355"/>
    <cellStyle name="Финансовый 2 3 8 3" xfId="1356"/>
    <cellStyle name="Финансовый 2 3 8 3 2" xfId="1357"/>
    <cellStyle name="Финансовый 2 3 8 3 3" xfId="1358"/>
    <cellStyle name="Финансовый 2 3 8 4" xfId="1359"/>
    <cellStyle name="Финансовый 2 3 8 5" xfId="1360"/>
    <cellStyle name="Финансовый 2 3 9" xfId="1361"/>
    <cellStyle name="Финансовый 2 3 9 2" xfId="1362"/>
    <cellStyle name="Финансовый 2 3 9 2 2" xfId="1363"/>
    <cellStyle name="Финансовый 2 3 9 2 3" xfId="1364"/>
    <cellStyle name="Финансовый 2 3 9 3" xfId="1365"/>
    <cellStyle name="Финансовый 2 3 9 4" xfId="1366"/>
    <cellStyle name="Финансовый 2 4" xfId="1367"/>
    <cellStyle name="Финансовый 2 4 10" xfId="1368"/>
    <cellStyle name="Финансовый 2 4 10 2" xfId="1369"/>
    <cellStyle name="Финансовый 2 4 10 2 2" xfId="1370"/>
    <cellStyle name="Финансовый 2 4 10 2 3" xfId="1371"/>
    <cellStyle name="Финансовый 2 4 10 3" xfId="1372"/>
    <cellStyle name="Финансовый 2 4 10 4" xfId="1373"/>
    <cellStyle name="Финансовый 2 4 11" xfId="1374"/>
    <cellStyle name="Финансовый 2 4 11 2" xfId="1375"/>
    <cellStyle name="Финансовый 2 4 11 2 2" xfId="1376"/>
    <cellStyle name="Финансовый 2 4 11 2 3" xfId="1377"/>
    <cellStyle name="Финансовый 2 4 11 3" xfId="1378"/>
    <cellStyle name="Финансовый 2 4 11 4" xfId="1379"/>
    <cellStyle name="Финансовый 2 4 12" xfId="1380"/>
    <cellStyle name="Финансовый 2 4 12 2" xfId="1381"/>
    <cellStyle name="Финансовый 2 4 12 3" xfId="1382"/>
    <cellStyle name="Финансовый 2 4 13" xfId="1383"/>
    <cellStyle name="Финансовый 2 4 14" xfId="1384"/>
    <cellStyle name="Финансовый 2 4 15" xfId="1385"/>
    <cellStyle name="Финансовый 2 4 16" xfId="1386"/>
    <cellStyle name="Финансовый 2 4 2" xfId="1387"/>
    <cellStyle name="Финансовый 2 4 2 10" xfId="1388"/>
    <cellStyle name="Финансовый 2 4 2 10 2" xfId="1389"/>
    <cellStyle name="Финансовый 2 4 2 10 3" xfId="1390"/>
    <cellStyle name="Финансовый 2 4 2 11" xfId="1391"/>
    <cellStyle name="Финансовый 2 4 2 12" xfId="1392"/>
    <cellStyle name="Финансовый 2 4 2 13" xfId="1393"/>
    <cellStyle name="Финансовый 2 4 2 14" xfId="1394"/>
    <cellStyle name="Финансовый 2 4 2 2" xfId="1395"/>
    <cellStyle name="Финансовый 2 4 2 2 10" xfId="1396"/>
    <cellStyle name="Финансовый 2 4 2 2 11" xfId="1397"/>
    <cellStyle name="Финансовый 2 4 2 2 12" xfId="1398"/>
    <cellStyle name="Финансовый 2 4 2 2 13" xfId="1399"/>
    <cellStyle name="Финансовый 2 4 2 2 2" xfId="1400"/>
    <cellStyle name="Финансовый 2 4 2 2 2 2" xfId="1401"/>
    <cellStyle name="Финансовый 2 4 2 2 2 2 2" xfId="1402"/>
    <cellStyle name="Финансовый 2 4 2 2 2 2 2 2" xfId="1403"/>
    <cellStyle name="Финансовый 2 4 2 2 2 2 2 2 2" xfId="1404"/>
    <cellStyle name="Финансовый 2 4 2 2 2 2 2 2 3" xfId="1405"/>
    <cellStyle name="Финансовый 2 4 2 2 2 2 2 3" xfId="1406"/>
    <cellStyle name="Финансовый 2 4 2 2 2 2 2 4" xfId="1407"/>
    <cellStyle name="Финансовый 2 4 2 2 2 2 3" xfId="1408"/>
    <cellStyle name="Финансовый 2 4 2 2 2 2 3 2" xfId="1409"/>
    <cellStyle name="Финансовый 2 4 2 2 2 2 3 3" xfId="1410"/>
    <cellStyle name="Финансовый 2 4 2 2 2 2 4" xfId="1411"/>
    <cellStyle name="Финансовый 2 4 2 2 2 2 5" xfId="1412"/>
    <cellStyle name="Финансовый 2 4 2 2 2 3" xfId="1413"/>
    <cellStyle name="Финансовый 2 4 2 2 2 3 2" xfId="1414"/>
    <cellStyle name="Финансовый 2 4 2 2 2 3 2 2" xfId="1415"/>
    <cellStyle name="Финансовый 2 4 2 2 2 3 2 2 2" xfId="1416"/>
    <cellStyle name="Финансовый 2 4 2 2 2 3 2 2 3" xfId="1417"/>
    <cellStyle name="Финансовый 2 4 2 2 2 3 2 3" xfId="1418"/>
    <cellStyle name="Финансовый 2 4 2 2 2 3 2 4" xfId="1419"/>
    <cellStyle name="Финансовый 2 4 2 2 2 3 3" xfId="1420"/>
    <cellStyle name="Финансовый 2 4 2 2 2 3 3 2" xfId="1421"/>
    <cellStyle name="Финансовый 2 4 2 2 2 3 3 3" xfId="1422"/>
    <cellStyle name="Финансовый 2 4 2 2 2 3 4" xfId="1423"/>
    <cellStyle name="Финансовый 2 4 2 2 2 3 5" xfId="1424"/>
    <cellStyle name="Финансовый 2 4 2 2 2 4" xfId="1425"/>
    <cellStyle name="Финансовый 2 4 2 2 2 4 2" xfId="1426"/>
    <cellStyle name="Финансовый 2 4 2 2 2 4 2 2" xfId="1427"/>
    <cellStyle name="Финансовый 2 4 2 2 2 4 2 3" xfId="1428"/>
    <cellStyle name="Финансовый 2 4 2 2 2 4 3" xfId="1429"/>
    <cellStyle name="Финансовый 2 4 2 2 2 4 4" xfId="1430"/>
    <cellStyle name="Финансовый 2 4 2 2 2 5" xfId="1431"/>
    <cellStyle name="Финансовый 2 4 2 2 2 5 2" xfId="1432"/>
    <cellStyle name="Финансовый 2 4 2 2 2 5 3" xfId="1433"/>
    <cellStyle name="Финансовый 2 4 2 2 2 6" xfId="1434"/>
    <cellStyle name="Финансовый 2 4 2 2 2 7" xfId="1435"/>
    <cellStyle name="Финансовый 2 4 2 2 2 8" xfId="1436"/>
    <cellStyle name="Финансовый 2 4 2 2 3" xfId="1437"/>
    <cellStyle name="Финансовый 2 4 2 2 3 2" xfId="1438"/>
    <cellStyle name="Финансовый 2 4 2 2 3 2 2" xfId="1439"/>
    <cellStyle name="Финансовый 2 4 2 2 3 2 2 2" xfId="1440"/>
    <cellStyle name="Финансовый 2 4 2 2 3 2 2 3" xfId="1441"/>
    <cellStyle name="Финансовый 2 4 2 2 3 2 3" xfId="1442"/>
    <cellStyle name="Финансовый 2 4 2 2 3 2 4" xfId="1443"/>
    <cellStyle name="Финансовый 2 4 2 2 3 3" xfId="1444"/>
    <cellStyle name="Финансовый 2 4 2 2 3 3 2" xfId="1445"/>
    <cellStyle name="Финансовый 2 4 2 2 3 3 3" xfId="1446"/>
    <cellStyle name="Финансовый 2 4 2 2 3 4" xfId="1447"/>
    <cellStyle name="Финансовый 2 4 2 2 3 5" xfId="1448"/>
    <cellStyle name="Финансовый 2 4 2 2 4" xfId="1449"/>
    <cellStyle name="Финансовый 2 4 2 2 4 2" xfId="1450"/>
    <cellStyle name="Финансовый 2 4 2 2 4 2 2" xfId="1451"/>
    <cellStyle name="Финансовый 2 4 2 2 4 2 2 2" xfId="1452"/>
    <cellStyle name="Финансовый 2 4 2 2 4 2 2 3" xfId="1453"/>
    <cellStyle name="Финансовый 2 4 2 2 4 2 3" xfId="1454"/>
    <cellStyle name="Финансовый 2 4 2 2 4 2 4" xfId="1455"/>
    <cellStyle name="Финансовый 2 4 2 2 4 3" xfId="1456"/>
    <cellStyle name="Финансовый 2 4 2 2 4 3 2" xfId="1457"/>
    <cellStyle name="Финансовый 2 4 2 2 4 3 3" xfId="1458"/>
    <cellStyle name="Финансовый 2 4 2 2 4 4" xfId="1459"/>
    <cellStyle name="Финансовый 2 4 2 2 4 5" xfId="1460"/>
    <cellStyle name="Финансовый 2 4 2 2 5" xfId="1461"/>
    <cellStyle name="Финансовый 2 4 2 2 5 2" xfId="1462"/>
    <cellStyle name="Финансовый 2 4 2 2 5 2 2" xfId="1463"/>
    <cellStyle name="Финансовый 2 4 2 2 5 2 3" xfId="1464"/>
    <cellStyle name="Финансовый 2 4 2 2 5 3" xfId="1465"/>
    <cellStyle name="Финансовый 2 4 2 2 5 4" xfId="1466"/>
    <cellStyle name="Финансовый 2 4 2 2 6" xfId="1467"/>
    <cellStyle name="Финансовый 2 4 2 2 6 2" xfId="1468"/>
    <cellStyle name="Финансовый 2 4 2 2 6 2 2" xfId="1469"/>
    <cellStyle name="Финансовый 2 4 2 2 6 2 3" xfId="1470"/>
    <cellStyle name="Финансовый 2 4 2 2 6 3" xfId="1471"/>
    <cellStyle name="Финансовый 2 4 2 2 6 4" xfId="1472"/>
    <cellStyle name="Финансовый 2 4 2 2 7" xfId="1473"/>
    <cellStyle name="Финансовый 2 4 2 2 7 2" xfId="1474"/>
    <cellStyle name="Финансовый 2 4 2 2 7 2 2" xfId="1475"/>
    <cellStyle name="Финансовый 2 4 2 2 7 2 3" xfId="1476"/>
    <cellStyle name="Финансовый 2 4 2 2 7 3" xfId="1477"/>
    <cellStyle name="Финансовый 2 4 2 2 7 4" xfId="1478"/>
    <cellStyle name="Финансовый 2 4 2 2 8" xfId="1479"/>
    <cellStyle name="Финансовый 2 4 2 2 8 2" xfId="1480"/>
    <cellStyle name="Финансовый 2 4 2 2 8 2 2" xfId="1481"/>
    <cellStyle name="Финансовый 2 4 2 2 8 2 3" xfId="1482"/>
    <cellStyle name="Финансовый 2 4 2 2 8 3" xfId="1483"/>
    <cellStyle name="Финансовый 2 4 2 2 8 4" xfId="1484"/>
    <cellStyle name="Финансовый 2 4 2 2 9" xfId="1485"/>
    <cellStyle name="Финансовый 2 4 2 2 9 2" xfId="1486"/>
    <cellStyle name="Финансовый 2 4 2 2 9 3" xfId="1487"/>
    <cellStyle name="Финансовый 2 4 2 3" xfId="1488"/>
    <cellStyle name="Финансовый 2 4 2 3 2" xfId="1489"/>
    <cellStyle name="Финансовый 2 4 2 3 2 2" xfId="1490"/>
    <cellStyle name="Финансовый 2 4 2 3 2 2 2" xfId="1491"/>
    <cellStyle name="Финансовый 2 4 2 3 2 2 2 2" xfId="1492"/>
    <cellStyle name="Финансовый 2 4 2 3 2 2 2 3" xfId="1493"/>
    <cellStyle name="Финансовый 2 4 2 3 2 2 3" xfId="1494"/>
    <cellStyle name="Финансовый 2 4 2 3 2 2 4" xfId="1495"/>
    <cellStyle name="Финансовый 2 4 2 3 2 3" xfId="1496"/>
    <cellStyle name="Финансовый 2 4 2 3 2 3 2" xfId="1497"/>
    <cellStyle name="Финансовый 2 4 2 3 2 3 3" xfId="1498"/>
    <cellStyle name="Финансовый 2 4 2 3 2 4" xfId="1499"/>
    <cellStyle name="Финансовый 2 4 2 3 2 5" xfId="1500"/>
    <cellStyle name="Финансовый 2 4 2 3 3" xfId="1501"/>
    <cellStyle name="Финансовый 2 4 2 3 3 2" xfId="1502"/>
    <cellStyle name="Финансовый 2 4 2 3 3 2 2" xfId="1503"/>
    <cellStyle name="Финансовый 2 4 2 3 3 2 2 2" xfId="1504"/>
    <cellStyle name="Финансовый 2 4 2 3 3 2 2 3" xfId="1505"/>
    <cellStyle name="Финансовый 2 4 2 3 3 2 3" xfId="1506"/>
    <cellStyle name="Финансовый 2 4 2 3 3 2 4" xfId="1507"/>
    <cellStyle name="Финансовый 2 4 2 3 3 3" xfId="1508"/>
    <cellStyle name="Финансовый 2 4 2 3 3 3 2" xfId="1509"/>
    <cellStyle name="Финансовый 2 4 2 3 3 3 3" xfId="1510"/>
    <cellStyle name="Финансовый 2 4 2 3 3 4" xfId="1511"/>
    <cellStyle name="Финансовый 2 4 2 3 3 5" xfId="1512"/>
    <cellStyle name="Финансовый 2 4 2 3 4" xfId="1513"/>
    <cellStyle name="Финансовый 2 4 2 3 4 2" xfId="1514"/>
    <cellStyle name="Финансовый 2 4 2 3 4 2 2" xfId="1515"/>
    <cellStyle name="Финансовый 2 4 2 3 4 2 3" xfId="1516"/>
    <cellStyle name="Финансовый 2 4 2 3 4 3" xfId="1517"/>
    <cellStyle name="Финансовый 2 4 2 3 4 4" xfId="1518"/>
    <cellStyle name="Финансовый 2 4 2 3 5" xfId="1519"/>
    <cellStyle name="Финансовый 2 4 2 3 5 2" xfId="1520"/>
    <cellStyle name="Финансовый 2 4 2 3 5 3" xfId="1521"/>
    <cellStyle name="Финансовый 2 4 2 3 6" xfId="1522"/>
    <cellStyle name="Финансовый 2 4 2 3 7" xfId="1523"/>
    <cellStyle name="Финансовый 2 4 2 3 8" xfId="1524"/>
    <cellStyle name="Финансовый 2 4 2 4" xfId="1525"/>
    <cellStyle name="Финансовый 2 4 2 4 2" xfId="1526"/>
    <cellStyle name="Финансовый 2 4 2 4 2 2" xfId="1527"/>
    <cellStyle name="Финансовый 2 4 2 4 2 2 2" xfId="1528"/>
    <cellStyle name="Финансовый 2 4 2 4 2 2 3" xfId="1529"/>
    <cellStyle name="Финансовый 2 4 2 4 2 3" xfId="1530"/>
    <cellStyle name="Финансовый 2 4 2 4 2 4" xfId="1531"/>
    <cellStyle name="Финансовый 2 4 2 4 3" xfId="1532"/>
    <cellStyle name="Финансовый 2 4 2 4 3 2" xfId="1533"/>
    <cellStyle name="Финансовый 2 4 2 4 3 3" xfId="1534"/>
    <cellStyle name="Финансовый 2 4 2 4 4" xfId="1535"/>
    <cellStyle name="Финансовый 2 4 2 4 5" xfId="1536"/>
    <cellStyle name="Финансовый 2 4 2 5" xfId="1537"/>
    <cellStyle name="Финансовый 2 4 2 5 2" xfId="1538"/>
    <cellStyle name="Финансовый 2 4 2 5 2 2" xfId="1539"/>
    <cellStyle name="Финансовый 2 4 2 5 2 2 2" xfId="1540"/>
    <cellStyle name="Финансовый 2 4 2 5 2 2 3" xfId="1541"/>
    <cellStyle name="Финансовый 2 4 2 5 2 3" xfId="1542"/>
    <cellStyle name="Финансовый 2 4 2 5 2 4" xfId="1543"/>
    <cellStyle name="Финансовый 2 4 2 5 3" xfId="1544"/>
    <cellStyle name="Финансовый 2 4 2 5 3 2" xfId="1545"/>
    <cellStyle name="Финансовый 2 4 2 5 3 3" xfId="1546"/>
    <cellStyle name="Финансовый 2 4 2 5 4" xfId="1547"/>
    <cellStyle name="Финансовый 2 4 2 5 5" xfId="1548"/>
    <cellStyle name="Финансовый 2 4 2 6" xfId="1549"/>
    <cellStyle name="Финансовый 2 4 2 6 2" xfId="1550"/>
    <cellStyle name="Финансовый 2 4 2 6 2 2" xfId="1551"/>
    <cellStyle name="Финансовый 2 4 2 6 2 3" xfId="1552"/>
    <cellStyle name="Финансовый 2 4 2 6 3" xfId="1553"/>
    <cellStyle name="Финансовый 2 4 2 6 4" xfId="1554"/>
    <cellStyle name="Финансовый 2 4 2 7" xfId="1555"/>
    <cellStyle name="Финансовый 2 4 2 7 2" xfId="1556"/>
    <cellStyle name="Финансовый 2 4 2 7 2 2" xfId="1557"/>
    <cellStyle name="Финансовый 2 4 2 7 2 3" xfId="1558"/>
    <cellStyle name="Финансовый 2 4 2 7 3" xfId="1559"/>
    <cellStyle name="Финансовый 2 4 2 7 4" xfId="1560"/>
    <cellStyle name="Финансовый 2 4 2 8" xfId="1561"/>
    <cellStyle name="Финансовый 2 4 2 8 2" xfId="1562"/>
    <cellStyle name="Финансовый 2 4 2 8 2 2" xfId="1563"/>
    <cellStyle name="Финансовый 2 4 2 8 2 3" xfId="1564"/>
    <cellStyle name="Финансовый 2 4 2 8 3" xfId="1565"/>
    <cellStyle name="Финансовый 2 4 2 8 4" xfId="1566"/>
    <cellStyle name="Финансовый 2 4 2 9" xfId="1567"/>
    <cellStyle name="Финансовый 2 4 2 9 2" xfId="1568"/>
    <cellStyle name="Финансовый 2 4 2 9 2 2" xfId="1569"/>
    <cellStyle name="Финансовый 2 4 2 9 2 3" xfId="1570"/>
    <cellStyle name="Финансовый 2 4 2 9 3" xfId="1571"/>
    <cellStyle name="Финансовый 2 4 2 9 4" xfId="1572"/>
    <cellStyle name="Финансовый 2 4 3" xfId="1573"/>
    <cellStyle name="Финансовый 2 4 3 10" xfId="1574"/>
    <cellStyle name="Финансовый 2 4 3 11" xfId="1575"/>
    <cellStyle name="Финансовый 2 4 3 12" xfId="1576"/>
    <cellStyle name="Финансовый 2 4 3 13" xfId="1577"/>
    <cellStyle name="Финансовый 2 4 3 2" xfId="1578"/>
    <cellStyle name="Финансовый 2 4 3 2 2" xfId="1579"/>
    <cellStyle name="Финансовый 2 4 3 2 2 2" xfId="1580"/>
    <cellStyle name="Финансовый 2 4 3 2 2 2 2" xfId="1581"/>
    <cellStyle name="Финансовый 2 4 3 2 2 2 2 2" xfId="1582"/>
    <cellStyle name="Финансовый 2 4 3 2 2 2 2 3" xfId="1583"/>
    <cellStyle name="Финансовый 2 4 3 2 2 2 3" xfId="1584"/>
    <cellStyle name="Финансовый 2 4 3 2 2 2 4" xfId="1585"/>
    <cellStyle name="Финансовый 2 4 3 2 2 3" xfId="1586"/>
    <cellStyle name="Финансовый 2 4 3 2 2 3 2" xfId="1587"/>
    <cellStyle name="Финансовый 2 4 3 2 2 3 3" xfId="1588"/>
    <cellStyle name="Финансовый 2 4 3 2 2 4" xfId="1589"/>
    <cellStyle name="Финансовый 2 4 3 2 2 5" xfId="1590"/>
    <cellStyle name="Финансовый 2 4 3 2 3" xfId="1591"/>
    <cellStyle name="Финансовый 2 4 3 2 3 2" xfId="1592"/>
    <cellStyle name="Финансовый 2 4 3 2 3 2 2" xfId="1593"/>
    <cellStyle name="Финансовый 2 4 3 2 3 2 2 2" xfId="1594"/>
    <cellStyle name="Финансовый 2 4 3 2 3 2 2 3" xfId="1595"/>
    <cellStyle name="Финансовый 2 4 3 2 3 2 3" xfId="1596"/>
    <cellStyle name="Финансовый 2 4 3 2 3 2 4" xfId="1597"/>
    <cellStyle name="Финансовый 2 4 3 2 3 3" xfId="1598"/>
    <cellStyle name="Финансовый 2 4 3 2 3 3 2" xfId="1599"/>
    <cellStyle name="Финансовый 2 4 3 2 3 3 3" xfId="1600"/>
    <cellStyle name="Финансовый 2 4 3 2 3 4" xfId="1601"/>
    <cellStyle name="Финансовый 2 4 3 2 3 5" xfId="1602"/>
    <cellStyle name="Финансовый 2 4 3 2 4" xfId="1603"/>
    <cellStyle name="Финансовый 2 4 3 2 4 2" xfId="1604"/>
    <cellStyle name="Финансовый 2 4 3 2 4 2 2" xfId="1605"/>
    <cellStyle name="Финансовый 2 4 3 2 4 2 3" xfId="1606"/>
    <cellStyle name="Финансовый 2 4 3 2 4 3" xfId="1607"/>
    <cellStyle name="Финансовый 2 4 3 2 4 4" xfId="1608"/>
    <cellStyle name="Финансовый 2 4 3 2 5" xfId="1609"/>
    <cellStyle name="Финансовый 2 4 3 2 5 2" xfId="1610"/>
    <cellStyle name="Финансовый 2 4 3 2 5 3" xfId="1611"/>
    <cellStyle name="Финансовый 2 4 3 2 6" xfId="1612"/>
    <cellStyle name="Финансовый 2 4 3 2 7" xfId="1613"/>
    <cellStyle name="Финансовый 2 4 3 2 8" xfId="1614"/>
    <cellStyle name="Финансовый 2 4 3 3" xfId="1615"/>
    <cellStyle name="Финансовый 2 4 3 3 2" xfId="1616"/>
    <cellStyle name="Финансовый 2 4 3 3 2 2" xfId="1617"/>
    <cellStyle name="Финансовый 2 4 3 3 2 2 2" xfId="1618"/>
    <cellStyle name="Финансовый 2 4 3 3 2 2 3" xfId="1619"/>
    <cellStyle name="Финансовый 2 4 3 3 2 3" xfId="1620"/>
    <cellStyle name="Финансовый 2 4 3 3 2 4" xfId="1621"/>
    <cellStyle name="Финансовый 2 4 3 3 3" xfId="1622"/>
    <cellStyle name="Финансовый 2 4 3 3 3 2" xfId="1623"/>
    <cellStyle name="Финансовый 2 4 3 3 3 3" xfId="1624"/>
    <cellStyle name="Финансовый 2 4 3 3 4" xfId="1625"/>
    <cellStyle name="Финансовый 2 4 3 3 5" xfId="1626"/>
    <cellStyle name="Финансовый 2 4 3 4" xfId="1627"/>
    <cellStyle name="Финансовый 2 4 3 4 2" xfId="1628"/>
    <cellStyle name="Финансовый 2 4 3 4 2 2" xfId="1629"/>
    <cellStyle name="Финансовый 2 4 3 4 2 2 2" xfId="1630"/>
    <cellStyle name="Финансовый 2 4 3 4 2 2 3" xfId="1631"/>
    <cellStyle name="Финансовый 2 4 3 4 2 3" xfId="1632"/>
    <cellStyle name="Финансовый 2 4 3 4 2 4" xfId="1633"/>
    <cellStyle name="Финансовый 2 4 3 4 3" xfId="1634"/>
    <cellStyle name="Финансовый 2 4 3 4 3 2" xfId="1635"/>
    <cellStyle name="Финансовый 2 4 3 4 3 3" xfId="1636"/>
    <cellStyle name="Финансовый 2 4 3 4 4" xfId="1637"/>
    <cellStyle name="Финансовый 2 4 3 4 5" xfId="1638"/>
    <cellStyle name="Финансовый 2 4 3 5" xfId="1639"/>
    <cellStyle name="Финансовый 2 4 3 5 2" xfId="1640"/>
    <cellStyle name="Финансовый 2 4 3 5 2 2" xfId="1641"/>
    <cellStyle name="Финансовый 2 4 3 5 2 3" xfId="1642"/>
    <cellStyle name="Финансовый 2 4 3 5 3" xfId="1643"/>
    <cellStyle name="Финансовый 2 4 3 5 4" xfId="1644"/>
    <cellStyle name="Финансовый 2 4 3 6" xfId="1645"/>
    <cellStyle name="Финансовый 2 4 3 6 2" xfId="1646"/>
    <cellStyle name="Финансовый 2 4 3 6 2 2" xfId="1647"/>
    <cellStyle name="Финансовый 2 4 3 6 2 3" xfId="1648"/>
    <cellStyle name="Финансовый 2 4 3 6 3" xfId="1649"/>
    <cellStyle name="Финансовый 2 4 3 6 4" xfId="1650"/>
    <cellStyle name="Финансовый 2 4 3 7" xfId="1651"/>
    <cellStyle name="Финансовый 2 4 3 7 2" xfId="1652"/>
    <cellStyle name="Финансовый 2 4 3 7 2 2" xfId="1653"/>
    <cellStyle name="Финансовый 2 4 3 7 2 3" xfId="1654"/>
    <cellStyle name="Финансовый 2 4 3 7 3" xfId="1655"/>
    <cellStyle name="Финансовый 2 4 3 7 4" xfId="1656"/>
    <cellStyle name="Финансовый 2 4 3 8" xfId="1657"/>
    <cellStyle name="Финансовый 2 4 3 8 2" xfId="1658"/>
    <cellStyle name="Финансовый 2 4 3 8 2 2" xfId="1659"/>
    <cellStyle name="Финансовый 2 4 3 8 2 3" xfId="1660"/>
    <cellStyle name="Финансовый 2 4 3 8 3" xfId="1661"/>
    <cellStyle name="Финансовый 2 4 3 8 4" xfId="1662"/>
    <cellStyle name="Финансовый 2 4 3 9" xfId="1663"/>
    <cellStyle name="Финансовый 2 4 3 9 2" xfId="1664"/>
    <cellStyle name="Финансовый 2 4 3 9 3" xfId="1665"/>
    <cellStyle name="Финансовый 2 4 4" xfId="1666"/>
    <cellStyle name="Финансовый 2 4 4 10" xfId="1667"/>
    <cellStyle name="Финансовый 2 4 4 11" xfId="1668"/>
    <cellStyle name="Финансовый 2 4 4 12" xfId="1669"/>
    <cellStyle name="Финансовый 2 4 4 13" xfId="1670"/>
    <cellStyle name="Финансовый 2 4 4 2" xfId="1671"/>
    <cellStyle name="Финансовый 2 4 4 2 2" xfId="1672"/>
    <cellStyle name="Финансовый 2 4 4 2 2 2" xfId="1673"/>
    <cellStyle name="Финансовый 2 4 4 2 2 2 2" xfId="1674"/>
    <cellStyle name="Финансовый 2 4 4 2 2 2 2 2" xfId="1675"/>
    <cellStyle name="Финансовый 2 4 4 2 2 2 2 3" xfId="1676"/>
    <cellStyle name="Финансовый 2 4 4 2 2 2 3" xfId="1677"/>
    <cellStyle name="Финансовый 2 4 4 2 2 2 4" xfId="1678"/>
    <cellStyle name="Финансовый 2 4 4 2 2 3" xfId="1679"/>
    <cellStyle name="Финансовый 2 4 4 2 2 3 2" xfId="1680"/>
    <cellStyle name="Финансовый 2 4 4 2 2 3 3" xfId="1681"/>
    <cellStyle name="Финансовый 2 4 4 2 2 4" xfId="1682"/>
    <cellStyle name="Финансовый 2 4 4 2 2 5" xfId="1683"/>
    <cellStyle name="Финансовый 2 4 4 2 3" xfId="1684"/>
    <cellStyle name="Финансовый 2 4 4 2 3 2" xfId="1685"/>
    <cellStyle name="Финансовый 2 4 4 2 3 2 2" xfId="1686"/>
    <cellStyle name="Финансовый 2 4 4 2 3 2 2 2" xfId="1687"/>
    <cellStyle name="Финансовый 2 4 4 2 3 2 2 3" xfId="1688"/>
    <cellStyle name="Финансовый 2 4 4 2 3 2 3" xfId="1689"/>
    <cellStyle name="Финансовый 2 4 4 2 3 2 4" xfId="1690"/>
    <cellStyle name="Финансовый 2 4 4 2 3 3" xfId="1691"/>
    <cellStyle name="Финансовый 2 4 4 2 3 3 2" xfId="1692"/>
    <cellStyle name="Финансовый 2 4 4 2 3 3 3" xfId="1693"/>
    <cellStyle name="Финансовый 2 4 4 2 3 4" xfId="1694"/>
    <cellStyle name="Финансовый 2 4 4 2 3 5" xfId="1695"/>
    <cellStyle name="Финансовый 2 4 4 2 4" xfId="1696"/>
    <cellStyle name="Финансовый 2 4 4 2 4 2" xfId="1697"/>
    <cellStyle name="Финансовый 2 4 4 2 4 2 2" xfId="1698"/>
    <cellStyle name="Финансовый 2 4 4 2 4 2 3" xfId="1699"/>
    <cellStyle name="Финансовый 2 4 4 2 4 3" xfId="1700"/>
    <cellStyle name="Финансовый 2 4 4 2 4 4" xfId="1701"/>
    <cellStyle name="Финансовый 2 4 4 2 5" xfId="1702"/>
    <cellStyle name="Финансовый 2 4 4 2 5 2" xfId="1703"/>
    <cellStyle name="Финансовый 2 4 4 2 5 3" xfId="1704"/>
    <cellStyle name="Финансовый 2 4 4 2 6" xfId="1705"/>
    <cellStyle name="Финансовый 2 4 4 2 7" xfId="1706"/>
    <cellStyle name="Финансовый 2 4 4 2 8" xfId="1707"/>
    <cellStyle name="Финансовый 2 4 4 3" xfId="1708"/>
    <cellStyle name="Финансовый 2 4 4 3 2" xfId="1709"/>
    <cellStyle name="Финансовый 2 4 4 3 2 2" xfId="1710"/>
    <cellStyle name="Финансовый 2 4 4 3 2 2 2" xfId="1711"/>
    <cellStyle name="Финансовый 2 4 4 3 2 2 3" xfId="1712"/>
    <cellStyle name="Финансовый 2 4 4 3 2 3" xfId="1713"/>
    <cellStyle name="Финансовый 2 4 4 3 2 4" xfId="1714"/>
    <cellStyle name="Финансовый 2 4 4 3 3" xfId="1715"/>
    <cellStyle name="Финансовый 2 4 4 3 3 2" xfId="1716"/>
    <cellStyle name="Финансовый 2 4 4 3 3 3" xfId="1717"/>
    <cellStyle name="Финансовый 2 4 4 3 4" xfId="1718"/>
    <cellStyle name="Финансовый 2 4 4 3 5" xfId="1719"/>
    <cellStyle name="Финансовый 2 4 4 4" xfId="1720"/>
    <cellStyle name="Финансовый 2 4 4 4 2" xfId="1721"/>
    <cellStyle name="Финансовый 2 4 4 4 2 2" xfId="1722"/>
    <cellStyle name="Финансовый 2 4 4 4 2 2 2" xfId="1723"/>
    <cellStyle name="Финансовый 2 4 4 4 2 2 3" xfId="1724"/>
    <cellStyle name="Финансовый 2 4 4 4 2 3" xfId="1725"/>
    <cellStyle name="Финансовый 2 4 4 4 2 4" xfId="1726"/>
    <cellStyle name="Финансовый 2 4 4 4 3" xfId="1727"/>
    <cellStyle name="Финансовый 2 4 4 4 3 2" xfId="1728"/>
    <cellStyle name="Финансовый 2 4 4 4 3 3" xfId="1729"/>
    <cellStyle name="Финансовый 2 4 4 4 4" xfId="1730"/>
    <cellStyle name="Финансовый 2 4 4 4 5" xfId="1731"/>
    <cellStyle name="Финансовый 2 4 4 5" xfId="1732"/>
    <cellStyle name="Финансовый 2 4 4 5 2" xfId="1733"/>
    <cellStyle name="Финансовый 2 4 4 5 2 2" xfId="1734"/>
    <cellStyle name="Финансовый 2 4 4 5 2 3" xfId="1735"/>
    <cellStyle name="Финансовый 2 4 4 5 3" xfId="1736"/>
    <cellStyle name="Финансовый 2 4 4 5 4" xfId="1737"/>
    <cellStyle name="Финансовый 2 4 4 6" xfId="1738"/>
    <cellStyle name="Финансовый 2 4 4 6 2" xfId="1739"/>
    <cellStyle name="Финансовый 2 4 4 6 2 2" xfId="1740"/>
    <cellStyle name="Финансовый 2 4 4 6 2 3" xfId="1741"/>
    <cellStyle name="Финансовый 2 4 4 6 3" xfId="1742"/>
    <cellStyle name="Финансовый 2 4 4 6 4" xfId="1743"/>
    <cellStyle name="Финансовый 2 4 4 7" xfId="1744"/>
    <cellStyle name="Финансовый 2 4 4 7 2" xfId="1745"/>
    <cellStyle name="Финансовый 2 4 4 7 2 2" xfId="1746"/>
    <cellStyle name="Финансовый 2 4 4 7 2 3" xfId="1747"/>
    <cellStyle name="Финансовый 2 4 4 7 3" xfId="1748"/>
    <cellStyle name="Финансовый 2 4 4 7 4" xfId="1749"/>
    <cellStyle name="Финансовый 2 4 4 8" xfId="1750"/>
    <cellStyle name="Финансовый 2 4 4 8 2" xfId="1751"/>
    <cellStyle name="Финансовый 2 4 4 8 2 2" xfId="1752"/>
    <cellStyle name="Финансовый 2 4 4 8 2 3" xfId="1753"/>
    <cellStyle name="Финансовый 2 4 4 8 3" xfId="1754"/>
    <cellStyle name="Финансовый 2 4 4 8 4" xfId="1755"/>
    <cellStyle name="Финансовый 2 4 4 9" xfId="1756"/>
    <cellStyle name="Финансовый 2 4 4 9 2" xfId="1757"/>
    <cellStyle name="Финансовый 2 4 4 9 3" xfId="1758"/>
    <cellStyle name="Финансовый 2 4 5" xfId="1759"/>
    <cellStyle name="Финансовый 2 4 5 2" xfId="1760"/>
    <cellStyle name="Финансовый 2 4 5 2 2" xfId="1761"/>
    <cellStyle name="Финансовый 2 4 5 2 2 2" xfId="1762"/>
    <cellStyle name="Финансовый 2 4 5 2 2 2 2" xfId="1763"/>
    <cellStyle name="Финансовый 2 4 5 2 2 2 3" xfId="1764"/>
    <cellStyle name="Финансовый 2 4 5 2 2 3" xfId="1765"/>
    <cellStyle name="Финансовый 2 4 5 2 2 4" xfId="1766"/>
    <cellStyle name="Финансовый 2 4 5 2 3" xfId="1767"/>
    <cellStyle name="Финансовый 2 4 5 2 3 2" xfId="1768"/>
    <cellStyle name="Финансовый 2 4 5 2 3 3" xfId="1769"/>
    <cellStyle name="Финансовый 2 4 5 2 4" xfId="1770"/>
    <cellStyle name="Финансовый 2 4 5 2 5" xfId="1771"/>
    <cellStyle name="Финансовый 2 4 5 3" xfId="1772"/>
    <cellStyle name="Финансовый 2 4 5 3 2" xfId="1773"/>
    <cellStyle name="Финансовый 2 4 5 3 2 2" xfId="1774"/>
    <cellStyle name="Финансовый 2 4 5 3 2 2 2" xfId="1775"/>
    <cellStyle name="Финансовый 2 4 5 3 2 2 3" xfId="1776"/>
    <cellStyle name="Финансовый 2 4 5 3 2 3" xfId="1777"/>
    <cellStyle name="Финансовый 2 4 5 3 2 4" xfId="1778"/>
    <cellStyle name="Финансовый 2 4 5 3 3" xfId="1779"/>
    <cellStyle name="Финансовый 2 4 5 3 3 2" xfId="1780"/>
    <cellStyle name="Финансовый 2 4 5 3 3 3" xfId="1781"/>
    <cellStyle name="Финансовый 2 4 5 3 4" xfId="1782"/>
    <cellStyle name="Финансовый 2 4 5 3 5" xfId="1783"/>
    <cellStyle name="Финансовый 2 4 5 4" xfId="1784"/>
    <cellStyle name="Финансовый 2 4 5 4 2" xfId="1785"/>
    <cellStyle name="Финансовый 2 4 5 4 2 2" xfId="1786"/>
    <cellStyle name="Финансовый 2 4 5 4 2 3" xfId="1787"/>
    <cellStyle name="Финансовый 2 4 5 4 3" xfId="1788"/>
    <cellStyle name="Финансовый 2 4 5 4 4" xfId="1789"/>
    <cellStyle name="Финансовый 2 4 5 5" xfId="1790"/>
    <cellStyle name="Финансовый 2 4 5 5 2" xfId="1791"/>
    <cellStyle name="Финансовый 2 4 5 5 3" xfId="1792"/>
    <cellStyle name="Финансовый 2 4 5 6" xfId="1793"/>
    <cellStyle name="Финансовый 2 4 5 7" xfId="1794"/>
    <cellStyle name="Финансовый 2 4 5 8" xfId="1795"/>
    <cellStyle name="Финансовый 2 4 6" xfId="1796"/>
    <cellStyle name="Финансовый 2 4 6 2" xfId="1797"/>
    <cellStyle name="Финансовый 2 4 6 2 2" xfId="1798"/>
    <cellStyle name="Финансовый 2 4 6 2 2 2" xfId="1799"/>
    <cellStyle name="Финансовый 2 4 6 2 2 3" xfId="1800"/>
    <cellStyle name="Финансовый 2 4 6 2 3" xfId="1801"/>
    <cellStyle name="Финансовый 2 4 6 2 4" xfId="1802"/>
    <cellStyle name="Финансовый 2 4 6 3" xfId="1803"/>
    <cellStyle name="Финансовый 2 4 6 3 2" xfId="1804"/>
    <cellStyle name="Финансовый 2 4 6 3 3" xfId="1805"/>
    <cellStyle name="Финансовый 2 4 6 4" xfId="1806"/>
    <cellStyle name="Финансовый 2 4 6 5" xfId="1807"/>
    <cellStyle name="Финансовый 2 4 7" xfId="1808"/>
    <cellStyle name="Финансовый 2 4 7 2" xfId="1809"/>
    <cellStyle name="Финансовый 2 4 7 2 2" xfId="1810"/>
    <cellStyle name="Финансовый 2 4 7 2 2 2" xfId="1811"/>
    <cellStyle name="Финансовый 2 4 7 2 2 3" xfId="1812"/>
    <cellStyle name="Финансовый 2 4 7 2 3" xfId="1813"/>
    <cellStyle name="Финансовый 2 4 7 2 4" xfId="1814"/>
    <cellStyle name="Финансовый 2 4 7 3" xfId="1815"/>
    <cellStyle name="Финансовый 2 4 7 3 2" xfId="1816"/>
    <cellStyle name="Финансовый 2 4 7 3 3" xfId="1817"/>
    <cellStyle name="Финансовый 2 4 7 4" xfId="1818"/>
    <cellStyle name="Финансовый 2 4 7 5" xfId="1819"/>
    <cellStyle name="Финансовый 2 4 8" xfId="1820"/>
    <cellStyle name="Финансовый 2 4 8 2" xfId="1821"/>
    <cellStyle name="Финансовый 2 4 8 2 2" xfId="1822"/>
    <cellStyle name="Финансовый 2 4 8 2 3" xfId="1823"/>
    <cellStyle name="Финансовый 2 4 8 3" xfId="1824"/>
    <cellStyle name="Финансовый 2 4 8 4" xfId="1825"/>
    <cellStyle name="Финансовый 2 4 9" xfId="1826"/>
    <cellStyle name="Финансовый 2 4 9 2" xfId="1827"/>
    <cellStyle name="Финансовый 2 4 9 2 2" xfId="1828"/>
    <cellStyle name="Финансовый 2 4 9 2 3" xfId="1829"/>
    <cellStyle name="Финансовый 2 4 9 3" xfId="1830"/>
    <cellStyle name="Финансовый 2 4 9 4" xfId="1831"/>
    <cellStyle name="Финансовый 2 5" xfId="1832"/>
    <cellStyle name="Финансовый 2 5 10" xfId="1833"/>
    <cellStyle name="Финансовый 2 5 10 2" xfId="1834"/>
    <cellStyle name="Финансовый 2 5 10 3" xfId="1835"/>
    <cellStyle name="Финансовый 2 5 11" xfId="1836"/>
    <cellStyle name="Финансовый 2 5 12" xfId="1837"/>
    <cellStyle name="Финансовый 2 5 13" xfId="1838"/>
    <cellStyle name="Финансовый 2 5 14" xfId="1839"/>
    <cellStyle name="Финансовый 2 5 2" xfId="1840"/>
    <cellStyle name="Финансовый 2 5 2 10" xfId="1841"/>
    <cellStyle name="Финансовый 2 5 2 11" xfId="1842"/>
    <cellStyle name="Финансовый 2 5 2 12" xfId="1843"/>
    <cellStyle name="Финансовый 2 5 2 13" xfId="1844"/>
    <cellStyle name="Финансовый 2 5 2 2" xfId="1845"/>
    <cellStyle name="Финансовый 2 5 2 2 2" xfId="1846"/>
    <cellStyle name="Финансовый 2 5 2 2 2 2" xfId="1847"/>
    <cellStyle name="Финансовый 2 5 2 2 2 2 2" xfId="1848"/>
    <cellStyle name="Финансовый 2 5 2 2 2 2 2 2" xfId="1849"/>
    <cellStyle name="Финансовый 2 5 2 2 2 2 2 3" xfId="1850"/>
    <cellStyle name="Финансовый 2 5 2 2 2 2 3" xfId="1851"/>
    <cellStyle name="Финансовый 2 5 2 2 2 2 4" xfId="1852"/>
    <cellStyle name="Финансовый 2 5 2 2 2 3" xfId="1853"/>
    <cellStyle name="Финансовый 2 5 2 2 2 3 2" xfId="1854"/>
    <cellStyle name="Финансовый 2 5 2 2 2 3 3" xfId="1855"/>
    <cellStyle name="Финансовый 2 5 2 2 2 4" xfId="1856"/>
    <cellStyle name="Финансовый 2 5 2 2 2 5" xfId="1857"/>
    <cellStyle name="Финансовый 2 5 2 2 3" xfId="1858"/>
    <cellStyle name="Финансовый 2 5 2 2 3 2" xfId="1859"/>
    <cellStyle name="Финансовый 2 5 2 2 3 2 2" xfId="1860"/>
    <cellStyle name="Финансовый 2 5 2 2 3 2 2 2" xfId="1861"/>
    <cellStyle name="Финансовый 2 5 2 2 3 2 2 3" xfId="1862"/>
    <cellStyle name="Финансовый 2 5 2 2 3 2 3" xfId="1863"/>
    <cellStyle name="Финансовый 2 5 2 2 3 2 4" xfId="1864"/>
    <cellStyle name="Финансовый 2 5 2 2 3 3" xfId="1865"/>
    <cellStyle name="Финансовый 2 5 2 2 3 3 2" xfId="1866"/>
    <cellStyle name="Финансовый 2 5 2 2 3 3 3" xfId="1867"/>
    <cellStyle name="Финансовый 2 5 2 2 3 4" xfId="1868"/>
    <cellStyle name="Финансовый 2 5 2 2 3 5" xfId="1869"/>
    <cellStyle name="Финансовый 2 5 2 2 4" xfId="1870"/>
    <cellStyle name="Финансовый 2 5 2 2 4 2" xfId="1871"/>
    <cellStyle name="Финансовый 2 5 2 2 4 2 2" xfId="1872"/>
    <cellStyle name="Финансовый 2 5 2 2 4 2 3" xfId="1873"/>
    <cellStyle name="Финансовый 2 5 2 2 4 3" xfId="1874"/>
    <cellStyle name="Финансовый 2 5 2 2 4 4" xfId="1875"/>
    <cellStyle name="Финансовый 2 5 2 2 5" xfId="1876"/>
    <cellStyle name="Финансовый 2 5 2 2 5 2" xfId="1877"/>
    <cellStyle name="Финансовый 2 5 2 2 5 3" xfId="1878"/>
    <cellStyle name="Финансовый 2 5 2 2 6" xfId="1879"/>
    <cellStyle name="Финансовый 2 5 2 2 7" xfId="1880"/>
    <cellStyle name="Финансовый 2 5 2 2 8" xfId="1881"/>
    <cellStyle name="Финансовый 2 5 2 3" xfId="1882"/>
    <cellStyle name="Финансовый 2 5 2 3 2" xfId="1883"/>
    <cellStyle name="Финансовый 2 5 2 3 2 2" xfId="1884"/>
    <cellStyle name="Финансовый 2 5 2 3 2 2 2" xfId="1885"/>
    <cellStyle name="Финансовый 2 5 2 3 2 2 3" xfId="1886"/>
    <cellStyle name="Финансовый 2 5 2 3 2 3" xfId="1887"/>
    <cellStyle name="Финансовый 2 5 2 3 2 4" xfId="1888"/>
    <cellStyle name="Финансовый 2 5 2 3 3" xfId="1889"/>
    <cellStyle name="Финансовый 2 5 2 3 3 2" xfId="1890"/>
    <cellStyle name="Финансовый 2 5 2 3 3 3" xfId="1891"/>
    <cellStyle name="Финансовый 2 5 2 3 4" xfId="1892"/>
    <cellStyle name="Финансовый 2 5 2 3 5" xfId="1893"/>
    <cellStyle name="Финансовый 2 5 2 4" xfId="1894"/>
    <cellStyle name="Финансовый 2 5 2 4 2" xfId="1895"/>
    <cellStyle name="Финансовый 2 5 2 4 2 2" xfId="1896"/>
    <cellStyle name="Финансовый 2 5 2 4 2 2 2" xfId="1897"/>
    <cellStyle name="Финансовый 2 5 2 4 2 2 3" xfId="1898"/>
    <cellStyle name="Финансовый 2 5 2 4 2 3" xfId="1899"/>
    <cellStyle name="Финансовый 2 5 2 4 2 4" xfId="1900"/>
    <cellStyle name="Финансовый 2 5 2 4 3" xfId="1901"/>
    <cellStyle name="Финансовый 2 5 2 4 3 2" xfId="1902"/>
    <cellStyle name="Финансовый 2 5 2 4 3 3" xfId="1903"/>
    <cellStyle name="Финансовый 2 5 2 4 4" xfId="1904"/>
    <cellStyle name="Финансовый 2 5 2 4 5" xfId="1905"/>
    <cellStyle name="Финансовый 2 5 2 5" xfId="1906"/>
    <cellStyle name="Финансовый 2 5 2 5 2" xfId="1907"/>
    <cellStyle name="Финансовый 2 5 2 5 2 2" xfId="1908"/>
    <cellStyle name="Финансовый 2 5 2 5 2 3" xfId="1909"/>
    <cellStyle name="Финансовый 2 5 2 5 3" xfId="1910"/>
    <cellStyle name="Финансовый 2 5 2 5 4" xfId="1911"/>
    <cellStyle name="Финансовый 2 5 2 6" xfId="1912"/>
    <cellStyle name="Финансовый 2 5 2 6 2" xfId="1913"/>
    <cellStyle name="Финансовый 2 5 2 6 2 2" xfId="1914"/>
    <cellStyle name="Финансовый 2 5 2 6 2 3" xfId="1915"/>
    <cellStyle name="Финансовый 2 5 2 6 3" xfId="1916"/>
    <cellStyle name="Финансовый 2 5 2 6 4" xfId="1917"/>
    <cellStyle name="Финансовый 2 5 2 7" xfId="1918"/>
    <cellStyle name="Финансовый 2 5 2 7 2" xfId="1919"/>
    <cellStyle name="Финансовый 2 5 2 7 2 2" xfId="1920"/>
    <cellStyle name="Финансовый 2 5 2 7 2 3" xfId="1921"/>
    <cellStyle name="Финансовый 2 5 2 7 3" xfId="1922"/>
    <cellStyle name="Финансовый 2 5 2 7 4" xfId="1923"/>
    <cellStyle name="Финансовый 2 5 2 8" xfId="1924"/>
    <cellStyle name="Финансовый 2 5 2 8 2" xfId="1925"/>
    <cellStyle name="Финансовый 2 5 2 8 2 2" xfId="1926"/>
    <cellStyle name="Финансовый 2 5 2 8 2 3" xfId="1927"/>
    <cellStyle name="Финансовый 2 5 2 8 3" xfId="1928"/>
    <cellStyle name="Финансовый 2 5 2 8 4" xfId="1929"/>
    <cellStyle name="Финансовый 2 5 2 9" xfId="1930"/>
    <cellStyle name="Финансовый 2 5 2 9 2" xfId="1931"/>
    <cellStyle name="Финансовый 2 5 2 9 3" xfId="1932"/>
    <cellStyle name="Финансовый 2 5 3" xfId="1933"/>
    <cellStyle name="Финансовый 2 5 3 2" xfId="1934"/>
    <cellStyle name="Финансовый 2 5 3 2 2" xfId="1935"/>
    <cellStyle name="Финансовый 2 5 3 2 2 2" xfId="1936"/>
    <cellStyle name="Финансовый 2 5 3 2 2 2 2" xfId="1937"/>
    <cellStyle name="Финансовый 2 5 3 2 2 2 3" xfId="1938"/>
    <cellStyle name="Финансовый 2 5 3 2 2 3" xfId="1939"/>
    <cellStyle name="Финансовый 2 5 3 2 2 4" xfId="1940"/>
    <cellStyle name="Финансовый 2 5 3 2 3" xfId="1941"/>
    <cellStyle name="Финансовый 2 5 3 2 3 2" xfId="1942"/>
    <cellStyle name="Финансовый 2 5 3 2 3 3" xfId="1943"/>
    <cellStyle name="Финансовый 2 5 3 2 4" xfId="1944"/>
    <cellStyle name="Финансовый 2 5 3 2 5" xfId="1945"/>
    <cellStyle name="Финансовый 2 5 3 3" xfId="1946"/>
    <cellStyle name="Финансовый 2 5 3 3 2" xfId="1947"/>
    <cellStyle name="Финансовый 2 5 3 3 2 2" xfId="1948"/>
    <cellStyle name="Финансовый 2 5 3 3 2 2 2" xfId="1949"/>
    <cellStyle name="Финансовый 2 5 3 3 2 2 3" xfId="1950"/>
    <cellStyle name="Финансовый 2 5 3 3 2 3" xfId="1951"/>
    <cellStyle name="Финансовый 2 5 3 3 2 4" xfId="1952"/>
    <cellStyle name="Финансовый 2 5 3 3 3" xfId="1953"/>
    <cellStyle name="Финансовый 2 5 3 3 3 2" xfId="1954"/>
    <cellStyle name="Финансовый 2 5 3 3 3 3" xfId="1955"/>
    <cellStyle name="Финансовый 2 5 3 3 4" xfId="1956"/>
    <cellStyle name="Финансовый 2 5 3 3 5" xfId="1957"/>
    <cellStyle name="Финансовый 2 5 3 4" xfId="1958"/>
    <cellStyle name="Финансовый 2 5 3 4 2" xfId="1959"/>
    <cellStyle name="Финансовый 2 5 3 4 2 2" xfId="1960"/>
    <cellStyle name="Финансовый 2 5 3 4 2 3" xfId="1961"/>
    <cellStyle name="Финансовый 2 5 3 4 3" xfId="1962"/>
    <cellStyle name="Финансовый 2 5 3 4 4" xfId="1963"/>
    <cellStyle name="Финансовый 2 5 3 5" xfId="1964"/>
    <cellStyle name="Финансовый 2 5 3 5 2" xfId="1965"/>
    <cellStyle name="Финансовый 2 5 3 5 3" xfId="1966"/>
    <cellStyle name="Финансовый 2 5 3 6" xfId="1967"/>
    <cellStyle name="Финансовый 2 5 3 7" xfId="1968"/>
    <cellStyle name="Финансовый 2 5 3 8" xfId="1969"/>
    <cellStyle name="Финансовый 2 5 4" xfId="1970"/>
    <cellStyle name="Финансовый 2 5 4 2" xfId="1971"/>
    <cellStyle name="Финансовый 2 5 4 2 2" xfId="1972"/>
    <cellStyle name="Финансовый 2 5 4 2 2 2" xfId="1973"/>
    <cellStyle name="Финансовый 2 5 4 2 2 3" xfId="1974"/>
    <cellStyle name="Финансовый 2 5 4 2 3" xfId="1975"/>
    <cellStyle name="Финансовый 2 5 4 2 4" xfId="1976"/>
    <cellStyle name="Финансовый 2 5 4 3" xfId="1977"/>
    <cellStyle name="Финансовый 2 5 4 3 2" xfId="1978"/>
    <cellStyle name="Финансовый 2 5 4 3 3" xfId="1979"/>
    <cellStyle name="Финансовый 2 5 4 4" xfId="1980"/>
    <cellStyle name="Финансовый 2 5 4 5" xfId="1981"/>
    <cellStyle name="Финансовый 2 5 5" xfId="1982"/>
    <cellStyle name="Финансовый 2 5 5 2" xfId="1983"/>
    <cellStyle name="Финансовый 2 5 5 2 2" xfId="1984"/>
    <cellStyle name="Финансовый 2 5 5 2 2 2" xfId="1985"/>
    <cellStyle name="Финансовый 2 5 5 2 2 3" xfId="1986"/>
    <cellStyle name="Финансовый 2 5 5 2 3" xfId="1987"/>
    <cellStyle name="Финансовый 2 5 5 2 4" xfId="1988"/>
    <cellStyle name="Финансовый 2 5 5 3" xfId="1989"/>
    <cellStyle name="Финансовый 2 5 5 3 2" xfId="1990"/>
    <cellStyle name="Финансовый 2 5 5 3 3" xfId="1991"/>
    <cellStyle name="Финансовый 2 5 5 4" xfId="1992"/>
    <cellStyle name="Финансовый 2 5 5 5" xfId="1993"/>
    <cellStyle name="Финансовый 2 5 6" xfId="1994"/>
    <cellStyle name="Финансовый 2 5 6 2" xfId="1995"/>
    <cellStyle name="Финансовый 2 5 6 2 2" xfId="1996"/>
    <cellStyle name="Финансовый 2 5 6 2 3" xfId="1997"/>
    <cellStyle name="Финансовый 2 5 6 3" xfId="1998"/>
    <cellStyle name="Финансовый 2 5 6 4" xfId="1999"/>
    <cellStyle name="Финансовый 2 5 7" xfId="2000"/>
    <cellStyle name="Финансовый 2 5 7 2" xfId="2001"/>
    <cellStyle name="Финансовый 2 5 7 2 2" xfId="2002"/>
    <cellStyle name="Финансовый 2 5 7 2 3" xfId="2003"/>
    <cellStyle name="Финансовый 2 5 7 3" xfId="2004"/>
    <cellStyle name="Финансовый 2 5 7 4" xfId="2005"/>
    <cellStyle name="Финансовый 2 5 8" xfId="2006"/>
    <cellStyle name="Финансовый 2 5 8 2" xfId="2007"/>
    <cellStyle name="Финансовый 2 5 8 2 2" xfId="2008"/>
    <cellStyle name="Финансовый 2 5 8 2 3" xfId="2009"/>
    <cellStyle name="Финансовый 2 5 8 3" xfId="2010"/>
    <cellStyle name="Финансовый 2 5 8 4" xfId="2011"/>
    <cellStyle name="Финансовый 2 5 9" xfId="2012"/>
    <cellStyle name="Финансовый 2 5 9 2" xfId="2013"/>
    <cellStyle name="Финансовый 2 5 9 2 2" xfId="2014"/>
    <cellStyle name="Финансовый 2 5 9 2 3" xfId="2015"/>
    <cellStyle name="Финансовый 2 5 9 3" xfId="2016"/>
    <cellStyle name="Финансовый 2 5 9 4" xfId="2017"/>
    <cellStyle name="Финансовый 2 6" xfId="2018"/>
    <cellStyle name="Финансовый 2 6 10" xfId="2019"/>
    <cellStyle name="Финансовый 2 6 11" xfId="2020"/>
    <cellStyle name="Финансовый 2 6 12" xfId="2021"/>
    <cellStyle name="Финансовый 2 6 13" xfId="2022"/>
    <cellStyle name="Финансовый 2 6 2" xfId="2023"/>
    <cellStyle name="Финансовый 2 6 2 2" xfId="2024"/>
    <cellStyle name="Финансовый 2 6 2 2 2" xfId="2025"/>
    <cellStyle name="Финансовый 2 6 2 2 2 2" xfId="2026"/>
    <cellStyle name="Финансовый 2 6 2 2 2 2 2" xfId="2027"/>
    <cellStyle name="Финансовый 2 6 2 2 2 2 3" xfId="2028"/>
    <cellStyle name="Финансовый 2 6 2 2 2 3" xfId="2029"/>
    <cellStyle name="Финансовый 2 6 2 2 2 4" xfId="2030"/>
    <cellStyle name="Финансовый 2 6 2 2 3" xfId="2031"/>
    <cellStyle name="Финансовый 2 6 2 2 3 2" xfId="2032"/>
    <cellStyle name="Финансовый 2 6 2 2 3 3" xfId="2033"/>
    <cellStyle name="Финансовый 2 6 2 2 4" xfId="2034"/>
    <cellStyle name="Финансовый 2 6 2 2 5" xfId="2035"/>
    <cellStyle name="Финансовый 2 6 2 3" xfId="2036"/>
    <cellStyle name="Финансовый 2 6 2 3 2" xfId="2037"/>
    <cellStyle name="Финансовый 2 6 2 3 2 2" xfId="2038"/>
    <cellStyle name="Финансовый 2 6 2 3 2 2 2" xfId="2039"/>
    <cellStyle name="Финансовый 2 6 2 3 2 2 3" xfId="2040"/>
    <cellStyle name="Финансовый 2 6 2 3 2 3" xfId="2041"/>
    <cellStyle name="Финансовый 2 6 2 3 2 4" xfId="2042"/>
    <cellStyle name="Финансовый 2 6 2 3 3" xfId="2043"/>
    <cellStyle name="Финансовый 2 6 2 3 3 2" xfId="2044"/>
    <cellStyle name="Финансовый 2 6 2 3 3 3" xfId="2045"/>
    <cellStyle name="Финансовый 2 6 2 3 4" xfId="2046"/>
    <cellStyle name="Финансовый 2 6 2 3 5" xfId="2047"/>
    <cellStyle name="Финансовый 2 6 2 4" xfId="2048"/>
    <cellStyle name="Финансовый 2 6 2 4 2" xfId="2049"/>
    <cellStyle name="Финансовый 2 6 2 4 2 2" xfId="2050"/>
    <cellStyle name="Финансовый 2 6 2 4 2 3" xfId="2051"/>
    <cellStyle name="Финансовый 2 6 2 4 3" xfId="2052"/>
    <cellStyle name="Финансовый 2 6 2 4 4" xfId="2053"/>
    <cellStyle name="Финансовый 2 6 2 5" xfId="2054"/>
    <cellStyle name="Финансовый 2 6 2 5 2" xfId="2055"/>
    <cellStyle name="Финансовый 2 6 2 5 3" xfId="2056"/>
    <cellStyle name="Финансовый 2 6 2 6" xfId="2057"/>
    <cellStyle name="Финансовый 2 6 2 7" xfId="2058"/>
    <cellStyle name="Финансовый 2 6 2 8" xfId="2059"/>
    <cellStyle name="Финансовый 2 6 3" xfId="2060"/>
    <cellStyle name="Финансовый 2 6 3 2" xfId="2061"/>
    <cellStyle name="Финансовый 2 6 3 2 2" xfId="2062"/>
    <cellStyle name="Финансовый 2 6 3 2 2 2" xfId="2063"/>
    <cellStyle name="Финансовый 2 6 3 2 2 3" xfId="2064"/>
    <cellStyle name="Финансовый 2 6 3 2 3" xfId="2065"/>
    <cellStyle name="Финансовый 2 6 3 2 4" xfId="2066"/>
    <cellStyle name="Финансовый 2 6 3 3" xfId="2067"/>
    <cellStyle name="Финансовый 2 6 3 3 2" xfId="2068"/>
    <cellStyle name="Финансовый 2 6 3 3 3" xfId="2069"/>
    <cellStyle name="Финансовый 2 6 3 4" xfId="2070"/>
    <cellStyle name="Финансовый 2 6 3 5" xfId="2071"/>
    <cellStyle name="Финансовый 2 6 4" xfId="2072"/>
    <cellStyle name="Финансовый 2 6 4 2" xfId="2073"/>
    <cellStyle name="Финансовый 2 6 4 2 2" xfId="2074"/>
    <cellStyle name="Финансовый 2 6 4 2 2 2" xfId="2075"/>
    <cellStyle name="Финансовый 2 6 4 2 2 3" xfId="2076"/>
    <cellStyle name="Финансовый 2 6 4 2 3" xfId="2077"/>
    <cellStyle name="Финансовый 2 6 4 2 4" xfId="2078"/>
    <cellStyle name="Финансовый 2 6 4 3" xfId="2079"/>
    <cellStyle name="Финансовый 2 6 4 3 2" xfId="2080"/>
    <cellStyle name="Финансовый 2 6 4 3 3" xfId="2081"/>
    <cellStyle name="Финансовый 2 6 4 4" xfId="2082"/>
    <cellStyle name="Финансовый 2 6 4 5" xfId="2083"/>
    <cellStyle name="Финансовый 2 6 5" xfId="2084"/>
    <cellStyle name="Финансовый 2 6 5 2" xfId="2085"/>
    <cellStyle name="Финансовый 2 6 5 2 2" xfId="2086"/>
    <cellStyle name="Финансовый 2 6 5 2 3" xfId="2087"/>
    <cellStyle name="Финансовый 2 6 5 3" xfId="2088"/>
    <cellStyle name="Финансовый 2 6 5 4" xfId="2089"/>
    <cellStyle name="Финансовый 2 6 6" xfId="2090"/>
    <cellStyle name="Финансовый 2 6 6 2" xfId="2091"/>
    <cellStyle name="Финансовый 2 6 6 2 2" xfId="2092"/>
    <cellStyle name="Финансовый 2 6 6 2 3" xfId="2093"/>
    <cellStyle name="Финансовый 2 6 6 3" xfId="2094"/>
    <cellStyle name="Финансовый 2 6 6 4" xfId="2095"/>
    <cellStyle name="Финансовый 2 6 7" xfId="2096"/>
    <cellStyle name="Финансовый 2 6 7 2" xfId="2097"/>
    <cellStyle name="Финансовый 2 6 7 2 2" xfId="2098"/>
    <cellStyle name="Финансовый 2 6 7 2 3" xfId="2099"/>
    <cellStyle name="Финансовый 2 6 7 3" xfId="2100"/>
    <cellStyle name="Финансовый 2 6 7 4" xfId="2101"/>
    <cellStyle name="Финансовый 2 6 8" xfId="2102"/>
    <cellStyle name="Финансовый 2 6 8 2" xfId="2103"/>
    <cellStyle name="Финансовый 2 6 8 2 2" xfId="2104"/>
    <cellStyle name="Финансовый 2 6 8 2 3" xfId="2105"/>
    <cellStyle name="Финансовый 2 6 8 3" xfId="2106"/>
    <cellStyle name="Финансовый 2 6 8 4" xfId="2107"/>
    <cellStyle name="Финансовый 2 6 9" xfId="2108"/>
    <cellStyle name="Финансовый 2 6 9 2" xfId="2109"/>
    <cellStyle name="Финансовый 2 6 9 3" xfId="2110"/>
    <cellStyle name="Финансовый 2 7" xfId="2111"/>
    <cellStyle name="Финансовый 2 7 10" xfId="2112"/>
    <cellStyle name="Финансовый 2 7 11" xfId="2113"/>
    <cellStyle name="Финансовый 2 7 12" xfId="2114"/>
    <cellStyle name="Финансовый 2 7 13" xfId="2115"/>
    <cellStyle name="Финансовый 2 7 2" xfId="2116"/>
    <cellStyle name="Финансовый 2 7 2 2" xfId="2117"/>
    <cellStyle name="Финансовый 2 7 2 2 2" xfId="2118"/>
    <cellStyle name="Финансовый 2 7 2 2 2 2" xfId="2119"/>
    <cellStyle name="Финансовый 2 7 2 2 2 2 2" xfId="2120"/>
    <cellStyle name="Финансовый 2 7 2 2 2 2 3" xfId="2121"/>
    <cellStyle name="Финансовый 2 7 2 2 2 3" xfId="2122"/>
    <cellStyle name="Финансовый 2 7 2 2 2 4" xfId="2123"/>
    <cellStyle name="Финансовый 2 7 2 2 3" xfId="2124"/>
    <cellStyle name="Финансовый 2 7 2 2 3 2" xfId="2125"/>
    <cellStyle name="Финансовый 2 7 2 2 3 3" xfId="2126"/>
    <cellStyle name="Финансовый 2 7 2 2 4" xfId="2127"/>
    <cellStyle name="Финансовый 2 7 2 2 5" xfId="2128"/>
    <cellStyle name="Финансовый 2 7 2 3" xfId="2129"/>
    <cellStyle name="Финансовый 2 7 2 3 2" xfId="2130"/>
    <cellStyle name="Финансовый 2 7 2 3 2 2" xfId="2131"/>
    <cellStyle name="Финансовый 2 7 2 3 2 2 2" xfId="2132"/>
    <cellStyle name="Финансовый 2 7 2 3 2 2 3" xfId="2133"/>
    <cellStyle name="Финансовый 2 7 2 3 2 3" xfId="2134"/>
    <cellStyle name="Финансовый 2 7 2 3 2 4" xfId="2135"/>
    <cellStyle name="Финансовый 2 7 2 3 3" xfId="2136"/>
    <cellStyle name="Финансовый 2 7 2 3 3 2" xfId="2137"/>
    <cellStyle name="Финансовый 2 7 2 3 3 3" xfId="2138"/>
    <cellStyle name="Финансовый 2 7 2 3 4" xfId="2139"/>
    <cellStyle name="Финансовый 2 7 2 3 5" xfId="2140"/>
    <cellStyle name="Финансовый 2 7 2 4" xfId="2141"/>
    <cellStyle name="Финансовый 2 7 2 4 2" xfId="2142"/>
    <cellStyle name="Финансовый 2 7 2 4 2 2" xfId="2143"/>
    <cellStyle name="Финансовый 2 7 2 4 2 3" xfId="2144"/>
    <cellStyle name="Финансовый 2 7 2 4 3" xfId="2145"/>
    <cellStyle name="Финансовый 2 7 2 4 4" xfId="2146"/>
    <cellStyle name="Финансовый 2 7 2 5" xfId="2147"/>
    <cellStyle name="Финансовый 2 7 2 5 2" xfId="2148"/>
    <cellStyle name="Финансовый 2 7 2 5 3" xfId="2149"/>
    <cellStyle name="Финансовый 2 7 2 6" xfId="2150"/>
    <cellStyle name="Финансовый 2 7 2 7" xfId="2151"/>
    <cellStyle name="Финансовый 2 7 2 8" xfId="2152"/>
    <cellStyle name="Финансовый 2 7 3" xfId="2153"/>
    <cellStyle name="Финансовый 2 7 3 2" xfId="2154"/>
    <cellStyle name="Финансовый 2 7 3 2 2" xfId="2155"/>
    <cellStyle name="Финансовый 2 7 3 2 2 2" xfId="2156"/>
    <cellStyle name="Финансовый 2 7 3 2 2 3" xfId="2157"/>
    <cellStyle name="Финансовый 2 7 3 2 3" xfId="2158"/>
    <cellStyle name="Финансовый 2 7 3 2 4" xfId="2159"/>
    <cellStyle name="Финансовый 2 7 3 3" xfId="2160"/>
    <cellStyle name="Финансовый 2 7 3 3 2" xfId="2161"/>
    <cellStyle name="Финансовый 2 7 3 3 3" xfId="2162"/>
    <cellStyle name="Финансовый 2 7 3 4" xfId="2163"/>
    <cellStyle name="Финансовый 2 7 3 5" xfId="2164"/>
    <cellStyle name="Финансовый 2 7 4" xfId="2165"/>
    <cellStyle name="Финансовый 2 7 4 2" xfId="2166"/>
    <cellStyle name="Финансовый 2 7 4 2 2" xfId="2167"/>
    <cellStyle name="Финансовый 2 7 4 2 2 2" xfId="2168"/>
    <cellStyle name="Финансовый 2 7 4 2 2 3" xfId="2169"/>
    <cellStyle name="Финансовый 2 7 4 2 3" xfId="2170"/>
    <cellStyle name="Финансовый 2 7 4 2 4" xfId="2171"/>
    <cellStyle name="Финансовый 2 7 4 3" xfId="2172"/>
    <cellStyle name="Финансовый 2 7 4 3 2" xfId="2173"/>
    <cellStyle name="Финансовый 2 7 4 3 3" xfId="2174"/>
    <cellStyle name="Финансовый 2 7 4 4" xfId="2175"/>
    <cellStyle name="Финансовый 2 7 4 5" xfId="2176"/>
    <cellStyle name="Финансовый 2 7 5" xfId="2177"/>
    <cellStyle name="Финансовый 2 7 5 2" xfId="2178"/>
    <cellStyle name="Финансовый 2 7 5 2 2" xfId="2179"/>
    <cellStyle name="Финансовый 2 7 5 2 3" xfId="2180"/>
    <cellStyle name="Финансовый 2 7 5 3" xfId="2181"/>
    <cellStyle name="Финансовый 2 7 5 4" xfId="2182"/>
    <cellStyle name="Финансовый 2 7 6" xfId="2183"/>
    <cellStyle name="Финансовый 2 7 6 2" xfId="2184"/>
    <cellStyle name="Финансовый 2 7 6 2 2" xfId="2185"/>
    <cellStyle name="Финансовый 2 7 6 2 3" xfId="2186"/>
    <cellStyle name="Финансовый 2 7 6 3" xfId="2187"/>
    <cellStyle name="Финансовый 2 7 6 4" xfId="2188"/>
    <cellStyle name="Финансовый 2 7 7" xfId="2189"/>
    <cellStyle name="Финансовый 2 7 7 2" xfId="2190"/>
    <cellStyle name="Финансовый 2 7 7 2 2" xfId="2191"/>
    <cellStyle name="Финансовый 2 7 7 2 3" xfId="2192"/>
    <cellStyle name="Финансовый 2 7 7 3" xfId="2193"/>
    <cellStyle name="Финансовый 2 7 7 4" xfId="2194"/>
    <cellStyle name="Финансовый 2 7 8" xfId="2195"/>
    <cellStyle name="Финансовый 2 7 8 2" xfId="2196"/>
    <cellStyle name="Финансовый 2 7 8 2 2" xfId="2197"/>
    <cellStyle name="Финансовый 2 7 8 2 3" xfId="2198"/>
    <cellStyle name="Финансовый 2 7 8 3" xfId="2199"/>
    <cellStyle name="Финансовый 2 7 8 4" xfId="2200"/>
    <cellStyle name="Финансовый 2 7 9" xfId="2201"/>
    <cellStyle name="Финансовый 2 7 9 2" xfId="2202"/>
    <cellStyle name="Финансовый 2 7 9 3" xfId="2203"/>
    <cellStyle name="Финансовый 2 8" xfId="2204"/>
    <cellStyle name="Финансовый 2 8 10" xfId="2205"/>
    <cellStyle name="Финансовый 2 8 11" xfId="2206"/>
    <cellStyle name="Финансовый 2 8 12" xfId="2207"/>
    <cellStyle name="Финансовый 2 8 13" xfId="2208"/>
    <cellStyle name="Финансовый 2 8 2" xfId="2209"/>
    <cellStyle name="Финансовый 2 8 2 2" xfId="2210"/>
    <cellStyle name="Финансовый 2 8 2 2 2" xfId="2211"/>
    <cellStyle name="Финансовый 2 8 2 2 2 2" xfId="2212"/>
    <cellStyle name="Финансовый 2 8 2 2 2 2 2" xfId="2213"/>
    <cellStyle name="Финансовый 2 8 2 2 2 2 3" xfId="2214"/>
    <cellStyle name="Финансовый 2 8 2 2 2 3" xfId="2215"/>
    <cellStyle name="Финансовый 2 8 2 2 2 4" xfId="2216"/>
    <cellStyle name="Финансовый 2 8 2 2 3" xfId="2217"/>
    <cellStyle name="Финансовый 2 8 2 2 3 2" xfId="2218"/>
    <cellStyle name="Финансовый 2 8 2 2 3 3" xfId="2219"/>
    <cellStyle name="Финансовый 2 8 2 2 4" xfId="2220"/>
    <cellStyle name="Финансовый 2 8 2 2 5" xfId="2221"/>
    <cellStyle name="Финансовый 2 8 2 3" xfId="2222"/>
    <cellStyle name="Финансовый 2 8 2 3 2" xfId="2223"/>
    <cellStyle name="Финансовый 2 8 2 3 2 2" xfId="2224"/>
    <cellStyle name="Финансовый 2 8 2 3 2 2 2" xfId="2225"/>
    <cellStyle name="Финансовый 2 8 2 3 2 2 3" xfId="2226"/>
    <cellStyle name="Финансовый 2 8 2 3 2 3" xfId="2227"/>
    <cellStyle name="Финансовый 2 8 2 3 2 4" xfId="2228"/>
    <cellStyle name="Финансовый 2 8 2 3 3" xfId="2229"/>
    <cellStyle name="Финансовый 2 8 2 3 3 2" xfId="2230"/>
    <cellStyle name="Финансовый 2 8 2 3 3 3" xfId="2231"/>
    <cellStyle name="Финансовый 2 8 2 3 4" xfId="2232"/>
    <cellStyle name="Финансовый 2 8 2 3 5" xfId="2233"/>
    <cellStyle name="Финансовый 2 8 2 4" xfId="2234"/>
    <cellStyle name="Финансовый 2 8 2 4 2" xfId="2235"/>
    <cellStyle name="Финансовый 2 8 2 4 2 2" xfId="2236"/>
    <cellStyle name="Финансовый 2 8 2 4 2 3" xfId="2237"/>
    <cellStyle name="Финансовый 2 8 2 4 3" xfId="2238"/>
    <cellStyle name="Финансовый 2 8 2 4 4" xfId="2239"/>
    <cellStyle name="Финансовый 2 8 2 5" xfId="2240"/>
    <cellStyle name="Финансовый 2 8 2 5 2" xfId="2241"/>
    <cellStyle name="Финансовый 2 8 2 5 3" xfId="2242"/>
    <cellStyle name="Финансовый 2 8 2 6" xfId="2243"/>
    <cellStyle name="Финансовый 2 8 2 7" xfId="2244"/>
    <cellStyle name="Финансовый 2 8 2 8" xfId="2245"/>
    <cellStyle name="Финансовый 2 8 3" xfId="2246"/>
    <cellStyle name="Финансовый 2 8 3 2" xfId="2247"/>
    <cellStyle name="Финансовый 2 8 3 2 2" xfId="2248"/>
    <cellStyle name="Финансовый 2 8 3 2 2 2" xfId="2249"/>
    <cellStyle name="Финансовый 2 8 3 2 2 3" xfId="2250"/>
    <cellStyle name="Финансовый 2 8 3 2 3" xfId="2251"/>
    <cellStyle name="Финансовый 2 8 3 2 4" xfId="2252"/>
    <cellStyle name="Финансовый 2 8 3 3" xfId="2253"/>
    <cellStyle name="Финансовый 2 8 3 3 2" xfId="2254"/>
    <cellStyle name="Финансовый 2 8 3 3 3" xfId="2255"/>
    <cellStyle name="Финансовый 2 8 3 4" xfId="2256"/>
    <cellStyle name="Финансовый 2 8 3 5" xfId="2257"/>
    <cellStyle name="Финансовый 2 8 4" xfId="2258"/>
    <cellStyle name="Финансовый 2 8 4 2" xfId="2259"/>
    <cellStyle name="Финансовый 2 8 4 2 2" xfId="2260"/>
    <cellStyle name="Финансовый 2 8 4 2 2 2" xfId="2261"/>
    <cellStyle name="Финансовый 2 8 4 2 2 3" xfId="2262"/>
    <cellStyle name="Финансовый 2 8 4 2 3" xfId="2263"/>
    <cellStyle name="Финансовый 2 8 4 2 4" xfId="2264"/>
    <cellStyle name="Финансовый 2 8 4 3" xfId="2265"/>
    <cellStyle name="Финансовый 2 8 4 3 2" xfId="2266"/>
    <cellStyle name="Финансовый 2 8 4 3 3" xfId="2267"/>
    <cellStyle name="Финансовый 2 8 4 4" xfId="2268"/>
    <cellStyle name="Финансовый 2 8 4 5" xfId="2269"/>
    <cellStyle name="Финансовый 2 8 5" xfId="2270"/>
    <cellStyle name="Финансовый 2 8 5 2" xfId="2271"/>
    <cellStyle name="Финансовый 2 8 5 2 2" xfId="2272"/>
    <cellStyle name="Финансовый 2 8 5 2 3" xfId="2273"/>
    <cellStyle name="Финансовый 2 8 5 3" xfId="2274"/>
    <cellStyle name="Финансовый 2 8 5 4" xfId="2275"/>
    <cellStyle name="Финансовый 2 8 6" xfId="2276"/>
    <cellStyle name="Финансовый 2 8 6 2" xfId="2277"/>
    <cellStyle name="Финансовый 2 8 6 2 2" xfId="2278"/>
    <cellStyle name="Финансовый 2 8 6 2 3" xfId="2279"/>
    <cellStyle name="Финансовый 2 8 6 3" xfId="2280"/>
    <cellStyle name="Финансовый 2 8 6 4" xfId="2281"/>
    <cellStyle name="Финансовый 2 8 7" xfId="2282"/>
    <cellStyle name="Финансовый 2 8 7 2" xfId="2283"/>
    <cellStyle name="Финансовый 2 8 7 2 2" xfId="2284"/>
    <cellStyle name="Финансовый 2 8 7 2 3" xfId="2285"/>
    <cellStyle name="Финансовый 2 8 7 3" xfId="2286"/>
    <cellStyle name="Финансовый 2 8 7 4" xfId="2287"/>
    <cellStyle name="Финансовый 2 8 8" xfId="2288"/>
    <cellStyle name="Финансовый 2 8 8 2" xfId="2289"/>
    <cellStyle name="Финансовый 2 8 8 2 2" xfId="2290"/>
    <cellStyle name="Финансовый 2 8 8 2 3" xfId="2291"/>
    <cellStyle name="Финансовый 2 8 8 3" xfId="2292"/>
    <cellStyle name="Финансовый 2 8 8 4" xfId="2293"/>
    <cellStyle name="Финансовый 2 8 9" xfId="2294"/>
    <cellStyle name="Финансовый 2 8 9 2" xfId="2295"/>
    <cellStyle name="Финансовый 2 8 9 3" xfId="2296"/>
    <cellStyle name="Финансовый 2 9" xfId="2297"/>
    <cellStyle name="Финансовый 2 9 2" xfId="2298"/>
    <cellStyle name="Финансовый 2 9 3" xfId="2299"/>
    <cellStyle name="Финансовый 20" xfId="2300"/>
    <cellStyle name="Финансовый 3" xfId="2301"/>
    <cellStyle name="Финансовый 3 10" xfId="2302"/>
    <cellStyle name="Финансовый 3 10 2" xfId="2303"/>
    <cellStyle name="Финансовый 3 10 2 2" xfId="2304"/>
    <cellStyle name="Финансовый 3 10 2 3" xfId="2305"/>
    <cellStyle name="Финансовый 3 10 3" xfId="2306"/>
    <cellStyle name="Финансовый 3 10 4" xfId="2307"/>
    <cellStyle name="Финансовый 3 11" xfId="2308"/>
    <cellStyle name="Финансовый 3 11 2" xfId="2309"/>
    <cellStyle name="Финансовый 3 11 2 2" xfId="2310"/>
    <cellStyle name="Финансовый 3 11 2 3" xfId="2311"/>
    <cellStyle name="Финансовый 3 11 3" xfId="2312"/>
    <cellStyle name="Финансовый 3 11 4" xfId="2313"/>
    <cellStyle name="Финансовый 3 12" xfId="2314"/>
    <cellStyle name="Финансовый 3 12 2" xfId="2315"/>
    <cellStyle name="Финансовый 3 12 2 2" xfId="2316"/>
    <cellStyle name="Финансовый 3 12 2 3" xfId="2317"/>
    <cellStyle name="Финансовый 3 12 3" xfId="2318"/>
    <cellStyle name="Финансовый 3 12 4" xfId="2319"/>
    <cellStyle name="Финансовый 3 13" xfId="2320"/>
    <cellStyle name="Финансовый 3 13 2" xfId="2321"/>
    <cellStyle name="Финансовый 3 13 3" xfId="2322"/>
    <cellStyle name="Финансовый 3 14" xfId="2323"/>
    <cellStyle name="Финансовый 3 15" xfId="2324"/>
    <cellStyle name="Финансовый 3 16" xfId="2325"/>
    <cellStyle name="Финансовый 3 17" xfId="2326"/>
    <cellStyle name="Финансовый 3 2" xfId="2327"/>
    <cellStyle name="Финансовый 3 2 10" xfId="2328"/>
    <cellStyle name="Финансовый 3 2 10 2" xfId="2329"/>
    <cellStyle name="Финансовый 3 2 10 2 2" xfId="2330"/>
    <cellStyle name="Финансовый 3 2 10 2 3" xfId="2331"/>
    <cellStyle name="Финансовый 3 2 10 3" xfId="2332"/>
    <cellStyle name="Финансовый 3 2 10 4" xfId="2333"/>
    <cellStyle name="Финансовый 3 2 11" xfId="2334"/>
    <cellStyle name="Финансовый 3 2 11 2" xfId="2335"/>
    <cellStyle name="Финансовый 3 2 11 2 2" xfId="2336"/>
    <cellStyle name="Финансовый 3 2 11 2 3" xfId="2337"/>
    <cellStyle name="Финансовый 3 2 11 3" xfId="2338"/>
    <cellStyle name="Финансовый 3 2 11 4" xfId="2339"/>
    <cellStyle name="Финансовый 3 2 12" xfId="2340"/>
    <cellStyle name="Финансовый 3 2 12 2" xfId="2341"/>
    <cellStyle name="Финансовый 3 2 12 3" xfId="2342"/>
    <cellStyle name="Финансовый 3 2 13" xfId="2343"/>
    <cellStyle name="Финансовый 3 2 14" xfId="2344"/>
    <cellStyle name="Финансовый 3 2 15" xfId="2345"/>
    <cellStyle name="Финансовый 3 2 16" xfId="2346"/>
    <cellStyle name="Финансовый 3 2 2" xfId="2347"/>
    <cellStyle name="Финансовый 3 2 2 10" xfId="2348"/>
    <cellStyle name="Финансовый 3 2 2 10 2" xfId="2349"/>
    <cellStyle name="Финансовый 3 2 2 10 3" xfId="2350"/>
    <cellStyle name="Финансовый 3 2 2 11" xfId="2351"/>
    <cellStyle name="Финансовый 3 2 2 12" xfId="2352"/>
    <cellStyle name="Финансовый 3 2 2 13" xfId="2353"/>
    <cellStyle name="Финансовый 3 2 2 14" xfId="2354"/>
    <cellStyle name="Финансовый 3 2 2 2" xfId="2355"/>
    <cellStyle name="Финансовый 3 2 2 2 10" xfId="2356"/>
    <cellStyle name="Финансовый 3 2 2 2 11" xfId="2357"/>
    <cellStyle name="Финансовый 3 2 2 2 12" xfId="2358"/>
    <cellStyle name="Финансовый 3 2 2 2 13" xfId="2359"/>
    <cellStyle name="Финансовый 3 2 2 2 2" xfId="2360"/>
    <cellStyle name="Финансовый 3 2 2 2 2 2" xfId="2361"/>
    <cellStyle name="Финансовый 3 2 2 2 2 2 2" xfId="2362"/>
    <cellStyle name="Финансовый 3 2 2 2 2 2 2 2" xfId="2363"/>
    <cellStyle name="Финансовый 3 2 2 2 2 2 2 2 2" xfId="2364"/>
    <cellStyle name="Финансовый 3 2 2 2 2 2 2 2 3" xfId="2365"/>
    <cellStyle name="Финансовый 3 2 2 2 2 2 2 3" xfId="2366"/>
    <cellStyle name="Финансовый 3 2 2 2 2 2 2 4" xfId="2367"/>
    <cellStyle name="Финансовый 3 2 2 2 2 2 3" xfId="2368"/>
    <cellStyle name="Финансовый 3 2 2 2 2 2 3 2" xfId="2369"/>
    <cellStyle name="Финансовый 3 2 2 2 2 2 3 3" xfId="2370"/>
    <cellStyle name="Финансовый 3 2 2 2 2 2 4" xfId="2371"/>
    <cellStyle name="Финансовый 3 2 2 2 2 2 5" xfId="2372"/>
    <cellStyle name="Финансовый 3 2 2 2 2 3" xfId="2373"/>
    <cellStyle name="Финансовый 3 2 2 2 2 3 2" xfId="2374"/>
    <cellStyle name="Финансовый 3 2 2 2 2 3 2 2" xfId="2375"/>
    <cellStyle name="Финансовый 3 2 2 2 2 3 2 2 2" xfId="2376"/>
    <cellStyle name="Финансовый 3 2 2 2 2 3 2 2 3" xfId="2377"/>
    <cellStyle name="Финансовый 3 2 2 2 2 3 2 3" xfId="2378"/>
    <cellStyle name="Финансовый 3 2 2 2 2 3 2 4" xfId="2379"/>
    <cellStyle name="Финансовый 3 2 2 2 2 3 3" xfId="2380"/>
    <cellStyle name="Финансовый 3 2 2 2 2 3 3 2" xfId="2381"/>
    <cellStyle name="Финансовый 3 2 2 2 2 3 3 3" xfId="2382"/>
    <cellStyle name="Финансовый 3 2 2 2 2 3 4" xfId="2383"/>
    <cellStyle name="Финансовый 3 2 2 2 2 3 5" xfId="2384"/>
    <cellStyle name="Финансовый 3 2 2 2 2 4" xfId="2385"/>
    <cellStyle name="Финансовый 3 2 2 2 2 4 2" xfId="2386"/>
    <cellStyle name="Финансовый 3 2 2 2 2 4 2 2" xfId="2387"/>
    <cellStyle name="Финансовый 3 2 2 2 2 4 2 3" xfId="2388"/>
    <cellStyle name="Финансовый 3 2 2 2 2 4 3" xfId="2389"/>
    <cellStyle name="Финансовый 3 2 2 2 2 4 4" xfId="2390"/>
    <cellStyle name="Финансовый 3 2 2 2 2 5" xfId="2391"/>
    <cellStyle name="Финансовый 3 2 2 2 2 5 2" xfId="2392"/>
    <cellStyle name="Финансовый 3 2 2 2 2 5 3" xfId="2393"/>
    <cellStyle name="Финансовый 3 2 2 2 2 6" xfId="2394"/>
    <cellStyle name="Финансовый 3 2 2 2 2 7" xfId="2395"/>
    <cellStyle name="Финансовый 3 2 2 2 2 8" xfId="2396"/>
    <cellStyle name="Финансовый 3 2 2 2 3" xfId="2397"/>
    <cellStyle name="Финансовый 3 2 2 2 3 2" xfId="2398"/>
    <cellStyle name="Финансовый 3 2 2 2 3 2 2" xfId="2399"/>
    <cellStyle name="Финансовый 3 2 2 2 3 2 2 2" xfId="2400"/>
    <cellStyle name="Финансовый 3 2 2 2 3 2 2 3" xfId="2401"/>
    <cellStyle name="Финансовый 3 2 2 2 3 2 3" xfId="2402"/>
    <cellStyle name="Финансовый 3 2 2 2 3 2 4" xfId="2403"/>
    <cellStyle name="Финансовый 3 2 2 2 3 3" xfId="2404"/>
    <cellStyle name="Финансовый 3 2 2 2 3 3 2" xfId="2405"/>
    <cellStyle name="Финансовый 3 2 2 2 3 3 3" xfId="2406"/>
    <cellStyle name="Финансовый 3 2 2 2 3 4" xfId="2407"/>
    <cellStyle name="Финансовый 3 2 2 2 3 5" xfId="2408"/>
    <cellStyle name="Финансовый 3 2 2 2 4" xfId="2409"/>
    <cellStyle name="Финансовый 3 2 2 2 4 2" xfId="2410"/>
    <cellStyle name="Финансовый 3 2 2 2 4 2 2" xfId="2411"/>
    <cellStyle name="Финансовый 3 2 2 2 4 2 2 2" xfId="2412"/>
    <cellStyle name="Финансовый 3 2 2 2 4 2 2 3" xfId="2413"/>
    <cellStyle name="Финансовый 3 2 2 2 4 2 3" xfId="2414"/>
    <cellStyle name="Финансовый 3 2 2 2 4 2 4" xfId="2415"/>
    <cellStyle name="Финансовый 3 2 2 2 4 3" xfId="2416"/>
    <cellStyle name="Финансовый 3 2 2 2 4 3 2" xfId="2417"/>
    <cellStyle name="Финансовый 3 2 2 2 4 3 3" xfId="2418"/>
    <cellStyle name="Финансовый 3 2 2 2 4 4" xfId="2419"/>
    <cellStyle name="Финансовый 3 2 2 2 4 5" xfId="2420"/>
    <cellStyle name="Финансовый 3 2 2 2 5" xfId="2421"/>
    <cellStyle name="Финансовый 3 2 2 2 5 2" xfId="2422"/>
    <cellStyle name="Финансовый 3 2 2 2 5 2 2" xfId="2423"/>
    <cellStyle name="Финансовый 3 2 2 2 5 2 3" xfId="2424"/>
    <cellStyle name="Финансовый 3 2 2 2 5 3" xfId="2425"/>
    <cellStyle name="Финансовый 3 2 2 2 5 4" xfId="2426"/>
    <cellStyle name="Финансовый 3 2 2 2 6" xfId="2427"/>
    <cellStyle name="Финансовый 3 2 2 2 6 2" xfId="2428"/>
    <cellStyle name="Финансовый 3 2 2 2 6 2 2" xfId="2429"/>
    <cellStyle name="Финансовый 3 2 2 2 6 2 3" xfId="2430"/>
    <cellStyle name="Финансовый 3 2 2 2 6 3" xfId="2431"/>
    <cellStyle name="Финансовый 3 2 2 2 6 4" xfId="2432"/>
    <cellStyle name="Финансовый 3 2 2 2 7" xfId="2433"/>
    <cellStyle name="Финансовый 3 2 2 2 7 2" xfId="2434"/>
    <cellStyle name="Финансовый 3 2 2 2 7 2 2" xfId="2435"/>
    <cellStyle name="Финансовый 3 2 2 2 7 2 3" xfId="2436"/>
    <cellStyle name="Финансовый 3 2 2 2 7 3" xfId="2437"/>
    <cellStyle name="Финансовый 3 2 2 2 7 4" xfId="2438"/>
    <cellStyle name="Финансовый 3 2 2 2 8" xfId="2439"/>
    <cellStyle name="Финансовый 3 2 2 2 8 2" xfId="2440"/>
    <cellStyle name="Финансовый 3 2 2 2 8 2 2" xfId="2441"/>
    <cellStyle name="Финансовый 3 2 2 2 8 2 3" xfId="2442"/>
    <cellStyle name="Финансовый 3 2 2 2 8 3" xfId="2443"/>
    <cellStyle name="Финансовый 3 2 2 2 8 4" xfId="2444"/>
    <cellStyle name="Финансовый 3 2 2 2 9" xfId="2445"/>
    <cellStyle name="Финансовый 3 2 2 2 9 2" xfId="2446"/>
    <cellStyle name="Финансовый 3 2 2 2 9 3" xfId="2447"/>
    <cellStyle name="Финансовый 3 2 2 3" xfId="2448"/>
    <cellStyle name="Финансовый 3 2 2 3 2" xfId="2449"/>
    <cellStyle name="Финансовый 3 2 2 3 2 2" xfId="2450"/>
    <cellStyle name="Финансовый 3 2 2 3 2 2 2" xfId="2451"/>
    <cellStyle name="Финансовый 3 2 2 3 2 2 2 2" xfId="2452"/>
    <cellStyle name="Финансовый 3 2 2 3 2 2 2 3" xfId="2453"/>
    <cellStyle name="Финансовый 3 2 2 3 2 2 3" xfId="2454"/>
    <cellStyle name="Финансовый 3 2 2 3 2 2 4" xfId="2455"/>
    <cellStyle name="Финансовый 3 2 2 3 2 3" xfId="2456"/>
    <cellStyle name="Финансовый 3 2 2 3 2 3 2" xfId="2457"/>
    <cellStyle name="Финансовый 3 2 2 3 2 3 3" xfId="2458"/>
    <cellStyle name="Финансовый 3 2 2 3 2 4" xfId="2459"/>
    <cellStyle name="Финансовый 3 2 2 3 2 5" xfId="2460"/>
    <cellStyle name="Финансовый 3 2 2 3 3" xfId="2461"/>
    <cellStyle name="Финансовый 3 2 2 3 3 2" xfId="2462"/>
    <cellStyle name="Финансовый 3 2 2 3 3 2 2" xfId="2463"/>
    <cellStyle name="Финансовый 3 2 2 3 3 2 2 2" xfId="2464"/>
    <cellStyle name="Финансовый 3 2 2 3 3 2 2 3" xfId="2465"/>
    <cellStyle name="Финансовый 3 2 2 3 3 2 3" xfId="2466"/>
    <cellStyle name="Финансовый 3 2 2 3 3 2 4" xfId="2467"/>
    <cellStyle name="Финансовый 3 2 2 3 3 3" xfId="2468"/>
    <cellStyle name="Финансовый 3 2 2 3 3 3 2" xfId="2469"/>
    <cellStyle name="Финансовый 3 2 2 3 3 3 3" xfId="2470"/>
    <cellStyle name="Финансовый 3 2 2 3 3 4" xfId="2471"/>
    <cellStyle name="Финансовый 3 2 2 3 3 5" xfId="2472"/>
    <cellStyle name="Финансовый 3 2 2 3 4" xfId="2473"/>
    <cellStyle name="Финансовый 3 2 2 3 4 2" xfId="2474"/>
    <cellStyle name="Финансовый 3 2 2 3 4 2 2" xfId="2475"/>
    <cellStyle name="Финансовый 3 2 2 3 4 2 3" xfId="2476"/>
    <cellStyle name="Финансовый 3 2 2 3 4 3" xfId="2477"/>
    <cellStyle name="Финансовый 3 2 2 3 4 4" xfId="2478"/>
    <cellStyle name="Финансовый 3 2 2 3 5" xfId="2479"/>
    <cellStyle name="Финансовый 3 2 2 3 5 2" xfId="2480"/>
    <cellStyle name="Финансовый 3 2 2 3 5 3" xfId="2481"/>
    <cellStyle name="Финансовый 3 2 2 3 6" xfId="2482"/>
    <cellStyle name="Финансовый 3 2 2 3 7" xfId="2483"/>
    <cellStyle name="Финансовый 3 2 2 3 8" xfId="2484"/>
    <cellStyle name="Финансовый 3 2 2 4" xfId="2485"/>
    <cellStyle name="Финансовый 3 2 2 4 2" xfId="2486"/>
    <cellStyle name="Финансовый 3 2 2 4 2 2" xfId="2487"/>
    <cellStyle name="Финансовый 3 2 2 4 2 2 2" xfId="2488"/>
    <cellStyle name="Финансовый 3 2 2 4 2 2 3" xfId="2489"/>
    <cellStyle name="Финансовый 3 2 2 4 2 3" xfId="2490"/>
    <cellStyle name="Финансовый 3 2 2 4 2 4" xfId="2491"/>
    <cellStyle name="Финансовый 3 2 2 4 3" xfId="2492"/>
    <cellStyle name="Финансовый 3 2 2 4 3 2" xfId="2493"/>
    <cellStyle name="Финансовый 3 2 2 4 3 3" xfId="2494"/>
    <cellStyle name="Финансовый 3 2 2 4 4" xfId="2495"/>
    <cellStyle name="Финансовый 3 2 2 4 5" xfId="2496"/>
    <cellStyle name="Финансовый 3 2 2 5" xfId="2497"/>
    <cellStyle name="Финансовый 3 2 2 5 2" xfId="2498"/>
    <cellStyle name="Финансовый 3 2 2 5 2 2" xfId="2499"/>
    <cellStyle name="Финансовый 3 2 2 5 2 2 2" xfId="2500"/>
    <cellStyle name="Финансовый 3 2 2 5 2 2 3" xfId="2501"/>
    <cellStyle name="Финансовый 3 2 2 5 2 3" xfId="2502"/>
    <cellStyle name="Финансовый 3 2 2 5 2 4" xfId="2503"/>
    <cellStyle name="Финансовый 3 2 2 5 3" xfId="2504"/>
    <cellStyle name="Финансовый 3 2 2 5 3 2" xfId="2505"/>
    <cellStyle name="Финансовый 3 2 2 5 3 3" xfId="2506"/>
    <cellStyle name="Финансовый 3 2 2 5 4" xfId="2507"/>
    <cellStyle name="Финансовый 3 2 2 5 5" xfId="2508"/>
    <cellStyle name="Финансовый 3 2 2 6" xfId="2509"/>
    <cellStyle name="Финансовый 3 2 2 6 2" xfId="2510"/>
    <cellStyle name="Финансовый 3 2 2 6 2 2" xfId="2511"/>
    <cellStyle name="Финансовый 3 2 2 6 2 3" xfId="2512"/>
    <cellStyle name="Финансовый 3 2 2 6 3" xfId="2513"/>
    <cellStyle name="Финансовый 3 2 2 6 4" xfId="2514"/>
    <cellStyle name="Финансовый 3 2 2 7" xfId="2515"/>
    <cellStyle name="Финансовый 3 2 2 7 2" xfId="2516"/>
    <cellStyle name="Финансовый 3 2 2 7 2 2" xfId="2517"/>
    <cellStyle name="Финансовый 3 2 2 7 2 3" xfId="2518"/>
    <cellStyle name="Финансовый 3 2 2 7 3" xfId="2519"/>
    <cellStyle name="Финансовый 3 2 2 7 4" xfId="2520"/>
    <cellStyle name="Финансовый 3 2 2 8" xfId="2521"/>
    <cellStyle name="Финансовый 3 2 2 8 2" xfId="2522"/>
    <cellStyle name="Финансовый 3 2 2 8 2 2" xfId="2523"/>
    <cellStyle name="Финансовый 3 2 2 8 2 3" xfId="2524"/>
    <cellStyle name="Финансовый 3 2 2 8 3" xfId="2525"/>
    <cellStyle name="Финансовый 3 2 2 8 4" xfId="2526"/>
    <cellStyle name="Финансовый 3 2 2 9" xfId="2527"/>
    <cellStyle name="Финансовый 3 2 2 9 2" xfId="2528"/>
    <cellStyle name="Финансовый 3 2 2 9 2 2" xfId="2529"/>
    <cellStyle name="Финансовый 3 2 2 9 2 3" xfId="2530"/>
    <cellStyle name="Финансовый 3 2 2 9 3" xfId="2531"/>
    <cellStyle name="Финансовый 3 2 2 9 4" xfId="2532"/>
    <cellStyle name="Финансовый 3 2 3" xfId="2533"/>
    <cellStyle name="Финансовый 3 2 3 10" xfId="2534"/>
    <cellStyle name="Финансовый 3 2 3 11" xfId="2535"/>
    <cellStyle name="Финансовый 3 2 3 12" xfId="2536"/>
    <cellStyle name="Финансовый 3 2 3 13" xfId="2537"/>
    <cellStyle name="Финансовый 3 2 3 2" xfId="2538"/>
    <cellStyle name="Финансовый 3 2 3 2 2" xfId="2539"/>
    <cellStyle name="Финансовый 3 2 3 2 2 2" xfId="2540"/>
    <cellStyle name="Финансовый 3 2 3 2 2 2 2" xfId="2541"/>
    <cellStyle name="Финансовый 3 2 3 2 2 2 2 2" xfId="2542"/>
    <cellStyle name="Финансовый 3 2 3 2 2 2 2 3" xfId="2543"/>
    <cellStyle name="Финансовый 3 2 3 2 2 2 3" xfId="2544"/>
    <cellStyle name="Финансовый 3 2 3 2 2 2 4" xfId="2545"/>
    <cellStyle name="Финансовый 3 2 3 2 2 3" xfId="2546"/>
    <cellStyle name="Финансовый 3 2 3 2 2 3 2" xfId="2547"/>
    <cellStyle name="Финансовый 3 2 3 2 2 3 3" xfId="2548"/>
    <cellStyle name="Финансовый 3 2 3 2 2 4" xfId="2549"/>
    <cellStyle name="Финансовый 3 2 3 2 2 5" xfId="2550"/>
    <cellStyle name="Финансовый 3 2 3 2 3" xfId="2551"/>
    <cellStyle name="Финансовый 3 2 3 2 3 2" xfId="2552"/>
    <cellStyle name="Финансовый 3 2 3 2 3 2 2" xfId="2553"/>
    <cellStyle name="Финансовый 3 2 3 2 3 2 2 2" xfId="2554"/>
    <cellStyle name="Финансовый 3 2 3 2 3 2 2 3" xfId="2555"/>
    <cellStyle name="Финансовый 3 2 3 2 3 2 3" xfId="2556"/>
    <cellStyle name="Финансовый 3 2 3 2 3 2 4" xfId="2557"/>
    <cellStyle name="Финансовый 3 2 3 2 3 3" xfId="2558"/>
    <cellStyle name="Финансовый 3 2 3 2 3 3 2" xfId="2559"/>
    <cellStyle name="Финансовый 3 2 3 2 3 3 3" xfId="2560"/>
    <cellStyle name="Финансовый 3 2 3 2 3 4" xfId="2561"/>
    <cellStyle name="Финансовый 3 2 3 2 3 5" xfId="2562"/>
    <cellStyle name="Финансовый 3 2 3 2 4" xfId="2563"/>
    <cellStyle name="Финансовый 3 2 3 2 4 2" xfId="2564"/>
    <cellStyle name="Финансовый 3 2 3 2 4 2 2" xfId="2565"/>
    <cellStyle name="Финансовый 3 2 3 2 4 2 3" xfId="2566"/>
    <cellStyle name="Финансовый 3 2 3 2 4 3" xfId="2567"/>
    <cellStyle name="Финансовый 3 2 3 2 4 4" xfId="2568"/>
    <cellStyle name="Финансовый 3 2 3 2 5" xfId="2569"/>
    <cellStyle name="Финансовый 3 2 3 2 5 2" xfId="2570"/>
    <cellStyle name="Финансовый 3 2 3 2 5 3" xfId="2571"/>
    <cellStyle name="Финансовый 3 2 3 2 6" xfId="2572"/>
    <cellStyle name="Финансовый 3 2 3 2 7" xfId="2573"/>
    <cellStyle name="Финансовый 3 2 3 2 8" xfId="2574"/>
    <cellStyle name="Финансовый 3 2 3 3" xfId="2575"/>
    <cellStyle name="Финансовый 3 2 3 3 2" xfId="2576"/>
    <cellStyle name="Финансовый 3 2 3 3 2 2" xfId="2577"/>
    <cellStyle name="Финансовый 3 2 3 3 2 2 2" xfId="2578"/>
    <cellStyle name="Финансовый 3 2 3 3 2 2 3" xfId="2579"/>
    <cellStyle name="Финансовый 3 2 3 3 2 3" xfId="2580"/>
    <cellStyle name="Финансовый 3 2 3 3 2 4" xfId="2581"/>
    <cellStyle name="Финансовый 3 2 3 3 3" xfId="2582"/>
    <cellStyle name="Финансовый 3 2 3 3 3 2" xfId="2583"/>
    <cellStyle name="Финансовый 3 2 3 3 3 3" xfId="2584"/>
    <cellStyle name="Финансовый 3 2 3 3 4" xfId="2585"/>
    <cellStyle name="Финансовый 3 2 3 3 5" xfId="2586"/>
    <cellStyle name="Финансовый 3 2 3 4" xfId="2587"/>
    <cellStyle name="Финансовый 3 2 3 4 2" xfId="2588"/>
    <cellStyle name="Финансовый 3 2 3 4 2 2" xfId="2589"/>
    <cellStyle name="Финансовый 3 2 3 4 2 2 2" xfId="2590"/>
    <cellStyle name="Финансовый 3 2 3 4 2 2 3" xfId="2591"/>
    <cellStyle name="Финансовый 3 2 3 4 2 3" xfId="2592"/>
    <cellStyle name="Финансовый 3 2 3 4 2 4" xfId="2593"/>
    <cellStyle name="Финансовый 3 2 3 4 3" xfId="2594"/>
    <cellStyle name="Финансовый 3 2 3 4 3 2" xfId="2595"/>
    <cellStyle name="Финансовый 3 2 3 4 3 3" xfId="2596"/>
    <cellStyle name="Финансовый 3 2 3 4 4" xfId="2597"/>
    <cellStyle name="Финансовый 3 2 3 4 5" xfId="2598"/>
    <cellStyle name="Финансовый 3 2 3 5" xfId="2599"/>
    <cellStyle name="Финансовый 3 2 3 5 2" xfId="2600"/>
    <cellStyle name="Финансовый 3 2 3 5 2 2" xfId="2601"/>
    <cellStyle name="Финансовый 3 2 3 5 2 3" xfId="2602"/>
    <cellStyle name="Финансовый 3 2 3 5 3" xfId="2603"/>
    <cellStyle name="Финансовый 3 2 3 5 4" xfId="2604"/>
    <cellStyle name="Финансовый 3 2 3 6" xfId="2605"/>
    <cellStyle name="Финансовый 3 2 3 6 2" xfId="2606"/>
    <cellStyle name="Финансовый 3 2 3 6 2 2" xfId="2607"/>
    <cellStyle name="Финансовый 3 2 3 6 2 3" xfId="2608"/>
    <cellStyle name="Финансовый 3 2 3 6 3" xfId="2609"/>
    <cellStyle name="Финансовый 3 2 3 6 4" xfId="2610"/>
    <cellStyle name="Финансовый 3 2 3 7" xfId="2611"/>
    <cellStyle name="Финансовый 3 2 3 7 2" xfId="2612"/>
    <cellStyle name="Финансовый 3 2 3 7 2 2" xfId="2613"/>
    <cellStyle name="Финансовый 3 2 3 7 2 3" xfId="2614"/>
    <cellStyle name="Финансовый 3 2 3 7 3" xfId="2615"/>
    <cellStyle name="Финансовый 3 2 3 7 4" xfId="2616"/>
    <cellStyle name="Финансовый 3 2 3 8" xfId="2617"/>
    <cellStyle name="Финансовый 3 2 3 8 2" xfId="2618"/>
    <cellStyle name="Финансовый 3 2 3 8 2 2" xfId="2619"/>
    <cellStyle name="Финансовый 3 2 3 8 2 3" xfId="2620"/>
    <cellStyle name="Финансовый 3 2 3 8 3" xfId="2621"/>
    <cellStyle name="Финансовый 3 2 3 8 4" xfId="2622"/>
    <cellStyle name="Финансовый 3 2 3 9" xfId="2623"/>
    <cellStyle name="Финансовый 3 2 3 9 2" xfId="2624"/>
    <cellStyle name="Финансовый 3 2 3 9 3" xfId="2625"/>
    <cellStyle name="Финансовый 3 2 4" xfId="2626"/>
    <cellStyle name="Финансовый 3 2 4 10" xfId="2627"/>
    <cellStyle name="Финансовый 3 2 4 11" xfId="2628"/>
    <cellStyle name="Финансовый 3 2 4 12" xfId="2629"/>
    <cellStyle name="Финансовый 3 2 4 13" xfId="2630"/>
    <cellStyle name="Финансовый 3 2 4 2" xfId="2631"/>
    <cellStyle name="Финансовый 3 2 4 2 2" xfId="2632"/>
    <cellStyle name="Финансовый 3 2 4 2 2 2" xfId="2633"/>
    <cellStyle name="Финансовый 3 2 4 2 2 2 2" xfId="2634"/>
    <cellStyle name="Финансовый 3 2 4 2 2 2 2 2" xfId="2635"/>
    <cellStyle name="Финансовый 3 2 4 2 2 2 2 3" xfId="2636"/>
    <cellStyle name="Финансовый 3 2 4 2 2 2 3" xfId="2637"/>
    <cellStyle name="Финансовый 3 2 4 2 2 2 4" xfId="2638"/>
    <cellStyle name="Финансовый 3 2 4 2 2 3" xfId="2639"/>
    <cellStyle name="Финансовый 3 2 4 2 2 3 2" xfId="2640"/>
    <cellStyle name="Финансовый 3 2 4 2 2 3 3" xfId="2641"/>
    <cellStyle name="Финансовый 3 2 4 2 2 4" xfId="2642"/>
    <cellStyle name="Финансовый 3 2 4 2 2 5" xfId="2643"/>
    <cellStyle name="Финансовый 3 2 4 2 3" xfId="2644"/>
    <cellStyle name="Финансовый 3 2 4 2 3 2" xfId="2645"/>
    <cellStyle name="Финансовый 3 2 4 2 3 2 2" xfId="2646"/>
    <cellStyle name="Финансовый 3 2 4 2 3 2 2 2" xfId="2647"/>
    <cellStyle name="Финансовый 3 2 4 2 3 2 2 3" xfId="2648"/>
    <cellStyle name="Финансовый 3 2 4 2 3 2 3" xfId="2649"/>
    <cellStyle name="Финансовый 3 2 4 2 3 2 4" xfId="2650"/>
    <cellStyle name="Финансовый 3 2 4 2 3 3" xfId="2651"/>
    <cellStyle name="Финансовый 3 2 4 2 3 3 2" xfId="2652"/>
    <cellStyle name="Финансовый 3 2 4 2 3 3 3" xfId="2653"/>
    <cellStyle name="Финансовый 3 2 4 2 3 4" xfId="2654"/>
    <cellStyle name="Финансовый 3 2 4 2 3 5" xfId="2655"/>
    <cellStyle name="Финансовый 3 2 4 2 4" xfId="2656"/>
    <cellStyle name="Финансовый 3 2 4 2 4 2" xfId="2657"/>
    <cellStyle name="Финансовый 3 2 4 2 4 2 2" xfId="2658"/>
    <cellStyle name="Финансовый 3 2 4 2 4 2 3" xfId="2659"/>
    <cellStyle name="Финансовый 3 2 4 2 4 3" xfId="2660"/>
    <cellStyle name="Финансовый 3 2 4 2 4 4" xfId="2661"/>
    <cellStyle name="Финансовый 3 2 4 2 5" xfId="2662"/>
    <cellStyle name="Финансовый 3 2 4 2 5 2" xfId="2663"/>
    <cellStyle name="Финансовый 3 2 4 2 5 3" xfId="2664"/>
    <cellStyle name="Финансовый 3 2 4 2 6" xfId="2665"/>
    <cellStyle name="Финансовый 3 2 4 2 7" xfId="2666"/>
    <cellStyle name="Финансовый 3 2 4 2 8" xfId="2667"/>
    <cellStyle name="Финансовый 3 2 4 3" xfId="2668"/>
    <cellStyle name="Финансовый 3 2 4 3 2" xfId="2669"/>
    <cellStyle name="Финансовый 3 2 4 3 2 2" xfId="2670"/>
    <cellStyle name="Финансовый 3 2 4 3 2 2 2" xfId="2671"/>
    <cellStyle name="Финансовый 3 2 4 3 2 2 3" xfId="2672"/>
    <cellStyle name="Финансовый 3 2 4 3 2 3" xfId="2673"/>
    <cellStyle name="Финансовый 3 2 4 3 2 4" xfId="2674"/>
    <cellStyle name="Финансовый 3 2 4 3 3" xfId="2675"/>
    <cellStyle name="Финансовый 3 2 4 3 3 2" xfId="2676"/>
    <cellStyle name="Финансовый 3 2 4 3 3 3" xfId="2677"/>
    <cellStyle name="Финансовый 3 2 4 3 4" xfId="2678"/>
    <cellStyle name="Финансовый 3 2 4 3 5" xfId="2679"/>
    <cellStyle name="Финансовый 3 2 4 4" xfId="2680"/>
    <cellStyle name="Финансовый 3 2 4 4 2" xfId="2681"/>
    <cellStyle name="Финансовый 3 2 4 4 2 2" xfId="2682"/>
    <cellStyle name="Финансовый 3 2 4 4 2 2 2" xfId="2683"/>
    <cellStyle name="Финансовый 3 2 4 4 2 2 3" xfId="2684"/>
    <cellStyle name="Финансовый 3 2 4 4 2 3" xfId="2685"/>
    <cellStyle name="Финансовый 3 2 4 4 2 4" xfId="2686"/>
    <cellStyle name="Финансовый 3 2 4 4 3" xfId="2687"/>
    <cellStyle name="Финансовый 3 2 4 4 3 2" xfId="2688"/>
    <cellStyle name="Финансовый 3 2 4 4 3 3" xfId="2689"/>
    <cellStyle name="Финансовый 3 2 4 4 4" xfId="2690"/>
    <cellStyle name="Финансовый 3 2 4 4 5" xfId="2691"/>
    <cellStyle name="Финансовый 3 2 4 5" xfId="2692"/>
    <cellStyle name="Финансовый 3 2 4 5 2" xfId="2693"/>
    <cellStyle name="Финансовый 3 2 4 5 2 2" xfId="2694"/>
    <cellStyle name="Финансовый 3 2 4 5 2 3" xfId="2695"/>
    <cellStyle name="Финансовый 3 2 4 5 3" xfId="2696"/>
    <cellStyle name="Финансовый 3 2 4 5 4" xfId="2697"/>
    <cellStyle name="Финансовый 3 2 4 6" xfId="2698"/>
    <cellStyle name="Финансовый 3 2 4 6 2" xfId="2699"/>
    <cellStyle name="Финансовый 3 2 4 6 2 2" xfId="2700"/>
    <cellStyle name="Финансовый 3 2 4 6 2 3" xfId="2701"/>
    <cellStyle name="Финансовый 3 2 4 6 3" xfId="2702"/>
    <cellStyle name="Финансовый 3 2 4 6 4" xfId="2703"/>
    <cellStyle name="Финансовый 3 2 4 7" xfId="2704"/>
    <cellStyle name="Финансовый 3 2 4 7 2" xfId="2705"/>
    <cellStyle name="Финансовый 3 2 4 7 2 2" xfId="2706"/>
    <cellStyle name="Финансовый 3 2 4 7 2 3" xfId="2707"/>
    <cellStyle name="Финансовый 3 2 4 7 3" xfId="2708"/>
    <cellStyle name="Финансовый 3 2 4 7 4" xfId="2709"/>
    <cellStyle name="Финансовый 3 2 4 8" xfId="2710"/>
    <cellStyle name="Финансовый 3 2 4 8 2" xfId="2711"/>
    <cellStyle name="Финансовый 3 2 4 8 2 2" xfId="2712"/>
    <cellStyle name="Финансовый 3 2 4 8 2 3" xfId="2713"/>
    <cellStyle name="Финансовый 3 2 4 8 3" xfId="2714"/>
    <cellStyle name="Финансовый 3 2 4 8 4" xfId="2715"/>
    <cellStyle name="Финансовый 3 2 4 9" xfId="2716"/>
    <cellStyle name="Финансовый 3 2 4 9 2" xfId="2717"/>
    <cellStyle name="Финансовый 3 2 4 9 3" xfId="2718"/>
    <cellStyle name="Финансовый 3 2 5" xfId="2719"/>
    <cellStyle name="Финансовый 3 2 5 2" xfId="2720"/>
    <cellStyle name="Финансовый 3 2 5 2 2" xfId="2721"/>
    <cellStyle name="Финансовый 3 2 5 2 2 2" xfId="2722"/>
    <cellStyle name="Финансовый 3 2 5 2 2 2 2" xfId="2723"/>
    <cellStyle name="Финансовый 3 2 5 2 2 2 3" xfId="2724"/>
    <cellStyle name="Финансовый 3 2 5 2 2 3" xfId="2725"/>
    <cellStyle name="Финансовый 3 2 5 2 2 4" xfId="2726"/>
    <cellStyle name="Финансовый 3 2 5 2 3" xfId="2727"/>
    <cellStyle name="Финансовый 3 2 5 2 3 2" xfId="2728"/>
    <cellStyle name="Финансовый 3 2 5 2 3 3" xfId="2729"/>
    <cellStyle name="Финансовый 3 2 5 2 4" xfId="2730"/>
    <cellStyle name="Финансовый 3 2 5 2 5" xfId="2731"/>
    <cellStyle name="Финансовый 3 2 5 3" xfId="2732"/>
    <cellStyle name="Финансовый 3 2 5 3 2" xfId="2733"/>
    <cellStyle name="Финансовый 3 2 5 3 2 2" xfId="2734"/>
    <cellStyle name="Финансовый 3 2 5 3 2 2 2" xfId="2735"/>
    <cellStyle name="Финансовый 3 2 5 3 2 2 3" xfId="2736"/>
    <cellStyle name="Финансовый 3 2 5 3 2 3" xfId="2737"/>
    <cellStyle name="Финансовый 3 2 5 3 2 4" xfId="2738"/>
    <cellStyle name="Финансовый 3 2 5 3 3" xfId="2739"/>
    <cellStyle name="Финансовый 3 2 5 3 3 2" xfId="2740"/>
    <cellStyle name="Финансовый 3 2 5 3 3 3" xfId="2741"/>
    <cellStyle name="Финансовый 3 2 5 3 4" xfId="2742"/>
    <cellStyle name="Финансовый 3 2 5 3 5" xfId="2743"/>
    <cellStyle name="Финансовый 3 2 5 4" xfId="2744"/>
    <cellStyle name="Финансовый 3 2 5 4 2" xfId="2745"/>
    <cellStyle name="Финансовый 3 2 5 4 2 2" xfId="2746"/>
    <cellStyle name="Финансовый 3 2 5 4 2 3" xfId="2747"/>
    <cellStyle name="Финансовый 3 2 5 4 3" xfId="2748"/>
    <cellStyle name="Финансовый 3 2 5 4 4" xfId="2749"/>
    <cellStyle name="Финансовый 3 2 5 5" xfId="2750"/>
    <cellStyle name="Финансовый 3 2 5 5 2" xfId="2751"/>
    <cellStyle name="Финансовый 3 2 5 5 3" xfId="2752"/>
    <cellStyle name="Финансовый 3 2 5 6" xfId="2753"/>
    <cellStyle name="Финансовый 3 2 5 7" xfId="2754"/>
    <cellStyle name="Финансовый 3 2 5 8" xfId="2755"/>
    <cellStyle name="Финансовый 3 2 6" xfId="2756"/>
    <cellStyle name="Финансовый 3 2 6 2" xfId="2757"/>
    <cellStyle name="Финансовый 3 2 6 2 2" xfId="2758"/>
    <cellStyle name="Финансовый 3 2 6 2 2 2" xfId="2759"/>
    <cellStyle name="Финансовый 3 2 6 2 2 3" xfId="2760"/>
    <cellStyle name="Финансовый 3 2 6 2 3" xfId="2761"/>
    <cellStyle name="Финансовый 3 2 6 2 4" xfId="2762"/>
    <cellStyle name="Финансовый 3 2 6 3" xfId="2763"/>
    <cellStyle name="Финансовый 3 2 6 3 2" xfId="2764"/>
    <cellStyle name="Финансовый 3 2 6 3 3" xfId="2765"/>
    <cellStyle name="Финансовый 3 2 6 4" xfId="2766"/>
    <cellStyle name="Финансовый 3 2 6 5" xfId="2767"/>
    <cellStyle name="Финансовый 3 2 7" xfId="2768"/>
    <cellStyle name="Финансовый 3 2 7 2" xfId="2769"/>
    <cellStyle name="Финансовый 3 2 7 2 2" xfId="2770"/>
    <cellStyle name="Финансовый 3 2 7 2 2 2" xfId="2771"/>
    <cellStyle name="Финансовый 3 2 7 2 2 3" xfId="2772"/>
    <cellStyle name="Финансовый 3 2 7 2 3" xfId="2773"/>
    <cellStyle name="Финансовый 3 2 7 2 4" xfId="2774"/>
    <cellStyle name="Финансовый 3 2 7 3" xfId="2775"/>
    <cellStyle name="Финансовый 3 2 7 3 2" xfId="2776"/>
    <cellStyle name="Финансовый 3 2 7 3 3" xfId="2777"/>
    <cellStyle name="Финансовый 3 2 7 4" xfId="2778"/>
    <cellStyle name="Финансовый 3 2 7 5" xfId="2779"/>
    <cellStyle name="Финансовый 3 2 8" xfId="2780"/>
    <cellStyle name="Финансовый 3 2 8 2" xfId="2781"/>
    <cellStyle name="Финансовый 3 2 8 2 2" xfId="2782"/>
    <cellStyle name="Финансовый 3 2 8 2 3" xfId="2783"/>
    <cellStyle name="Финансовый 3 2 8 3" xfId="2784"/>
    <cellStyle name="Финансовый 3 2 8 4" xfId="2785"/>
    <cellStyle name="Финансовый 3 2 9" xfId="2786"/>
    <cellStyle name="Финансовый 3 2 9 2" xfId="2787"/>
    <cellStyle name="Финансовый 3 2 9 2 2" xfId="2788"/>
    <cellStyle name="Финансовый 3 2 9 2 3" xfId="2789"/>
    <cellStyle name="Финансовый 3 2 9 3" xfId="2790"/>
    <cellStyle name="Финансовый 3 2 9 4" xfId="2791"/>
    <cellStyle name="Финансовый 3 3" xfId="2792"/>
    <cellStyle name="Финансовый 3 3 10" xfId="2793"/>
    <cellStyle name="Финансовый 3 3 10 2" xfId="2794"/>
    <cellStyle name="Финансовый 3 3 10 3" xfId="2795"/>
    <cellStyle name="Финансовый 3 3 11" xfId="2796"/>
    <cellStyle name="Финансовый 3 3 12" xfId="2797"/>
    <cellStyle name="Финансовый 3 3 13" xfId="2798"/>
    <cellStyle name="Финансовый 3 3 14" xfId="2799"/>
    <cellStyle name="Финансовый 3 3 2" xfId="2800"/>
    <cellStyle name="Финансовый 3 3 2 10" xfId="2801"/>
    <cellStyle name="Финансовый 3 3 2 11" xfId="2802"/>
    <cellStyle name="Финансовый 3 3 2 12" xfId="2803"/>
    <cellStyle name="Финансовый 3 3 2 13" xfId="2804"/>
    <cellStyle name="Финансовый 3 3 2 2" xfId="2805"/>
    <cellStyle name="Финансовый 3 3 2 2 2" xfId="2806"/>
    <cellStyle name="Финансовый 3 3 2 2 2 2" xfId="2807"/>
    <cellStyle name="Финансовый 3 3 2 2 2 2 2" xfId="2808"/>
    <cellStyle name="Финансовый 3 3 2 2 2 2 2 2" xfId="2809"/>
    <cellStyle name="Финансовый 3 3 2 2 2 2 2 3" xfId="2810"/>
    <cellStyle name="Финансовый 3 3 2 2 2 2 3" xfId="2811"/>
    <cellStyle name="Финансовый 3 3 2 2 2 2 4" xfId="2812"/>
    <cellStyle name="Финансовый 3 3 2 2 2 3" xfId="2813"/>
    <cellStyle name="Финансовый 3 3 2 2 2 3 2" xfId="2814"/>
    <cellStyle name="Финансовый 3 3 2 2 2 3 3" xfId="2815"/>
    <cellStyle name="Финансовый 3 3 2 2 2 4" xfId="2816"/>
    <cellStyle name="Финансовый 3 3 2 2 2 5" xfId="2817"/>
    <cellStyle name="Финансовый 3 3 2 2 3" xfId="2818"/>
    <cellStyle name="Финансовый 3 3 2 2 3 2" xfId="2819"/>
    <cellStyle name="Финансовый 3 3 2 2 3 2 2" xfId="2820"/>
    <cellStyle name="Финансовый 3 3 2 2 3 2 2 2" xfId="2821"/>
    <cellStyle name="Финансовый 3 3 2 2 3 2 2 3" xfId="2822"/>
    <cellStyle name="Финансовый 3 3 2 2 3 2 3" xfId="2823"/>
    <cellStyle name="Финансовый 3 3 2 2 3 2 4" xfId="2824"/>
    <cellStyle name="Финансовый 3 3 2 2 3 3" xfId="2825"/>
    <cellStyle name="Финансовый 3 3 2 2 3 3 2" xfId="2826"/>
    <cellStyle name="Финансовый 3 3 2 2 3 3 3" xfId="2827"/>
    <cellStyle name="Финансовый 3 3 2 2 3 4" xfId="2828"/>
    <cellStyle name="Финансовый 3 3 2 2 3 5" xfId="2829"/>
    <cellStyle name="Финансовый 3 3 2 2 4" xfId="2830"/>
    <cellStyle name="Финансовый 3 3 2 2 4 2" xfId="2831"/>
    <cellStyle name="Финансовый 3 3 2 2 4 2 2" xfId="2832"/>
    <cellStyle name="Финансовый 3 3 2 2 4 2 3" xfId="2833"/>
    <cellStyle name="Финансовый 3 3 2 2 4 3" xfId="2834"/>
    <cellStyle name="Финансовый 3 3 2 2 4 4" xfId="2835"/>
    <cellStyle name="Финансовый 3 3 2 2 5" xfId="2836"/>
    <cellStyle name="Финансовый 3 3 2 2 5 2" xfId="2837"/>
    <cellStyle name="Финансовый 3 3 2 2 5 3" xfId="2838"/>
    <cellStyle name="Финансовый 3 3 2 2 6" xfId="2839"/>
    <cellStyle name="Финансовый 3 3 2 2 7" xfId="2840"/>
    <cellStyle name="Финансовый 3 3 2 2 8" xfId="2841"/>
    <cellStyle name="Финансовый 3 3 2 3" xfId="2842"/>
    <cellStyle name="Финансовый 3 3 2 3 2" xfId="2843"/>
    <cellStyle name="Финансовый 3 3 2 3 2 2" xfId="2844"/>
    <cellStyle name="Финансовый 3 3 2 3 2 2 2" xfId="2845"/>
    <cellStyle name="Финансовый 3 3 2 3 2 2 3" xfId="2846"/>
    <cellStyle name="Финансовый 3 3 2 3 2 3" xfId="2847"/>
    <cellStyle name="Финансовый 3 3 2 3 2 4" xfId="2848"/>
    <cellStyle name="Финансовый 3 3 2 3 3" xfId="2849"/>
    <cellStyle name="Финансовый 3 3 2 3 3 2" xfId="2850"/>
    <cellStyle name="Финансовый 3 3 2 3 3 3" xfId="2851"/>
    <cellStyle name="Финансовый 3 3 2 3 4" xfId="2852"/>
    <cellStyle name="Финансовый 3 3 2 3 5" xfId="2853"/>
    <cellStyle name="Финансовый 3 3 2 4" xfId="2854"/>
    <cellStyle name="Финансовый 3 3 2 4 2" xfId="2855"/>
    <cellStyle name="Финансовый 3 3 2 4 2 2" xfId="2856"/>
    <cellStyle name="Финансовый 3 3 2 4 2 2 2" xfId="2857"/>
    <cellStyle name="Финансовый 3 3 2 4 2 2 3" xfId="2858"/>
    <cellStyle name="Финансовый 3 3 2 4 2 3" xfId="2859"/>
    <cellStyle name="Финансовый 3 3 2 4 2 4" xfId="2860"/>
    <cellStyle name="Финансовый 3 3 2 4 3" xfId="2861"/>
    <cellStyle name="Финансовый 3 3 2 4 3 2" xfId="2862"/>
    <cellStyle name="Финансовый 3 3 2 4 3 3" xfId="2863"/>
    <cellStyle name="Финансовый 3 3 2 4 4" xfId="2864"/>
    <cellStyle name="Финансовый 3 3 2 4 5" xfId="2865"/>
    <cellStyle name="Финансовый 3 3 2 5" xfId="2866"/>
    <cellStyle name="Финансовый 3 3 2 5 2" xfId="2867"/>
    <cellStyle name="Финансовый 3 3 2 5 2 2" xfId="2868"/>
    <cellStyle name="Финансовый 3 3 2 5 2 3" xfId="2869"/>
    <cellStyle name="Финансовый 3 3 2 5 3" xfId="2870"/>
    <cellStyle name="Финансовый 3 3 2 5 4" xfId="2871"/>
    <cellStyle name="Финансовый 3 3 2 6" xfId="2872"/>
    <cellStyle name="Финансовый 3 3 2 6 2" xfId="2873"/>
    <cellStyle name="Финансовый 3 3 2 6 2 2" xfId="2874"/>
    <cellStyle name="Финансовый 3 3 2 6 2 3" xfId="2875"/>
    <cellStyle name="Финансовый 3 3 2 6 3" xfId="2876"/>
    <cellStyle name="Финансовый 3 3 2 6 4" xfId="2877"/>
    <cellStyle name="Финансовый 3 3 2 7" xfId="2878"/>
    <cellStyle name="Финансовый 3 3 2 7 2" xfId="2879"/>
    <cellStyle name="Финансовый 3 3 2 7 2 2" xfId="2880"/>
    <cellStyle name="Финансовый 3 3 2 7 2 3" xfId="2881"/>
    <cellStyle name="Финансовый 3 3 2 7 3" xfId="2882"/>
    <cellStyle name="Финансовый 3 3 2 7 4" xfId="2883"/>
    <cellStyle name="Финансовый 3 3 2 8" xfId="2884"/>
    <cellStyle name="Финансовый 3 3 2 8 2" xfId="2885"/>
    <cellStyle name="Финансовый 3 3 2 8 2 2" xfId="2886"/>
    <cellStyle name="Финансовый 3 3 2 8 2 3" xfId="2887"/>
    <cellStyle name="Финансовый 3 3 2 8 3" xfId="2888"/>
    <cellStyle name="Финансовый 3 3 2 8 4" xfId="2889"/>
    <cellStyle name="Финансовый 3 3 2 9" xfId="2890"/>
    <cellStyle name="Финансовый 3 3 2 9 2" xfId="2891"/>
    <cellStyle name="Финансовый 3 3 2 9 3" xfId="2892"/>
    <cellStyle name="Финансовый 3 3 3" xfId="2893"/>
    <cellStyle name="Финансовый 3 3 3 2" xfId="2894"/>
    <cellStyle name="Финансовый 3 3 3 2 2" xfId="2895"/>
    <cellStyle name="Финансовый 3 3 3 2 2 2" xfId="2896"/>
    <cellStyle name="Финансовый 3 3 3 2 2 2 2" xfId="2897"/>
    <cellStyle name="Финансовый 3 3 3 2 2 2 3" xfId="2898"/>
    <cellStyle name="Финансовый 3 3 3 2 2 3" xfId="2899"/>
    <cellStyle name="Финансовый 3 3 3 2 2 4" xfId="2900"/>
    <cellStyle name="Финансовый 3 3 3 2 3" xfId="2901"/>
    <cellStyle name="Финансовый 3 3 3 2 3 2" xfId="2902"/>
    <cellStyle name="Финансовый 3 3 3 2 3 3" xfId="2903"/>
    <cellStyle name="Финансовый 3 3 3 2 4" xfId="2904"/>
    <cellStyle name="Финансовый 3 3 3 2 5" xfId="2905"/>
    <cellStyle name="Финансовый 3 3 3 3" xfId="2906"/>
    <cellStyle name="Финансовый 3 3 3 3 2" xfId="2907"/>
    <cellStyle name="Финансовый 3 3 3 3 2 2" xfId="2908"/>
    <cellStyle name="Финансовый 3 3 3 3 2 2 2" xfId="2909"/>
    <cellStyle name="Финансовый 3 3 3 3 2 2 3" xfId="2910"/>
    <cellStyle name="Финансовый 3 3 3 3 2 3" xfId="2911"/>
    <cellStyle name="Финансовый 3 3 3 3 2 4" xfId="2912"/>
    <cellStyle name="Финансовый 3 3 3 3 3" xfId="2913"/>
    <cellStyle name="Финансовый 3 3 3 3 3 2" xfId="2914"/>
    <cellStyle name="Финансовый 3 3 3 3 3 3" xfId="2915"/>
    <cellStyle name="Финансовый 3 3 3 3 4" xfId="2916"/>
    <cellStyle name="Финансовый 3 3 3 3 5" xfId="2917"/>
    <cellStyle name="Финансовый 3 3 3 4" xfId="2918"/>
    <cellStyle name="Финансовый 3 3 3 4 2" xfId="2919"/>
    <cellStyle name="Финансовый 3 3 3 4 2 2" xfId="2920"/>
    <cellStyle name="Финансовый 3 3 3 4 2 3" xfId="2921"/>
    <cellStyle name="Финансовый 3 3 3 4 3" xfId="2922"/>
    <cellStyle name="Финансовый 3 3 3 4 4" xfId="2923"/>
    <cellStyle name="Финансовый 3 3 3 5" xfId="2924"/>
    <cellStyle name="Финансовый 3 3 3 5 2" xfId="2925"/>
    <cellStyle name="Финансовый 3 3 3 5 3" xfId="2926"/>
    <cellStyle name="Финансовый 3 3 3 6" xfId="2927"/>
    <cellStyle name="Финансовый 3 3 3 7" xfId="2928"/>
    <cellStyle name="Финансовый 3 3 3 8" xfId="2929"/>
    <cellStyle name="Финансовый 3 3 4" xfId="2930"/>
    <cellStyle name="Финансовый 3 3 4 2" xfId="2931"/>
    <cellStyle name="Финансовый 3 3 4 2 2" xfId="2932"/>
    <cellStyle name="Финансовый 3 3 4 2 2 2" xfId="2933"/>
    <cellStyle name="Финансовый 3 3 4 2 2 3" xfId="2934"/>
    <cellStyle name="Финансовый 3 3 4 2 3" xfId="2935"/>
    <cellStyle name="Финансовый 3 3 4 2 4" xfId="2936"/>
    <cellStyle name="Финансовый 3 3 4 3" xfId="2937"/>
    <cellStyle name="Финансовый 3 3 4 3 2" xfId="2938"/>
    <cellStyle name="Финансовый 3 3 4 3 3" xfId="2939"/>
    <cellStyle name="Финансовый 3 3 4 4" xfId="2940"/>
    <cellStyle name="Финансовый 3 3 4 5" xfId="2941"/>
    <cellStyle name="Финансовый 3 3 5" xfId="2942"/>
    <cellStyle name="Финансовый 3 3 5 2" xfId="2943"/>
    <cellStyle name="Финансовый 3 3 5 2 2" xfId="2944"/>
    <cellStyle name="Финансовый 3 3 5 2 2 2" xfId="2945"/>
    <cellStyle name="Финансовый 3 3 5 2 2 3" xfId="2946"/>
    <cellStyle name="Финансовый 3 3 5 2 3" xfId="2947"/>
    <cellStyle name="Финансовый 3 3 5 2 4" xfId="2948"/>
    <cellStyle name="Финансовый 3 3 5 3" xfId="2949"/>
    <cellStyle name="Финансовый 3 3 5 3 2" xfId="2950"/>
    <cellStyle name="Финансовый 3 3 5 3 3" xfId="2951"/>
    <cellStyle name="Финансовый 3 3 5 4" xfId="2952"/>
    <cellStyle name="Финансовый 3 3 5 5" xfId="2953"/>
    <cellStyle name="Финансовый 3 3 6" xfId="2954"/>
    <cellStyle name="Финансовый 3 3 6 2" xfId="2955"/>
    <cellStyle name="Финансовый 3 3 6 2 2" xfId="2956"/>
    <cellStyle name="Финансовый 3 3 6 2 3" xfId="2957"/>
    <cellStyle name="Финансовый 3 3 6 3" xfId="2958"/>
    <cellStyle name="Финансовый 3 3 6 4" xfId="2959"/>
    <cellStyle name="Финансовый 3 3 7" xfId="2960"/>
    <cellStyle name="Финансовый 3 3 7 2" xfId="2961"/>
    <cellStyle name="Финансовый 3 3 7 2 2" xfId="2962"/>
    <cellStyle name="Финансовый 3 3 7 2 3" xfId="2963"/>
    <cellStyle name="Финансовый 3 3 7 3" xfId="2964"/>
    <cellStyle name="Финансовый 3 3 7 4" xfId="2965"/>
    <cellStyle name="Финансовый 3 3 8" xfId="2966"/>
    <cellStyle name="Финансовый 3 3 8 2" xfId="2967"/>
    <cellStyle name="Финансовый 3 3 8 2 2" xfId="2968"/>
    <cellStyle name="Финансовый 3 3 8 2 3" xfId="2969"/>
    <cellStyle name="Финансовый 3 3 8 3" xfId="2970"/>
    <cellStyle name="Финансовый 3 3 8 4" xfId="2971"/>
    <cellStyle name="Финансовый 3 3 9" xfId="2972"/>
    <cellStyle name="Финансовый 3 3 9 2" xfId="2973"/>
    <cellStyle name="Финансовый 3 3 9 2 2" xfId="2974"/>
    <cellStyle name="Финансовый 3 3 9 2 3" xfId="2975"/>
    <cellStyle name="Финансовый 3 3 9 3" xfId="2976"/>
    <cellStyle name="Финансовый 3 3 9 4" xfId="2977"/>
    <cellStyle name="Финансовый 3 4" xfId="2978"/>
    <cellStyle name="Финансовый 3 4 10" xfId="2979"/>
    <cellStyle name="Финансовый 3 4 11" xfId="2980"/>
    <cellStyle name="Финансовый 3 4 12" xfId="2981"/>
    <cellStyle name="Финансовый 3 4 13" xfId="2982"/>
    <cellStyle name="Финансовый 3 4 2" xfId="2983"/>
    <cellStyle name="Финансовый 3 4 2 2" xfId="2984"/>
    <cellStyle name="Финансовый 3 4 2 2 2" xfId="2985"/>
    <cellStyle name="Финансовый 3 4 2 2 2 2" xfId="2986"/>
    <cellStyle name="Финансовый 3 4 2 2 2 2 2" xfId="2987"/>
    <cellStyle name="Финансовый 3 4 2 2 2 2 3" xfId="2988"/>
    <cellStyle name="Финансовый 3 4 2 2 2 3" xfId="2989"/>
    <cellStyle name="Финансовый 3 4 2 2 2 4" xfId="2990"/>
    <cellStyle name="Финансовый 3 4 2 2 3" xfId="2991"/>
    <cellStyle name="Финансовый 3 4 2 2 3 2" xfId="2992"/>
    <cellStyle name="Финансовый 3 4 2 2 3 3" xfId="2993"/>
    <cellStyle name="Финансовый 3 4 2 2 4" xfId="2994"/>
    <cellStyle name="Финансовый 3 4 2 2 5" xfId="2995"/>
    <cellStyle name="Финансовый 3 4 2 3" xfId="2996"/>
    <cellStyle name="Финансовый 3 4 2 3 2" xfId="2997"/>
    <cellStyle name="Финансовый 3 4 2 3 2 2" xfId="2998"/>
    <cellStyle name="Финансовый 3 4 2 3 2 2 2" xfId="2999"/>
    <cellStyle name="Финансовый 3 4 2 3 2 2 3" xfId="3000"/>
    <cellStyle name="Финансовый 3 4 2 3 2 3" xfId="3001"/>
    <cellStyle name="Финансовый 3 4 2 3 2 4" xfId="3002"/>
    <cellStyle name="Финансовый 3 4 2 3 3" xfId="3003"/>
    <cellStyle name="Финансовый 3 4 2 3 3 2" xfId="3004"/>
    <cellStyle name="Финансовый 3 4 2 3 3 3" xfId="3005"/>
    <cellStyle name="Финансовый 3 4 2 3 4" xfId="3006"/>
    <cellStyle name="Финансовый 3 4 2 3 5" xfId="3007"/>
    <cellStyle name="Финансовый 3 4 2 4" xfId="3008"/>
    <cellStyle name="Финансовый 3 4 2 4 2" xfId="3009"/>
    <cellStyle name="Финансовый 3 4 2 4 2 2" xfId="3010"/>
    <cellStyle name="Финансовый 3 4 2 4 2 3" xfId="3011"/>
    <cellStyle name="Финансовый 3 4 2 4 3" xfId="3012"/>
    <cellStyle name="Финансовый 3 4 2 4 4" xfId="3013"/>
    <cellStyle name="Финансовый 3 4 2 5" xfId="3014"/>
    <cellStyle name="Финансовый 3 4 2 5 2" xfId="3015"/>
    <cellStyle name="Финансовый 3 4 2 5 3" xfId="3016"/>
    <cellStyle name="Финансовый 3 4 2 6" xfId="3017"/>
    <cellStyle name="Финансовый 3 4 2 7" xfId="3018"/>
    <cellStyle name="Финансовый 3 4 2 8" xfId="3019"/>
    <cellStyle name="Финансовый 3 4 3" xfId="3020"/>
    <cellStyle name="Финансовый 3 4 3 2" xfId="3021"/>
    <cellStyle name="Финансовый 3 4 3 2 2" xfId="3022"/>
    <cellStyle name="Финансовый 3 4 3 2 2 2" xfId="3023"/>
    <cellStyle name="Финансовый 3 4 3 2 2 3" xfId="3024"/>
    <cellStyle name="Финансовый 3 4 3 2 3" xfId="3025"/>
    <cellStyle name="Финансовый 3 4 3 2 4" xfId="3026"/>
    <cellStyle name="Финансовый 3 4 3 3" xfId="3027"/>
    <cellStyle name="Финансовый 3 4 3 3 2" xfId="3028"/>
    <cellStyle name="Финансовый 3 4 3 3 3" xfId="3029"/>
    <cellStyle name="Финансовый 3 4 3 4" xfId="3030"/>
    <cellStyle name="Финансовый 3 4 3 5" xfId="3031"/>
    <cellStyle name="Финансовый 3 4 4" xfId="3032"/>
    <cellStyle name="Финансовый 3 4 4 2" xfId="3033"/>
    <cellStyle name="Финансовый 3 4 4 2 2" xfId="3034"/>
    <cellStyle name="Финансовый 3 4 4 2 2 2" xfId="3035"/>
    <cellStyle name="Финансовый 3 4 4 2 2 3" xfId="3036"/>
    <cellStyle name="Финансовый 3 4 4 2 3" xfId="3037"/>
    <cellStyle name="Финансовый 3 4 4 2 4" xfId="3038"/>
    <cellStyle name="Финансовый 3 4 4 3" xfId="3039"/>
    <cellStyle name="Финансовый 3 4 4 3 2" xfId="3040"/>
    <cellStyle name="Финансовый 3 4 4 3 3" xfId="3041"/>
    <cellStyle name="Финансовый 3 4 4 4" xfId="3042"/>
    <cellStyle name="Финансовый 3 4 4 5" xfId="3043"/>
    <cellStyle name="Финансовый 3 4 5" xfId="3044"/>
    <cellStyle name="Финансовый 3 4 5 2" xfId="3045"/>
    <cellStyle name="Финансовый 3 4 5 2 2" xfId="3046"/>
    <cellStyle name="Финансовый 3 4 5 2 3" xfId="3047"/>
    <cellStyle name="Финансовый 3 4 5 3" xfId="3048"/>
    <cellStyle name="Финансовый 3 4 5 4" xfId="3049"/>
    <cellStyle name="Финансовый 3 4 6" xfId="3050"/>
    <cellStyle name="Финансовый 3 4 6 2" xfId="3051"/>
    <cellStyle name="Финансовый 3 4 6 2 2" xfId="3052"/>
    <cellStyle name="Финансовый 3 4 6 2 3" xfId="3053"/>
    <cellStyle name="Финансовый 3 4 6 3" xfId="3054"/>
    <cellStyle name="Финансовый 3 4 6 4" xfId="3055"/>
    <cellStyle name="Финансовый 3 4 7" xfId="3056"/>
    <cellStyle name="Финансовый 3 4 7 2" xfId="3057"/>
    <cellStyle name="Финансовый 3 4 7 2 2" xfId="3058"/>
    <cellStyle name="Финансовый 3 4 7 2 3" xfId="3059"/>
    <cellStyle name="Финансовый 3 4 7 3" xfId="3060"/>
    <cellStyle name="Финансовый 3 4 7 4" xfId="3061"/>
    <cellStyle name="Финансовый 3 4 8" xfId="3062"/>
    <cellStyle name="Финансовый 3 4 8 2" xfId="3063"/>
    <cellStyle name="Финансовый 3 4 8 2 2" xfId="3064"/>
    <cellStyle name="Финансовый 3 4 8 2 3" xfId="3065"/>
    <cellStyle name="Финансовый 3 4 8 3" xfId="3066"/>
    <cellStyle name="Финансовый 3 4 8 4" xfId="3067"/>
    <cellStyle name="Финансовый 3 4 9" xfId="3068"/>
    <cellStyle name="Финансовый 3 4 9 2" xfId="3069"/>
    <cellStyle name="Финансовый 3 4 9 3" xfId="3070"/>
    <cellStyle name="Финансовый 3 5" xfId="3071"/>
    <cellStyle name="Финансовый 3 5 10" xfId="3072"/>
    <cellStyle name="Финансовый 3 5 11" xfId="3073"/>
    <cellStyle name="Финансовый 3 5 12" xfId="3074"/>
    <cellStyle name="Финансовый 3 5 13" xfId="3075"/>
    <cellStyle name="Финансовый 3 5 2" xfId="3076"/>
    <cellStyle name="Финансовый 3 5 2 2" xfId="3077"/>
    <cellStyle name="Финансовый 3 5 2 2 2" xfId="3078"/>
    <cellStyle name="Финансовый 3 5 2 2 2 2" xfId="3079"/>
    <cellStyle name="Финансовый 3 5 2 2 2 2 2" xfId="3080"/>
    <cellStyle name="Финансовый 3 5 2 2 2 2 3" xfId="3081"/>
    <cellStyle name="Финансовый 3 5 2 2 2 3" xfId="3082"/>
    <cellStyle name="Финансовый 3 5 2 2 2 4" xfId="3083"/>
    <cellStyle name="Финансовый 3 5 2 2 3" xfId="3084"/>
    <cellStyle name="Финансовый 3 5 2 2 3 2" xfId="3085"/>
    <cellStyle name="Финансовый 3 5 2 2 3 3" xfId="3086"/>
    <cellStyle name="Финансовый 3 5 2 2 4" xfId="3087"/>
    <cellStyle name="Финансовый 3 5 2 2 5" xfId="3088"/>
    <cellStyle name="Финансовый 3 5 2 3" xfId="3089"/>
    <cellStyle name="Финансовый 3 5 2 3 2" xfId="3090"/>
    <cellStyle name="Финансовый 3 5 2 3 2 2" xfId="3091"/>
    <cellStyle name="Финансовый 3 5 2 3 2 2 2" xfId="3092"/>
    <cellStyle name="Финансовый 3 5 2 3 2 2 3" xfId="3093"/>
    <cellStyle name="Финансовый 3 5 2 3 2 3" xfId="3094"/>
    <cellStyle name="Финансовый 3 5 2 3 2 4" xfId="3095"/>
    <cellStyle name="Финансовый 3 5 2 3 3" xfId="3096"/>
    <cellStyle name="Финансовый 3 5 2 3 3 2" xfId="3097"/>
    <cellStyle name="Финансовый 3 5 2 3 3 3" xfId="3098"/>
    <cellStyle name="Финансовый 3 5 2 3 4" xfId="3099"/>
    <cellStyle name="Финансовый 3 5 2 3 5" xfId="3100"/>
    <cellStyle name="Финансовый 3 5 2 4" xfId="3101"/>
    <cellStyle name="Финансовый 3 5 2 4 2" xfId="3102"/>
    <cellStyle name="Финансовый 3 5 2 4 2 2" xfId="3103"/>
    <cellStyle name="Финансовый 3 5 2 4 2 3" xfId="3104"/>
    <cellStyle name="Финансовый 3 5 2 4 3" xfId="3105"/>
    <cellStyle name="Финансовый 3 5 2 4 4" xfId="3106"/>
    <cellStyle name="Финансовый 3 5 2 5" xfId="3107"/>
    <cellStyle name="Финансовый 3 5 2 5 2" xfId="3108"/>
    <cellStyle name="Финансовый 3 5 2 5 3" xfId="3109"/>
    <cellStyle name="Финансовый 3 5 2 6" xfId="3110"/>
    <cellStyle name="Финансовый 3 5 2 7" xfId="3111"/>
    <cellStyle name="Финансовый 3 5 2 8" xfId="3112"/>
    <cellStyle name="Финансовый 3 5 3" xfId="3113"/>
    <cellStyle name="Финансовый 3 5 3 2" xfId="3114"/>
    <cellStyle name="Финансовый 3 5 3 2 2" xfId="3115"/>
    <cellStyle name="Финансовый 3 5 3 2 2 2" xfId="3116"/>
    <cellStyle name="Финансовый 3 5 3 2 2 3" xfId="3117"/>
    <cellStyle name="Финансовый 3 5 3 2 3" xfId="3118"/>
    <cellStyle name="Финансовый 3 5 3 2 4" xfId="3119"/>
    <cellStyle name="Финансовый 3 5 3 3" xfId="3120"/>
    <cellStyle name="Финансовый 3 5 3 3 2" xfId="3121"/>
    <cellStyle name="Финансовый 3 5 3 3 3" xfId="3122"/>
    <cellStyle name="Финансовый 3 5 3 4" xfId="3123"/>
    <cellStyle name="Финансовый 3 5 3 5" xfId="3124"/>
    <cellStyle name="Финансовый 3 5 4" xfId="3125"/>
    <cellStyle name="Финансовый 3 5 4 2" xfId="3126"/>
    <cellStyle name="Финансовый 3 5 4 2 2" xfId="3127"/>
    <cellStyle name="Финансовый 3 5 4 2 2 2" xfId="3128"/>
    <cellStyle name="Финансовый 3 5 4 2 2 3" xfId="3129"/>
    <cellStyle name="Финансовый 3 5 4 2 3" xfId="3130"/>
    <cellStyle name="Финансовый 3 5 4 2 4" xfId="3131"/>
    <cellStyle name="Финансовый 3 5 4 3" xfId="3132"/>
    <cellStyle name="Финансовый 3 5 4 3 2" xfId="3133"/>
    <cellStyle name="Финансовый 3 5 4 3 3" xfId="3134"/>
    <cellStyle name="Финансовый 3 5 4 4" xfId="3135"/>
    <cellStyle name="Финансовый 3 5 4 5" xfId="3136"/>
    <cellStyle name="Финансовый 3 5 5" xfId="3137"/>
    <cellStyle name="Финансовый 3 5 5 2" xfId="3138"/>
    <cellStyle name="Финансовый 3 5 5 2 2" xfId="3139"/>
    <cellStyle name="Финансовый 3 5 5 2 3" xfId="3140"/>
    <cellStyle name="Финансовый 3 5 5 3" xfId="3141"/>
    <cellStyle name="Финансовый 3 5 5 4" xfId="3142"/>
    <cellStyle name="Финансовый 3 5 6" xfId="3143"/>
    <cellStyle name="Финансовый 3 5 6 2" xfId="3144"/>
    <cellStyle name="Финансовый 3 5 6 2 2" xfId="3145"/>
    <cellStyle name="Финансовый 3 5 6 2 3" xfId="3146"/>
    <cellStyle name="Финансовый 3 5 6 3" xfId="3147"/>
    <cellStyle name="Финансовый 3 5 6 4" xfId="3148"/>
    <cellStyle name="Финансовый 3 5 7" xfId="3149"/>
    <cellStyle name="Финансовый 3 5 7 2" xfId="3150"/>
    <cellStyle name="Финансовый 3 5 7 2 2" xfId="3151"/>
    <cellStyle name="Финансовый 3 5 7 2 3" xfId="3152"/>
    <cellStyle name="Финансовый 3 5 7 3" xfId="3153"/>
    <cellStyle name="Финансовый 3 5 7 4" xfId="3154"/>
    <cellStyle name="Финансовый 3 5 8" xfId="3155"/>
    <cellStyle name="Финансовый 3 5 8 2" xfId="3156"/>
    <cellStyle name="Финансовый 3 5 8 2 2" xfId="3157"/>
    <cellStyle name="Финансовый 3 5 8 2 3" xfId="3158"/>
    <cellStyle name="Финансовый 3 5 8 3" xfId="3159"/>
    <cellStyle name="Финансовый 3 5 8 4" xfId="3160"/>
    <cellStyle name="Финансовый 3 5 9" xfId="3161"/>
    <cellStyle name="Финансовый 3 5 9 2" xfId="3162"/>
    <cellStyle name="Финансовый 3 5 9 3" xfId="3163"/>
    <cellStyle name="Финансовый 3 6" xfId="3164"/>
    <cellStyle name="Финансовый 3 6 2" xfId="3165"/>
    <cellStyle name="Финансовый 3 6 2 2" xfId="3166"/>
    <cellStyle name="Финансовый 3 6 2 2 2" xfId="3167"/>
    <cellStyle name="Финансовый 3 6 2 2 2 2" xfId="3168"/>
    <cellStyle name="Финансовый 3 6 2 2 2 3" xfId="3169"/>
    <cellStyle name="Финансовый 3 6 2 2 3" xfId="3170"/>
    <cellStyle name="Финансовый 3 6 2 2 4" xfId="3171"/>
    <cellStyle name="Финансовый 3 6 2 3" xfId="3172"/>
    <cellStyle name="Финансовый 3 6 2 3 2" xfId="3173"/>
    <cellStyle name="Финансовый 3 6 2 3 3" xfId="3174"/>
    <cellStyle name="Финансовый 3 6 2 4" xfId="3175"/>
    <cellStyle name="Финансовый 3 6 2 5" xfId="3176"/>
    <cellStyle name="Финансовый 3 6 3" xfId="3177"/>
    <cellStyle name="Финансовый 3 6 3 2" xfId="3178"/>
    <cellStyle name="Финансовый 3 6 3 2 2" xfId="3179"/>
    <cellStyle name="Финансовый 3 6 3 2 2 2" xfId="3180"/>
    <cellStyle name="Финансовый 3 6 3 2 2 3" xfId="3181"/>
    <cellStyle name="Финансовый 3 6 3 2 3" xfId="3182"/>
    <cellStyle name="Финансовый 3 6 3 2 4" xfId="3183"/>
    <cellStyle name="Финансовый 3 6 3 3" xfId="3184"/>
    <cellStyle name="Финансовый 3 6 3 3 2" xfId="3185"/>
    <cellStyle name="Финансовый 3 6 3 3 3" xfId="3186"/>
    <cellStyle name="Финансовый 3 6 3 4" xfId="3187"/>
    <cellStyle name="Финансовый 3 6 3 5" xfId="3188"/>
    <cellStyle name="Финансовый 3 6 4" xfId="3189"/>
    <cellStyle name="Финансовый 3 6 4 2" xfId="3190"/>
    <cellStyle name="Финансовый 3 6 4 2 2" xfId="3191"/>
    <cellStyle name="Финансовый 3 6 4 2 3" xfId="3192"/>
    <cellStyle name="Финансовый 3 6 4 3" xfId="3193"/>
    <cellStyle name="Финансовый 3 6 4 4" xfId="3194"/>
    <cellStyle name="Финансовый 3 6 5" xfId="3195"/>
    <cellStyle name="Финансовый 3 6 5 2" xfId="3196"/>
    <cellStyle name="Финансовый 3 6 5 3" xfId="3197"/>
    <cellStyle name="Финансовый 3 6 6" xfId="3198"/>
    <cellStyle name="Финансовый 3 6 7" xfId="3199"/>
    <cellStyle name="Финансовый 3 6 8" xfId="3200"/>
    <cellStyle name="Финансовый 3 7" xfId="3201"/>
    <cellStyle name="Финансовый 3 7 2" xfId="3202"/>
    <cellStyle name="Финансовый 3 7 2 2" xfId="3203"/>
    <cellStyle name="Финансовый 3 7 2 2 2" xfId="3204"/>
    <cellStyle name="Финансовый 3 7 2 2 3" xfId="3205"/>
    <cellStyle name="Финансовый 3 7 2 3" xfId="3206"/>
    <cellStyle name="Финансовый 3 7 2 4" xfId="3207"/>
    <cellStyle name="Финансовый 3 7 3" xfId="3208"/>
    <cellStyle name="Финансовый 3 7 3 2" xfId="3209"/>
    <cellStyle name="Финансовый 3 7 3 3" xfId="3210"/>
    <cellStyle name="Финансовый 3 7 4" xfId="3211"/>
    <cellStyle name="Финансовый 3 7 5" xfId="3212"/>
    <cellStyle name="Финансовый 3 8" xfId="3213"/>
    <cellStyle name="Финансовый 3 8 2" xfId="3214"/>
    <cellStyle name="Финансовый 3 8 2 2" xfId="3215"/>
    <cellStyle name="Финансовый 3 8 2 2 2" xfId="3216"/>
    <cellStyle name="Финансовый 3 8 2 2 3" xfId="3217"/>
    <cellStyle name="Финансовый 3 8 2 3" xfId="3218"/>
    <cellStyle name="Финансовый 3 8 2 4" xfId="3219"/>
    <cellStyle name="Финансовый 3 8 3" xfId="3220"/>
    <cellStyle name="Финансовый 3 8 3 2" xfId="3221"/>
    <cellStyle name="Финансовый 3 8 3 3" xfId="3222"/>
    <cellStyle name="Финансовый 3 8 4" xfId="3223"/>
    <cellStyle name="Финансовый 3 8 5" xfId="3224"/>
    <cellStyle name="Финансовый 3 9" xfId="3225"/>
    <cellStyle name="Финансовый 3 9 2" xfId="3226"/>
    <cellStyle name="Финансовый 3 9 2 2" xfId="3227"/>
    <cellStyle name="Финансовый 3 9 2 3" xfId="3228"/>
    <cellStyle name="Финансовый 3 9 3" xfId="3229"/>
    <cellStyle name="Финансовый 3 9 4" xfId="3230"/>
    <cellStyle name="Финансовый 4" xfId="3231"/>
    <cellStyle name="Финансовый 4 2" xfId="3232"/>
    <cellStyle name="Финансовый 4 2 10" xfId="3233"/>
    <cellStyle name="Финансовый 4 2 11" xfId="3234"/>
    <cellStyle name="Финансовый 4 2 12" xfId="3235"/>
    <cellStyle name="Финансовый 4 2 13" xfId="3236"/>
    <cellStyle name="Финансовый 4 2 2" xfId="3237"/>
    <cellStyle name="Финансовый 4 2 2 2" xfId="3238"/>
    <cellStyle name="Финансовый 4 2 2 2 2" xfId="3239"/>
    <cellStyle name="Финансовый 4 2 2 2 2 2" xfId="3240"/>
    <cellStyle name="Финансовый 4 2 2 2 2 2 2" xfId="3241"/>
    <cellStyle name="Финансовый 4 2 2 2 2 2 3" xfId="3242"/>
    <cellStyle name="Финансовый 4 2 2 2 2 3" xfId="3243"/>
    <cellStyle name="Финансовый 4 2 2 2 2 4" xfId="3244"/>
    <cellStyle name="Финансовый 4 2 2 2 3" xfId="3245"/>
    <cellStyle name="Финансовый 4 2 2 2 3 2" xfId="3246"/>
    <cellStyle name="Финансовый 4 2 2 2 3 3" xfId="3247"/>
    <cellStyle name="Финансовый 4 2 2 2 4" xfId="3248"/>
    <cellStyle name="Финансовый 4 2 2 2 5" xfId="3249"/>
    <cellStyle name="Финансовый 4 2 2 3" xfId="3250"/>
    <cellStyle name="Финансовый 4 2 2 3 2" xfId="3251"/>
    <cellStyle name="Финансовый 4 2 2 3 2 2" xfId="3252"/>
    <cellStyle name="Финансовый 4 2 2 3 2 2 2" xfId="3253"/>
    <cellStyle name="Финансовый 4 2 2 3 2 2 3" xfId="3254"/>
    <cellStyle name="Финансовый 4 2 2 3 2 3" xfId="3255"/>
    <cellStyle name="Финансовый 4 2 2 3 2 4" xfId="3256"/>
    <cellStyle name="Финансовый 4 2 2 3 3" xfId="3257"/>
    <cellStyle name="Финансовый 4 2 2 3 3 2" xfId="3258"/>
    <cellStyle name="Финансовый 4 2 2 3 3 3" xfId="3259"/>
    <cellStyle name="Финансовый 4 2 2 3 4" xfId="3260"/>
    <cellStyle name="Финансовый 4 2 2 3 5" xfId="3261"/>
    <cellStyle name="Финансовый 4 2 2 4" xfId="3262"/>
    <cellStyle name="Финансовый 4 2 2 4 2" xfId="3263"/>
    <cellStyle name="Финансовый 4 2 2 4 2 2" xfId="3264"/>
    <cellStyle name="Финансовый 4 2 2 4 2 3" xfId="3265"/>
    <cellStyle name="Финансовый 4 2 2 4 3" xfId="3266"/>
    <cellStyle name="Финансовый 4 2 2 4 4" xfId="3267"/>
    <cellStyle name="Финансовый 4 2 2 5" xfId="3268"/>
    <cellStyle name="Финансовый 4 2 2 5 2" xfId="3269"/>
    <cellStyle name="Финансовый 4 2 2 5 3" xfId="3270"/>
    <cellStyle name="Финансовый 4 2 2 6" xfId="3271"/>
    <cellStyle name="Финансовый 4 2 2 7" xfId="3272"/>
    <cellStyle name="Финансовый 4 2 2 8" xfId="3273"/>
    <cellStyle name="Финансовый 4 2 3" xfId="3274"/>
    <cellStyle name="Финансовый 4 2 3 2" xfId="3275"/>
    <cellStyle name="Финансовый 4 2 3 2 2" xfId="3276"/>
    <cellStyle name="Финансовый 4 2 3 2 2 2" xfId="3277"/>
    <cellStyle name="Финансовый 4 2 3 2 2 3" xfId="3278"/>
    <cellStyle name="Финансовый 4 2 3 2 3" xfId="3279"/>
    <cellStyle name="Финансовый 4 2 3 2 4" xfId="3280"/>
    <cellStyle name="Финансовый 4 2 3 3" xfId="3281"/>
    <cellStyle name="Финансовый 4 2 3 3 2" xfId="3282"/>
    <cellStyle name="Финансовый 4 2 3 3 3" xfId="3283"/>
    <cellStyle name="Финансовый 4 2 3 4" xfId="3284"/>
    <cellStyle name="Финансовый 4 2 3 5" xfId="3285"/>
    <cellStyle name="Финансовый 4 2 4" xfId="3286"/>
    <cellStyle name="Финансовый 4 2 4 2" xfId="3287"/>
    <cellStyle name="Финансовый 4 2 4 2 2" xfId="3288"/>
    <cellStyle name="Финансовый 4 2 4 2 2 2" xfId="3289"/>
    <cellStyle name="Финансовый 4 2 4 2 2 3" xfId="3290"/>
    <cellStyle name="Финансовый 4 2 4 2 3" xfId="3291"/>
    <cellStyle name="Финансовый 4 2 4 2 4" xfId="3292"/>
    <cellStyle name="Финансовый 4 2 4 3" xfId="3293"/>
    <cellStyle name="Финансовый 4 2 4 3 2" xfId="3294"/>
    <cellStyle name="Финансовый 4 2 4 3 3" xfId="3295"/>
    <cellStyle name="Финансовый 4 2 4 4" xfId="3296"/>
    <cellStyle name="Финансовый 4 2 4 5" xfId="3297"/>
    <cellStyle name="Финансовый 4 2 5" xfId="3298"/>
    <cellStyle name="Финансовый 4 2 5 2" xfId="3299"/>
    <cellStyle name="Финансовый 4 2 5 2 2" xfId="3300"/>
    <cellStyle name="Финансовый 4 2 5 2 3" xfId="3301"/>
    <cellStyle name="Финансовый 4 2 5 3" xfId="3302"/>
    <cellStyle name="Финансовый 4 2 5 4" xfId="3303"/>
    <cellStyle name="Финансовый 4 2 6" xfId="3304"/>
    <cellStyle name="Финансовый 4 2 6 2" xfId="3305"/>
    <cellStyle name="Финансовый 4 2 6 2 2" xfId="3306"/>
    <cellStyle name="Финансовый 4 2 6 2 3" xfId="3307"/>
    <cellStyle name="Финансовый 4 2 6 3" xfId="3308"/>
    <cellStyle name="Финансовый 4 2 6 4" xfId="3309"/>
    <cellStyle name="Финансовый 4 2 7" xfId="3310"/>
    <cellStyle name="Финансовый 4 2 7 2" xfId="3311"/>
    <cellStyle name="Финансовый 4 2 7 2 2" xfId="3312"/>
    <cellStyle name="Финансовый 4 2 7 2 3" xfId="3313"/>
    <cellStyle name="Финансовый 4 2 7 3" xfId="3314"/>
    <cellStyle name="Финансовый 4 2 7 4" xfId="3315"/>
    <cellStyle name="Финансовый 4 2 8" xfId="3316"/>
    <cellStyle name="Финансовый 4 2 8 2" xfId="3317"/>
    <cellStyle name="Финансовый 4 2 8 2 2" xfId="3318"/>
    <cellStyle name="Финансовый 4 2 8 2 3" xfId="3319"/>
    <cellStyle name="Финансовый 4 2 8 3" xfId="3320"/>
    <cellStyle name="Финансовый 4 2 8 4" xfId="3321"/>
    <cellStyle name="Финансовый 4 2 9" xfId="3322"/>
    <cellStyle name="Финансовый 4 2 9 2" xfId="3323"/>
    <cellStyle name="Финансовый 4 2 9 3" xfId="3324"/>
    <cellStyle name="Финансовый 4 3" xfId="3325"/>
    <cellStyle name="Финансовый 4 4" xfId="3326"/>
    <cellStyle name="Финансовый 5" xfId="3327"/>
    <cellStyle name="Финансовый 5 10" xfId="3328"/>
    <cellStyle name="Финансовый 5 10 2" xfId="3329"/>
    <cellStyle name="Финансовый 5 10 2 2" xfId="3330"/>
    <cellStyle name="Финансовый 5 10 2 3" xfId="3331"/>
    <cellStyle name="Финансовый 5 10 3" xfId="3332"/>
    <cellStyle name="Финансовый 5 10 4" xfId="3333"/>
    <cellStyle name="Финансовый 5 11" xfId="3334"/>
    <cellStyle name="Финансовый 5 11 2" xfId="3335"/>
    <cellStyle name="Финансовый 5 11 2 2" xfId="3336"/>
    <cellStyle name="Финансовый 5 11 2 3" xfId="3337"/>
    <cellStyle name="Финансовый 5 11 3" xfId="3338"/>
    <cellStyle name="Финансовый 5 11 4" xfId="3339"/>
    <cellStyle name="Финансовый 5 12" xfId="3340"/>
    <cellStyle name="Финансовый 5 12 2" xfId="3341"/>
    <cellStyle name="Финансовый 5 12 3" xfId="3342"/>
    <cellStyle name="Финансовый 5 13" xfId="3343"/>
    <cellStyle name="Финансовый 5 14" xfId="3344"/>
    <cellStyle name="Финансовый 5 15" xfId="3345"/>
    <cellStyle name="Финансовый 5 16" xfId="3346"/>
    <cellStyle name="Финансовый 5 2" xfId="3347"/>
    <cellStyle name="Финансовый 5 2 10" xfId="3348"/>
    <cellStyle name="Финансовый 5 2 10 2" xfId="3349"/>
    <cellStyle name="Финансовый 5 2 10 3" xfId="3350"/>
    <cellStyle name="Финансовый 5 2 11" xfId="3351"/>
    <cellStyle name="Финансовый 5 2 12" xfId="3352"/>
    <cellStyle name="Финансовый 5 2 13" xfId="3353"/>
    <cellStyle name="Финансовый 5 2 14" xfId="3354"/>
    <cellStyle name="Финансовый 5 2 2" xfId="3355"/>
    <cellStyle name="Финансовый 5 2 2 10" xfId="3356"/>
    <cellStyle name="Финансовый 5 2 2 11" xfId="3357"/>
    <cellStyle name="Финансовый 5 2 2 12" xfId="3358"/>
    <cellStyle name="Финансовый 5 2 2 13" xfId="3359"/>
    <cellStyle name="Финансовый 5 2 2 2" xfId="3360"/>
    <cellStyle name="Финансовый 5 2 2 2 2" xfId="3361"/>
    <cellStyle name="Финансовый 5 2 2 2 2 2" xfId="3362"/>
    <cellStyle name="Финансовый 5 2 2 2 2 2 2" xfId="3363"/>
    <cellStyle name="Финансовый 5 2 2 2 2 2 2 2" xfId="3364"/>
    <cellStyle name="Финансовый 5 2 2 2 2 2 2 3" xfId="3365"/>
    <cellStyle name="Финансовый 5 2 2 2 2 2 3" xfId="3366"/>
    <cellStyle name="Финансовый 5 2 2 2 2 2 4" xfId="3367"/>
    <cellStyle name="Финансовый 5 2 2 2 2 3" xfId="3368"/>
    <cellStyle name="Финансовый 5 2 2 2 2 3 2" xfId="3369"/>
    <cellStyle name="Финансовый 5 2 2 2 2 3 3" xfId="3370"/>
    <cellStyle name="Финансовый 5 2 2 2 2 4" xfId="3371"/>
    <cellStyle name="Финансовый 5 2 2 2 2 5" xfId="3372"/>
    <cellStyle name="Финансовый 5 2 2 2 3" xfId="3373"/>
    <cellStyle name="Финансовый 5 2 2 2 3 2" xfId="3374"/>
    <cellStyle name="Финансовый 5 2 2 2 3 2 2" xfId="3375"/>
    <cellStyle name="Финансовый 5 2 2 2 3 2 2 2" xfId="3376"/>
    <cellStyle name="Финансовый 5 2 2 2 3 2 2 3" xfId="3377"/>
    <cellStyle name="Финансовый 5 2 2 2 3 2 3" xfId="3378"/>
    <cellStyle name="Финансовый 5 2 2 2 3 2 4" xfId="3379"/>
    <cellStyle name="Финансовый 5 2 2 2 3 3" xfId="3380"/>
    <cellStyle name="Финансовый 5 2 2 2 3 3 2" xfId="3381"/>
    <cellStyle name="Финансовый 5 2 2 2 3 3 3" xfId="3382"/>
    <cellStyle name="Финансовый 5 2 2 2 3 4" xfId="3383"/>
    <cellStyle name="Финансовый 5 2 2 2 3 5" xfId="3384"/>
    <cellStyle name="Финансовый 5 2 2 2 4" xfId="3385"/>
    <cellStyle name="Финансовый 5 2 2 2 4 2" xfId="3386"/>
    <cellStyle name="Финансовый 5 2 2 2 4 2 2" xfId="3387"/>
    <cellStyle name="Финансовый 5 2 2 2 4 2 3" xfId="3388"/>
    <cellStyle name="Финансовый 5 2 2 2 4 3" xfId="3389"/>
    <cellStyle name="Финансовый 5 2 2 2 4 4" xfId="3390"/>
    <cellStyle name="Финансовый 5 2 2 2 5" xfId="3391"/>
    <cellStyle name="Финансовый 5 2 2 2 5 2" xfId="3392"/>
    <cellStyle name="Финансовый 5 2 2 2 5 3" xfId="3393"/>
    <cellStyle name="Финансовый 5 2 2 2 6" xfId="3394"/>
    <cellStyle name="Финансовый 5 2 2 2 7" xfId="3395"/>
    <cellStyle name="Финансовый 5 2 2 2 8" xfId="3396"/>
    <cellStyle name="Финансовый 5 2 2 3" xfId="3397"/>
    <cellStyle name="Финансовый 5 2 2 3 2" xfId="3398"/>
    <cellStyle name="Финансовый 5 2 2 3 2 2" xfId="3399"/>
    <cellStyle name="Финансовый 5 2 2 3 2 2 2" xfId="3400"/>
    <cellStyle name="Финансовый 5 2 2 3 2 2 3" xfId="3401"/>
    <cellStyle name="Финансовый 5 2 2 3 2 3" xfId="3402"/>
    <cellStyle name="Финансовый 5 2 2 3 2 4" xfId="3403"/>
    <cellStyle name="Финансовый 5 2 2 3 3" xfId="3404"/>
    <cellStyle name="Финансовый 5 2 2 3 3 2" xfId="3405"/>
    <cellStyle name="Финансовый 5 2 2 3 3 3" xfId="3406"/>
    <cellStyle name="Финансовый 5 2 2 3 4" xfId="3407"/>
    <cellStyle name="Финансовый 5 2 2 3 5" xfId="3408"/>
    <cellStyle name="Финансовый 5 2 2 4" xfId="3409"/>
    <cellStyle name="Финансовый 5 2 2 4 2" xfId="3410"/>
    <cellStyle name="Финансовый 5 2 2 4 2 2" xfId="3411"/>
    <cellStyle name="Финансовый 5 2 2 4 2 2 2" xfId="3412"/>
    <cellStyle name="Финансовый 5 2 2 4 2 2 3" xfId="3413"/>
    <cellStyle name="Финансовый 5 2 2 4 2 3" xfId="3414"/>
    <cellStyle name="Финансовый 5 2 2 4 2 4" xfId="3415"/>
    <cellStyle name="Финансовый 5 2 2 4 3" xfId="3416"/>
    <cellStyle name="Финансовый 5 2 2 4 3 2" xfId="3417"/>
    <cellStyle name="Финансовый 5 2 2 4 3 3" xfId="3418"/>
    <cellStyle name="Финансовый 5 2 2 4 4" xfId="3419"/>
    <cellStyle name="Финансовый 5 2 2 4 5" xfId="3420"/>
    <cellStyle name="Финансовый 5 2 2 5" xfId="3421"/>
    <cellStyle name="Финансовый 5 2 2 5 2" xfId="3422"/>
    <cellStyle name="Финансовый 5 2 2 5 2 2" xfId="3423"/>
    <cellStyle name="Финансовый 5 2 2 5 2 3" xfId="3424"/>
    <cellStyle name="Финансовый 5 2 2 5 3" xfId="3425"/>
    <cellStyle name="Финансовый 5 2 2 5 4" xfId="3426"/>
    <cellStyle name="Финансовый 5 2 2 6" xfId="3427"/>
    <cellStyle name="Финансовый 5 2 2 6 2" xfId="3428"/>
    <cellStyle name="Финансовый 5 2 2 6 2 2" xfId="3429"/>
    <cellStyle name="Финансовый 5 2 2 6 2 3" xfId="3430"/>
    <cellStyle name="Финансовый 5 2 2 6 3" xfId="3431"/>
    <cellStyle name="Финансовый 5 2 2 6 4" xfId="3432"/>
    <cellStyle name="Финансовый 5 2 2 7" xfId="3433"/>
    <cellStyle name="Финансовый 5 2 2 7 2" xfId="3434"/>
    <cellStyle name="Финансовый 5 2 2 7 2 2" xfId="3435"/>
    <cellStyle name="Финансовый 5 2 2 7 2 3" xfId="3436"/>
    <cellStyle name="Финансовый 5 2 2 7 3" xfId="3437"/>
    <cellStyle name="Финансовый 5 2 2 7 4" xfId="3438"/>
    <cellStyle name="Финансовый 5 2 2 8" xfId="3439"/>
    <cellStyle name="Финансовый 5 2 2 8 2" xfId="3440"/>
    <cellStyle name="Финансовый 5 2 2 8 2 2" xfId="3441"/>
    <cellStyle name="Финансовый 5 2 2 8 2 3" xfId="3442"/>
    <cellStyle name="Финансовый 5 2 2 8 3" xfId="3443"/>
    <cellStyle name="Финансовый 5 2 2 8 4" xfId="3444"/>
    <cellStyle name="Финансовый 5 2 2 9" xfId="3445"/>
    <cellStyle name="Финансовый 5 2 2 9 2" xfId="3446"/>
    <cellStyle name="Финансовый 5 2 2 9 3" xfId="3447"/>
    <cellStyle name="Финансовый 5 2 3" xfId="3448"/>
    <cellStyle name="Финансовый 5 2 3 2" xfId="3449"/>
    <cellStyle name="Финансовый 5 2 3 2 2" xfId="3450"/>
    <cellStyle name="Финансовый 5 2 3 2 2 2" xfId="3451"/>
    <cellStyle name="Финансовый 5 2 3 2 2 2 2" xfId="3452"/>
    <cellStyle name="Финансовый 5 2 3 2 2 2 3" xfId="3453"/>
    <cellStyle name="Финансовый 5 2 3 2 2 3" xfId="3454"/>
    <cellStyle name="Финансовый 5 2 3 2 2 4" xfId="3455"/>
    <cellStyle name="Финансовый 5 2 3 2 3" xfId="3456"/>
    <cellStyle name="Финансовый 5 2 3 2 3 2" xfId="3457"/>
    <cellStyle name="Финансовый 5 2 3 2 3 3" xfId="3458"/>
    <cellStyle name="Финансовый 5 2 3 2 4" xfId="3459"/>
    <cellStyle name="Финансовый 5 2 3 2 5" xfId="3460"/>
    <cellStyle name="Финансовый 5 2 3 3" xfId="3461"/>
    <cellStyle name="Финансовый 5 2 3 3 2" xfId="3462"/>
    <cellStyle name="Финансовый 5 2 3 3 2 2" xfId="3463"/>
    <cellStyle name="Финансовый 5 2 3 3 2 2 2" xfId="3464"/>
    <cellStyle name="Финансовый 5 2 3 3 2 2 3" xfId="3465"/>
    <cellStyle name="Финансовый 5 2 3 3 2 3" xfId="3466"/>
    <cellStyle name="Финансовый 5 2 3 3 2 4" xfId="3467"/>
    <cellStyle name="Финансовый 5 2 3 3 3" xfId="3468"/>
    <cellStyle name="Финансовый 5 2 3 3 3 2" xfId="3469"/>
    <cellStyle name="Финансовый 5 2 3 3 3 3" xfId="3470"/>
    <cellStyle name="Финансовый 5 2 3 3 4" xfId="3471"/>
    <cellStyle name="Финансовый 5 2 3 3 5" xfId="3472"/>
    <cellStyle name="Финансовый 5 2 3 4" xfId="3473"/>
    <cellStyle name="Финансовый 5 2 3 4 2" xfId="3474"/>
    <cellStyle name="Финансовый 5 2 3 4 2 2" xfId="3475"/>
    <cellStyle name="Финансовый 5 2 3 4 2 3" xfId="3476"/>
    <cellStyle name="Финансовый 5 2 3 4 3" xfId="3477"/>
    <cellStyle name="Финансовый 5 2 3 4 4" xfId="3478"/>
    <cellStyle name="Финансовый 5 2 3 5" xfId="3479"/>
    <cellStyle name="Финансовый 5 2 3 5 2" xfId="3480"/>
    <cellStyle name="Финансовый 5 2 3 5 3" xfId="3481"/>
    <cellStyle name="Финансовый 5 2 3 6" xfId="3482"/>
    <cellStyle name="Финансовый 5 2 3 7" xfId="3483"/>
    <cellStyle name="Финансовый 5 2 3 8" xfId="3484"/>
    <cellStyle name="Финансовый 5 2 4" xfId="3485"/>
    <cellStyle name="Финансовый 5 2 4 2" xfId="3486"/>
    <cellStyle name="Финансовый 5 2 4 2 2" xfId="3487"/>
    <cellStyle name="Финансовый 5 2 4 2 2 2" xfId="3488"/>
    <cellStyle name="Финансовый 5 2 4 2 2 3" xfId="3489"/>
    <cellStyle name="Финансовый 5 2 4 2 3" xfId="3490"/>
    <cellStyle name="Финансовый 5 2 4 2 4" xfId="3491"/>
    <cellStyle name="Финансовый 5 2 4 3" xfId="3492"/>
    <cellStyle name="Финансовый 5 2 4 3 2" xfId="3493"/>
    <cellStyle name="Финансовый 5 2 4 3 3" xfId="3494"/>
    <cellStyle name="Финансовый 5 2 4 4" xfId="3495"/>
    <cellStyle name="Финансовый 5 2 4 5" xfId="3496"/>
    <cellStyle name="Финансовый 5 2 5" xfId="3497"/>
    <cellStyle name="Финансовый 5 2 5 2" xfId="3498"/>
    <cellStyle name="Финансовый 5 2 5 2 2" xfId="3499"/>
    <cellStyle name="Финансовый 5 2 5 2 2 2" xfId="3500"/>
    <cellStyle name="Финансовый 5 2 5 2 2 3" xfId="3501"/>
    <cellStyle name="Финансовый 5 2 5 2 3" xfId="3502"/>
    <cellStyle name="Финансовый 5 2 5 2 4" xfId="3503"/>
    <cellStyle name="Финансовый 5 2 5 3" xfId="3504"/>
    <cellStyle name="Финансовый 5 2 5 3 2" xfId="3505"/>
    <cellStyle name="Финансовый 5 2 5 3 3" xfId="3506"/>
    <cellStyle name="Финансовый 5 2 5 4" xfId="3507"/>
    <cellStyle name="Финансовый 5 2 5 5" xfId="3508"/>
    <cellStyle name="Финансовый 5 2 6" xfId="3509"/>
    <cellStyle name="Финансовый 5 2 6 2" xfId="3510"/>
    <cellStyle name="Финансовый 5 2 6 2 2" xfId="3511"/>
    <cellStyle name="Финансовый 5 2 6 2 3" xfId="3512"/>
    <cellStyle name="Финансовый 5 2 6 3" xfId="3513"/>
    <cellStyle name="Финансовый 5 2 6 4" xfId="3514"/>
    <cellStyle name="Финансовый 5 2 7" xfId="3515"/>
    <cellStyle name="Финансовый 5 2 7 2" xfId="3516"/>
    <cellStyle name="Финансовый 5 2 7 2 2" xfId="3517"/>
    <cellStyle name="Финансовый 5 2 7 2 3" xfId="3518"/>
    <cellStyle name="Финансовый 5 2 7 3" xfId="3519"/>
    <cellStyle name="Финансовый 5 2 7 4" xfId="3520"/>
    <cellStyle name="Финансовый 5 2 8" xfId="3521"/>
    <cellStyle name="Финансовый 5 2 8 2" xfId="3522"/>
    <cellStyle name="Финансовый 5 2 8 2 2" xfId="3523"/>
    <cellStyle name="Финансовый 5 2 8 2 3" xfId="3524"/>
    <cellStyle name="Финансовый 5 2 8 3" xfId="3525"/>
    <cellStyle name="Финансовый 5 2 8 4" xfId="3526"/>
    <cellStyle name="Финансовый 5 2 9" xfId="3527"/>
    <cellStyle name="Финансовый 5 2 9 2" xfId="3528"/>
    <cellStyle name="Финансовый 5 2 9 2 2" xfId="3529"/>
    <cellStyle name="Финансовый 5 2 9 2 3" xfId="3530"/>
    <cellStyle name="Финансовый 5 2 9 3" xfId="3531"/>
    <cellStyle name="Финансовый 5 2 9 4" xfId="3532"/>
    <cellStyle name="Финансовый 5 3" xfId="3533"/>
    <cellStyle name="Финансовый 5 3 10" xfId="3534"/>
    <cellStyle name="Финансовый 5 3 11" xfId="3535"/>
    <cellStyle name="Финансовый 5 3 12" xfId="3536"/>
    <cellStyle name="Финансовый 5 3 13" xfId="3537"/>
    <cellStyle name="Финансовый 5 3 2" xfId="3538"/>
    <cellStyle name="Финансовый 5 3 2 2" xfId="3539"/>
    <cellStyle name="Финансовый 5 3 2 2 2" xfId="3540"/>
    <cellStyle name="Финансовый 5 3 2 2 2 2" xfId="3541"/>
    <cellStyle name="Финансовый 5 3 2 2 2 2 2" xfId="3542"/>
    <cellStyle name="Финансовый 5 3 2 2 2 2 3" xfId="3543"/>
    <cellStyle name="Финансовый 5 3 2 2 2 3" xfId="3544"/>
    <cellStyle name="Финансовый 5 3 2 2 2 4" xfId="3545"/>
    <cellStyle name="Финансовый 5 3 2 2 3" xfId="3546"/>
    <cellStyle name="Финансовый 5 3 2 2 3 2" xfId="3547"/>
    <cellStyle name="Финансовый 5 3 2 2 3 3" xfId="3548"/>
    <cellStyle name="Финансовый 5 3 2 2 4" xfId="3549"/>
    <cellStyle name="Финансовый 5 3 2 2 5" xfId="3550"/>
    <cellStyle name="Финансовый 5 3 2 3" xfId="3551"/>
    <cellStyle name="Финансовый 5 3 2 3 2" xfId="3552"/>
    <cellStyle name="Финансовый 5 3 2 3 2 2" xfId="3553"/>
    <cellStyle name="Финансовый 5 3 2 3 2 2 2" xfId="3554"/>
    <cellStyle name="Финансовый 5 3 2 3 2 2 3" xfId="3555"/>
    <cellStyle name="Финансовый 5 3 2 3 2 3" xfId="3556"/>
    <cellStyle name="Финансовый 5 3 2 3 2 4" xfId="3557"/>
    <cellStyle name="Финансовый 5 3 2 3 3" xfId="3558"/>
    <cellStyle name="Финансовый 5 3 2 3 3 2" xfId="3559"/>
    <cellStyle name="Финансовый 5 3 2 3 3 3" xfId="3560"/>
    <cellStyle name="Финансовый 5 3 2 3 4" xfId="3561"/>
    <cellStyle name="Финансовый 5 3 2 3 5" xfId="3562"/>
    <cellStyle name="Финансовый 5 3 2 4" xfId="3563"/>
    <cellStyle name="Финансовый 5 3 2 4 2" xfId="3564"/>
    <cellStyle name="Финансовый 5 3 2 4 2 2" xfId="3565"/>
    <cellStyle name="Финансовый 5 3 2 4 2 3" xfId="3566"/>
    <cellStyle name="Финансовый 5 3 2 4 3" xfId="3567"/>
    <cellStyle name="Финансовый 5 3 2 4 4" xfId="3568"/>
    <cellStyle name="Финансовый 5 3 2 5" xfId="3569"/>
    <cellStyle name="Финансовый 5 3 2 5 2" xfId="3570"/>
    <cellStyle name="Финансовый 5 3 2 5 3" xfId="3571"/>
    <cellStyle name="Финансовый 5 3 2 6" xfId="3572"/>
    <cellStyle name="Финансовый 5 3 2 7" xfId="3573"/>
    <cellStyle name="Финансовый 5 3 2 8" xfId="3574"/>
    <cellStyle name="Финансовый 5 3 3" xfId="3575"/>
    <cellStyle name="Финансовый 5 3 3 2" xfId="3576"/>
    <cellStyle name="Финансовый 5 3 3 2 2" xfId="3577"/>
    <cellStyle name="Финансовый 5 3 3 2 2 2" xfId="3578"/>
    <cellStyle name="Финансовый 5 3 3 2 2 3" xfId="3579"/>
    <cellStyle name="Финансовый 5 3 3 2 3" xfId="3580"/>
    <cellStyle name="Финансовый 5 3 3 2 4" xfId="3581"/>
    <cellStyle name="Финансовый 5 3 3 3" xfId="3582"/>
    <cellStyle name="Финансовый 5 3 3 3 2" xfId="3583"/>
    <cellStyle name="Финансовый 5 3 3 3 3" xfId="3584"/>
    <cellStyle name="Финансовый 5 3 3 4" xfId="3585"/>
    <cellStyle name="Финансовый 5 3 3 5" xfId="3586"/>
    <cellStyle name="Финансовый 5 3 4" xfId="3587"/>
    <cellStyle name="Финансовый 5 3 4 2" xfId="3588"/>
    <cellStyle name="Финансовый 5 3 4 2 2" xfId="3589"/>
    <cellStyle name="Финансовый 5 3 4 2 2 2" xfId="3590"/>
    <cellStyle name="Финансовый 5 3 4 2 2 3" xfId="3591"/>
    <cellStyle name="Финансовый 5 3 4 2 3" xfId="3592"/>
    <cellStyle name="Финансовый 5 3 4 2 4" xfId="3593"/>
    <cellStyle name="Финансовый 5 3 4 3" xfId="3594"/>
    <cellStyle name="Финансовый 5 3 4 3 2" xfId="3595"/>
    <cellStyle name="Финансовый 5 3 4 3 3" xfId="3596"/>
    <cellStyle name="Финансовый 5 3 4 4" xfId="3597"/>
    <cellStyle name="Финансовый 5 3 4 5" xfId="3598"/>
    <cellStyle name="Финансовый 5 3 5" xfId="3599"/>
    <cellStyle name="Финансовый 5 3 5 2" xfId="3600"/>
    <cellStyle name="Финансовый 5 3 5 2 2" xfId="3601"/>
    <cellStyle name="Финансовый 5 3 5 2 3" xfId="3602"/>
    <cellStyle name="Финансовый 5 3 5 3" xfId="3603"/>
    <cellStyle name="Финансовый 5 3 5 4" xfId="3604"/>
    <cellStyle name="Финансовый 5 3 6" xfId="3605"/>
    <cellStyle name="Финансовый 5 3 6 2" xfId="3606"/>
    <cellStyle name="Финансовый 5 3 6 2 2" xfId="3607"/>
    <cellStyle name="Финансовый 5 3 6 2 3" xfId="3608"/>
    <cellStyle name="Финансовый 5 3 6 3" xfId="3609"/>
    <cellStyle name="Финансовый 5 3 6 4" xfId="3610"/>
    <cellStyle name="Финансовый 5 3 7" xfId="3611"/>
    <cellStyle name="Финансовый 5 3 7 2" xfId="3612"/>
    <cellStyle name="Финансовый 5 3 7 2 2" xfId="3613"/>
    <cellStyle name="Финансовый 5 3 7 2 3" xfId="3614"/>
    <cellStyle name="Финансовый 5 3 7 3" xfId="3615"/>
    <cellStyle name="Финансовый 5 3 7 4" xfId="3616"/>
    <cellStyle name="Финансовый 5 3 8" xfId="3617"/>
    <cellStyle name="Финансовый 5 3 8 2" xfId="3618"/>
    <cellStyle name="Финансовый 5 3 8 2 2" xfId="3619"/>
    <cellStyle name="Финансовый 5 3 8 2 3" xfId="3620"/>
    <cellStyle name="Финансовый 5 3 8 3" xfId="3621"/>
    <cellStyle name="Финансовый 5 3 8 4" xfId="3622"/>
    <cellStyle name="Финансовый 5 3 9" xfId="3623"/>
    <cellStyle name="Финансовый 5 3 9 2" xfId="3624"/>
    <cellStyle name="Финансовый 5 3 9 3" xfId="3625"/>
    <cellStyle name="Финансовый 5 4" xfId="3626"/>
    <cellStyle name="Финансовый 5 4 10" xfId="3627"/>
    <cellStyle name="Финансовый 5 4 11" xfId="3628"/>
    <cellStyle name="Финансовый 5 4 12" xfId="3629"/>
    <cellStyle name="Финансовый 5 4 13" xfId="3630"/>
    <cellStyle name="Финансовый 5 4 2" xfId="3631"/>
    <cellStyle name="Финансовый 5 4 2 2" xfId="3632"/>
    <cellStyle name="Финансовый 5 4 2 2 2" xfId="3633"/>
    <cellStyle name="Финансовый 5 4 2 2 2 2" xfId="3634"/>
    <cellStyle name="Финансовый 5 4 2 2 2 2 2" xfId="3635"/>
    <cellStyle name="Финансовый 5 4 2 2 2 2 3" xfId="3636"/>
    <cellStyle name="Финансовый 5 4 2 2 2 3" xfId="3637"/>
    <cellStyle name="Финансовый 5 4 2 2 2 4" xfId="3638"/>
    <cellStyle name="Финансовый 5 4 2 2 3" xfId="3639"/>
    <cellStyle name="Финансовый 5 4 2 2 3 2" xfId="3640"/>
    <cellStyle name="Финансовый 5 4 2 2 3 3" xfId="3641"/>
    <cellStyle name="Финансовый 5 4 2 2 4" xfId="3642"/>
    <cellStyle name="Финансовый 5 4 2 2 5" xfId="3643"/>
    <cellStyle name="Финансовый 5 4 2 3" xfId="3644"/>
    <cellStyle name="Финансовый 5 4 2 3 2" xfId="3645"/>
    <cellStyle name="Финансовый 5 4 2 3 2 2" xfId="3646"/>
    <cellStyle name="Финансовый 5 4 2 3 2 2 2" xfId="3647"/>
    <cellStyle name="Финансовый 5 4 2 3 2 2 3" xfId="3648"/>
    <cellStyle name="Финансовый 5 4 2 3 2 3" xfId="3649"/>
    <cellStyle name="Финансовый 5 4 2 3 2 4" xfId="3650"/>
    <cellStyle name="Финансовый 5 4 2 3 3" xfId="3651"/>
    <cellStyle name="Финансовый 5 4 2 3 3 2" xfId="3652"/>
    <cellStyle name="Финансовый 5 4 2 3 3 3" xfId="3653"/>
    <cellStyle name="Финансовый 5 4 2 3 4" xfId="3654"/>
    <cellStyle name="Финансовый 5 4 2 3 5" xfId="3655"/>
    <cellStyle name="Финансовый 5 4 2 4" xfId="3656"/>
    <cellStyle name="Финансовый 5 4 2 4 2" xfId="3657"/>
    <cellStyle name="Финансовый 5 4 2 4 2 2" xfId="3658"/>
    <cellStyle name="Финансовый 5 4 2 4 2 3" xfId="3659"/>
    <cellStyle name="Финансовый 5 4 2 4 3" xfId="3660"/>
    <cellStyle name="Финансовый 5 4 2 4 4" xfId="3661"/>
    <cellStyle name="Финансовый 5 4 2 5" xfId="3662"/>
    <cellStyle name="Финансовый 5 4 2 5 2" xfId="3663"/>
    <cellStyle name="Финансовый 5 4 2 5 3" xfId="3664"/>
    <cellStyle name="Финансовый 5 4 2 6" xfId="3665"/>
    <cellStyle name="Финансовый 5 4 2 7" xfId="3666"/>
    <cellStyle name="Финансовый 5 4 2 8" xfId="3667"/>
    <cellStyle name="Финансовый 5 4 3" xfId="3668"/>
    <cellStyle name="Финансовый 5 4 3 2" xfId="3669"/>
    <cellStyle name="Финансовый 5 4 3 2 2" xfId="3670"/>
    <cellStyle name="Финансовый 5 4 3 2 2 2" xfId="3671"/>
    <cellStyle name="Финансовый 5 4 3 2 2 3" xfId="3672"/>
    <cellStyle name="Финансовый 5 4 3 2 3" xfId="3673"/>
    <cellStyle name="Финансовый 5 4 3 2 4" xfId="3674"/>
    <cellStyle name="Финансовый 5 4 3 3" xfId="3675"/>
    <cellStyle name="Финансовый 5 4 3 3 2" xfId="3676"/>
    <cellStyle name="Финансовый 5 4 3 3 3" xfId="3677"/>
    <cellStyle name="Финансовый 5 4 3 4" xfId="3678"/>
    <cellStyle name="Финансовый 5 4 3 5" xfId="3679"/>
    <cellStyle name="Финансовый 5 4 4" xfId="3680"/>
    <cellStyle name="Финансовый 5 4 4 2" xfId="3681"/>
    <cellStyle name="Финансовый 5 4 4 2 2" xfId="3682"/>
    <cellStyle name="Финансовый 5 4 4 2 2 2" xfId="3683"/>
    <cellStyle name="Финансовый 5 4 4 2 2 3" xfId="3684"/>
    <cellStyle name="Финансовый 5 4 4 2 3" xfId="3685"/>
    <cellStyle name="Финансовый 5 4 4 2 4" xfId="3686"/>
    <cellStyle name="Финансовый 5 4 4 3" xfId="3687"/>
    <cellStyle name="Финансовый 5 4 4 3 2" xfId="3688"/>
    <cellStyle name="Финансовый 5 4 4 3 3" xfId="3689"/>
    <cellStyle name="Финансовый 5 4 4 4" xfId="3690"/>
    <cellStyle name="Финансовый 5 4 4 5" xfId="3691"/>
    <cellStyle name="Финансовый 5 4 5" xfId="3692"/>
    <cellStyle name="Финансовый 5 4 5 2" xfId="3693"/>
    <cellStyle name="Финансовый 5 4 5 2 2" xfId="3694"/>
    <cellStyle name="Финансовый 5 4 5 2 3" xfId="3695"/>
    <cellStyle name="Финансовый 5 4 5 3" xfId="3696"/>
    <cellStyle name="Финансовый 5 4 5 4" xfId="3697"/>
    <cellStyle name="Финансовый 5 4 6" xfId="3698"/>
    <cellStyle name="Финансовый 5 4 6 2" xfId="3699"/>
    <cellStyle name="Финансовый 5 4 6 2 2" xfId="3700"/>
    <cellStyle name="Финансовый 5 4 6 2 3" xfId="3701"/>
    <cellStyle name="Финансовый 5 4 6 3" xfId="3702"/>
    <cellStyle name="Финансовый 5 4 6 4" xfId="3703"/>
    <cellStyle name="Финансовый 5 4 7" xfId="3704"/>
    <cellStyle name="Финансовый 5 4 7 2" xfId="3705"/>
    <cellStyle name="Финансовый 5 4 7 2 2" xfId="3706"/>
    <cellStyle name="Финансовый 5 4 7 2 3" xfId="3707"/>
    <cellStyle name="Финансовый 5 4 7 3" xfId="3708"/>
    <cellStyle name="Финансовый 5 4 7 4" xfId="3709"/>
    <cellStyle name="Финансовый 5 4 8" xfId="3710"/>
    <cellStyle name="Финансовый 5 4 8 2" xfId="3711"/>
    <cellStyle name="Финансовый 5 4 8 2 2" xfId="3712"/>
    <cellStyle name="Финансовый 5 4 8 2 3" xfId="3713"/>
    <cellStyle name="Финансовый 5 4 8 3" xfId="3714"/>
    <cellStyle name="Финансовый 5 4 8 4" xfId="3715"/>
    <cellStyle name="Финансовый 5 4 9" xfId="3716"/>
    <cellStyle name="Финансовый 5 4 9 2" xfId="3717"/>
    <cellStyle name="Финансовый 5 4 9 3" xfId="3718"/>
    <cellStyle name="Финансовый 5 5" xfId="3719"/>
    <cellStyle name="Финансовый 5 5 2" xfId="3720"/>
    <cellStyle name="Финансовый 5 5 2 2" xfId="3721"/>
    <cellStyle name="Финансовый 5 5 2 2 2" xfId="3722"/>
    <cellStyle name="Финансовый 5 5 2 2 2 2" xfId="3723"/>
    <cellStyle name="Финансовый 5 5 2 2 2 3" xfId="3724"/>
    <cellStyle name="Финансовый 5 5 2 2 3" xfId="3725"/>
    <cellStyle name="Финансовый 5 5 2 2 4" xfId="3726"/>
    <cellStyle name="Финансовый 5 5 2 3" xfId="3727"/>
    <cellStyle name="Финансовый 5 5 2 3 2" xfId="3728"/>
    <cellStyle name="Финансовый 5 5 2 3 3" xfId="3729"/>
    <cellStyle name="Финансовый 5 5 2 4" xfId="3730"/>
    <cellStyle name="Финансовый 5 5 2 5" xfId="3731"/>
    <cellStyle name="Финансовый 5 5 3" xfId="3732"/>
    <cellStyle name="Финансовый 5 5 3 2" xfId="3733"/>
    <cellStyle name="Финансовый 5 5 3 2 2" xfId="3734"/>
    <cellStyle name="Финансовый 5 5 3 2 2 2" xfId="3735"/>
    <cellStyle name="Финансовый 5 5 3 2 2 3" xfId="3736"/>
    <cellStyle name="Финансовый 5 5 3 2 3" xfId="3737"/>
    <cellStyle name="Финансовый 5 5 3 2 4" xfId="3738"/>
    <cellStyle name="Финансовый 5 5 3 3" xfId="3739"/>
    <cellStyle name="Финансовый 5 5 3 3 2" xfId="3740"/>
    <cellStyle name="Финансовый 5 5 3 3 3" xfId="3741"/>
    <cellStyle name="Финансовый 5 5 3 4" xfId="3742"/>
    <cellStyle name="Финансовый 5 5 3 5" xfId="3743"/>
    <cellStyle name="Финансовый 5 5 4" xfId="3744"/>
    <cellStyle name="Финансовый 5 5 4 2" xfId="3745"/>
    <cellStyle name="Финансовый 5 5 4 2 2" xfId="3746"/>
    <cellStyle name="Финансовый 5 5 4 2 3" xfId="3747"/>
    <cellStyle name="Финансовый 5 5 4 3" xfId="3748"/>
    <cellStyle name="Финансовый 5 5 4 4" xfId="3749"/>
    <cellStyle name="Финансовый 5 5 5" xfId="3750"/>
    <cellStyle name="Финансовый 5 5 5 2" xfId="3751"/>
    <cellStyle name="Финансовый 5 5 5 3" xfId="3752"/>
    <cellStyle name="Финансовый 5 5 6" xfId="3753"/>
    <cellStyle name="Финансовый 5 5 7" xfId="3754"/>
    <cellStyle name="Финансовый 5 5 8" xfId="3755"/>
    <cellStyle name="Финансовый 5 6" xfId="3756"/>
    <cellStyle name="Финансовый 5 6 2" xfId="3757"/>
    <cellStyle name="Финансовый 5 6 2 2" xfId="3758"/>
    <cellStyle name="Финансовый 5 6 2 2 2" xfId="3759"/>
    <cellStyle name="Финансовый 5 6 2 2 3" xfId="3760"/>
    <cellStyle name="Финансовый 5 6 2 3" xfId="3761"/>
    <cellStyle name="Финансовый 5 6 2 4" xfId="3762"/>
    <cellStyle name="Финансовый 5 6 3" xfId="3763"/>
    <cellStyle name="Финансовый 5 6 3 2" xfId="3764"/>
    <cellStyle name="Финансовый 5 6 3 3" xfId="3765"/>
    <cellStyle name="Финансовый 5 6 4" xfId="3766"/>
    <cellStyle name="Финансовый 5 6 5" xfId="3767"/>
    <cellStyle name="Финансовый 5 7" xfId="3768"/>
    <cellStyle name="Финансовый 5 7 2" xfId="3769"/>
    <cellStyle name="Финансовый 5 7 2 2" xfId="3770"/>
    <cellStyle name="Финансовый 5 7 2 2 2" xfId="3771"/>
    <cellStyle name="Финансовый 5 7 2 2 3" xfId="3772"/>
    <cellStyle name="Финансовый 5 7 2 3" xfId="3773"/>
    <cellStyle name="Финансовый 5 7 2 4" xfId="3774"/>
    <cellStyle name="Финансовый 5 7 3" xfId="3775"/>
    <cellStyle name="Финансовый 5 7 3 2" xfId="3776"/>
    <cellStyle name="Финансовый 5 7 3 3" xfId="3777"/>
    <cellStyle name="Финансовый 5 7 4" xfId="3778"/>
    <cellStyle name="Финансовый 5 7 5" xfId="3779"/>
    <cellStyle name="Финансовый 5 8" xfId="3780"/>
    <cellStyle name="Финансовый 5 8 2" xfId="3781"/>
    <cellStyle name="Финансовый 5 8 2 2" xfId="3782"/>
    <cellStyle name="Финансовый 5 8 2 3" xfId="3783"/>
    <cellStyle name="Финансовый 5 8 3" xfId="3784"/>
    <cellStyle name="Финансовый 5 8 4" xfId="3785"/>
    <cellStyle name="Финансовый 5 9" xfId="3786"/>
    <cellStyle name="Финансовый 5 9 2" xfId="3787"/>
    <cellStyle name="Финансовый 5 9 2 2" xfId="3788"/>
    <cellStyle name="Финансовый 5 9 2 3" xfId="3789"/>
    <cellStyle name="Финансовый 5 9 3" xfId="3790"/>
    <cellStyle name="Финансовый 5 9 4" xfId="3791"/>
    <cellStyle name="Финансовый 6" xfId="3792"/>
    <cellStyle name="Финансовый 6 10" xfId="3793"/>
    <cellStyle name="Финансовый 6 10 2" xfId="3794"/>
    <cellStyle name="Финансовый 6 10 3" xfId="3795"/>
    <cellStyle name="Финансовый 6 11" xfId="3796"/>
    <cellStyle name="Финансовый 6 12" xfId="3797"/>
    <cellStyle name="Финансовый 6 13" xfId="3798"/>
    <cellStyle name="Финансовый 6 14" xfId="3799"/>
    <cellStyle name="Финансовый 6 2" xfId="3800"/>
    <cellStyle name="Финансовый 6 2 10" xfId="3801"/>
    <cellStyle name="Финансовый 6 2 11" xfId="3802"/>
    <cellStyle name="Финансовый 6 2 12" xfId="3803"/>
    <cellStyle name="Финансовый 6 2 13" xfId="3804"/>
    <cellStyle name="Финансовый 6 2 2" xfId="3805"/>
    <cellStyle name="Финансовый 6 2 2 2" xfId="3806"/>
    <cellStyle name="Финансовый 6 2 2 2 2" xfId="3807"/>
    <cellStyle name="Финансовый 6 2 2 2 2 2" xfId="3808"/>
    <cellStyle name="Финансовый 6 2 2 2 2 2 2" xfId="3809"/>
    <cellStyle name="Финансовый 6 2 2 2 2 2 3" xfId="3810"/>
    <cellStyle name="Финансовый 6 2 2 2 2 3" xfId="3811"/>
    <cellStyle name="Финансовый 6 2 2 2 2 4" xfId="3812"/>
    <cellStyle name="Финансовый 6 2 2 2 3" xfId="3813"/>
    <cellStyle name="Финансовый 6 2 2 2 3 2" xfId="3814"/>
    <cellStyle name="Финансовый 6 2 2 2 3 3" xfId="3815"/>
    <cellStyle name="Финансовый 6 2 2 2 4" xfId="3816"/>
    <cellStyle name="Финансовый 6 2 2 2 5" xfId="3817"/>
    <cellStyle name="Финансовый 6 2 2 3" xfId="3818"/>
    <cellStyle name="Финансовый 6 2 2 3 2" xfId="3819"/>
    <cellStyle name="Финансовый 6 2 2 3 2 2" xfId="3820"/>
    <cellStyle name="Финансовый 6 2 2 3 2 2 2" xfId="3821"/>
    <cellStyle name="Финансовый 6 2 2 3 2 2 3" xfId="3822"/>
    <cellStyle name="Финансовый 6 2 2 3 2 3" xfId="3823"/>
    <cellStyle name="Финансовый 6 2 2 3 2 4" xfId="3824"/>
    <cellStyle name="Финансовый 6 2 2 3 3" xfId="3825"/>
    <cellStyle name="Финансовый 6 2 2 3 3 2" xfId="3826"/>
    <cellStyle name="Финансовый 6 2 2 3 3 3" xfId="3827"/>
    <cellStyle name="Финансовый 6 2 2 3 4" xfId="3828"/>
    <cellStyle name="Финансовый 6 2 2 3 5" xfId="3829"/>
    <cellStyle name="Финансовый 6 2 2 4" xfId="3830"/>
    <cellStyle name="Финансовый 6 2 2 4 2" xfId="3831"/>
    <cellStyle name="Финансовый 6 2 2 4 2 2" xfId="3832"/>
    <cellStyle name="Финансовый 6 2 2 4 2 3" xfId="3833"/>
    <cellStyle name="Финансовый 6 2 2 4 3" xfId="3834"/>
    <cellStyle name="Финансовый 6 2 2 4 4" xfId="3835"/>
    <cellStyle name="Финансовый 6 2 2 5" xfId="3836"/>
    <cellStyle name="Финансовый 6 2 2 5 2" xfId="3837"/>
    <cellStyle name="Финансовый 6 2 2 5 3" xfId="3838"/>
    <cellStyle name="Финансовый 6 2 2 6" xfId="3839"/>
    <cellStyle name="Финансовый 6 2 2 7" xfId="3840"/>
    <cellStyle name="Финансовый 6 2 2 8" xfId="3841"/>
    <cellStyle name="Финансовый 6 2 3" xfId="3842"/>
    <cellStyle name="Финансовый 6 2 3 2" xfId="3843"/>
    <cellStyle name="Финансовый 6 2 3 2 2" xfId="3844"/>
    <cellStyle name="Финансовый 6 2 3 2 2 2" xfId="3845"/>
    <cellStyle name="Финансовый 6 2 3 2 2 3" xfId="3846"/>
    <cellStyle name="Финансовый 6 2 3 2 3" xfId="3847"/>
    <cellStyle name="Финансовый 6 2 3 2 4" xfId="3848"/>
    <cellStyle name="Финансовый 6 2 3 3" xfId="3849"/>
    <cellStyle name="Финансовый 6 2 3 3 2" xfId="3850"/>
    <cellStyle name="Финансовый 6 2 3 3 3" xfId="3851"/>
    <cellStyle name="Финансовый 6 2 3 4" xfId="3852"/>
    <cellStyle name="Финансовый 6 2 3 5" xfId="3853"/>
    <cellStyle name="Финансовый 6 2 4" xfId="3854"/>
    <cellStyle name="Финансовый 6 2 4 2" xfId="3855"/>
    <cellStyle name="Финансовый 6 2 4 2 2" xfId="3856"/>
    <cellStyle name="Финансовый 6 2 4 2 2 2" xfId="3857"/>
    <cellStyle name="Финансовый 6 2 4 2 2 3" xfId="3858"/>
    <cellStyle name="Финансовый 6 2 4 2 3" xfId="3859"/>
    <cellStyle name="Финансовый 6 2 4 2 4" xfId="3860"/>
    <cellStyle name="Финансовый 6 2 4 3" xfId="3861"/>
    <cellStyle name="Финансовый 6 2 4 3 2" xfId="3862"/>
    <cellStyle name="Финансовый 6 2 4 3 3" xfId="3863"/>
    <cellStyle name="Финансовый 6 2 4 4" xfId="3864"/>
    <cellStyle name="Финансовый 6 2 4 5" xfId="3865"/>
    <cellStyle name="Финансовый 6 2 5" xfId="3866"/>
    <cellStyle name="Финансовый 6 2 5 2" xfId="3867"/>
    <cellStyle name="Финансовый 6 2 5 2 2" xfId="3868"/>
    <cellStyle name="Финансовый 6 2 5 2 3" xfId="3869"/>
    <cellStyle name="Финансовый 6 2 5 3" xfId="3870"/>
    <cellStyle name="Финансовый 6 2 5 4" xfId="3871"/>
    <cellStyle name="Финансовый 6 2 6" xfId="3872"/>
    <cellStyle name="Финансовый 6 2 6 2" xfId="3873"/>
    <cellStyle name="Финансовый 6 2 6 2 2" xfId="3874"/>
    <cellStyle name="Финансовый 6 2 6 2 3" xfId="3875"/>
    <cellStyle name="Финансовый 6 2 6 3" xfId="3876"/>
    <cellStyle name="Финансовый 6 2 6 4" xfId="3877"/>
    <cellStyle name="Финансовый 6 2 7" xfId="3878"/>
    <cellStyle name="Финансовый 6 2 7 2" xfId="3879"/>
    <cellStyle name="Финансовый 6 2 7 2 2" xfId="3880"/>
    <cellStyle name="Финансовый 6 2 7 2 3" xfId="3881"/>
    <cellStyle name="Финансовый 6 2 7 3" xfId="3882"/>
    <cellStyle name="Финансовый 6 2 7 4" xfId="3883"/>
    <cellStyle name="Финансовый 6 2 8" xfId="3884"/>
    <cellStyle name="Финансовый 6 2 8 2" xfId="3885"/>
    <cellStyle name="Финансовый 6 2 8 2 2" xfId="3886"/>
    <cellStyle name="Финансовый 6 2 8 2 3" xfId="3887"/>
    <cellStyle name="Финансовый 6 2 8 3" xfId="3888"/>
    <cellStyle name="Финансовый 6 2 8 4" xfId="3889"/>
    <cellStyle name="Финансовый 6 2 9" xfId="3890"/>
    <cellStyle name="Финансовый 6 2 9 2" xfId="3891"/>
    <cellStyle name="Финансовый 6 2 9 3" xfId="3892"/>
    <cellStyle name="Финансовый 6 3" xfId="3893"/>
    <cellStyle name="Финансовый 6 3 2" xfId="3894"/>
    <cellStyle name="Финансовый 6 3 2 2" xfId="3895"/>
    <cellStyle name="Финансовый 6 3 2 2 2" xfId="3896"/>
    <cellStyle name="Финансовый 6 3 2 2 2 2" xfId="3897"/>
    <cellStyle name="Финансовый 6 3 2 2 2 3" xfId="3898"/>
    <cellStyle name="Финансовый 6 3 2 2 3" xfId="3899"/>
    <cellStyle name="Финансовый 6 3 2 2 4" xfId="3900"/>
    <cellStyle name="Финансовый 6 3 2 3" xfId="3901"/>
    <cellStyle name="Финансовый 6 3 2 3 2" xfId="3902"/>
    <cellStyle name="Финансовый 6 3 2 3 3" xfId="3903"/>
    <cellStyle name="Финансовый 6 3 2 4" xfId="3904"/>
    <cellStyle name="Финансовый 6 3 2 5" xfId="3905"/>
    <cellStyle name="Финансовый 6 3 3" xfId="3906"/>
    <cellStyle name="Финансовый 6 3 3 2" xfId="3907"/>
    <cellStyle name="Финансовый 6 3 3 2 2" xfId="3908"/>
    <cellStyle name="Финансовый 6 3 3 2 2 2" xfId="3909"/>
    <cellStyle name="Финансовый 6 3 3 2 2 3" xfId="3910"/>
    <cellStyle name="Финансовый 6 3 3 2 3" xfId="3911"/>
    <cellStyle name="Финансовый 6 3 3 2 4" xfId="3912"/>
    <cellStyle name="Финансовый 6 3 3 3" xfId="3913"/>
    <cellStyle name="Финансовый 6 3 3 3 2" xfId="3914"/>
    <cellStyle name="Финансовый 6 3 3 3 3" xfId="3915"/>
    <cellStyle name="Финансовый 6 3 3 4" xfId="3916"/>
    <cellStyle name="Финансовый 6 3 3 5" xfId="3917"/>
    <cellStyle name="Финансовый 6 3 4" xfId="3918"/>
    <cellStyle name="Финансовый 6 3 4 2" xfId="3919"/>
    <cellStyle name="Финансовый 6 3 4 2 2" xfId="3920"/>
    <cellStyle name="Финансовый 6 3 4 2 3" xfId="3921"/>
    <cellStyle name="Финансовый 6 3 4 3" xfId="3922"/>
    <cellStyle name="Финансовый 6 3 4 4" xfId="3923"/>
    <cellStyle name="Финансовый 6 3 5" xfId="3924"/>
    <cellStyle name="Финансовый 6 3 5 2" xfId="3925"/>
    <cellStyle name="Финансовый 6 3 5 3" xfId="3926"/>
    <cellStyle name="Финансовый 6 3 6" xfId="3927"/>
    <cellStyle name="Финансовый 6 3 7" xfId="3928"/>
    <cellStyle name="Финансовый 6 3 8" xfId="3929"/>
    <cellStyle name="Финансовый 6 4" xfId="3930"/>
    <cellStyle name="Финансовый 6 4 2" xfId="3931"/>
    <cellStyle name="Финансовый 6 4 2 2" xfId="3932"/>
    <cellStyle name="Финансовый 6 4 2 2 2" xfId="3933"/>
    <cellStyle name="Финансовый 6 4 2 2 3" xfId="3934"/>
    <cellStyle name="Финансовый 6 4 2 3" xfId="3935"/>
    <cellStyle name="Финансовый 6 4 2 4" xfId="3936"/>
    <cellStyle name="Финансовый 6 4 3" xfId="3937"/>
    <cellStyle name="Финансовый 6 4 3 2" xfId="3938"/>
    <cellStyle name="Финансовый 6 4 3 3" xfId="3939"/>
    <cellStyle name="Финансовый 6 4 4" xfId="3940"/>
    <cellStyle name="Финансовый 6 4 5" xfId="3941"/>
    <cellStyle name="Финансовый 6 5" xfId="3942"/>
    <cellStyle name="Финансовый 6 5 2" xfId="3943"/>
    <cellStyle name="Финансовый 6 5 2 2" xfId="3944"/>
    <cellStyle name="Финансовый 6 5 2 2 2" xfId="3945"/>
    <cellStyle name="Финансовый 6 5 2 2 3" xfId="3946"/>
    <cellStyle name="Финансовый 6 5 2 3" xfId="3947"/>
    <cellStyle name="Финансовый 6 5 2 4" xfId="3948"/>
    <cellStyle name="Финансовый 6 5 3" xfId="3949"/>
    <cellStyle name="Финансовый 6 5 3 2" xfId="3950"/>
    <cellStyle name="Финансовый 6 5 3 3" xfId="3951"/>
    <cellStyle name="Финансовый 6 5 4" xfId="3952"/>
    <cellStyle name="Финансовый 6 5 5" xfId="3953"/>
    <cellStyle name="Финансовый 6 6" xfId="3954"/>
    <cellStyle name="Финансовый 6 6 2" xfId="3955"/>
    <cellStyle name="Финансовый 6 6 2 2" xfId="3956"/>
    <cellStyle name="Финансовый 6 6 2 3" xfId="3957"/>
    <cellStyle name="Финансовый 6 6 3" xfId="3958"/>
    <cellStyle name="Финансовый 6 6 4" xfId="3959"/>
    <cellStyle name="Финансовый 6 7" xfId="3960"/>
    <cellStyle name="Финансовый 6 7 2" xfId="3961"/>
    <cellStyle name="Финансовый 6 7 2 2" xfId="3962"/>
    <cellStyle name="Финансовый 6 7 2 3" xfId="3963"/>
    <cellStyle name="Финансовый 6 7 3" xfId="3964"/>
    <cellStyle name="Финансовый 6 7 4" xfId="3965"/>
    <cellStyle name="Финансовый 6 8" xfId="3966"/>
    <cellStyle name="Финансовый 6 8 2" xfId="3967"/>
    <cellStyle name="Финансовый 6 8 2 2" xfId="3968"/>
    <cellStyle name="Финансовый 6 8 2 3" xfId="3969"/>
    <cellStyle name="Финансовый 6 8 3" xfId="3970"/>
    <cellStyle name="Финансовый 6 8 4" xfId="3971"/>
    <cellStyle name="Финансовый 6 9" xfId="3972"/>
    <cellStyle name="Финансовый 6 9 2" xfId="3973"/>
    <cellStyle name="Финансовый 6 9 2 2" xfId="3974"/>
    <cellStyle name="Финансовый 6 9 2 3" xfId="3975"/>
    <cellStyle name="Финансовый 6 9 3" xfId="3976"/>
    <cellStyle name="Финансовый 6 9 4" xfId="3977"/>
    <cellStyle name="Финансовый 7" xfId="3978"/>
    <cellStyle name="Финансовый 7 10" xfId="3979"/>
    <cellStyle name="Финансовый 7 11" xfId="3980"/>
    <cellStyle name="Финансовый 7 12" xfId="3981"/>
    <cellStyle name="Финансовый 7 13" xfId="3982"/>
    <cellStyle name="Финансовый 7 2" xfId="3983"/>
    <cellStyle name="Финансовый 7 2 2" xfId="3984"/>
    <cellStyle name="Финансовый 7 2 2 2" xfId="3985"/>
    <cellStyle name="Финансовый 7 2 2 2 2" xfId="3986"/>
    <cellStyle name="Финансовый 7 2 2 2 2 2" xfId="3987"/>
    <cellStyle name="Финансовый 7 2 2 2 2 3" xfId="3988"/>
    <cellStyle name="Финансовый 7 2 2 2 3" xfId="3989"/>
    <cellStyle name="Финансовый 7 2 2 2 4" xfId="3990"/>
    <cellStyle name="Финансовый 7 2 2 3" xfId="3991"/>
    <cellStyle name="Финансовый 7 2 2 3 2" xfId="3992"/>
    <cellStyle name="Финансовый 7 2 2 3 3" xfId="3993"/>
    <cellStyle name="Финансовый 7 2 2 4" xfId="3994"/>
    <cellStyle name="Финансовый 7 2 2 5" xfId="3995"/>
    <cellStyle name="Финансовый 7 2 3" xfId="3996"/>
    <cellStyle name="Финансовый 7 2 3 2" xfId="3997"/>
    <cellStyle name="Финансовый 7 2 3 2 2" xfId="3998"/>
    <cellStyle name="Финансовый 7 2 3 2 2 2" xfId="3999"/>
    <cellStyle name="Финансовый 7 2 3 2 2 3" xfId="4000"/>
    <cellStyle name="Финансовый 7 2 3 2 3" xfId="4001"/>
    <cellStyle name="Финансовый 7 2 3 2 4" xfId="4002"/>
    <cellStyle name="Финансовый 7 2 3 3" xfId="4003"/>
    <cellStyle name="Финансовый 7 2 3 3 2" xfId="4004"/>
    <cellStyle name="Финансовый 7 2 3 3 3" xfId="4005"/>
    <cellStyle name="Финансовый 7 2 3 4" xfId="4006"/>
    <cellStyle name="Финансовый 7 2 3 5" xfId="4007"/>
    <cellStyle name="Финансовый 7 2 4" xfId="4008"/>
    <cellStyle name="Финансовый 7 2 4 2" xfId="4009"/>
    <cellStyle name="Финансовый 7 2 4 2 2" xfId="4010"/>
    <cellStyle name="Финансовый 7 2 4 2 3" xfId="4011"/>
    <cellStyle name="Финансовый 7 2 4 3" xfId="4012"/>
    <cellStyle name="Финансовый 7 2 4 4" xfId="4013"/>
    <cellStyle name="Финансовый 7 2 5" xfId="4014"/>
    <cellStyle name="Финансовый 7 2 5 2" xfId="4015"/>
    <cellStyle name="Финансовый 7 2 5 3" xfId="4016"/>
    <cellStyle name="Финансовый 7 2 6" xfId="4017"/>
    <cellStyle name="Финансовый 7 2 7" xfId="4018"/>
    <cellStyle name="Финансовый 7 2 8" xfId="4019"/>
    <cellStyle name="Финансовый 7 3" xfId="4020"/>
    <cellStyle name="Финансовый 7 3 2" xfId="4021"/>
    <cellStyle name="Финансовый 7 3 2 2" xfId="4022"/>
    <cellStyle name="Финансовый 7 3 2 2 2" xfId="4023"/>
    <cellStyle name="Финансовый 7 3 2 2 3" xfId="4024"/>
    <cellStyle name="Финансовый 7 3 2 3" xfId="4025"/>
    <cellStyle name="Финансовый 7 3 2 4" xfId="4026"/>
    <cellStyle name="Финансовый 7 3 3" xfId="4027"/>
    <cellStyle name="Финансовый 7 3 3 2" xfId="4028"/>
    <cellStyle name="Финансовый 7 3 3 3" xfId="4029"/>
    <cellStyle name="Финансовый 7 3 4" xfId="4030"/>
    <cellStyle name="Финансовый 7 3 5" xfId="4031"/>
    <cellStyle name="Финансовый 7 4" xfId="4032"/>
    <cellStyle name="Финансовый 7 4 2" xfId="4033"/>
    <cellStyle name="Финансовый 7 4 2 2" xfId="4034"/>
    <cellStyle name="Финансовый 7 4 2 2 2" xfId="4035"/>
    <cellStyle name="Финансовый 7 4 2 2 3" xfId="4036"/>
    <cellStyle name="Финансовый 7 4 2 3" xfId="4037"/>
    <cellStyle name="Финансовый 7 4 2 4" xfId="4038"/>
    <cellStyle name="Финансовый 7 4 3" xfId="4039"/>
    <cellStyle name="Финансовый 7 4 3 2" xfId="4040"/>
    <cellStyle name="Финансовый 7 4 3 3" xfId="4041"/>
    <cellStyle name="Финансовый 7 4 4" xfId="4042"/>
    <cellStyle name="Финансовый 7 4 5" xfId="4043"/>
    <cellStyle name="Финансовый 7 5" xfId="4044"/>
    <cellStyle name="Финансовый 7 5 2" xfId="4045"/>
    <cellStyle name="Финансовый 7 5 2 2" xfId="4046"/>
    <cellStyle name="Финансовый 7 5 2 3" xfId="4047"/>
    <cellStyle name="Финансовый 7 5 3" xfId="4048"/>
    <cellStyle name="Финансовый 7 5 4" xfId="4049"/>
    <cellStyle name="Финансовый 7 6" xfId="4050"/>
    <cellStyle name="Финансовый 7 6 2" xfId="4051"/>
    <cellStyle name="Финансовый 7 6 2 2" xfId="4052"/>
    <cellStyle name="Финансовый 7 6 2 3" xfId="4053"/>
    <cellStyle name="Финансовый 7 6 3" xfId="4054"/>
    <cellStyle name="Финансовый 7 6 4" xfId="4055"/>
    <cellStyle name="Финансовый 7 7" xfId="4056"/>
    <cellStyle name="Финансовый 7 7 2" xfId="4057"/>
    <cellStyle name="Финансовый 7 7 2 2" xfId="4058"/>
    <cellStyle name="Финансовый 7 7 2 3" xfId="4059"/>
    <cellStyle name="Финансовый 7 7 3" xfId="4060"/>
    <cellStyle name="Финансовый 7 7 4" xfId="4061"/>
    <cellStyle name="Финансовый 7 8" xfId="4062"/>
    <cellStyle name="Финансовый 7 8 2" xfId="4063"/>
    <cellStyle name="Финансовый 7 8 2 2" xfId="4064"/>
    <cellStyle name="Финансовый 7 8 2 3" xfId="4065"/>
    <cellStyle name="Финансовый 7 8 3" xfId="4066"/>
    <cellStyle name="Финансовый 7 8 4" xfId="4067"/>
    <cellStyle name="Финансовый 7 9" xfId="4068"/>
    <cellStyle name="Финансовый 7 9 2" xfId="4069"/>
    <cellStyle name="Финансовый 7 9 3" xfId="4070"/>
    <cellStyle name="Финансовый 8" xfId="4071"/>
    <cellStyle name="Финансовый 8 10" xfId="4072"/>
    <cellStyle name="Финансовый 8 11" xfId="4073"/>
    <cellStyle name="Финансовый 8 12" xfId="4074"/>
    <cellStyle name="Финансовый 8 13" xfId="4075"/>
    <cellStyle name="Финансовый 8 2" xfId="4076"/>
    <cellStyle name="Финансовый 8 2 2" xfId="4077"/>
    <cellStyle name="Финансовый 8 2 2 2" xfId="4078"/>
    <cellStyle name="Финансовый 8 2 2 2 2" xfId="4079"/>
    <cellStyle name="Финансовый 8 2 2 2 2 2" xfId="4080"/>
    <cellStyle name="Финансовый 8 2 2 2 2 3" xfId="4081"/>
    <cellStyle name="Финансовый 8 2 2 2 3" xfId="4082"/>
    <cellStyle name="Финансовый 8 2 2 2 4" xfId="4083"/>
    <cellStyle name="Финансовый 8 2 2 3" xfId="4084"/>
    <cellStyle name="Финансовый 8 2 2 3 2" xfId="4085"/>
    <cellStyle name="Финансовый 8 2 2 3 3" xfId="4086"/>
    <cellStyle name="Финансовый 8 2 2 4" xfId="4087"/>
    <cellStyle name="Финансовый 8 2 2 5" xfId="4088"/>
    <cellStyle name="Финансовый 8 2 3" xfId="4089"/>
    <cellStyle name="Финансовый 8 2 3 2" xfId="4090"/>
    <cellStyle name="Финансовый 8 2 3 2 2" xfId="4091"/>
    <cellStyle name="Финансовый 8 2 3 2 2 2" xfId="4092"/>
    <cellStyle name="Финансовый 8 2 3 2 2 3" xfId="4093"/>
    <cellStyle name="Финансовый 8 2 3 2 3" xfId="4094"/>
    <cellStyle name="Финансовый 8 2 3 2 4" xfId="4095"/>
    <cellStyle name="Финансовый 8 2 3 3" xfId="4096"/>
    <cellStyle name="Финансовый 8 2 3 3 2" xfId="4097"/>
    <cellStyle name="Финансовый 8 2 3 3 3" xfId="4098"/>
    <cellStyle name="Финансовый 8 2 3 4" xfId="4099"/>
    <cellStyle name="Финансовый 8 2 3 5" xfId="4100"/>
    <cellStyle name="Финансовый 8 2 4" xfId="4101"/>
    <cellStyle name="Финансовый 8 2 4 2" xfId="4102"/>
    <cellStyle name="Финансовый 8 2 4 2 2" xfId="4103"/>
    <cellStyle name="Финансовый 8 2 4 2 3" xfId="4104"/>
    <cellStyle name="Финансовый 8 2 4 3" xfId="4105"/>
    <cellStyle name="Финансовый 8 2 4 4" xfId="4106"/>
    <cellStyle name="Финансовый 8 2 5" xfId="4107"/>
    <cellStyle name="Финансовый 8 2 5 2" xfId="4108"/>
    <cellStyle name="Финансовый 8 2 5 3" xfId="4109"/>
    <cellStyle name="Финансовый 8 2 6" xfId="4110"/>
    <cellStyle name="Финансовый 8 2 7" xfId="4111"/>
    <cellStyle name="Финансовый 8 2 8" xfId="4112"/>
    <cellStyle name="Финансовый 8 3" xfId="4113"/>
    <cellStyle name="Финансовый 8 3 2" xfId="4114"/>
    <cellStyle name="Финансовый 8 3 2 2" xfId="4115"/>
    <cellStyle name="Финансовый 8 3 2 2 2" xfId="4116"/>
    <cellStyle name="Финансовый 8 3 2 2 3" xfId="4117"/>
    <cellStyle name="Финансовый 8 3 2 3" xfId="4118"/>
    <cellStyle name="Финансовый 8 3 2 4" xfId="4119"/>
    <cellStyle name="Финансовый 8 3 3" xfId="4120"/>
    <cellStyle name="Финансовый 8 3 3 2" xfId="4121"/>
    <cellStyle name="Финансовый 8 3 3 3" xfId="4122"/>
    <cellStyle name="Финансовый 8 3 4" xfId="4123"/>
    <cellStyle name="Финансовый 8 3 5" xfId="4124"/>
    <cellStyle name="Финансовый 8 4" xfId="4125"/>
    <cellStyle name="Финансовый 8 4 2" xfId="4126"/>
    <cellStyle name="Финансовый 8 4 2 2" xfId="4127"/>
    <cellStyle name="Финансовый 8 4 2 2 2" xfId="4128"/>
    <cellStyle name="Финансовый 8 4 2 2 3" xfId="4129"/>
    <cellStyle name="Финансовый 8 4 2 3" xfId="4130"/>
    <cellStyle name="Финансовый 8 4 2 4" xfId="4131"/>
    <cellStyle name="Финансовый 8 4 3" xfId="4132"/>
    <cellStyle name="Финансовый 8 4 3 2" xfId="4133"/>
    <cellStyle name="Финансовый 8 4 3 3" xfId="4134"/>
    <cellStyle name="Финансовый 8 4 4" xfId="4135"/>
    <cellStyle name="Финансовый 8 4 5" xfId="4136"/>
    <cellStyle name="Финансовый 8 5" xfId="4137"/>
    <cellStyle name="Финансовый 8 5 2" xfId="4138"/>
    <cellStyle name="Финансовый 8 5 2 2" xfId="4139"/>
    <cellStyle name="Финансовый 8 5 2 3" xfId="4140"/>
    <cellStyle name="Финансовый 8 5 3" xfId="4141"/>
    <cellStyle name="Финансовый 8 5 4" xfId="4142"/>
    <cellStyle name="Финансовый 8 6" xfId="4143"/>
    <cellStyle name="Финансовый 8 6 2" xfId="4144"/>
    <cellStyle name="Финансовый 8 6 2 2" xfId="4145"/>
    <cellStyle name="Финансовый 8 6 2 3" xfId="4146"/>
    <cellStyle name="Финансовый 8 6 3" xfId="4147"/>
    <cellStyle name="Финансовый 8 6 4" xfId="4148"/>
    <cellStyle name="Финансовый 8 7" xfId="4149"/>
    <cellStyle name="Финансовый 8 7 2" xfId="4150"/>
    <cellStyle name="Финансовый 8 7 2 2" xfId="4151"/>
    <cellStyle name="Финансовый 8 7 2 3" xfId="4152"/>
    <cellStyle name="Финансовый 8 7 3" xfId="4153"/>
    <cellStyle name="Финансовый 8 7 4" xfId="4154"/>
    <cellStyle name="Финансовый 8 8" xfId="4155"/>
    <cellStyle name="Финансовый 8 8 2" xfId="4156"/>
    <cellStyle name="Финансовый 8 8 2 2" xfId="4157"/>
    <cellStyle name="Финансовый 8 8 2 3" xfId="4158"/>
    <cellStyle name="Финансовый 8 8 3" xfId="4159"/>
    <cellStyle name="Финансовый 8 8 4" xfId="4160"/>
    <cellStyle name="Финансовый 8 9" xfId="4161"/>
    <cellStyle name="Финансовый 8 9 2" xfId="4162"/>
    <cellStyle name="Финансовый 8 9 3" xfId="4163"/>
    <cellStyle name="Финансовый 9" xfId="4164"/>
    <cellStyle name="Финансовый 9 10" xfId="4165"/>
    <cellStyle name="Финансовый 9 11" xfId="4166"/>
    <cellStyle name="Финансовый 9 12" xfId="4167"/>
    <cellStyle name="Финансовый 9 13" xfId="4168"/>
    <cellStyle name="Финансовый 9 2" xfId="4169"/>
    <cellStyle name="Финансовый 9 2 2" xfId="4170"/>
    <cellStyle name="Финансовый 9 2 2 2" xfId="4171"/>
    <cellStyle name="Финансовый 9 2 2 2 2" xfId="4172"/>
    <cellStyle name="Финансовый 9 2 2 2 2 2" xfId="4173"/>
    <cellStyle name="Финансовый 9 2 2 2 2 3" xfId="4174"/>
    <cellStyle name="Финансовый 9 2 2 2 3" xfId="4175"/>
    <cellStyle name="Финансовый 9 2 2 2 4" xfId="4176"/>
    <cellStyle name="Финансовый 9 2 2 3" xfId="4177"/>
    <cellStyle name="Финансовый 9 2 2 3 2" xfId="4178"/>
    <cellStyle name="Финансовый 9 2 2 3 3" xfId="4179"/>
    <cellStyle name="Финансовый 9 2 2 4" xfId="4180"/>
    <cellStyle name="Финансовый 9 2 2 5" xfId="4181"/>
    <cellStyle name="Финансовый 9 2 3" xfId="4182"/>
    <cellStyle name="Финансовый 9 2 3 2" xfId="4183"/>
    <cellStyle name="Финансовый 9 2 3 2 2" xfId="4184"/>
    <cellStyle name="Финансовый 9 2 3 2 2 2" xfId="4185"/>
    <cellStyle name="Финансовый 9 2 3 2 2 3" xfId="4186"/>
    <cellStyle name="Финансовый 9 2 3 2 3" xfId="4187"/>
    <cellStyle name="Финансовый 9 2 3 2 4" xfId="4188"/>
    <cellStyle name="Финансовый 9 2 3 3" xfId="4189"/>
    <cellStyle name="Финансовый 9 2 3 3 2" xfId="4190"/>
    <cellStyle name="Финансовый 9 2 3 3 3" xfId="4191"/>
    <cellStyle name="Финансовый 9 2 3 4" xfId="4192"/>
    <cellStyle name="Финансовый 9 2 3 5" xfId="4193"/>
    <cellStyle name="Финансовый 9 2 4" xfId="4194"/>
    <cellStyle name="Финансовый 9 2 4 2" xfId="4195"/>
    <cellStyle name="Финансовый 9 2 4 2 2" xfId="4196"/>
    <cellStyle name="Финансовый 9 2 4 2 3" xfId="4197"/>
    <cellStyle name="Финансовый 9 2 4 3" xfId="4198"/>
    <cellStyle name="Финансовый 9 2 4 4" xfId="4199"/>
    <cellStyle name="Финансовый 9 2 5" xfId="4200"/>
    <cellStyle name="Финансовый 9 2 5 2" xfId="4201"/>
    <cellStyle name="Финансовый 9 2 5 3" xfId="4202"/>
    <cellStyle name="Финансовый 9 2 6" xfId="4203"/>
    <cellStyle name="Финансовый 9 2 7" xfId="4204"/>
    <cellStyle name="Финансовый 9 2 8" xfId="4205"/>
    <cellStyle name="Финансовый 9 3" xfId="4206"/>
    <cellStyle name="Финансовый 9 3 2" xfId="4207"/>
    <cellStyle name="Финансовый 9 3 2 2" xfId="4208"/>
    <cellStyle name="Финансовый 9 3 2 2 2" xfId="4209"/>
    <cellStyle name="Финансовый 9 3 2 2 3" xfId="4210"/>
    <cellStyle name="Финансовый 9 3 2 3" xfId="4211"/>
    <cellStyle name="Финансовый 9 3 2 4" xfId="4212"/>
    <cellStyle name="Финансовый 9 3 3" xfId="4213"/>
    <cellStyle name="Финансовый 9 3 3 2" xfId="4214"/>
    <cellStyle name="Финансовый 9 3 3 3" xfId="4215"/>
    <cellStyle name="Финансовый 9 3 4" xfId="4216"/>
    <cellStyle name="Финансовый 9 3 5" xfId="4217"/>
    <cellStyle name="Финансовый 9 4" xfId="4218"/>
    <cellStyle name="Финансовый 9 4 2" xfId="4219"/>
    <cellStyle name="Финансовый 9 4 2 2" xfId="4220"/>
    <cellStyle name="Финансовый 9 4 2 2 2" xfId="4221"/>
    <cellStyle name="Финансовый 9 4 2 2 3" xfId="4222"/>
    <cellStyle name="Финансовый 9 4 2 3" xfId="4223"/>
    <cellStyle name="Финансовый 9 4 2 4" xfId="4224"/>
    <cellStyle name="Финансовый 9 4 3" xfId="4225"/>
    <cellStyle name="Финансовый 9 4 3 2" xfId="4226"/>
    <cellStyle name="Финансовый 9 4 3 3" xfId="4227"/>
    <cellStyle name="Финансовый 9 4 4" xfId="4228"/>
    <cellStyle name="Финансовый 9 4 5" xfId="4229"/>
    <cellStyle name="Финансовый 9 5" xfId="4230"/>
    <cellStyle name="Финансовый 9 5 2" xfId="4231"/>
    <cellStyle name="Финансовый 9 5 2 2" xfId="4232"/>
    <cellStyle name="Финансовый 9 5 2 3" xfId="4233"/>
    <cellStyle name="Финансовый 9 5 3" xfId="4234"/>
    <cellStyle name="Финансовый 9 5 4" xfId="4235"/>
    <cellStyle name="Финансовый 9 6" xfId="4236"/>
    <cellStyle name="Финансовый 9 6 2" xfId="4237"/>
    <cellStyle name="Финансовый 9 6 2 2" xfId="4238"/>
    <cellStyle name="Финансовый 9 6 2 3" xfId="4239"/>
    <cellStyle name="Финансовый 9 6 3" xfId="4240"/>
    <cellStyle name="Финансовый 9 6 4" xfId="4241"/>
    <cellStyle name="Финансовый 9 7" xfId="4242"/>
    <cellStyle name="Финансовый 9 7 2" xfId="4243"/>
    <cellStyle name="Финансовый 9 7 2 2" xfId="4244"/>
    <cellStyle name="Финансовый 9 7 2 3" xfId="4245"/>
    <cellStyle name="Финансовый 9 7 3" xfId="4246"/>
    <cellStyle name="Финансовый 9 7 4" xfId="4247"/>
    <cellStyle name="Финансовый 9 8" xfId="4248"/>
    <cellStyle name="Финансовый 9 8 2" xfId="4249"/>
    <cellStyle name="Финансовый 9 8 2 2" xfId="4250"/>
    <cellStyle name="Финансовый 9 8 2 3" xfId="4251"/>
    <cellStyle name="Финансовый 9 8 3" xfId="4252"/>
    <cellStyle name="Финансовый 9 8 4" xfId="4253"/>
    <cellStyle name="Финансовый 9 9" xfId="4254"/>
    <cellStyle name="Финансовый 9 9 2" xfId="4255"/>
    <cellStyle name="Финансовый 9 9 3" xfId="42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9"/>
  <sheetViews>
    <sheetView tabSelected="1" view="pageBreakPreview" zoomScale="66" zoomScaleNormal="66" zoomScaleSheetLayoutView="66" workbookViewId="0">
      <selection activeCell="A6" sqref="A6:V6"/>
    </sheetView>
  </sheetViews>
  <sheetFormatPr defaultRowHeight="15" x14ac:dyDescent="0.25"/>
  <cols>
    <col min="1" max="1" width="7.140625" style="29" customWidth="1"/>
    <col min="2" max="2" width="52.42578125" style="29" customWidth="1"/>
    <col min="3" max="3" width="17.140625" style="29" customWidth="1"/>
    <col min="4" max="5" width="9.140625" style="29" customWidth="1"/>
    <col min="6" max="6" width="18.42578125" style="29" customWidth="1"/>
    <col min="7" max="7" width="9.28515625" style="1" customWidth="1"/>
    <col min="8" max="8" width="9.140625" style="1" customWidth="1"/>
    <col min="9" max="9" width="13.7109375" style="1" customWidth="1"/>
    <col min="10" max="10" width="14" style="1" customWidth="1"/>
    <col min="11" max="11" width="13" style="1" customWidth="1"/>
    <col min="12" max="12" width="10.85546875" style="1" customWidth="1"/>
    <col min="13" max="13" width="18.85546875" style="1" customWidth="1"/>
    <col min="14" max="14" width="11" style="1" customWidth="1"/>
    <col min="15" max="15" width="11.140625" style="1" customWidth="1"/>
    <col min="16" max="16" width="12.42578125" style="1" customWidth="1"/>
    <col min="17" max="17" width="17.42578125" style="1" customWidth="1"/>
    <col min="18" max="18" width="17" style="1" customWidth="1"/>
    <col min="19" max="19" width="10.28515625" style="1" customWidth="1"/>
    <col min="20" max="20" width="12.42578125" style="1" customWidth="1"/>
    <col min="21" max="21" width="14.140625" style="1" customWidth="1"/>
    <col min="22" max="22" width="12" style="1" customWidth="1"/>
    <col min="23" max="23" width="12" bestFit="1" customWidth="1"/>
  </cols>
  <sheetData>
    <row r="1" spans="1:22" ht="23.25" customHeight="1" x14ac:dyDescent="0.3">
      <c r="G1" s="29"/>
      <c r="H1" s="29"/>
      <c r="I1" s="29"/>
      <c r="J1" s="29"/>
      <c r="K1" s="29"/>
      <c r="L1" s="29"/>
      <c r="M1" s="29"/>
      <c r="N1" s="29"/>
      <c r="O1" s="29"/>
      <c r="P1" s="29"/>
      <c r="Q1" s="49" t="s">
        <v>594</v>
      </c>
      <c r="R1" s="49"/>
      <c r="S1" s="49"/>
      <c r="T1" s="49"/>
      <c r="U1" s="49"/>
      <c r="V1" s="49"/>
    </row>
    <row r="2" spans="1:22" ht="65.25" customHeight="1" x14ac:dyDescent="0.3">
      <c r="G2" s="29"/>
      <c r="H2" s="29"/>
      <c r="I2" s="29"/>
      <c r="J2" s="29"/>
      <c r="K2" s="29"/>
      <c r="L2" s="29"/>
      <c r="M2" s="29"/>
      <c r="N2" s="29"/>
      <c r="O2" s="29"/>
      <c r="P2" s="29"/>
      <c r="Q2" s="49" t="s">
        <v>1291</v>
      </c>
      <c r="R2" s="49"/>
      <c r="S2" s="49"/>
      <c r="T2" s="49"/>
      <c r="U2" s="49"/>
      <c r="V2" s="49"/>
    </row>
    <row r="3" spans="1:22" ht="27" customHeight="1" x14ac:dyDescent="0.25"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32.25" customHeight="1" x14ac:dyDescent="0.3">
      <c r="A4" s="43" t="s">
        <v>392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6.75" customHeight="1" x14ac:dyDescent="0.25"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34.5" customHeight="1" x14ac:dyDescent="0.25">
      <c r="A6" s="76" t="s">
        <v>35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36.75" customHeight="1" x14ac:dyDescent="0.25">
      <c r="A7" s="44" t="s">
        <v>0</v>
      </c>
      <c r="B7" s="44" t="s">
        <v>1</v>
      </c>
      <c r="C7" s="44" t="s">
        <v>8</v>
      </c>
      <c r="D7" s="44" t="s">
        <v>9</v>
      </c>
      <c r="E7" s="44"/>
      <c r="F7" s="52" t="s">
        <v>10</v>
      </c>
      <c r="G7" s="52" t="s">
        <v>11</v>
      </c>
      <c r="H7" s="52" t="s">
        <v>12</v>
      </c>
      <c r="I7" s="52" t="s">
        <v>13</v>
      </c>
      <c r="J7" s="44" t="s">
        <v>46</v>
      </c>
      <c r="K7" s="44"/>
      <c r="L7" s="52" t="s">
        <v>425</v>
      </c>
      <c r="M7" s="44" t="s">
        <v>14</v>
      </c>
      <c r="N7" s="44"/>
      <c r="O7" s="44"/>
      <c r="P7" s="44"/>
      <c r="Q7" s="44"/>
      <c r="R7" s="44"/>
      <c r="S7" s="44"/>
      <c r="T7" s="52" t="s">
        <v>489</v>
      </c>
      <c r="U7" s="52" t="s">
        <v>490</v>
      </c>
      <c r="V7" s="52" t="s">
        <v>47</v>
      </c>
    </row>
    <row r="8" spans="1:22" ht="15" customHeight="1" x14ac:dyDescent="0.25">
      <c r="A8" s="44"/>
      <c r="B8" s="44"/>
      <c r="C8" s="44"/>
      <c r="D8" s="52" t="s">
        <v>15</v>
      </c>
      <c r="E8" s="52" t="s">
        <v>48</v>
      </c>
      <c r="F8" s="52"/>
      <c r="G8" s="52"/>
      <c r="H8" s="52"/>
      <c r="I8" s="52"/>
      <c r="J8" s="52" t="s">
        <v>49</v>
      </c>
      <c r="K8" s="52" t="s">
        <v>426</v>
      </c>
      <c r="L8" s="52"/>
      <c r="M8" s="52" t="s">
        <v>49</v>
      </c>
      <c r="N8" s="44" t="s">
        <v>16</v>
      </c>
      <c r="O8" s="44"/>
      <c r="P8" s="44"/>
      <c r="Q8" s="44"/>
      <c r="R8" s="44"/>
      <c r="S8" s="44"/>
      <c r="T8" s="52"/>
      <c r="U8" s="52"/>
      <c r="V8" s="52"/>
    </row>
    <row r="9" spans="1:22" ht="237" customHeight="1" x14ac:dyDescent="0.25">
      <c r="A9" s="44"/>
      <c r="B9" s="44"/>
      <c r="C9" s="44"/>
      <c r="D9" s="52"/>
      <c r="E9" s="52"/>
      <c r="F9" s="52"/>
      <c r="G9" s="52"/>
      <c r="H9" s="52"/>
      <c r="I9" s="52"/>
      <c r="J9" s="52"/>
      <c r="K9" s="52"/>
      <c r="L9" s="52"/>
      <c r="M9" s="52"/>
      <c r="N9" s="53" t="s">
        <v>50</v>
      </c>
      <c r="O9" s="53" t="s">
        <v>17</v>
      </c>
      <c r="P9" s="53" t="s">
        <v>18</v>
      </c>
      <c r="Q9" s="53" t="s">
        <v>485</v>
      </c>
      <c r="R9" s="53" t="s">
        <v>427</v>
      </c>
      <c r="S9" s="53" t="s">
        <v>488</v>
      </c>
      <c r="T9" s="52"/>
      <c r="U9" s="52"/>
      <c r="V9" s="52"/>
    </row>
    <row r="10" spans="1:22" ht="24" customHeight="1" x14ac:dyDescent="0.25">
      <c r="A10" s="44"/>
      <c r="B10" s="44"/>
      <c r="C10" s="44"/>
      <c r="D10" s="52"/>
      <c r="E10" s="52"/>
      <c r="F10" s="52"/>
      <c r="G10" s="52"/>
      <c r="H10" s="52"/>
      <c r="I10" s="30" t="s">
        <v>19</v>
      </c>
      <c r="J10" s="30" t="s">
        <v>19</v>
      </c>
      <c r="K10" s="30" t="s">
        <v>19</v>
      </c>
      <c r="L10" s="30" t="s">
        <v>20</v>
      </c>
      <c r="M10" s="30" t="s">
        <v>3</v>
      </c>
      <c r="N10" s="30" t="s">
        <v>3</v>
      </c>
      <c r="O10" s="30" t="s">
        <v>3</v>
      </c>
      <c r="P10" s="30" t="s">
        <v>3</v>
      </c>
      <c r="Q10" s="30" t="s">
        <v>3</v>
      </c>
      <c r="R10" s="30" t="s">
        <v>3</v>
      </c>
      <c r="S10" s="30" t="s">
        <v>3</v>
      </c>
      <c r="T10" s="30" t="s">
        <v>21</v>
      </c>
      <c r="U10" s="30" t="s">
        <v>21</v>
      </c>
      <c r="V10" s="52"/>
    </row>
    <row r="11" spans="1:22" ht="26.25" customHeight="1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1">
        <v>19</v>
      </c>
      <c r="T11" s="51">
        <v>20</v>
      </c>
      <c r="U11" s="51">
        <v>21</v>
      </c>
      <c r="V11" s="51">
        <v>22</v>
      </c>
    </row>
    <row r="12" spans="1:22" s="38" customFormat="1" ht="26.25" customHeight="1" x14ac:dyDescent="0.25">
      <c r="A12" s="46" t="s">
        <v>357</v>
      </c>
      <c r="B12" s="46"/>
      <c r="C12" s="54"/>
      <c r="D12" s="54"/>
      <c r="E12" s="54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 s="9" customFormat="1" ht="30" customHeight="1" x14ac:dyDescent="0.25">
      <c r="A13" s="45" t="s">
        <v>356</v>
      </c>
      <c r="B13" s="45"/>
      <c r="C13" s="56" t="s">
        <v>226</v>
      </c>
      <c r="D13" s="56" t="s">
        <v>226</v>
      </c>
      <c r="E13" s="56" t="s">
        <v>226</v>
      </c>
      <c r="F13" s="56" t="s">
        <v>226</v>
      </c>
      <c r="G13" s="21" t="s">
        <v>226</v>
      </c>
      <c r="H13" s="21" t="s">
        <v>226</v>
      </c>
      <c r="I13" s="59">
        <f>I14+I169+I171+I173+I175+I183+I229+I234+I243+I245+I248+I250+I254+I283+I286+I299+I302+I306+I309+I315+I325+I340+I352+I356+I370</f>
        <v>1645157.0500000005</v>
      </c>
      <c r="J13" s="59">
        <f t="shared" ref="J13:S13" si="0">J14+J169+J171+J173+J175+J183+J229+J234+J243+J245+J248+J250+J254+J283+J286+J299+J302+J306+J309+J315+J325+J340+J352+J356+J370</f>
        <v>1217045.9900000002</v>
      </c>
      <c r="K13" s="59">
        <f t="shared" si="0"/>
        <v>1136908.9800000002</v>
      </c>
      <c r="L13" s="60">
        <f t="shared" si="0"/>
        <v>48821</v>
      </c>
      <c r="M13" s="59">
        <f t="shared" si="0"/>
        <v>952134019.67000008</v>
      </c>
      <c r="N13" s="59">
        <f t="shared" si="0"/>
        <v>0</v>
      </c>
      <c r="O13" s="59">
        <f t="shared" si="0"/>
        <v>0</v>
      </c>
      <c r="P13" s="59">
        <f t="shared" si="0"/>
        <v>0</v>
      </c>
      <c r="Q13" s="59">
        <f t="shared" si="0"/>
        <v>952134019.67000008</v>
      </c>
      <c r="R13" s="59">
        <f t="shared" si="0"/>
        <v>952134019.67000008</v>
      </c>
      <c r="S13" s="59">
        <f t="shared" si="0"/>
        <v>0</v>
      </c>
      <c r="T13" s="62" t="s">
        <v>22</v>
      </c>
      <c r="U13" s="62" t="s">
        <v>22</v>
      </c>
      <c r="V13" s="62" t="s">
        <v>22</v>
      </c>
    </row>
    <row r="14" spans="1:22" s="9" customFormat="1" ht="27.75" customHeight="1" x14ac:dyDescent="0.25">
      <c r="A14" s="45" t="s">
        <v>81</v>
      </c>
      <c r="B14" s="45"/>
      <c r="C14" s="56" t="s">
        <v>226</v>
      </c>
      <c r="D14" s="56" t="s">
        <v>226</v>
      </c>
      <c r="E14" s="56" t="s">
        <v>226</v>
      </c>
      <c r="F14" s="56" t="s">
        <v>226</v>
      </c>
      <c r="G14" s="21" t="s">
        <v>226</v>
      </c>
      <c r="H14" s="21" t="s">
        <v>226</v>
      </c>
      <c r="I14" s="59">
        <f>SUM(I15:I168)</f>
        <v>728799.21999999986</v>
      </c>
      <c r="J14" s="59">
        <f t="shared" ref="J14:S14" si="1">SUM(J15:J168)</f>
        <v>598552.41000000015</v>
      </c>
      <c r="K14" s="59">
        <f t="shared" si="1"/>
        <v>545397.51</v>
      </c>
      <c r="L14" s="60">
        <f t="shared" si="1"/>
        <v>22723</v>
      </c>
      <c r="M14" s="59">
        <f t="shared" si="1"/>
        <v>523190888.26000011</v>
      </c>
      <c r="N14" s="59">
        <f t="shared" si="1"/>
        <v>0</v>
      </c>
      <c r="O14" s="59">
        <f t="shared" si="1"/>
        <v>0</v>
      </c>
      <c r="P14" s="59">
        <f t="shared" si="1"/>
        <v>0</v>
      </c>
      <c r="Q14" s="59">
        <f t="shared" si="1"/>
        <v>523190888.26000011</v>
      </c>
      <c r="R14" s="59">
        <f t="shared" si="1"/>
        <v>523190888.26000011</v>
      </c>
      <c r="S14" s="59">
        <f t="shared" si="1"/>
        <v>0</v>
      </c>
      <c r="T14" s="62" t="s">
        <v>22</v>
      </c>
      <c r="U14" s="62" t="s">
        <v>22</v>
      </c>
      <c r="V14" s="62" t="s">
        <v>22</v>
      </c>
    </row>
    <row r="15" spans="1:22" ht="45" x14ac:dyDescent="0.25">
      <c r="A15" s="35">
        <v>1</v>
      </c>
      <c r="B15" s="18" t="s">
        <v>528</v>
      </c>
      <c r="C15" s="35" t="s">
        <v>23</v>
      </c>
      <c r="D15" s="35">
        <v>1974</v>
      </c>
      <c r="E15" s="35" t="s">
        <v>22</v>
      </c>
      <c r="F15" s="35" t="s">
        <v>495</v>
      </c>
      <c r="G15" s="10">
        <v>5</v>
      </c>
      <c r="H15" s="10">
        <v>4</v>
      </c>
      <c r="I15" s="58">
        <v>3397.6</v>
      </c>
      <c r="J15" s="58">
        <v>3312.7</v>
      </c>
      <c r="K15" s="58">
        <v>2830.8</v>
      </c>
      <c r="L15" s="61">
        <v>113</v>
      </c>
      <c r="M15" s="58">
        <f>SUM(N15:Q15)</f>
        <v>3343362</v>
      </c>
      <c r="N15" s="58">
        <v>0</v>
      </c>
      <c r="O15" s="58">
        <v>0</v>
      </c>
      <c r="P15" s="58">
        <v>0</v>
      </c>
      <c r="Q15" s="58">
        <f>'Таблица 3 '!C12</f>
        <v>3343362</v>
      </c>
      <c r="R15" s="58">
        <f>Q15</f>
        <v>3343362</v>
      </c>
      <c r="S15" s="58">
        <v>0</v>
      </c>
      <c r="T15" s="67">
        <f>M15/J15</f>
        <v>1009.2558939837595</v>
      </c>
      <c r="U15" s="67">
        <v>1009.2558939837595</v>
      </c>
      <c r="V15" s="57" t="s">
        <v>38</v>
      </c>
    </row>
    <row r="16" spans="1:22" ht="45" x14ac:dyDescent="0.25">
      <c r="A16" s="35">
        <v>2</v>
      </c>
      <c r="B16" s="18" t="s">
        <v>529</v>
      </c>
      <c r="C16" s="35" t="s">
        <v>23</v>
      </c>
      <c r="D16" s="35">
        <v>1961</v>
      </c>
      <c r="E16" s="35" t="s">
        <v>22</v>
      </c>
      <c r="F16" s="35" t="s">
        <v>495</v>
      </c>
      <c r="G16" s="10">
        <v>2</v>
      </c>
      <c r="H16" s="10">
        <v>1</v>
      </c>
      <c r="I16" s="58">
        <v>293.60000000000002</v>
      </c>
      <c r="J16" s="58">
        <v>291.39999999999998</v>
      </c>
      <c r="K16" s="58">
        <v>291.39999999999998</v>
      </c>
      <c r="L16" s="61">
        <v>22</v>
      </c>
      <c r="M16" s="58">
        <f t="shared" ref="M16:M79" si="2">SUM(N16:Q16)</f>
        <v>895117.25</v>
      </c>
      <c r="N16" s="58">
        <v>0</v>
      </c>
      <c r="O16" s="58">
        <v>0</v>
      </c>
      <c r="P16" s="58">
        <v>0</v>
      </c>
      <c r="Q16" s="58">
        <f>'Таблица 3 '!C13</f>
        <v>895117.25</v>
      </c>
      <c r="R16" s="58">
        <f t="shared" ref="R16:R79" si="3">Q16</f>
        <v>895117.25</v>
      </c>
      <c r="S16" s="58">
        <v>0</v>
      </c>
      <c r="T16" s="67">
        <f t="shared" ref="T16:T45" si="4">M16/J16</f>
        <v>3071.7819148936173</v>
      </c>
      <c r="U16" s="67">
        <v>3071.7819148936173</v>
      </c>
      <c r="V16" s="57" t="s">
        <v>38</v>
      </c>
    </row>
    <row r="17" spans="1:22" ht="45" x14ac:dyDescent="0.25">
      <c r="A17" s="35">
        <v>3</v>
      </c>
      <c r="B17" s="18" t="s">
        <v>291</v>
      </c>
      <c r="C17" s="35" t="s">
        <v>23</v>
      </c>
      <c r="D17" s="35">
        <v>1970</v>
      </c>
      <c r="E17" s="35" t="s">
        <v>22</v>
      </c>
      <c r="F17" s="35" t="s">
        <v>495</v>
      </c>
      <c r="G17" s="10">
        <v>5</v>
      </c>
      <c r="H17" s="10">
        <v>4</v>
      </c>
      <c r="I17" s="58">
        <v>4551.8999999999996</v>
      </c>
      <c r="J17" s="58">
        <v>3341.7</v>
      </c>
      <c r="K17" s="58">
        <v>3341.7</v>
      </c>
      <c r="L17" s="61">
        <v>157</v>
      </c>
      <c r="M17" s="58">
        <f t="shared" si="2"/>
        <v>5450061.5999999996</v>
      </c>
      <c r="N17" s="58">
        <v>0</v>
      </c>
      <c r="O17" s="58">
        <v>0</v>
      </c>
      <c r="P17" s="58">
        <v>0</v>
      </c>
      <c r="Q17" s="58">
        <f>'Таблица 3 '!C14</f>
        <v>5450061.5999999996</v>
      </c>
      <c r="R17" s="58">
        <f t="shared" si="3"/>
        <v>5450061.5999999996</v>
      </c>
      <c r="S17" s="58">
        <v>0</v>
      </c>
      <c r="T17" s="67">
        <f t="shared" si="4"/>
        <v>1630.9248586049016</v>
      </c>
      <c r="U17" s="67">
        <v>1630.9248586049016</v>
      </c>
      <c r="V17" s="57" t="s">
        <v>38</v>
      </c>
    </row>
    <row r="18" spans="1:22" ht="45" x14ac:dyDescent="0.25">
      <c r="A18" s="35">
        <v>4</v>
      </c>
      <c r="B18" s="18" t="s">
        <v>125</v>
      </c>
      <c r="C18" s="35" t="s">
        <v>23</v>
      </c>
      <c r="D18" s="35" t="s">
        <v>143</v>
      </c>
      <c r="E18" s="35">
        <v>2021</v>
      </c>
      <c r="F18" s="35" t="s">
        <v>87</v>
      </c>
      <c r="G18" s="10">
        <v>5</v>
      </c>
      <c r="H18" s="10">
        <v>4</v>
      </c>
      <c r="I18" s="58">
        <v>2959.4</v>
      </c>
      <c r="J18" s="58">
        <v>2951.9</v>
      </c>
      <c r="K18" s="58">
        <v>2821.7</v>
      </c>
      <c r="L18" s="61">
        <v>140</v>
      </c>
      <c r="M18" s="58">
        <f t="shared" si="2"/>
        <v>4340240.25</v>
      </c>
      <c r="N18" s="58">
        <v>0</v>
      </c>
      <c r="O18" s="58">
        <v>0</v>
      </c>
      <c r="P18" s="58">
        <v>0</v>
      </c>
      <c r="Q18" s="58">
        <f>'Таблица 3 '!C15</f>
        <v>4340240.25</v>
      </c>
      <c r="R18" s="58">
        <f t="shared" si="3"/>
        <v>4340240.25</v>
      </c>
      <c r="S18" s="58">
        <v>0</v>
      </c>
      <c r="T18" s="67">
        <f t="shared" si="4"/>
        <v>1470.3208950167689</v>
      </c>
      <c r="U18" s="67">
        <v>1470.3208950167689</v>
      </c>
      <c r="V18" s="57" t="s">
        <v>38</v>
      </c>
    </row>
    <row r="19" spans="1:22" ht="43.5" customHeight="1" x14ac:dyDescent="0.25">
      <c r="A19" s="35">
        <v>5</v>
      </c>
      <c r="B19" s="18" t="s">
        <v>794</v>
      </c>
      <c r="C19" s="35" t="s">
        <v>681</v>
      </c>
      <c r="D19" s="35">
        <v>1986</v>
      </c>
      <c r="E19" s="35" t="s">
        <v>226</v>
      </c>
      <c r="F19" s="35" t="s">
        <v>87</v>
      </c>
      <c r="G19" s="10">
        <v>5</v>
      </c>
      <c r="H19" s="10">
        <v>3</v>
      </c>
      <c r="I19" s="58">
        <v>2237.5</v>
      </c>
      <c r="J19" s="58">
        <v>2227.5</v>
      </c>
      <c r="K19" s="58">
        <v>2227.5</v>
      </c>
      <c r="L19" s="61">
        <v>93</v>
      </c>
      <c r="M19" s="58">
        <f t="shared" si="2"/>
        <v>1710215.12</v>
      </c>
      <c r="N19" s="58">
        <v>0</v>
      </c>
      <c r="O19" s="58">
        <v>0</v>
      </c>
      <c r="P19" s="58">
        <v>0</v>
      </c>
      <c r="Q19" s="58">
        <f>'Таблица 3 '!C16</f>
        <v>1710215.12</v>
      </c>
      <c r="R19" s="58">
        <f t="shared" si="3"/>
        <v>1710215.12</v>
      </c>
      <c r="S19" s="58">
        <v>0</v>
      </c>
      <c r="T19" s="67">
        <f t="shared" si="4"/>
        <v>767.77334231200905</v>
      </c>
      <c r="U19" s="67">
        <v>767.77334231200905</v>
      </c>
      <c r="V19" s="57" t="s">
        <v>38</v>
      </c>
    </row>
    <row r="20" spans="1:22" ht="45" x14ac:dyDescent="0.25">
      <c r="A20" s="35">
        <v>6</v>
      </c>
      <c r="B20" s="18" t="s">
        <v>303</v>
      </c>
      <c r="C20" s="35" t="s">
        <v>23</v>
      </c>
      <c r="D20" s="35">
        <v>1986</v>
      </c>
      <c r="E20" s="35" t="s">
        <v>22</v>
      </c>
      <c r="F20" s="35" t="s">
        <v>414</v>
      </c>
      <c r="G20" s="10">
        <v>5</v>
      </c>
      <c r="H20" s="10">
        <v>4</v>
      </c>
      <c r="I20" s="58">
        <v>2953.6</v>
      </c>
      <c r="J20" s="58">
        <v>2934.1</v>
      </c>
      <c r="K20" s="58">
        <v>2934.1</v>
      </c>
      <c r="L20" s="61">
        <v>107</v>
      </c>
      <c r="M20" s="58">
        <f t="shared" si="2"/>
        <v>1763458.8</v>
      </c>
      <c r="N20" s="58">
        <v>0</v>
      </c>
      <c r="O20" s="58">
        <v>0</v>
      </c>
      <c r="P20" s="58">
        <v>0</v>
      </c>
      <c r="Q20" s="58">
        <f>'Таблица 3 '!C17</f>
        <v>1763458.8</v>
      </c>
      <c r="R20" s="58">
        <f t="shared" si="3"/>
        <v>1763458.8</v>
      </c>
      <c r="S20" s="58">
        <v>0</v>
      </c>
      <c r="T20" s="67">
        <f t="shared" si="4"/>
        <v>601.02205105483802</v>
      </c>
      <c r="U20" s="67">
        <v>601.02205105483802</v>
      </c>
      <c r="V20" s="57" t="s">
        <v>38</v>
      </c>
    </row>
    <row r="21" spans="1:22" ht="45" x14ac:dyDescent="0.25">
      <c r="A21" s="35">
        <v>7</v>
      </c>
      <c r="B21" s="18" t="s">
        <v>98</v>
      </c>
      <c r="C21" s="35" t="s">
        <v>23</v>
      </c>
      <c r="D21" s="35" t="s">
        <v>143</v>
      </c>
      <c r="E21" s="35" t="s">
        <v>22</v>
      </c>
      <c r="F21" s="35" t="s">
        <v>87</v>
      </c>
      <c r="G21" s="10">
        <v>5</v>
      </c>
      <c r="H21" s="10">
        <v>8</v>
      </c>
      <c r="I21" s="58">
        <v>9638.2000000000007</v>
      </c>
      <c r="J21" s="58">
        <v>5921.9</v>
      </c>
      <c r="K21" s="58">
        <v>5769.2</v>
      </c>
      <c r="L21" s="61">
        <v>275</v>
      </c>
      <c r="M21" s="58">
        <f t="shared" si="2"/>
        <v>8127420.0199999996</v>
      </c>
      <c r="N21" s="58">
        <v>0</v>
      </c>
      <c r="O21" s="58">
        <v>0</v>
      </c>
      <c r="P21" s="58">
        <v>0</v>
      </c>
      <c r="Q21" s="58">
        <f>'Таблица 3 '!C18</f>
        <v>8127420.0199999996</v>
      </c>
      <c r="R21" s="58">
        <f t="shared" si="3"/>
        <v>8127420.0199999996</v>
      </c>
      <c r="S21" s="58">
        <v>0</v>
      </c>
      <c r="T21" s="67">
        <f t="shared" si="4"/>
        <v>1372.4345260811565</v>
      </c>
      <c r="U21" s="67">
        <v>1372.4345260811565</v>
      </c>
      <c r="V21" s="57" t="s">
        <v>38</v>
      </c>
    </row>
    <row r="22" spans="1:22" ht="45" x14ac:dyDescent="0.25">
      <c r="A22" s="35">
        <v>8</v>
      </c>
      <c r="B22" s="18" t="s">
        <v>134</v>
      </c>
      <c r="C22" s="35" t="s">
        <v>23</v>
      </c>
      <c r="D22" s="35" t="s">
        <v>31</v>
      </c>
      <c r="E22" s="35">
        <v>2021</v>
      </c>
      <c r="F22" s="35" t="s">
        <v>87</v>
      </c>
      <c r="G22" s="10">
        <v>5</v>
      </c>
      <c r="H22" s="10">
        <v>4</v>
      </c>
      <c r="I22" s="58">
        <v>6081.8</v>
      </c>
      <c r="J22" s="58">
        <v>4607.6000000000004</v>
      </c>
      <c r="K22" s="58">
        <v>4270.3</v>
      </c>
      <c r="L22" s="61">
        <v>165</v>
      </c>
      <c r="M22" s="58">
        <f t="shared" si="2"/>
        <v>21883409.93</v>
      </c>
      <c r="N22" s="58">
        <v>0</v>
      </c>
      <c r="O22" s="58">
        <v>0</v>
      </c>
      <c r="P22" s="58">
        <v>0</v>
      </c>
      <c r="Q22" s="58">
        <f>'Таблица 3 '!C19</f>
        <v>21883409.93</v>
      </c>
      <c r="R22" s="58">
        <f t="shared" si="3"/>
        <v>21883409.93</v>
      </c>
      <c r="S22" s="58">
        <v>0</v>
      </c>
      <c r="T22" s="67">
        <f t="shared" si="4"/>
        <v>4749.4161667679482</v>
      </c>
      <c r="U22" s="67">
        <v>4749.4161667679482</v>
      </c>
      <c r="V22" s="57" t="s">
        <v>38</v>
      </c>
    </row>
    <row r="23" spans="1:22" ht="48.75" customHeight="1" x14ac:dyDescent="0.25">
      <c r="A23" s="35">
        <v>9</v>
      </c>
      <c r="B23" s="18" t="s">
        <v>795</v>
      </c>
      <c r="C23" s="35" t="s">
        <v>681</v>
      </c>
      <c r="D23" s="35">
        <v>2007</v>
      </c>
      <c r="E23" s="35">
        <v>2022</v>
      </c>
      <c r="F23" s="35" t="s">
        <v>495</v>
      </c>
      <c r="G23" s="10">
        <v>5</v>
      </c>
      <c r="H23" s="10">
        <v>4</v>
      </c>
      <c r="I23" s="58">
        <v>8403.2999999999993</v>
      </c>
      <c r="J23" s="58">
        <v>4917.3999999999996</v>
      </c>
      <c r="K23" s="58">
        <v>4917.3999999999996</v>
      </c>
      <c r="L23" s="61">
        <v>190</v>
      </c>
      <c r="M23" s="58">
        <f t="shared" si="2"/>
        <v>291190.34999999998</v>
      </c>
      <c r="N23" s="58">
        <v>0</v>
      </c>
      <c r="O23" s="58">
        <v>0</v>
      </c>
      <c r="P23" s="58">
        <v>0</v>
      </c>
      <c r="Q23" s="58">
        <f>'Таблица 3 '!C20</f>
        <v>291190.34999999998</v>
      </c>
      <c r="R23" s="58">
        <f t="shared" si="3"/>
        <v>291190.34999999998</v>
      </c>
      <c r="S23" s="58">
        <v>0</v>
      </c>
      <c r="T23" s="67">
        <f t="shared" si="4"/>
        <v>59.216323666978482</v>
      </c>
      <c r="U23" s="67">
        <v>59.216323666978482</v>
      </c>
      <c r="V23" s="57" t="s">
        <v>38</v>
      </c>
    </row>
    <row r="24" spans="1:22" ht="46.5" customHeight="1" x14ac:dyDescent="0.25">
      <c r="A24" s="35">
        <v>10</v>
      </c>
      <c r="B24" s="18" t="s">
        <v>796</v>
      </c>
      <c r="C24" s="35" t="s">
        <v>681</v>
      </c>
      <c r="D24" s="35">
        <v>1985</v>
      </c>
      <c r="E24" s="35">
        <v>2019</v>
      </c>
      <c r="F24" s="35" t="s">
        <v>87</v>
      </c>
      <c r="G24" s="10">
        <v>5</v>
      </c>
      <c r="H24" s="10">
        <v>4</v>
      </c>
      <c r="I24" s="58">
        <v>3967.2</v>
      </c>
      <c r="J24" s="58">
        <v>2876.9</v>
      </c>
      <c r="K24" s="58">
        <v>2876.9</v>
      </c>
      <c r="L24" s="61">
        <v>152</v>
      </c>
      <c r="M24" s="58">
        <f t="shared" si="2"/>
        <v>1943354.93</v>
      </c>
      <c r="N24" s="58">
        <v>0</v>
      </c>
      <c r="O24" s="58">
        <v>0</v>
      </c>
      <c r="P24" s="58">
        <v>0</v>
      </c>
      <c r="Q24" s="58">
        <f>'Таблица 3 '!C21</f>
        <v>1943354.93</v>
      </c>
      <c r="R24" s="58">
        <f t="shared" si="3"/>
        <v>1943354.93</v>
      </c>
      <c r="S24" s="58">
        <v>0</v>
      </c>
      <c r="T24" s="67">
        <f t="shared" si="4"/>
        <v>675.50312141541235</v>
      </c>
      <c r="U24" s="67">
        <v>675.50312141541235</v>
      </c>
      <c r="V24" s="57" t="s">
        <v>38</v>
      </c>
    </row>
    <row r="25" spans="1:22" ht="45" x14ac:dyDescent="0.25">
      <c r="A25" s="35">
        <v>11</v>
      </c>
      <c r="B25" s="18" t="s">
        <v>99</v>
      </c>
      <c r="C25" s="35" t="s">
        <v>23</v>
      </c>
      <c r="D25" s="35" t="s">
        <v>144</v>
      </c>
      <c r="E25" s="35" t="s">
        <v>22</v>
      </c>
      <c r="F25" s="35" t="s">
        <v>87</v>
      </c>
      <c r="G25" s="10">
        <v>5</v>
      </c>
      <c r="H25" s="10">
        <v>3</v>
      </c>
      <c r="I25" s="58">
        <v>4469.6000000000004</v>
      </c>
      <c r="J25" s="58">
        <v>3258.8</v>
      </c>
      <c r="K25" s="58">
        <v>2602.6999999999998</v>
      </c>
      <c r="L25" s="61">
        <v>175</v>
      </c>
      <c r="M25" s="58">
        <f t="shared" si="2"/>
        <v>8453282.9299999997</v>
      </c>
      <c r="N25" s="58">
        <v>0</v>
      </c>
      <c r="O25" s="58">
        <v>0</v>
      </c>
      <c r="P25" s="58">
        <v>0</v>
      </c>
      <c r="Q25" s="58">
        <f>'Таблица 3 '!C22</f>
        <v>8453282.9299999997</v>
      </c>
      <c r="R25" s="58">
        <f t="shared" si="3"/>
        <v>8453282.9299999997</v>
      </c>
      <c r="S25" s="58">
        <v>0</v>
      </c>
      <c r="T25" s="67">
        <f t="shared" si="4"/>
        <v>2593.9864152448754</v>
      </c>
      <c r="U25" s="67">
        <v>2593.9864152448754</v>
      </c>
      <c r="V25" s="57" t="s">
        <v>38</v>
      </c>
    </row>
    <row r="26" spans="1:22" ht="46.5" customHeight="1" x14ac:dyDescent="0.25">
      <c r="A26" s="35">
        <v>12</v>
      </c>
      <c r="B26" s="18" t="s">
        <v>798</v>
      </c>
      <c r="C26" s="35" t="s">
        <v>681</v>
      </c>
      <c r="D26" s="35">
        <v>1976</v>
      </c>
      <c r="E26" s="35" t="s">
        <v>226</v>
      </c>
      <c r="F26" s="35" t="s">
        <v>87</v>
      </c>
      <c r="G26" s="10">
        <v>9</v>
      </c>
      <c r="H26" s="10">
        <v>1</v>
      </c>
      <c r="I26" s="58">
        <v>2379.5</v>
      </c>
      <c r="J26" s="58">
        <v>2377.5</v>
      </c>
      <c r="K26" s="58">
        <v>2377.5</v>
      </c>
      <c r="L26" s="61">
        <v>113</v>
      </c>
      <c r="M26" s="58">
        <f t="shared" si="2"/>
        <v>1505187.69</v>
      </c>
      <c r="N26" s="58">
        <v>0</v>
      </c>
      <c r="O26" s="58">
        <v>0</v>
      </c>
      <c r="P26" s="58">
        <v>0</v>
      </c>
      <c r="Q26" s="58">
        <f>'Таблица 3 '!C23</f>
        <v>1505187.69</v>
      </c>
      <c r="R26" s="58">
        <f t="shared" si="3"/>
        <v>1505187.69</v>
      </c>
      <c r="S26" s="58">
        <v>0</v>
      </c>
      <c r="T26" s="67">
        <f t="shared" si="4"/>
        <v>633.09682018927447</v>
      </c>
      <c r="U26" s="67">
        <v>633.09682018927447</v>
      </c>
      <c r="V26" s="57" t="s">
        <v>38</v>
      </c>
    </row>
    <row r="27" spans="1:22" ht="45" x14ac:dyDescent="0.25">
      <c r="A27" s="35">
        <v>13</v>
      </c>
      <c r="B27" s="18" t="s">
        <v>100</v>
      </c>
      <c r="C27" s="35" t="s">
        <v>23</v>
      </c>
      <c r="D27" s="35" t="s">
        <v>27</v>
      </c>
      <c r="E27" s="35" t="s">
        <v>22</v>
      </c>
      <c r="F27" s="35" t="s">
        <v>393</v>
      </c>
      <c r="G27" s="10">
        <v>9</v>
      </c>
      <c r="H27" s="10">
        <v>1</v>
      </c>
      <c r="I27" s="58">
        <v>3123.5</v>
      </c>
      <c r="J27" s="58">
        <v>2382.9</v>
      </c>
      <c r="K27" s="58">
        <v>2237.9</v>
      </c>
      <c r="L27" s="61">
        <v>101</v>
      </c>
      <c r="M27" s="58">
        <f t="shared" si="2"/>
        <v>2406698.4900000002</v>
      </c>
      <c r="N27" s="58">
        <v>0</v>
      </c>
      <c r="O27" s="58">
        <v>0</v>
      </c>
      <c r="P27" s="58">
        <v>0</v>
      </c>
      <c r="Q27" s="58">
        <f>'Таблица 3 '!C24</f>
        <v>2406698.4900000002</v>
      </c>
      <c r="R27" s="58">
        <f t="shared" si="3"/>
        <v>2406698.4900000002</v>
      </c>
      <c r="S27" s="58">
        <v>0</v>
      </c>
      <c r="T27" s="67">
        <f t="shared" si="4"/>
        <v>1009.9871962734484</v>
      </c>
      <c r="U27" s="67">
        <v>1009.9871962734484</v>
      </c>
      <c r="V27" s="57" t="s">
        <v>38</v>
      </c>
    </row>
    <row r="28" spans="1:22" ht="45" customHeight="1" x14ac:dyDescent="0.25">
      <c r="A28" s="35">
        <v>14</v>
      </c>
      <c r="B28" s="18" t="s">
        <v>799</v>
      </c>
      <c r="C28" s="35" t="s">
        <v>681</v>
      </c>
      <c r="D28" s="35">
        <v>1982</v>
      </c>
      <c r="E28" s="35" t="s">
        <v>226</v>
      </c>
      <c r="F28" s="35" t="s">
        <v>87</v>
      </c>
      <c r="G28" s="10">
        <v>5</v>
      </c>
      <c r="H28" s="10">
        <v>5</v>
      </c>
      <c r="I28" s="58">
        <v>5056.8999999999996</v>
      </c>
      <c r="J28" s="58">
        <v>3651.1</v>
      </c>
      <c r="K28" s="58">
        <v>3606.7</v>
      </c>
      <c r="L28" s="61">
        <v>153</v>
      </c>
      <c r="M28" s="58">
        <f t="shared" si="2"/>
        <v>2225010.6</v>
      </c>
      <c r="N28" s="58">
        <v>0</v>
      </c>
      <c r="O28" s="58">
        <v>0</v>
      </c>
      <c r="P28" s="58">
        <v>0</v>
      </c>
      <c r="Q28" s="58">
        <f>'Таблица 3 '!C25</f>
        <v>2225010.6</v>
      </c>
      <c r="R28" s="58">
        <f t="shared" si="3"/>
        <v>2225010.6</v>
      </c>
      <c r="S28" s="58">
        <v>0</v>
      </c>
      <c r="T28" s="67">
        <f t="shared" si="4"/>
        <v>609.40828791323167</v>
      </c>
      <c r="U28" s="67">
        <v>609.40828791323167</v>
      </c>
      <c r="V28" s="57" t="s">
        <v>38</v>
      </c>
    </row>
    <row r="29" spans="1:22" ht="44.25" customHeight="1" x14ac:dyDescent="0.25">
      <c r="A29" s="35">
        <v>15</v>
      </c>
      <c r="B29" s="18" t="s">
        <v>800</v>
      </c>
      <c r="C29" s="35" t="s">
        <v>681</v>
      </c>
      <c r="D29" s="35">
        <v>1985</v>
      </c>
      <c r="E29" s="35" t="s">
        <v>226</v>
      </c>
      <c r="F29" s="35" t="s">
        <v>87</v>
      </c>
      <c r="G29" s="10">
        <v>5</v>
      </c>
      <c r="H29" s="10">
        <v>7</v>
      </c>
      <c r="I29" s="58">
        <v>6705.6</v>
      </c>
      <c r="J29" s="58">
        <v>5262.9</v>
      </c>
      <c r="K29" s="58">
        <v>5262.9</v>
      </c>
      <c r="L29" s="61">
        <v>217</v>
      </c>
      <c r="M29" s="58">
        <f t="shared" si="2"/>
        <v>3513649.83</v>
      </c>
      <c r="N29" s="58">
        <v>0</v>
      </c>
      <c r="O29" s="58">
        <v>0</v>
      </c>
      <c r="P29" s="58">
        <v>0</v>
      </c>
      <c r="Q29" s="58">
        <f>'Таблица 3 '!C26</f>
        <v>3513649.83</v>
      </c>
      <c r="R29" s="58">
        <f t="shared" si="3"/>
        <v>3513649.83</v>
      </c>
      <c r="S29" s="58">
        <v>0</v>
      </c>
      <c r="T29" s="67">
        <f t="shared" si="4"/>
        <v>667.62618138288781</v>
      </c>
      <c r="U29" s="67">
        <v>667.62618138288781</v>
      </c>
      <c r="V29" s="57" t="s">
        <v>38</v>
      </c>
    </row>
    <row r="30" spans="1:22" ht="45" x14ac:dyDescent="0.25">
      <c r="A30" s="35">
        <v>16</v>
      </c>
      <c r="B30" s="18" t="s">
        <v>112</v>
      </c>
      <c r="C30" s="35" t="s">
        <v>23</v>
      </c>
      <c r="D30" s="35" t="s">
        <v>148</v>
      </c>
      <c r="E30" s="35">
        <v>2021</v>
      </c>
      <c r="F30" s="35" t="s">
        <v>87</v>
      </c>
      <c r="G30" s="10">
        <v>5</v>
      </c>
      <c r="H30" s="10">
        <v>6</v>
      </c>
      <c r="I30" s="58">
        <v>6094.94</v>
      </c>
      <c r="J30" s="58">
        <v>4472.3999999999996</v>
      </c>
      <c r="K30" s="58">
        <v>4403.8999999999996</v>
      </c>
      <c r="L30" s="61">
        <v>201</v>
      </c>
      <c r="M30" s="58">
        <f t="shared" si="2"/>
        <v>5335695.7700000005</v>
      </c>
      <c r="N30" s="58">
        <v>0</v>
      </c>
      <c r="O30" s="58">
        <v>0</v>
      </c>
      <c r="P30" s="58">
        <v>0</v>
      </c>
      <c r="Q30" s="58">
        <f>'Таблица 3 '!C27</f>
        <v>5335695.7700000005</v>
      </c>
      <c r="R30" s="58">
        <f t="shared" si="3"/>
        <v>5335695.7700000005</v>
      </c>
      <c r="S30" s="58">
        <v>0</v>
      </c>
      <c r="T30" s="67">
        <f t="shared" si="4"/>
        <v>1193.0274058670961</v>
      </c>
      <c r="U30" s="67">
        <v>1193.0274058670961</v>
      </c>
      <c r="V30" s="57" t="s">
        <v>38</v>
      </c>
    </row>
    <row r="31" spans="1:22" ht="45" x14ac:dyDescent="0.25">
      <c r="A31" s="35">
        <v>17</v>
      </c>
      <c r="B31" s="18" t="s">
        <v>122</v>
      </c>
      <c r="C31" s="35" t="s">
        <v>23</v>
      </c>
      <c r="D31" s="35" t="s">
        <v>74</v>
      </c>
      <c r="E31" s="35">
        <v>2021</v>
      </c>
      <c r="F31" s="35" t="s">
        <v>393</v>
      </c>
      <c r="G31" s="10">
        <v>2</v>
      </c>
      <c r="H31" s="10">
        <v>1</v>
      </c>
      <c r="I31" s="58">
        <v>575.79999999999995</v>
      </c>
      <c r="J31" s="58">
        <v>516.4</v>
      </c>
      <c r="K31" s="58">
        <v>516.4</v>
      </c>
      <c r="L31" s="61">
        <v>25</v>
      </c>
      <c r="M31" s="58">
        <f t="shared" si="2"/>
        <v>399080.52</v>
      </c>
      <c r="N31" s="58">
        <v>0</v>
      </c>
      <c r="O31" s="58">
        <v>0</v>
      </c>
      <c r="P31" s="58">
        <v>0</v>
      </c>
      <c r="Q31" s="58">
        <f>'Таблица 3 '!C28</f>
        <v>399080.52</v>
      </c>
      <c r="R31" s="58">
        <f t="shared" si="3"/>
        <v>399080.52</v>
      </c>
      <c r="S31" s="58">
        <v>0</v>
      </c>
      <c r="T31" s="67">
        <f t="shared" si="4"/>
        <v>772.8127807900853</v>
      </c>
      <c r="U31" s="67">
        <v>772.8127807900853</v>
      </c>
      <c r="V31" s="57" t="s">
        <v>38</v>
      </c>
    </row>
    <row r="32" spans="1:22" ht="45" x14ac:dyDescent="0.25">
      <c r="A32" s="35">
        <v>18</v>
      </c>
      <c r="B32" s="18" t="s">
        <v>136</v>
      </c>
      <c r="C32" s="35" t="s">
        <v>23</v>
      </c>
      <c r="D32" s="35" t="s">
        <v>147</v>
      </c>
      <c r="E32" s="35">
        <v>2018</v>
      </c>
      <c r="F32" s="35" t="s">
        <v>393</v>
      </c>
      <c r="G32" s="10">
        <v>2</v>
      </c>
      <c r="H32" s="10">
        <v>2</v>
      </c>
      <c r="I32" s="58">
        <v>854.9</v>
      </c>
      <c r="J32" s="58">
        <v>637.1</v>
      </c>
      <c r="K32" s="58">
        <v>564</v>
      </c>
      <c r="L32" s="61">
        <v>35</v>
      </c>
      <c r="M32" s="58">
        <f t="shared" si="2"/>
        <v>5540872.7999999998</v>
      </c>
      <c r="N32" s="58">
        <v>0</v>
      </c>
      <c r="O32" s="58">
        <v>0</v>
      </c>
      <c r="P32" s="58">
        <v>0</v>
      </c>
      <c r="Q32" s="58">
        <f>'Таблица 3 '!C29</f>
        <v>5540872.7999999998</v>
      </c>
      <c r="R32" s="58">
        <f t="shared" si="3"/>
        <v>5540872.7999999998</v>
      </c>
      <c r="S32" s="58">
        <v>0</v>
      </c>
      <c r="T32" s="67">
        <f t="shared" si="4"/>
        <v>8697.0221315335111</v>
      </c>
      <c r="U32" s="67">
        <v>8697.0221315335111</v>
      </c>
      <c r="V32" s="57" t="s">
        <v>38</v>
      </c>
    </row>
    <row r="33" spans="1:22" ht="46.5" customHeight="1" x14ac:dyDescent="0.25">
      <c r="A33" s="35">
        <v>19</v>
      </c>
      <c r="B33" s="18" t="s">
        <v>803</v>
      </c>
      <c r="C33" s="35" t="s">
        <v>681</v>
      </c>
      <c r="D33" s="35">
        <v>1973</v>
      </c>
      <c r="E33" s="35">
        <v>2021</v>
      </c>
      <c r="F33" s="35" t="s">
        <v>87</v>
      </c>
      <c r="G33" s="10">
        <v>5</v>
      </c>
      <c r="H33" s="10">
        <v>4</v>
      </c>
      <c r="I33" s="58">
        <v>4279.6000000000004</v>
      </c>
      <c r="J33" s="58">
        <v>3172.8</v>
      </c>
      <c r="K33" s="58">
        <v>2961.3</v>
      </c>
      <c r="L33" s="61">
        <v>140</v>
      </c>
      <c r="M33" s="58">
        <f t="shared" si="2"/>
        <v>481510.08</v>
      </c>
      <c r="N33" s="58">
        <v>0</v>
      </c>
      <c r="O33" s="58">
        <v>0</v>
      </c>
      <c r="P33" s="58">
        <v>0</v>
      </c>
      <c r="Q33" s="58">
        <f>'Таблица 3 '!C30</f>
        <v>481510.08</v>
      </c>
      <c r="R33" s="58">
        <f t="shared" si="3"/>
        <v>481510.08</v>
      </c>
      <c r="S33" s="58">
        <v>0</v>
      </c>
      <c r="T33" s="67">
        <f t="shared" si="4"/>
        <v>151.76187594553707</v>
      </c>
      <c r="U33" s="67">
        <v>151.76187594553707</v>
      </c>
      <c r="V33" s="57" t="s">
        <v>38</v>
      </c>
    </row>
    <row r="34" spans="1:22" ht="48.75" customHeight="1" x14ac:dyDescent="0.25">
      <c r="A34" s="35">
        <v>20</v>
      </c>
      <c r="B34" s="18" t="s">
        <v>804</v>
      </c>
      <c r="C34" s="35" t="s">
        <v>681</v>
      </c>
      <c r="D34" s="35">
        <v>1974</v>
      </c>
      <c r="E34" s="35">
        <v>2022</v>
      </c>
      <c r="F34" s="35" t="s">
        <v>415</v>
      </c>
      <c r="G34" s="10">
        <v>5</v>
      </c>
      <c r="H34" s="10">
        <v>4</v>
      </c>
      <c r="I34" s="58">
        <v>3715.9</v>
      </c>
      <c r="J34" s="58">
        <v>3529.5</v>
      </c>
      <c r="K34" s="58">
        <v>3105.4</v>
      </c>
      <c r="L34" s="61">
        <v>118</v>
      </c>
      <c r="M34" s="58">
        <f t="shared" si="2"/>
        <v>489640.28</v>
      </c>
      <c r="N34" s="58">
        <v>0</v>
      </c>
      <c r="O34" s="58">
        <v>0</v>
      </c>
      <c r="P34" s="58">
        <v>0</v>
      </c>
      <c r="Q34" s="58">
        <f>'Таблица 3 '!C31</f>
        <v>489640.28</v>
      </c>
      <c r="R34" s="58">
        <f t="shared" si="3"/>
        <v>489640.28</v>
      </c>
      <c r="S34" s="58">
        <v>0</v>
      </c>
      <c r="T34" s="67">
        <f t="shared" si="4"/>
        <v>138.72794446805497</v>
      </c>
      <c r="U34" s="67">
        <v>138.72794446805497</v>
      </c>
      <c r="V34" s="57" t="s">
        <v>38</v>
      </c>
    </row>
    <row r="35" spans="1:22" ht="47.25" customHeight="1" x14ac:dyDescent="0.25">
      <c r="A35" s="35">
        <v>21</v>
      </c>
      <c r="B35" s="18" t="s">
        <v>802</v>
      </c>
      <c r="C35" s="35" t="s">
        <v>681</v>
      </c>
      <c r="D35" s="35">
        <v>1988</v>
      </c>
      <c r="E35" s="35" t="s">
        <v>226</v>
      </c>
      <c r="F35" s="35" t="s">
        <v>87</v>
      </c>
      <c r="G35" s="10">
        <v>9</v>
      </c>
      <c r="H35" s="10">
        <v>1</v>
      </c>
      <c r="I35" s="58">
        <v>5862.3</v>
      </c>
      <c r="J35" s="58">
        <v>4924.2</v>
      </c>
      <c r="K35" s="58">
        <v>4836.7</v>
      </c>
      <c r="L35" s="61">
        <v>128</v>
      </c>
      <c r="M35" s="58">
        <f t="shared" si="2"/>
        <v>1437993.73</v>
      </c>
      <c r="N35" s="58">
        <v>0</v>
      </c>
      <c r="O35" s="58">
        <v>0</v>
      </c>
      <c r="P35" s="58">
        <v>0</v>
      </c>
      <c r="Q35" s="58">
        <f>'Таблица 3 '!C32</f>
        <v>1437993.73</v>
      </c>
      <c r="R35" s="58">
        <f t="shared" si="3"/>
        <v>1437993.73</v>
      </c>
      <c r="S35" s="58">
        <v>0</v>
      </c>
      <c r="T35" s="67">
        <f t="shared" si="4"/>
        <v>292.02585800739206</v>
      </c>
      <c r="U35" s="67">
        <v>292.02585800739206</v>
      </c>
      <c r="V35" s="57" t="s">
        <v>38</v>
      </c>
    </row>
    <row r="36" spans="1:22" ht="51" customHeight="1" x14ac:dyDescent="0.25">
      <c r="A36" s="35">
        <v>22</v>
      </c>
      <c r="B36" s="18" t="s">
        <v>805</v>
      </c>
      <c r="C36" s="35" t="s">
        <v>681</v>
      </c>
      <c r="D36" s="35">
        <v>1971</v>
      </c>
      <c r="E36" s="35">
        <v>2021</v>
      </c>
      <c r="F36" s="35" t="s">
        <v>87</v>
      </c>
      <c r="G36" s="10">
        <v>5</v>
      </c>
      <c r="H36" s="10">
        <v>4</v>
      </c>
      <c r="I36" s="58">
        <v>4253.1000000000004</v>
      </c>
      <c r="J36" s="58">
        <v>3282.1</v>
      </c>
      <c r="K36" s="58">
        <v>2703.8</v>
      </c>
      <c r="L36" s="61">
        <v>154</v>
      </c>
      <c r="M36" s="58">
        <f t="shared" si="2"/>
        <v>1090157.18</v>
      </c>
      <c r="N36" s="58">
        <v>0</v>
      </c>
      <c r="O36" s="58">
        <v>0</v>
      </c>
      <c r="P36" s="58">
        <v>0</v>
      </c>
      <c r="Q36" s="58">
        <f>'Таблица 3 '!C33</f>
        <v>1090157.18</v>
      </c>
      <c r="R36" s="58">
        <f t="shared" si="3"/>
        <v>1090157.18</v>
      </c>
      <c r="S36" s="58">
        <v>0</v>
      </c>
      <c r="T36" s="67">
        <f t="shared" si="4"/>
        <v>332.15233539502145</v>
      </c>
      <c r="U36" s="67">
        <v>332.15233539502145</v>
      </c>
      <c r="V36" s="57" t="s">
        <v>38</v>
      </c>
    </row>
    <row r="37" spans="1:22" ht="45" x14ac:dyDescent="0.25">
      <c r="A37" s="35">
        <v>23</v>
      </c>
      <c r="B37" s="18" t="s">
        <v>595</v>
      </c>
      <c r="C37" s="35" t="s">
        <v>23</v>
      </c>
      <c r="D37" s="35">
        <v>2009</v>
      </c>
      <c r="E37" s="35" t="s">
        <v>22</v>
      </c>
      <c r="F37" s="35" t="s">
        <v>87</v>
      </c>
      <c r="G37" s="10">
        <v>9</v>
      </c>
      <c r="H37" s="10">
        <v>2</v>
      </c>
      <c r="I37" s="58">
        <v>4785.7</v>
      </c>
      <c r="J37" s="58">
        <v>4707.8</v>
      </c>
      <c r="K37" s="58">
        <v>3470.3</v>
      </c>
      <c r="L37" s="61">
        <v>124</v>
      </c>
      <c r="M37" s="58">
        <f t="shared" si="2"/>
        <v>6048601.8400000008</v>
      </c>
      <c r="N37" s="58">
        <v>0</v>
      </c>
      <c r="O37" s="58">
        <v>0</v>
      </c>
      <c r="P37" s="58">
        <v>0</v>
      </c>
      <c r="Q37" s="58">
        <f>'Таблица 3 '!C34</f>
        <v>6048601.8400000008</v>
      </c>
      <c r="R37" s="58">
        <f t="shared" si="3"/>
        <v>6048601.8400000008</v>
      </c>
      <c r="S37" s="58">
        <v>0</v>
      </c>
      <c r="T37" s="67">
        <f t="shared" si="4"/>
        <v>1284.8043332342072</v>
      </c>
      <c r="U37" s="67">
        <v>1284.8043332342072</v>
      </c>
      <c r="V37" s="57" t="s">
        <v>38</v>
      </c>
    </row>
    <row r="38" spans="1:22" ht="45" x14ac:dyDescent="0.25">
      <c r="A38" s="35">
        <v>24</v>
      </c>
      <c r="B38" s="18" t="s">
        <v>742</v>
      </c>
      <c r="C38" s="35" t="s">
        <v>23</v>
      </c>
      <c r="D38" s="35">
        <v>1973</v>
      </c>
      <c r="E38" s="35">
        <v>2021</v>
      </c>
      <c r="F38" s="35" t="s">
        <v>393</v>
      </c>
      <c r="G38" s="10">
        <v>2</v>
      </c>
      <c r="H38" s="10">
        <v>2</v>
      </c>
      <c r="I38" s="58">
        <v>736</v>
      </c>
      <c r="J38" s="58">
        <v>732</v>
      </c>
      <c r="K38" s="58">
        <v>700.5</v>
      </c>
      <c r="L38" s="61">
        <v>37</v>
      </c>
      <c r="M38" s="58">
        <f t="shared" si="2"/>
        <v>1164526.83</v>
      </c>
      <c r="N38" s="58">
        <v>0</v>
      </c>
      <c r="O38" s="58">
        <v>0</v>
      </c>
      <c r="P38" s="58">
        <v>0</v>
      </c>
      <c r="Q38" s="58">
        <f>'Таблица 3 '!C35</f>
        <v>1164526.83</v>
      </c>
      <c r="R38" s="58">
        <f t="shared" si="3"/>
        <v>1164526.83</v>
      </c>
      <c r="S38" s="58">
        <v>0</v>
      </c>
      <c r="T38" s="67">
        <f t="shared" si="4"/>
        <v>1590.8836475409837</v>
      </c>
      <c r="U38" s="67">
        <v>1590.8836475409837</v>
      </c>
      <c r="V38" s="57" t="s">
        <v>38</v>
      </c>
    </row>
    <row r="39" spans="1:22" ht="45" x14ac:dyDescent="0.25">
      <c r="A39" s="35">
        <v>25</v>
      </c>
      <c r="B39" s="18" t="s">
        <v>726</v>
      </c>
      <c r="C39" s="35" t="s">
        <v>23</v>
      </c>
      <c r="D39" s="35" t="s">
        <v>150</v>
      </c>
      <c r="E39" s="35">
        <v>2022</v>
      </c>
      <c r="F39" s="35" t="s">
        <v>393</v>
      </c>
      <c r="G39" s="10">
        <v>2</v>
      </c>
      <c r="H39" s="10">
        <v>2</v>
      </c>
      <c r="I39" s="58">
        <v>726.9</v>
      </c>
      <c r="J39" s="58">
        <v>725.3</v>
      </c>
      <c r="K39" s="58">
        <v>561.1</v>
      </c>
      <c r="L39" s="61">
        <v>33</v>
      </c>
      <c r="M39" s="58">
        <f t="shared" si="2"/>
        <v>910520.4</v>
      </c>
      <c r="N39" s="58">
        <v>0</v>
      </c>
      <c r="O39" s="58">
        <v>0</v>
      </c>
      <c r="P39" s="58">
        <v>0</v>
      </c>
      <c r="Q39" s="58">
        <f>'Таблица 3 '!C36</f>
        <v>910520.4</v>
      </c>
      <c r="R39" s="58">
        <f t="shared" si="3"/>
        <v>910520.4</v>
      </c>
      <c r="S39" s="58">
        <v>0</v>
      </c>
      <c r="T39" s="67">
        <f t="shared" si="4"/>
        <v>1255.3707431407695</v>
      </c>
      <c r="U39" s="67">
        <v>1255.3707431407695</v>
      </c>
      <c r="V39" s="57" t="s">
        <v>38</v>
      </c>
    </row>
    <row r="40" spans="1:22" ht="45" x14ac:dyDescent="0.25">
      <c r="A40" s="35">
        <v>26</v>
      </c>
      <c r="B40" s="18" t="s">
        <v>119</v>
      </c>
      <c r="C40" s="35" t="s">
        <v>23</v>
      </c>
      <c r="D40" s="35">
        <v>1996</v>
      </c>
      <c r="E40" s="35" t="s">
        <v>22</v>
      </c>
      <c r="F40" s="35" t="s">
        <v>87</v>
      </c>
      <c r="G40" s="10">
        <v>0</v>
      </c>
      <c r="H40" s="10">
        <v>0</v>
      </c>
      <c r="I40" s="58">
        <v>1000</v>
      </c>
      <c r="J40" s="58">
        <v>568.1</v>
      </c>
      <c r="K40" s="58">
        <v>0</v>
      </c>
      <c r="L40" s="61">
        <v>12</v>
      </c>
      <c r="M40" s="58">
        <f t="shared" si="2"/>
        <v>523116.39</v>
      </c>
      <c r="N40" s="58">
        <v>0</v>
      </c>
      <c r="O40" s="58">
        <v>0</v>
      </c>
      <c r="P40" s="58">
        <v>0</v>
      </c>
      <c r="Q40" s="58">
        <f>'Таблица 3 '!C37</f>
        <v>523116.39</v>
      </c>
      <c r="R40" s="58">
        <f t="shared" si="3"/>
        <v>523116.39</v>
      </c>
      <c r="S40" s="58">
        <v>0</v>
      </c>
      <c r="T40" s="67">
        <f t="shared" si="4"/>
        <v>920.81744411195211</v>
      </c>
      <c r="U40" s="67">
        <v>920.81744411195211</v>
      </c>
      <c r="V40" s="57" t="s">
        <v>38</v>
      </c>
    </row>
    <row r="41" spans="1:22" ht="46.5" customHeight="1" x14ac:dyDescent="0.25">
      <c r="A41" s="35">
        <v>27</v>
      </c>
      <c r="B41" s="18" t="s">
        <v>806</v>
      </c>
      <c r="C41" s="35" t="s">
        <v>681</v>
      </c>
      <c r="D41" s="35">
        <v>1965</v>
      </c>
      <c r="E41" s="35" t="s">
        <v>226</v>
      </c>
      <c r="F41" s="35" t="s">
        <v>415</v>
      </c>
      <c r="G41" s="10">
        <v>3</v>
      </c>
      <c r="H41" s="10">
        <v>1</v>
      </c>
      <c r="I41" s="58">
        <v>1859.1</v>
      </c>
      <c r="J41" s="58">
        <v>1098.5999999999999</v>
      </c>
      <c r="K41" s="58">
        <v>717</v>
      </c>
      <c r="L41" s="61">
        <v>86</v>
      </c>
      <c r="M41" s="58">
        <f t="shared" si="2"/>
        <v>498200</v>
      </c>
      <c r="N41" s="58">
        <v>0</v>
      </c>
      <c r="O41" s="58">
        <v>0</v>
      </c>
      <c r="P41" s="58">
        <v>0</v>
      </c>
      <c r="Q41" s="58">
        <f>'Таблица 3 '!C38</f>
        <v>498200</v>
      </c>
      <c r="R41" s="58">
        <f t="shared" si="3"/>
        <v>498200</v>
      </c>
      <c r="S41" s="58">
        <v>0</v>
      </c>
      <c r="T41" s="67">
        <f t="shared" si="4"/>
        <v>453.48625523393412</v>
      </c>
      <c r="U41" s="67">
        <v>453.48625523393412</v>
      </c>
      <c r="V41" s="57" t="s">
        <v>38</v>
      </c>
    </row>
    <row r="42" spans="1:22" ht="46.5" customHeight="1" x14ac:dyDescent="0.25">
      <c r="A42" s="35">
        <v>28</v>
      </c>
      <c r="B42" s="18" t="s">
        <v>807</v>
      </c>
      <c r="C42" s="35" t="s">
        <v>681</v>
      </c>
      <c r="D42" s="35">
        <v>1962</v>
      </c>
      <c r="E42" s="35" t="s">
        <v>226</v>
      </c>
      <c r="F42" s="35" t="s">
        <v>415</v>
      </c>
      <c r="G42" s="10">
        <v>4</v>
      </c>
      <c r="H42" s="10">
        <v>1</v>
      </c>
      <c r="I42" s="58">
        <v>2623.1</v>
      </c>
      <c r="J42" s="58">
        <v>1954.8</v>
      </c>
      <c r="K42" s="58">
        <v>1750.3</v>
      </c>
      <c r="L42" s="61">
        <v>93</v>
      </c>
      <c r="M42" s="58">
        <f t="shared" si="2"/>
        <v>950265.92</v>
      </c>
      <c r="N42" s="58">
        <v>0</v>
      </c>
      <c r="O42" s="58">
        <v>0</v>
      </c>
      <c r="P42" s="58">
        <v>0</v>
      </c>
      <c r="Q42" s="58">
        <f>'Таблица 3 '!C39</f>
        <v>950265.92</v>
      </c>
      <c r="R42" s="58">
        <f t="shared" si="3"/>
        <v>950265.92</v>
      </c>
      <c r="S42" s="58">
        <v>0</v>
      </c>
      <c r="T42" s="67">
        <f t="shared" si="4"/>
        <v>486.11925516676899</v>
      </c>
      <c r="U42" s="67">
        <v>486.11925516676899</v>
      </c>
      <c r="V42" s="57" t="s">
        <v>38</v>
      </c>
    </row>
    <row r="43" spans="1:22" ht="45" x14ac:dyDescent="0.25">
      <c r="A43" s="35">
        <v>29</v>
      </c>
      <c r="B43" s="18" t="s">
        <v>596</v>
      </c>
      <c r="C43" s="35" t="s">
        <v>23</v>
      </c>
      <c r="D43" s="35">
        <v>1958</v>
      </c>
      <c r="E43" s="35" t="s">
        <v>22</v>
      </c>
      <c r="F43" s="35" t="s">
        <v>393</v>
      </c>
      <c r="G43" s="10">
        <v>2</v>
      </c>
      <c r="H43" s="10">
        <v>1</v>
      </c>
      <c r="I43" s="58">
        <v>279.39999999999998</v>
      </c>
      <c r="J43" s="58">
        <v>279.39999999999998</v>
      </c>
      <c r="K43" s="58">
        <v>172.4</v>
      </c>
      <c r="L43" s="61">
        <v>18</v>
      </c>
      <c r="M43" s="58">
        <f t="shared" si="2"/>
        <v>104605.04</v>
      </c>
      <c r="N43" s="58">
        <v>0</v>
      </c>
      <c r="O43" s="58">
        <v>0</v>
      </c>
      <c r="P43" s="58">
        <v>0</v>
      </c>
      <c r="Q43" s="58">
        <f>'Таблица 3 '!C40</f>
        <v>104605.04</v>
      </c>
      <c r="R43" s="58">
        <f t="shared" si="3"/>
        <v>104605.04</v>
      </c>
      <c r="S43" s="58">
        <v>0</v>
      </c>
      <c r="T43" s="67">
        <f t="shared" si="4"/>
        <v>374.3916964924839</v>
      </c>
      <c r="U43" s="67">
        <v>374.3916964924839</v>
      </c>
      <c r="V43" s="57" t="s">
        <v>38</v>
      </c>
    </row>
    <row r="44" spans="1:22" ht="45" x14ac:dyDescent="0.25">
      <c r="A44" s="35">
        <v>30</v>
      </c>
      <c r="B44" s="18" t="s">
        <v>138</v>
      </c>
      <c r="C44" s="35" t="s">
        <v>23</v>
      </c>
      <c r="D44" s="35" t="s">
        <v>60</v>
      </c>
      <c r="E44" s="35">
        <v>2021</v>
      </c>
      <c r="F44" s="35" t="s">
        <v>393</v>
      </c>
      <c r="G44" s="10">
        <v>5</v>
      </c>
      <c r="H44" s="10">
        <v>3</v>
      </c>
      <c r="I44" s="58">
        <v>3734.6</v>
      </c>
      <c r="J44" s="58">
        <v>2713.8</v>
      </c>
      <c r="K44" s="58">
        <v>2713.8</v>
      </c>
      <c r="L44" s="61">
        <v>72</v>
      </c>
      <c r="M44" s="58">
        <f t="shared" si="2"/>
        <v>5258368.28</v>
      </c>
      <c r="N44" s="58">
        <v>0</v>
      </c>
      <c r="O44" s="58">
        <v>0</v>
      </c>
      <c r="P44" s="58">
        <v>0</v>
      </c>
      <c r="Q44" s="58">
        <f>'Таблица 3 '!C41</f>
        <v>5258368.28</v>
      </c>
      <c r="R44" s="58">
        <f t="shared" si="3"/>
        <v>5258368.28</v>
      </c>
      <c r="S44" s="58">
        <v>0</v>
      </c>
      <c r="T44" s="67">
        <f t="shared" si="4"/>
        <v>1937.6403124769695</v>
      </c>
      <c r="U44" s="67">
        <v>1937.6403124769695</v>
      </c>
      <c r="V44" s="57" t="s">
        <v>38</v>
      </c>
    </row>
    <row r="45" spans="1:22" ht="45" x14ac:dyDescent="0.25">
      <c r="A45" s="35">
        <v>31</v>
      </c>
      <c r="B45" s="18" t="s">
        <v>124</v>
      </c>
      <c r="C45" s="35" t="s">
        <v>23</v>
      </c>
      <c r="D45" s="35" t="s">
        <v>151</v>
      </c>
      <c r="E45" s="35">
        <v>2019</v>
      </c>
      <c r="F45" s="35" t="s">
        <v>393</v>
      </c>
      <c r="G45" s="10">
        <v>3</v>
      </c>
      <c r="H45" s="10">
        <v>2</v>
      </c>
      <c r="I45" s="58">
        <v>682</v>
      </c>
      <c r="J45" s="58">
        <v>619.9</v>
      </c>
      <c r="K45" s="58">
        <v>619.9</v>
      </c>
      <c r="L45" s="61">
        <v>22</v>
      </c>
      <c r="M45" s="58">
        <f t="shared" si="2"/>
        <v>63048.61</v>
      </c>
      <c r="N45" s="58">
        <v>0</v>
      </c>
      <c r="O45" s="58">
        <v>0</v>
      </c>
      <c r="P45" s="58">
        <v>0</v>
      </c>
      <c r="Q45" s="58">
        <f>'Таблица 3 '!C42</f>
        <v>63048.61</v>
      </c>
      <c r="R45" s="58">
        <f t="shared" si="3"/>
        <v>63048.61</v>
      </c>
      <c r="S45" s="58">
        <v>0</v>
      </c>
      <c r="T45" s="67">
        <f t="shared" si="4"/>
        <v>101.70771092111632</v>
      </c>
      <c r="U45" s="67">
        <v>101.70771092111632</v>
      </c>
      <c r="V45" s="57" t="s">
        <v>38</v>
      </c>
    </row>
    <row r="46" spans="1:22" ht="44.25" customHeight="1" x14ac:dyDescent="0.25">
      <c r="A46" s="35">
        <v>32</v>
      </c>
      <c r="B46" s="18" t="s">
        <v>809</v>
      </c>
      <c r="C46" s="35" t="s">
        <v>681</v>
      </c>
      <c r="D46" s="35">
        <v>1991</v>
      </c>
      <c r="E46" s="35">
        <v>2021</v>
      </c>
      <c r="F46" s="35" t="s">
        <v>87</v>
      </c>
      <c r="G46" s="10">
        <v>5</v>
      </c>
      <c r="H46" s="10">
        <v>2</v>
      </c>
      <c r="I46" s="58">
        <v>3236.5</v>
      </c>
      <c r="J46" s="58">
        <v>2401.8000000000002</v>
      </c>
      <c r="K46" s="58">
        <v>2297.8000000000002</v>
      </c>
      <c r="L46" s="61">
        <v>83</v>
      </c>
      <c r="M46" s="58">
        <f t="shared" si="2"/>
        <v>1465343.89</v>
      </c>
      <c r="N46" s="58">
        <v>0</v>
      </c>
      <c r="O46" s="58">
        <v>0</v>
      </c>
      <c r="P46" s="58">
        <v>0</v>
      </c>
      <c r="Q46" s="58">
        <f>'Таблица 3 '!C43</f>
        <v>1465343.89</v>
      </c>
      <c r="R46" s="58">
        <f t="shared" si="3"/>
        <v>1465343.89</v>
      </c>
      <c r="S46" s="58">
        <v>0</v>
      </c>
      <c r="T46" s="67">
        <f t="shared" ref="T46:T76" si="5">M46/J46</f>
        <v>610.10237738362889</v>
      </c>
      <c r="U46" s="67">
        <v>610.10237738362889</v>
      </c>
      <c r="V46" s="57" t="s">
        <v>38</v>
      </c>
    </row>
    <row r="47" spans="1:22" ht="44.25" customHeight="1" x14ac:dyDescent="0.25">
      <c r="A47" s="35">
        <v>33</v>
      </c>
      <c r="B47" s="18" t="s">
        <v>810</v>
      </c>
      <c r="C47" s="35" t="s">
        <v>681</v>
      </c>
      <c r="D47" s="35">
        <v>1988</v>
      </c>
      <c r="E47" s="35" t="s">
        <v>226</v>
      </c>
      <c r="F47" s="35" t="s">
        <v>87</v>
      </c>
      <c r="G47" s="10">
        <v>5</v>
      </c>
      <c r="H47" s="10">
        <v>6</v>
      </c>
      <c r="I47" s="58">
        <v>4252.6000000000004</v>
      </c>
      <c r="J47" s="58">
        <v>4228.8</v>
      </c>
      <c r="K47" s="58">
        <v>3761.1</v>
      </c>
      <c r="L47" s="61">
        <v>113</v>
      </c>
      <c r="M47" s="58">
        <f t="shared" si="2"/>
        <v>3987833.17</v>
      </c>
      <c r="N47" s="58">
        <v>0</v>
      </c>
      <c r="O47" s="58">
        <v>0</v>
      </c>
      <c r="P47" s="58">
        <v>0</v>
      </c>
      <c r="Q47" s="58">
        <f>'Таблица 3 '!C44</f>
        <v>3987833.17</v>
      </c>
      <c r="R47" s="58">
        <f t="shared" si="3"/>
        <v>3987833.17</v>
      </c>
      <c r="S47" s="58">
        <v>0</v>
      </c>
      <c r="T47" s="67">
        <f t="shared" si="5"/>
        <v>943.01768113885726</v>
      </c>
      <c r="U47" s="67">
        <v>943.01768113885726</v>
      </c>
      <c r="V47" s="57" t="s">
        <v>38</v>
      </c>
    </row>
    <row r="48" spans="1:22" ht="45" x14ac:dyDescent="0.25">
      <c r="A48" s="35">
        <v>34</v>
      </c>
      <c r="B48" s="18" t="s">
        <v>101</v>
      </c>
      <c r="C48" s="35" t="s">
        <v>23</v>
      </c>
      <c r="D48" s="35">
        <v>1964</v>
      </c>
      <c r="E48" s="35" t="s">
        <v>22</v>
      </c>
      <c r="F48" s="35" t="s">
        <v>393</v>
      </c>
      <c r="G48" s="10">
        <v>4</v>
      </c>
      <c r="H48" s="10">
        <v>3</v>
      </c>
      <c r="I48" s="58">
        <v>2901.24</v>
      </c>
      <c r="J48" s="58">
        <v>2082</v>
      </c>
      <c r="K48" s="58">
        <v>2037.5</v>
      </c>
      <c r="L48" s="61">
        <v>76</v>
      </c>
      <c r="M48" s="58">
        <f t="shared" si="2"/>
        <v>5437179</v>
      </c>
      <c r="N48" s="58">
        <v>0</v>
      </c>
      <c r="O48" s="58">
        <v>0</v>
      </c>
      <c r="P48" s="58">
        <v>0</v>
      </c>
      <c r="Q48" s="58">
        <f>'Таблица 3 '!C45</f>
        <v>5437179</v>
      </c>
      <c r="R48" s="58">
        <f t="shared" si="3"/>
        <v>5437179</v>
      </c>
      <c r="S48" s="58">
        <v>0</v>
      </c>
      <c r="T48" s="67">
        <f t="shared" si="5"/>
        <v>2611.5172910662823</v>
      </c>
      <c r="U48" s="67">
        <v>2611.5172910662823</v>
      </c>
      <c r="V48" s="57" t="s">
        <v>38</v>
      </c>
    </row>
    <row r="49" spans="1:22" ht="45" x14ac:dyDescent="0.25">
      <c r="A49" s="35">
        <v>35</v>
      </c>
      <c r="B49" s="18" t="s">
        <v>504</v>
      </c>
      <c r="C49" s="35" t="s">
        <v>23</v>
      </c>
      <c r="D49" s="35">
        <v>1938</v>
      </c>
      <c r="E49" s="35" t="s">
        <v>22</v>
      </c>
      <c r="F49" s="35" t="s">
        <v>495</v>
      </c>
      <c r="G49" s="10">
        <v>4</v>
      </c>
      <c r="H49" s="10">
        <v>3</v>
      </c>
      <c r="I49" s="58">
        <v>2984.3</v>
      </c>
      <c r="J49" s="58">
        <v>2172.6</v>
      </c>
      <c r="K49" s="58">
        <v>2172.6</v>
      </c>
      <c r="L49" s="61">
        <v>72</v>
      </c>
      <c r="M49" s="58">
        <f t="shared" si="2"/>
        <v>5190075.1100000003</v>
      </c>
      <c r="N49" s="58">
        <v>0</v>
      </c>
      <c r="O49" s="58">
        <v>0</v>
      </c>
      <c r="P49" s="58">
        <v>0</v>
      </c>
      <c r="Q49" s="58">
        <f>'Таблица 3 '!C46</f>
        <v>5190075.1100000003</v>
      </c>
      <c r="R49" s="58">
        <f t="shared" si="3"/>
        <v>5190075.1100000003</v>
      </c>
      <c r="S49" s="58">
        <v>0</v>
      </c>
      <c r="T49" s="67">
        <f t="shared" si="5"/>
        <v>2388.8774325692721</v>
      </c>
      <c r="U49" s="67">
        <v>2388.8774325692721</v>
      </c>
      <c r="V49" s="57" t="s">
        <v>38</v>
      </c>
    </row>
    <row r="50" spans="1:22" ht="45" x14ac:dyDescent="0.25">
      <c r="A50" s="35">
        <v>36</v>
      </c>
      <c r="B50" s="18" t="s">
        <v>96</v>
      </c>
      <c r="C50" s="35" t="s">
        <v>23</v>
      </c>
      <c r="D50" s="35" t="s">
        <v>141</v>
      </c>
      <c r="E50" s="35">
        <v>2021</v>
      </c>
      <c r="F50" s="35" t="s">
        <v>393</v>
      </c>
      <c r="G50" s="10">
        <v>5</v>
      </c>
      <c r="H50" s="10">
        <v>4</v>
      </c>
      <c r="I50" s="58">
        <v>4415.2</v>
      </c>
      <c r="J50" s="58">
        <v>3767.9</v>
      </c>
      <c r="K50" s="58">
        <v>3460.4</v>
      </c>
      <c r="L50" s="61">
        <v>137</v>
      </c>
      <c r="M50" s="58">
        <f t="shared" si="2"/>
        <v>2893035.3</v>
      </c>
      <c r="N50" s="58">
        <v>0</v>
      </c>
      <c r="O50" s="58">
        <v>0</v>
      </c>
      <c r="P50" s="58">
        <v>0</v>
      </c>
      <c r="Q50" s="58">
        <f>'Таблица 3 '!C47</f>
        <v>2893035.3</v>
      </c>
      <c r="R50" s="58">
        <f t="shared" si="3"/>
        <v>2893035.3</v>
      </c>
      <c r="S50" s="58">
        <v>0</v>
      </c>
      <c r="T50" s="67">
        <f t="shared" si="5"/>
        <v>767.81106186469913</v>
      </c>
      <c r="U50" s="67">
        <v>767.81106186469913</v>
      </c>
      <c r="V50" s="57" t="s">
        <v>38</v>
      </c>
    </row>
    <row r="51" spans="1:22" ht="45" x14ac:dyDescent="0.25">
      <c r="A51" s="35">
        <v>37</v>
      </c>
      <c r="B51" s="18" t="s">
        <v>85</v>
      </c>
      <c r="C51" s="35" t="s">
        <v>23</v>
      </c>
      <c r="D51" s="35">
        <v>1988</v>
      </c>
      <c r="E51" s="35">
        <v>2021</v>
      </c>
      <c r="F51" s="35" t="s">
        <v>393</v>
      </c>
      <c r="G51" s="10">
        <v>5</v>
      </c>
      <c r="H51" s="10">
        <v>8</v>
      </c>
      <c r="I51" s="58">
        <v>7256.8</v>
      </c>
      <c r="J51" s="58">
        <v>5241.6000000000004</v>
      </c>
      <c r="K51" s="58">
        <v>4987.8</v>
      </c>
      <c r="L51" s="61">
        <v>235</v>
      </c>
      <c r="M51" s="58">
        <f t="shared" si="2"/>
        <v>2970008.04</v>
      </c>
      <c r="N51" s="58">
        <v>0</v>
      </c>
      <c r="O51" s="58">
        <v>0</v>
      </c>
      <c r="P51" s="58">
        <v>0</v>
      </c>
      <c r="Q51" s="58">
        <f>'Таблица 3 '!C48</f>
        <v>2970008.04</v>
      </c>
      <c r="R51" s="58">
        <f t="shared" si="3"/>
        <v>2970008.04</v>
      </c>
      <c r="S51" s="58">
        <v>0</v>
      </c>
      <c r="T51" s="67">
        <f t="shared" si="5"/>
        <v>566.62241300366293</v>
      </c>
      <c r="U51" s="67">
        <v>566.62241300366293</v>
      </c>
      <c r="V51" s="57" t="s">
        <v>38</v>
      </c>
    </row>
    <row r="52" spans="1:22" ht="45" x14ac:dyDescent="0.25">
      <c r="A52" s="35">
        <v>38</v>
      </c>
      <c r="B52" s="18" t="s">
        <v>396</v>
      </c>
      <c r="C52" s="35" t="s">
        <v>23</v>
      </c>
      <c r="D52" s="35" t="s">
        <v>153</v>
      </c>
      <c r="E52" s="35">
        <v>2018</v>
      </c>
      <c r="F52" s="35" t="s">
        <v>393</v>
      </c>
      <c r="G52" s="10">
        <v>5</v>
      </c>
      <c r="H52" s="10">
        <v>4</v>
      </c>
      <c r="I52" s="58">
        <v>4506.8999999999996</v>
      </c>
      <c r="J52" s="58">
        <v>4026.8</v>
      </c>
      <c r="K52" s="58">
        <v>3073.8</v>
      </c>
      <c r="L52" s="61">
        <v>123</v>
      </c>
      <c r="M52" s="58">
        <f t="shared" si="2"/>
        <v>6150096.3900000006</v>
      </c>
      <c r="N52" s="58">
        <v>0</v>
      </c>
      <c r="O52" s="58">
        <v>0</v>
      </c>
      <c r="P52" s="58">
        <v>0</v>
      </c>
      <c r="Q52" s="58">
        <f>'Таблица 3 '!C49</f>
        <v>6150096.3900000006</v>
      </c>
      <c r="R52" s="58">
        <f t="shared" si="3"/>
        <v>6150096.3900000006</v>
      </c>
      <c r="S52" s="58">
        <v>0</v>
      </c>
      <c r="T52" s="67">
        <f t="shared" si="5"/>
        <v>1527.2912461507897</v>
      </c>
      <c r="U52" s="67">
        <v>1527.2912461507897</v>
      </c>
      <c r="V52" s="57" t="s">
        <v>38</v>
      </c>
    </row>
    <row r="53" spans="1:22" ht="45" x14ac:dyDescent="0.25">
      <c r="A53" s="35">
        <v>39</v>
      </c>
      <c r="B53" s="18" t="s">
        <v>93</v>
      </c>
      <c r="C53" s="35" t="s">
        <v>23</v>
      </c>
      <c r="D53" s="35">
        <v>1991</v>
      </c>
      <c r="E53" s="35" t="s">
        <v>22</v>
      </c>
      <c r="F53" s="35" t="s">
        <v>393</v>
      </c>
      <c r="G53" s="10">
        <v>5</v>
      </c>
      <c r="H53" s="10">
        <v>4</v>
      </c>
      <c r="I53" s="58">
        <v>4046.2</v>
      </c>
      <c r="J53" s="58">
        <v>2839.6</v>
      </c>
      <c r="K53" s="58">
        <v>2839.6</v>
      </c>
      <c r="L53" s="61">
        <v>113</v>
      </c>
      <c r="M53" s="58">
        <f t="shared" si="2"/>
        <v>251803.16</v>
      </c>
      <c r="N53" s="58">
        <v>0</v>
      </c>
      <c r="O53" s="58">
        <v>0</v>
      </c>
      <c r="P53" s="58">
        <v>0</v>
      </c>
      <c r="Q53" s="58">
        <f>'Таблица 3 '!C50</f>
        <v>251803.16</v>
      </c>
      <c r="R53" s="58">
        <f t="shared" si="3"/>
        <v>251803.16</v>
      </c>
      <c r="S53" s="58">
        <v>0</v>
      </c>
      <c r="T53" s="67">
        <f t="shared" si="5"/>
        <v>88.675574024510496</v>
      </c>
      <c r="U53" s="67">
        <v>88.675574024510496</v>
      </c>
      <c r="V53" s="57" t="s">
        <v>38</v>
      </c>
    </row>
    <row r="54" spans="1:22" ht="46.5" customHeight="1" x14ac:dyDescent="0.25">
      <c r="A54" s="35">
        <v>40</v>
      </c>
      <c r="B54" s="18" t="s">
        <v>813</v>
      </c>
      <c r="C54" s="35" t="s">
        <v>681</v>
      </c>
      <c r="D54" s="35">
        <v>2003</v>
      </c>
      <c r="E54" s="35" t="s">
        <v>226</v>
      </c>
      <c r="F54" s="35" t="s">
        <v>415</v>
      </c>
      <c r="G54" s="10">
        <v>5</v>
      </c>
      <c r="H54" s="10">
        <v>3</v>
      </c>
      <c r="I54" s="58">
        <v>5189.8999999999996</v>
      </c>
      <c r="J54" s="58">
        <v>3546.3</v>
      </c>
      <c r="K54" s="58">
        <v>3168.4</v>
      </c>
      <c r="L54" s="61">
        <v>138</v>
      </c>
      <c r="M54" s="58">
        <f t="shared" si="2"/>
        <v>1972515.61</v>
      </c>
      <c r="N54" s="58">
        <v>0</v>
      </c>
      <c r="O54" s="58">
        <v>0</v>
      </c>
      <c r="P54" s="58">
        <v>0</v>
      </c>
      <c r="Q54" s="58">
        <f>'Таблица 3 '!C51</f>
        <v>1972515.61</v>
      </c>
      <c r="R54" s="58">
        <f t="shared" si="3"/>
        <v>1972515.61</v>
      </c>
      <c r="S54" s="58">
        <v>0</v>
      </c>
      <c r="T54" s="67">
        <f t="shared" si="5"/>
        <v>556.21792008572311</v>
      </c>
      <c r="U54" s="67">
        <v>556.21792008572311</v>
      </c>
      <c r="V54" s="57" t="s">
        <v>38</v>
      </c>
    </row>
    <row r="55" spans="1:22" ht="46.5" customHeight="1" x14ac:dyDescent="0.25">
      <c r="A55" s="35">
        <v>41</v>
      </c>
      <c r="B55" s="18" t="s">
        <v>814</v>
      </c>
      <c r="C55" s="35" t="s">
        <v>681</v>
      </c>
      <c r="D55" s="35">
        <v>1981</v>
      </c>
      <c r="E55" s="35" t="s">
        <v>226</v>
      </c>
      <c r="F55" s="35" t="s">
        <v>415</v>
      </c>
      <c r="G55" s="10">
        <v>5</v>
      </c>
      <c r="H55" s="10">
        <v>5</v>
      </c>
      <c r="I55" s="58">
        <v>4454.6000000000004</v>
      </c>
      <c r="J55" s="58">
        <v>3491.8</v>
      </c>
      <c r="K55" s="58">
        <v>3182.9</v>
      </c>
      <c r="L55" s="61">
        <v>151</v>
      </c>
      <c r="M55" s="58">
        <f t="shared" si="2"/>
        <v>1928143.7499999998</v>
      </c>
      <c r="N55" s="58">
        <v>0</v>
      </c>
      <c r="O55" s="58">
        <v>0</v>
      </c>
      <c r="P55" s="58">
        <v>0</v>
      </c>
      <c r="Q55" s="58">
        <f>'Таблица 3 '!C52</f>
        <v>1928143.7499999998</v>
      </c>
      <c r="R55" s="58">
        <f t="shared" si="3"/>
        <v>1928143.7499999998</v>
      </c>
      <c r="S55" s="58">
        <v>0</v>
      </c>
      <c r="T55" s="67">
        <f t="shared" si="5"/>
        <v>552.19192107222625</v>
      </c>
      <c r="U55" s="67">
        <v>552.19192107222625</v>
      </c>
      <c r="V55" s="57" t="s">
        <v>38</v>
      </c>
    </row>
    <row r="56" spans="1:22" ht="45" x14ac:dyDescent="0.25">
      <c r="A56" s="35">
        <v>42</v>
      </c>
      <c r="B56" s="18" t="s">
        <v>102</v>
      </c>
      <c r="C56" s="35" t="s">
        <v>23</v>
      </c>
      <c r="D56" s="35" t="s">
        <v>72</v>
      </c>
      <c r="E56" s="35" t="s">
        <v>22</v>
      </c>
      <c r="F56" s="35" t="s">
        <v>393</v>
      </c>
      <c r="G56" s="10">
        <v>5</v>
      </c>
      <c r="H56" s="10">
        <v>4</v>
      </c>
      <c r="I56" s="58">
        <v>3051.2</v>
      </c>
      <c r="J56" s="58">
        <v>2762.3</v>
      </c>
      <c r="K56" s="58">
        <v>2550.6</v>
      </c>
      <c r="L56" s="61">
        <v>111</v>
      </c>
      <c r="M56" s="58">
        <f t="shared" si="2"/>
        <v>4075378.14</v>
      </c>
      <c r="N56" s="58">
        <v>0</v>
      </c>
      <c r="O56" s="58">
        <v>0</v>
      </c>
      <c r="P56" s="58">
        <v>0</v>
      </c>
      <c r="Q56" s="58">
        <f>'Таблица 3 '!C53</f>
        <v>4075378.14</v>
      </c>
      <c r="R56" s="58">
        <f t="shared" si="3"/>
        <v>4075378.14</v>
      </c>
      <c r="S56" s="58">
        <v>0</v>
      </c>
      <c r="T56" s="67">
        <f t="shared" si="5"/>
        <v>1475.3568185932013</v>
      </c>
      <c r="U56" s="67">
        <v>1475.3568185932013</v>
      </c>
      <c r="V56" s="57" t="s">
        <v>38</v>
      </c>
    </row>
    <row r="57" spans="1:22" ht="46.5" customHeight="1" x14ac:dyDescent="0.25">
      <c r="A57" s="35">
        <v>43</v>
      </c>
      <c r="B57" s="18" t="s">
        <v>815</v>
      </c>
      <c r="C57" s="35" t="s">
        <v>681</v>
      </c>
      <c r="D57" s="35">
        <v>2002</v>
      </c>
      <c r="E57" s="35" t="s">
        <v>226</v>
      </c>
      <c r="F57" s="35" t="s">
        <v>415</v>
      </c>
      <c r="G57" s="10">
        <v>9</v>
      </c>
      <c r="H57" s="10">
        <v>5</v>
      </c>
      <c r="I57" s="58">
        <v>14793</v>
      </c>
      <c r="J57" s="58">
        <v>12696.6</v>
      </c>
      <c r="K57" s="58">
        <v>11822.4</v>
      </c>
      <c r="L57" s="61">
        <v>228</v>
      </c>
      <c r="M57" s="58">
        <f t="shared" si="2"/>
        <v>650000</v>
      </c>
      <c r="N57" s="58">
        <v>0</v>
      </c>
      <c r="O57" s="58">
        <v>0</v>
      </c>
      <c r="P57" s="58">
        <v>0</v>
      </c>
      <c r="Q57" s="58">
        <f>'Таблица 3 '!C54</f>
        <v>650000</v>
      </c>
      <c r="R57" s="58">
        <f t="shared" si="3"/>
        <v>650000</v>
      </c>
      <c r="S57" s="58">
        <v>0</v>
      </c>
      <c r="T57" s="67">
        <f t="shared" si="5"/>
        <v>51.194808058850398</v>
      </c>
      <c r="U57" s="67">
        <v>51.194808058850398</v>
      </c>
      <c r="V57" s="57" t="s">
        <v>38</v>
      </c>
    </row>
    <row r="58" spans="1:22" ht="45" x14ac:dyDescent="0.25">
      <c r="A58" s="35">
        <v>44</v>
      </c>
      <c r="B58" s="18" t="s">
        <v>113</v>
      </c>
      <c r="C58" s="35" t="s">
        <v>23</v>
      </c>
      <c r="D58" s="35" t="s">
        <v>147</v>
      </c>
      <c r="E58" s="35">
        <v>2018</v>
      </c>
      <c r="F58" s="35" t="s">
        <v>393</v>
      </c>
      <c r="G58" s="10">
        <v>5</v>
      </c>
      <c r="H58" s="10">
        <v>4</v>
      </c>
      <c r="I58" s="58">
        <v>4377.8999999999996</v>
      </c>
      <c r="J58" s="58">
        <v>3150.6</v>
      </c>
      <c r="K58" s="58">
        <v>3120.2</v>
      </c>
      <c r="L58" s="61">
        <v>109</v>
      </c>
      <c r="M58" s="58">
        <f t="shared" si="2"/>
        <v>8705682.040000001</v>
      </c>
      <c r="N58" s="58">
        <v>0</v>
      </c>
      <c r="O58" s="58">
        <v>0</v>
      </c>
      <c r="P58" s="58">
        <v>0</v>
      </c>
      <c r="Q58" s="58">
        <f>'Таблица 3 '!C55</f>
        <v>8705682.040000001</v>
      </c>
      <c r="R58" s="58">
        <f t="shared" si="3"/>
        <v>8705682.040000001</v>
      </c>
      <c r="S58" s="58">
        <v>0</v>
      </c>
      <c r="T58" s="67">
        <f t="shared" si="5"/>
        <v>2763.1822636958045</v>
      </c>
      <c r="U58" s="67">
        <v>2763.1822636958045</v>
      </c>
      <c r="V58" s="57" t="s">
        <v>38</v>
      </c>
    </row>
    <row r="59" spans="1:22" ht="45" x14ac:dyDescent="0.25">
      <c r="A59" s="35">
        <v>45</v>
      </c>
      <c r="B59" s="18" t="s">
        <v>114</v>
      </c>
      <c r="C59" s="35" t="s">
        <v>23</v>
      </c>
      <c r="D59" s="35" t="s">
        <v>31</v>
      </c>
      <c r="E59" s="35">
        <v>2019</v>
      </c>
      <c r="F59" s="35" t="s">
        <v>393</v>
      </c>
      <c r="G59" s="10">
        <v>5</v>
      </c>
      <c r="H59" s="10">
        <v>3</v>
      </c>
      <c r="I59" s="58">
        <v>3303.6</v>
      </c>
      <c r="J59" s="58">
        <v>3303.6</v>
      </c>
      <c r="K59" s="58">
        <v>2921.7</v>
      </c>
      <c r="L59" s="61">
        <v>61</v>
      </c>
      <c r="M59" s="58">
        <f t="shared" si="2"/>
        <v>2747023.35</v>
      </c>
      <c r="N59" s="58">
        <v>0</v>
      </c>
      <c r="O59" s="58">
        <v>0</v>
      </c>
      <c r="P59" s="58">
        <v>0</v>
      </c>
      <c r="Q59" s="58">
        <f>'Таблица 3 '!C56</f>
        <v>2747023.35</v>
      </c>
      <c r="R59" s="58">
        <f t="shared" si="3"/>
        <v>2747023.35</v>
      </c>
      <c r="S59" s="58">
        <v>0</v>
      </c>
      <c r="T59" s="67">
        <f t="shared" si="5"/>
        <v>831.52420087177632</v>
      </c>
      <c r="U59" s="67">
        <v>831.52420087177632</v>
      </c>
      <c r="V59" s="57" t="s">
        <v>38</v>
      </c>
    </row>
    <row r="60" spans="1:22" ht="45" x14ac:dyDescent="0.25">
      <c r="A60" s="35">
        <v>46</v>
      </c>
      <c r="B60" s="18" t="s">
        <v>83</v>
      </c>
      <c r="C60" s="35" t="s">
        <v>23</v>
      </c>
      <c r="D60" s="35">
        <v>1972</v>
      </c>
      <c r="E60" s="35" t="s">
        <v>22</v>
      </c>
      <c r="F60" s="35" t="s">
        <v>87</v>
      </c>
      <c r="G60" s="10">
        <v>5</v>
      </c>
      <c r="H60" s="10">
        <v>4</v>
      </c>
      <c r="I60" s="58">
        <v>3869.3</v>
      </c>
      <c r="J60" s="58">
        <v>3872.6</v>
      </c>
      <c r="K60" s="58">
        <v>3774.4</v>
      </c>
      <c r="L60" s="61">
        <v>175</v>
      </c>
      <c r="M60" s="58">
        <f t="shared" si="2"/>
        <v>1260481.46</v>
      </c>
      <c r="N60" s="58">
        <v>0</v>
      </c>
      <c r="O60" s="58">
        <v>0</v>
      </c>
      <c r="P60" s="58">
        <v>0</v>
      </c>
      <c r="Q60" s="58">
        <f>'Таблица 3 '!C57</f>
        <v>1260481.46</v>
      </c>
      <c r="R60" s="58">
        <f t="shared" si="3"/>
        <v>1260481.46</v>
      </c>
      <c r="S60" s="58">
        <v>0</v>
      </c>
      <c r="T60" s="67">
        <f t="shared" si="5"/>
        <v>325.48713009347728</v>
      </c>
      <c r="U60" s="67">
        <v>325.48713009347728</v>
      </c>
      <c r="V60" s="57" t="s">
        <v>38</v>
      </c>
    </row>
    <row r="61" spans="1:22" ht="45" x14ac:dyDescent="0.25">
      <c r="A61" s="35">
        <v>47</v>
      </c>
      <c r="B61" s="18" t="s">
        <v>307</v>
      </c>
      <c r="C61" s="35" t="s">
        <v>23</v>
      </c>
      <c r="D61" s="35">
        <v>1979</v>
      </c>
      <c r="E61" s="35" t="s">
        <v>22</v>
      </c>
      <c r="F61" s="35" t="s">
        <v>414</v>
      </c>
      <c r="G61" s="10">
        <v>5</v>
      </c>
      <c r="H61" s="10">
        <v>5</v>
      </c>
      <c r="I61" s="58">
        <v>5140.6000000000004</v>
      </c>
      <c r="J61" s="58">
        <v>4626.6000000000004</v>
      </c>
      <c r="K61" s="58">
        <v>4626.6000000000004</v>
      </c>
      <c r="L61" s="61">
        <v>205</v>
      </c>
      <c r="M61" s="58">
        <f t="shared" si="2"/>
        <v>6317203.2000000002</v>
      </c>
      <c r="N61" s="58">
        <v>0</v>
      </c>
      <c r="O61" s="58">
        <v>0</v>
      </c>
      <c r="P61" s="58">
        <v>0</v>
      </c>
      <c r="Q61" s="58">
        <f>'Таблица 3 '!C58</f>
        <v>6317203.2000000002</v>
      </c>
      <c r="R61" s="58">
        <f t="shared" si="3"/>
        <v>6317203.2000000002</v>
      </c>
      <c r="S61" s="58">
        <v>0</v>
      </c>
      <c r="T61" s="67">
        <f t="shared" si="5"/>
        <v>1365.4094151212553</v>
      </c>
      <c r="U61" s="67">
        <v>1365.4094151212553</v>
      </c>
      <c r="V61" s="57" t="s">
        <v>38</v>
      </c>
    </row>
    <row r="62" spans="1:22" ht="42.75" customHeight="1" x14ac:dyDescent="0.25">
      <c r="A62" s="35">
        <v>48</v>
      </c>
      <c r="B62" s="18" t="s">
        <v>816</v>
      </c>
      <c r="C62" s="35" t="s">
        <v>681</v>
      </c>
      <c r="D62" s="35">
        <v>1966</v>
      </c>
      <c r="E62" s="35">
        <v>2021</v>
      </c>
      <c r="F62" s="35" t="s">
        <v>87</v>
      </c>
      <c r="G62" s="10">
        <v>5</v>
      </c>
      <c r="H62" s="10">
        <v>6</v>
      </c>
      <c r="I62" s="58">
        <v>5723.4</v>
      </c>
      <c r="J62" s="58">
        <v>5722.5</v>
      </c>
      <c r="K62" s="58">
        <v>5306.8</v>
      </c>
      <c r="L62" s="61">
        <v>264</v>
      </c>
      <c r="M62" s="58">
        <f t="shared" si="2"/>
        <v>2279826.65</v>
      </c>
      <c r="N62" s="58">
        <v>0</v>
      </c>
      <c r="O62" s="58">
        <v>0</v>
      </c>
      <c r="P62" s="58">
        <v>0</v>
      </c>
      <c r="Q62" s="58">
        <f>'Таблица 3 '!C59</f>
        <v>2279826.65</v>
      </c>
      <c r="R62" s="58">
        <f t="shared" si="3"/>
        <v>2279826.65</v>
      </c>
      <c r="S62" s="58">
        <v>0</v>
      </c>
      <c r="T62" s="67">
        <f t="shared" si="5"/>
        <v>398.39696810834425</v>
      </c>
      <c r="U62" s="67">
        <v>398.39696810834425</v>
      </c>
      <c r="V62" s="57" t="s">
        <v>38</v>
      </c>
    </row>
    <row r="63" spans="1:22" ht="45" x14ac:dyDescent="0.25">
      <c r="A63" s="35">
        <v>49</v>
      </c>
      <c r="B63" s="18" t="s">
        <v>130</v>
      </c>
      <c r="C63" s="35" t="s">
        <v>23</v>
      </c>
      <c r="D63" s="35" t="s">
        <v>147</v>
      </c>
      <c r="E63" s="35">
        <v>2020</v>
      </c>
      <c r="F63" s="35" t="s">
        <v>393</v>
      </c>
      <c r="G63" s="10">
        <v>5</v>
      </c>
      <c r="H63" s="10">
        <v>6</v>
      </c>
      <c r="I63" s="58">
        <v>6826.3</v>
      </c>
      <c r="J63" s="58">
        <v>5080.8999999999996</v>
      </c>
      <c r="K63" s="58">
        <v>4919.3999999999996</v>
      </c>
      <c r="L63" s="61">
        <v>167</v>
      </c>
      <c r="M63" s="58">
        <f t="shared" si="2"/>
        <v>2506024.7999999998</v>
      </c>
      <c r="N63" s="58">
        <v>0</v>
      </c>
      <c r="O63" s="58">
        <v>0</v>
      </c>
      <c r="P63" s="58">
        <v>0</v>
      </c>
      <c r="Q63" s="58">
        <f>'Таблица 3 '!C60</f>
        <v>2506024.7999999998</v>
      </c>
      <c r="R63" s="58">
        <f t="shared" si="3"/>
        <v>2506024.7999999998</v>
      </c>
      <c r="S63" s="58">
        <v>0</v>
      </c>
      <c r="T63" s="67">
        <f t="shared" si="5"/>
        <v>493.22458619535911</v>
      </c>
      <c r="U63" s="67">
        <v>493.22458619535911</v>
      </c>
      <c r="V63" s="57" t="s">
        <v>38</v>
      </c>
    </row>
    <row r="64" spans="1:22" ht="56.25" customHeight="1" x14ac:dyDescent="0.25">
      <c r="A64" s="35">
        <v>50</v>
      </c>
      <c r="B64" s="18" t="s">
        <v>685</v>
      </c>
      <c r="C64" s="35" t="s">
        <v>1046</v>
      </c>
      <c r="D64" s="35">
        <v>1992</v>
      </c>
      <c r="E64" s="35">
        <v>2022</v>
      </c>
      <c r="F64" s="35" t="s">
        <v>415</v>
      </c>
      <c r="G64" s="10">
        <v>9</v>
      </c>
      <c r="H64" s="10">
        <v>4</v>
      </c>
      <c r="I64" s="58">
        <v>11358.9</v>
      </c>
      <c r="J64" s="58">
        <v>10098.200000000001</v>
      </c>
      <c r="K64" s="58">
        <v>8068</v>
      </c>
      <c r="L64" s="61">
        <v>274</v>
      </c>
      <c r="M64" s="58">
        <f t="shared" si="2"/>
        <v>906148</v>
      </c>
      <c r="N64" s="58">
        <v>0</v>
      </c>
      <c r="O64" s="58">
        <v>0</v>
      </c>
      <c r="P64" s="58">
        <v>0</v>
      </c>
      <c r="Q64" s="58">
        <f>'Таблица 3 '!C61</f>
        <v>906148</v>
      </c>
      <c r="R64" s="58">
        <f t="shared" si="3"/>
        <v>906148</v>
      </c>
      <c r="S64" s="58">
        <v>0</v>
      </c>
      <c r="T64" s="67">
        <f t="shared" si="5"/>
        <v>89.733615891941128</v>
      </c>
      <c r="U64" s="67">
        <v>89.733615891941128</v>
      </c>
      <c r="V64" s="57" t="s">
        <v>38</v>
      </c>
    </row>
    <row r="65" spans="1:22" ht="45" x14ac:dyDescent="0.25">
      <c r="A65" s="35">
        <v>51</v>
      </c>
      <c r="B65" s="18" t="s">
        <v>127</v>
      </c>
      <c r="C65" s="35" t="s">
        <v>23</v>
      </c>
      <c r="D65" s="35" t="s">
        <v>52</v>
      </c>
      <c r="E65" s="35">
        <v>2021</v>
      </c>
      <c r="F65" s="35" t="s">
        <v>393</v>
      </c>
      <c r="G65" s="10">
        <v>2</v>
      </c>
      <c r="H65" s="10">
        <v>2</v>
      </c>
      <c r="I65" s="58">
        <v>899.3</v>
      </c>
      <c r="J65" s="58">
        <v>861.7</v>
      </c>
      <c r="K65" s="58">
        <v>805.8</v>
      </c>
      <c r="L65" s="61">
        <v>24</v>
      </c>
      <c r="M65" s="58">
        <f t="shared" si="2"/>
        <v>126683.84</v>
      </c>
      <c r="N65" s="58">
        <v>0</v>
      </c>
      <c r="O65" s="58">
        <v>0</v>
      </c>
      <c r="P65" s="58">
        <v>0</v>
      </c>
      <c r="Q65" s="58">
        <f>'Таблица 3 '!C62</f>
        <v>126683.84</v>
      </c>
      <c r="R65" s="58">
        <f t="shared" si="3"/>
        <v>126683.84</v>
      </c>
      <c r="S65" s="58">
        <v>0</v>
      </c>
      <c r="T65" s="67">
        <f t="shared" si="5"/>
        <v>147.01617732389462</v>
      </c>
      <c r="U65" s="67">
        <v>147.01617732389462</v>
      </c>
      <c r="V65" s="57" t="s">
        <v>38</v>
      </c>
    </row>
    <row r="66" spans="1:22" ht="45" x14ac:dyDescent="0.25">
      <c r="A66" s="35">
        <v>52</v>
      </c>
      <c r="B66" s="18" t="s">
        <v>505</v>
      </c>
      <c r="C66" s="35" t="s">
        <v>23</v>
      </c>
      <c r="D66" s="35">
        <v>1965</v>
      </c>
      <c r="E66" s="35" t="s">
        <v>22</v>
      </c>
      <c r="F66" s="35" t="s">
        <v>495</v>
      </c>
      <c r="G66" s="10">
        <v>5</v>
      </c>
      <c r="H66" s="10">
        <v>4</v>
      </c>
      <c r="I66" s="58">
        <v>2865.9</v>
      </c>
      <c r="J66" s="58">
        <v>1555</v>
      </c>
      <c r="K66" s="58">
        <v>975.5</v>
      </c>
      <c r="L66" s="61">
        <v>59</v>
      </c>
      <c r="M66" s="58">
        <f t="shared" si="2"/>
        <v>4138117.15</v>
      </c>
      <c r="N66" s="58">
        <v>0</v>
      </c>
      <c r="O66" s="58">
        <v>0</v>
      </c>
      <c r="P66" s="58">
        <v>0</v>
      </c>
      <c r="Q66" s="58">
        <f>'Таблица 3 '!C63</f>
        <v>4138117.15</v>
      </c>
      <c r="R66" s="58">
        <f t="shared" si="3"/>
        <v>4138117.15</v>
      </c>
      <c r="S66" s="58">
        <v>0</v>
      </c>
      <c r="T66" s="67">
        <f t="shared" si="5"/>
        <v>2661.1685852090031</v>
      </c>
      <c r="U66" s="67">
        <v>2661.1685852090031</v>
      </c>
      <c r="V66" s="57" t="s">
        <v>38</v>
      </c>
    </row>
    <row r="67" spans="1:22" ht="45" customHeight="1" x14ac:dyDescent="0.25">
      <c r="A67" s="35">
        <v>53</v>
      </c>
      <c r="B67" s="18" t="s">
        <v>817</v>
      </c>
      <c r="C67" s="35" t="s">
        <v>681</v>
      </c>
      <c r="D67" s="35">
        <v>1980</v>
      </c>
      <c r="E67" s="35" t="s">
        <v>226</v>
      </c>
      <c r="F67" s="35" t="s">
        <v>415</v>
      </c>
      <c r="G67" s="10">
        <v>5</v>
      </c>
      <c r="H67" s="10">
        <v>19</v>
      </c>
      <c r="I67" s="58">
        <v>18344.5</v>
      </c>
      <c r="J67" s="58">
        <v>12822.3</v>
      </c>
      <c r="K67" s="58">
        <v>11361.5</v>
      </c>
      <c r="L67" s="61">
        <v>598</v>
      </c>
      <c r="M67" s="58">
        <f t="shared" si="2"/>
        <v>10845795.110000001</v>
      </c>
      <c r="N67" s="58">
        <v>0</v>
      </c>
      <c r="O67" s="58">
        <v>0</v>
      </c>
      <c r="P67" s="58">
        <v>0</v>
      </c>
      <c r="Q67" s="58">
        <f>'Таблица 3 '!C64</f>
        <v>10845795.110000001</v>
      </c>
      <c r="R67" s="58">
        <f t="shared" si="3"/>
        <v>10845795.110000001</v>
      </c>
      <c r="S67" s="58">
        <v>0</v>
      </c>
      <c r="T67" s="67">
        <f t="shared" si="5"/>
        <v>845.8541065175516</v>
      </c>
      <c r="U67" s="67">
        <v>845.8541065175516</v>
      </c>
      <c r="V67" s="57" t="s">
        <v>38</v>
      </c>
    </row>
    <row r="68" spans="1:22" ht="45" x14ac:dyDescent="0.25">
      <c r="A68" s="35">
        <v>54</v>
      </c>
      <c r="B68" s="18" t="s">
        <v>397</v>
      </c>
      <c r="C68" s="35" t="s">
        <v>23</v>
      </c>
      <c r="D68" s="35" t="s">
        <v>145</v>
      </c>
      <c r="E68" s="35" t="s">
        <v>22</v>
      </c>
      <c r="F68" s="35" t="s">
        <v>87</v>
      </c>
      <c r="G68" s="10">
        <v>10</v>
      </c>
      <c r="H68" s="10">
        <v>4</v>
      </c>
      <c r="I68" s="58">
        <v>11683.6</v>
      </c>
      <c r="J68" s="58">
        <v>9475.5</v>
      </c>
      <c r="K68" s="58">
        <v>9279.7000000000007</v>
      </c>
      <c r="L68" s="61">
        <v>311</v>
      </c>
      <c r="M68" s="58">
        <f t="shared" si="2"/>
        <v>8182817</v>
      </c>
      <c r="N68" s="58">
        <v>0</v>
      </c>
      <c r="O68" s="58">
        <v>0</v>
      </c>
      <c r="P68" s="58">
        <v>0</v>
      </c>
      <c r="Q68" s="58">
        <f>'Таблица 3 '!C65</f>
        <v>8182817</v>
      </c>
      <c r="R68" s="58">
        <f t="shared" si="3"/>
        <v>8182817</v>
      </c>
      <c r="S68" s="58">
        <v>0</v>
      </c>
      <c r="T68" s="67">
        <f t="shared" si="5"/>
        <v>863.57627565827659</v>
      </c>
      <c r="U68" s="67">
        <v>863.57627565827659</v>
      </c>
      <c r="V68" s="57" t="s">
        <v>38</v>
      </c>
    </row>
    <row r="69" spans="1:22" ht="45" x14ac:dyDescent="0.25">
      <c r="A69" s="35">
        <v>55</v>
      </c>
      <c r="B69" s="18" t="s">
        <v>131</v>
      </c>
      <c r="C69" s="35" t="s">
        <v>23</v>
      </c>
      <c r="D69" s="35" t="s">
        <v>75</v>
      </c>
      <c r="E69" s="35">
        <v>2021</v>
      </c>
      <c r="F69" s="35" t="s">
        <v>393</v>
      </c>
      <c r="G69" s="10">
        <v>5</v>
      </c>
      <c r="H69" s="10">
        <v>2</v>
      </c>
      <c r="I69" s="58">
        <v>3676.7</v>
      </c>
      <c r="J69" s="58">
        <v>3255</v>
      </c>
      <c r="K69" s="58">
        <v>2246.3000000000002</v>
      </c>
      <c r="L69" s="61">
        <v>132</v>
      </c>
      <c r="M69" s="58">
        <f t="shared" si="2"/>
        <v>4291105.75</v>
      </c>
      <c r="N69" s="58">
        <v>0</v>
      </c>
      <c r="O69" s="58">
        <v>0</v>
      </c>
      <c r="P69" s="58">
        <v>0</v>
      </c>
      <c r="Q69" s="58">
        <f>'Таблица 3 '!C66</f>
        <v>4291105.75</v>
      </c>
      <c r="R69" s="58">
        <f t="shared" si="3"/>
        <v>4291105.75</v>
      </c>
      <c r="S69" s="58">
        <v>0</v>
      </c>
      <c r="T69" s="67">
        <f t="shared" si="5"/>
        <v>1318.3120583717357</v>
      </c>
      <c r="U69" s="67">
        <v>1318.3120583717357</v>
      </c>
      <c r="V69" s="57" t="s">
        <v>38</v>
      </c>
    </row>
    <row r="70" spans="1:22" ht="45" x14ac:dyDescent="0.25">
      <c r="A70" s="35">
        <v>56</v>
      </c>
      <c r="B70" s="18" t="s">
        <v>103</v>
      </c>
      <c r="C70" s="35" t="s">
        <v>23</v>
      </c>
      <c r="D70" s="35">
        <v>1980</v>
      </c>
      <c r="E70" s="35" t="s">
        <v>22</v>
      </c>
      <c r="F70" s="35" t="s">
        <v>87</v>
      </c>
      <c r="G70" s="10">
        <v>5</v>
      </c>
      <c r="H70" s="10">
        <v>6</v>
      </c>
      <c r="I70" s="58">
        <v>5911.46</v>
      </c>
      <c r="J70" s="58">
        <v>4240.6000000000004</v>
      </c>
      <c r="K70" s="58">
        <v>3826.6</v>
      </c>
      <c r="L70" s="61">
        <v>120</v>
      </c>
      <c r="M70" s="58">
        <f t="shared" si="2"/>
        <v>7348472.1699999999</v>
      </c>
      <c r="N70" s="58">
        <v>0</v>
      </c>
      <c r="O70" s="58">
        <v>0</v>
      </c>
      <c r="P70" s="58">
        <v>0</v>
      </c>
      <c r="Q70" s="58">
        <f>'Таблица 3 '!C67</f>
        <v>7348472.1699999999</v>
      </c>
      <c r="R70" s="58">
        <f t="shared" si="3"/>
        <v>7348472.1699999999</v>
      </c>
      <c r="S70" s="58">
        <v>0</v>
      </c>
      <c r="T70" s="67">
        <f t="shared" si="5"/>
        <v>1732.8850091968116</v>
      </c>
      <c r="U70" s="67">
        <v>1732.8850091968116</v>
      </c>
      <c r="V70" s="57" t="s">
        <v>38</v>
      </c>
    </row>
    <row r="71" spans="1:22" ht="45" x14ac:dyDescent="0.25">
      <c r="A71" s="35">
        <v>57</v>
      </c>
      <c r="B71" s="18" t="s">
        <v>129</v>
      </c>
      <c r="C71" s="35" t="s">
        <v>23</v>
      </c>
      <c r="D71" s="35" t="s">
        <v>152</v>
      </c>
      <c r="E71" s="35">
        <v>2018</v>
      </c>
      <c r="F71" s="35" t="s">
        <v>87</v>
      </c>
      <c r="G71" s="10">
        <v>5</v>
      </c>
      <c r="H71" s="10">
        <v>2</v>
      </c>
      <c r="I71" s="58">
        <v>2219.4</v>
      </c>
      <c r="J71" s="58">
        <v>1662.8</v>
      </c>
      <c r="K71" s="58">
        <v>1620.5</v>
      </c>
      <c r="L71" s="61">
        <v>67</v>
      </c>
      <c r="M71" s="58">
        <f t="shared" si="2"/>
        <v>58137.91</v>
      </c>
      <c r="N71" s="58">
        <v>0</v>
      </c>
      <c r="O71" s="58">
        <v>0</v>
      </c>
      <c r="P71" s="58">
        <v>0</v>
      </c>
      <c r="Q71" s="58">
        <f>'Таблица 3 '!C68</f>
        <v>58137.91</v>
      </c>
      <c r="R71" s="58">
        <f t="shared" si="3"/>
        <v>58137.91</v>
      </c>
      <c r="S71" s="58">
        <v>0</v>
      </c>
      <c r="T71" s="67">
        <f t="shared" si="5"/>
        <v>34.963862160211697</v>
      </c>
      <c r="U71" s="67">
        <v>34.963862160211697</v>
      </c>
      <c r="V71" s="57" t="s">
        <v>38</v>
      </c>
    </row>
    <row r="72" spans="1:22" ht="45" customHeight="1" x14ac:dyDescent="0.25">
      <c r="A72" s="35">
        <v>58</v>
      </c>
      <c r="B72" s="18" t="s">
        <v>818</v>
      </c>
      <c r="C72" s="35" t="s">
        <v>681</v>
      </c>
      <c r="D72" s="35">
        <v>1972</v>
      </c>
      <c r="E72" s="35">
        <v>2021</v>
      </c>
      <c r="F72" s="35" t="s">
        <v>415</v>
      </c>
      <c r="G72" s="10">
        <v>5</v>
      </c>
      <c r="H72" s="10">
        <v>4</v>
      </c>
      <c r="I72" s="58">
        <v>3366.3</v>
      </c>
      <c r="J72" s="58">
        <v>3361.1</v>
      </c>
      <c r="K72" s="58">
        <v>3238.2</v>
      </c>
      <c r="L72" s="61">
        <v>143</v>
      </c>
      <c r="M72" s="58">
        <f t="shared" si="2"/>
        <v>1949598.78</v>
      </c>
      <c r="N72" s="58">
        <v>0</v>
      </c>
      <c r="O72" s="58">
        <v>0</v>
      </c>
      <c r="P72" s="58">
        <v>0</v>
      </c>
      <c r="Q72" s="58">
        <f>'Таблица 3 '!C69</f>
        <v>1949598.78</v>
      </c>
      <c r="R72" s="58">
        <f t="shared" si="3"/>
        <v>1949598.78</v>
      </c>
      <c r="S72" s="58">
        <v>0</v>
      </c>
      <c r="T72" s="67">
        <f t="shared" si="5"/>
        <v>580.04783553003483</v>
      </c>
      <c r="U72" s="67">
        <v>580.04783553003483</v>
      </c>
      <c r="V72" s="57" t="s">
        <v>38</v>
      </c>
    </row>
    <row r="73" spans="1:22" ht="45" x14ac:dyDescent="0.25">
      <c r="A73" s="35">
        <v>59</v>
      </c>
      <c r="B73" s="18" t="s">
        <v>317</v>
      </c>
      <c r="C73" s="35" t="s">
        <v>23</v>
      </c>
      <c r="D73" s="35">
        <v>1990</v>
      </c>
      <c r="E73" s="35" t="s">
        <v>22</v>
      </c>
      <c r="F73" s="35" t="s">
        <v>414</v>
      </c>
      <c r="G73" s="10">
        <v>5</v>
      </c>
      <c r="H73" s="10">
        <v>3</v>
      </c>
      <c r="I73" s="58">
        <v>3034.2</v>
      </c>
      <c r="J73" s="58">
        <v>2199.4</v>
      </c>
      <c r="K73" s="58">
        <v>2199.4</v>
      </c>
      <c r="L73" s="61">
        <v>73</v>
      </c>
      <c r="M73" s="58">
        <f t="shared" si="2"/>
        <v>1843159.2</v>
      </c>
      <c r="N73" s="58">
        <v>0</v>
      </c>
      <c r="O73" s="58">
        <v>0</v>
      </c>
      <c r="P73" s="58">
        <v>0</v>
      </c>
      <c r="Q73" s="58">
        <f>'Таблица 3 '!C70</f>
        <v>1843159.2</v>
      </c>
      <c r="R73" s="58">
        <f t="shared" si="3"/>
        <v>1843159.2</v>
      </c>
      <c r="S73" s="58">
        <v>0</v>
      </c>
      <c r="T73" s="67">
        <f t="shared" si="5"/>
        <v>838.02818950622895</v>
      </c>
      <c r="U73" s="67">
        <v>838.02818950622895</v>
      </c>
      <c r="V73" s="57" t="s">
        <v>38</v>
      </c>
    </row>
    <row r="74" spans="1:22" ht="45" x14ac:dyDescent="0.25">
      <c r="A74" s="35">
        <v>60</v>
      </c>
      <c r="B74" s="18" t="s">
        <v>132</v>
      </c>
      <c r="C74" s="35" t="s">
        <v>23</v>
      </c>
      <c r="D74" s="35" t="s">
        <v>31</v>
      </c>
      <c r="E74" s="35">
        <v>2021</v>
      </c>
      <c r="F74" s="35" t="s">
        <v>87</v>
      </c>
      <c r="G74" s="10">
        <v>5</v>
      </c>
      <c r="H74" s="10">
        <v>2</v>
      </c>
      <c r="I74" s="58">
        <v>2738.2</v>
      </c>
      <c r="J74" s="58">
        <v>2401.6999999999998</v>
      </c>
      <c r="K74" s="58">
        <v>2035.7</v>
      </c>
      <c r="L74" s="61">
        <v>101</v>
      </c>
      <c r="M74" s="58">
        <f t="shared" si="2"/>
        <v>1543732.4400000002</v>
      </c>
      <c r="N74" s="58">
        <v>0</v>
      </c>
      <c r="O74" s="58">
        <v>0</v>
      </c>
      <c r="P74" s="58">
        <v>0</v>
      </c>
      <c r="Q74" s="58">
        <f>'Таблица 3 '!C71</f>
        <v>1543732.4400000002</v>
      </c>
      <c r="R74" s="58">
        <f t="shared" si="3"/>
        <v>1543732.4400000002</v>
      </c>
      <c r="S74" s="58">
        <v>0</v>
      </c>
      <c r="T74" s="67">
        <f t="shared" si="5"/>
        <v>642.76655702210951</v>
      </c>
      <c r="U74" s="67">
        <v>642.76655702210951</v>
      </c>
      <c r="V74" s="57" t="s">
        <v>38</v>
      </c>
    </row>
    <row r="75" spans="1:22" ht="45" x14ac:dyDescent="0.25">
      <c r="A75" s="35">
        <v>61</v>
      </c>
      <c r="B75" s="18" t="s">
        <v>412</v>
      </c>
      <c r="C75" s="35" t="s">
        <v>23</v>
      </c>
      <c r="D75" s="35">
        <v>1971</v>
      </c>
      <c r="E75" s="35" t="s">
        <v>22</v>
      </c>
      <c r="F75" s="35" t="s">
        <v>414</v>
      </c>
      <c r="G75" s="10">
        <v>5</v>
      </c>
      <c r="H75" s="10">
        <v>4</v>
      </c>
      <c r="I75" s="58">
        <v>3553.1</v>
      </c>
      <c r="J75" s="58">
        <v>3286.1</v>
      </c>
      <c r="K75" s="58">
        <v>3286.1</v>
      </c>
      <c r="L75" s="61">
        <v>155</v>
      </c>
      <c r="M75" s="58">
        <f t="shared" si="2"/>
        <v>1947291.79</v>
      </c>
      <c r="N75" s="58">
        <v>0</v>
      </c>
      <c r="O75" s="58">
        <v>0</v>
      </c>
      <c r="P75" s="58">
        <v>0</v>
      </c>
      <c r="Q75" s="58">
        <f>'Таблица 3 '!C72</f>
        <v>1947291.79</v>
      </c>
      <c r="R75" s="58">
        <f t="shared" si="3"/>
        <v>1947291.79</v>
      </c>
      <c r="S75" s="58">
        <v>0</v>
      </c>
      <c r="T75" s="67">
        <f t="shared" si="5"/>
        <v>592.58445878092573</v>
      </c>
      <c r="U75" s="67">
        <v>592.58445878092573</v>
      </c>
      <c r="V75" s="57" t="s">
        <v>38</v>
      </c>
    </row>
    <row r="76" spans="1:22" ht="45" x14ac:dyDescent="0.25">
      <c r="A76" s="35">
        <v>62</v>
      </c>
      <c r="B76" s="18" t="s">
        <v>104</v>
      </c>
      <c r="C76" s="35" t="s">
        <v>23</v>
      </c>
      <c r="D76" s="35" t="s">
        <v>70</v>
      </c>
      <c r="E76" s="35" t="s">
        <v>22</v>
      </c>
      <c r="F76" s="35" t="s">
        <v>393</v>
      </c>
      <c r="G76" s="10">
        <v>6</v>
      </c>
      <c r="H76" s="10">
        <v>6</v>
      </c>
      <c r="I76" s="58">
        <v>6691.6</v>
      </c>
      <c r="J76" s="58">
        <v>4461.3</v>
      </c>
      <c r="K76" s="58">
        <v>3710.5</v>
      </c>
      <c r="L76" s="61">
        <v>150</v>
      </c>
      <c r="M76" s="58">
        <f t="shared" si="2"/>
        <v>4362697.26</v>
      </c>
      <c r="N76" s="58">
        <v>0</v>
      </c>
      <c r="O76" s="58">
        <v>0</v>
      </c>
      <c r="P76" s="58">
        <v>0</v>
      </c>
      <c r="Q76" s="58">
        <f>'Таблица 3 '!C73</f>
        <v>4362697.26</v>
      </c>
      <c r="R76" s="58">
        <f t="shared" si="3"/>
        <v>4362697.26</v>
      </c>
      <c r="S76" s="58">
        <v>0</v>
      </c>
      <c r="T76" s="67">
        <f t="shared" si="5"/>
        <v>977.89820455920915</v>
      </c>
      <c r="U76" s="67">
        <v>977.89820455920915</v>
      </c>
      <c r="V76" s="57" t="s">
        <v>38</v>
      </c>
    </row>
    <row r="77" spans="1:22" ht="45" x14ac:dyDescent="0.25">
      <c r="A77" s="35">
        <v>63</v>
      </c>
      <c r="B77" s="18" t="s">
        <v>259</v>
      </c>
      <c r="C77" s="35" t="s">
        <v>23</v>
      </c>
      <c r="D77" s="35">
        <v>1960</v>
      </c>
      <c r="E77" s="35" t="s">
        <v>22</v>
      </c>
      <c r="F77" s="35" t="s">
        <v>393</v>
      </c>
      <c r="G77" s="10">
        <v>4</v>
      </c>
      <c r="H77" s="10">
        <v>2</v>
      </c>
      <c r="I77" s="58">
        <v>1896.7</v>
      </c>
      <c r="J77" s="58">
        <v>1371.9</v>
      </c>
      <c r="K77" s="58">
        <v>1308.3</v>
      </c>
      <c r="L77" s="61">
        <v>43</v>
      </c>
      <c r="M77" s="58">
        <f t="shared" si="2"/>
        <v>2751196.8</v>
      </c>
      <c r="N77" s="58">
        <v>0</v>
      </c>
      <c r="O77" s="58">
        <v>0</v>
      </c>
      <c r="P77" s="58">
        <v>0</v>
      </c>
      <c r="Q77" s="58">
        <f>'Таблица 3 '!C74</f>
        <v>2751196.8</v>
      </c>
      <c r="R77" s="58">
        <f t="shared" si="3"/>
        <v>2751196.8</v>
      </c>
      <c r="S77" s="58">
        <v>0</v>
      </c>
      <c r="T77" s="67">
        <f t="shared" ref="T77:T103" si="6">M77/J77</f>
        <v>2005.3916466214737</v>
      </c>
      <c r="U77" s="67">
        <v>2005.3916466214737</v>
      </c>
      <c r="V77" s="57" t="s">
        <v>38</v>
      </c>
    </row>
    <row r="78" spans="1:22" ht="45" x14ac:dyDescent="0.25">
      <c r="A78" s="35">
        <v>64</v>
      </c>
      <c r="B78" s="18" t="s">
        <v>310</v>
      </c>
      <c r="C78" s="35" t="s">
        <v>23</v>
      </c>
      <c r="D78" s="35">
        <v>1990</v>
      </c>
      <c r="E78" s="35" t="s">
        <v>22</v>
      </c>
      <c r="F78" s="35" t="s">
        <v>495</v>
      </c>
      <c r="G78" s="10">
        <v>5</v>
      </c>
      <c r="H78" s="10">
        <v>6</v>
      </c>
      <c r="I78" s="58">
        <v>6403.3</v>
      </c>
      <c r="J78" s="58">
        <v>4930.8999999999996</v>
      </c>
      <c r="K78" s="58">
        <v>4071.1</v>
      </c>
      <c r="L78" s="61">
        <v>213</v>
      </c>
      <c r="M78" s="58">
        <f t="shared" si="2"/>
        <v>4969404.12</v>
      </c>
      <c r="N78" s="58">
        <v>0</v>
      </c>
      <c r="O78" s="58">
        <v>0</v>
      </c>
      <c r="P78" s="58">
        <v>0</v>
      </c>
      <c r="Q78" s="58">
        <f>'Таблица 3 '!C75</f>
        <v>4969404.12</v>
      </c>
      <c r="R78" s="58">
        <f t="shared" si="3"/>
        <v>4969404.12</v>
      </c>
      <c r="S78" s="58">
        <v>0</v>
      </c>
      <c r="T78" s="67">
        <f t="shared" si="6"/>
        <v>1007.8087407978261</v>
      </c>
      <c r="U78" s="67">
        <v>1007.8087407978261</v>
      </c>
      <c r="V78" s="57" t="s">
        <v>38</v>
      </c>
    </row>
    <row r="79" spans="1:22" ht="45" x14ac:dyDescent="0.25">
      <c r="A79" s="35">
        <v>65</v>
      </c>
      <c r="B79" s="18" t="s">
        <v>90</v>
      </c>
      <c r="C79" s="35" t="s">
        <v>23</v>
      </c>
      <c r="D79" s="35" t="s">
        <v>31</v>
      </c>
      <c r="E79" s="35" t="s">
        <v>22</v>
      </c>
      <c r="F79" s="35" t="s">
        <v>87</v>
      </c>
      <c r="G79" s="10">
        <v>7</v>
      </c>
      <c r="H79" s="10">
        <v>2</v>
      </c>
      <c r="I79" s="58">
        <v>3265.3</v>
      </c>
      <c r="J79" s="58">
        <v>2601.6999999999998</v>
      </c>
      <c r="K79" s="58">
        <v>2543.6999999999998</v>
      </c>
      <c r="L79" s="61">
        <v>68</v>
      </c>
      <c r="M79" s="58">
        <f t="shared" si="2"/>
        <v>3581463.81</v>
      </c>
      <c r="N79" s="58">
        <v>0</v>
      </c>
      <c r="O79" s="58">
        <v>0</v>
      </c>
      <c r="P79" s="58">
        <v>0</v>
      </c>
      <c r="Q79" s="58">
        <f>'Таблица 3 '!C76</f>
        <v>3581463.81</v>
      </c>
      <c r="R79" s="58">
        <f t="shared" si="3"/>
        <v>3581463.81</v>
      </c>
      <c r="S79" s="58">
        <v>0</v>
      </c>
      <c r="T79" s="67">
        <f t="shared" si="6"/>
        <v>1376.5860053042243</v>
      </c>
      <c r="U79" s="67">
        <v>1376.5860053042243</v>
      </c>
      <c r="V79" s="57" t="s">
        <v>38</v>
      </c>
    </row>
    <row r="80" spans="1:22" ht="45" x14ac:dyDescent="0.25">
      <c r="A80" s="35">
        <v>66</v>
      </c>
      <c r="B80" s="18" t="s">
        <v>123</v>
      </c>
      <c r="C80" s="35" t="s">
        <v>23</v>
      </c>
      <c r="D80" s="35" t="s">
        <v>145</v>
      </c>
      <c r="E80" s="35">
        <v>2019</v>
      </c>
      <c r="F80" s="35" t="s">
        <v>87</v>
      </c>
      <c r="G80" s="10">
        <v>10</v>
      </c>
      <c r="H80" s="10">
        <v>1</v>
      </c>
      <c r="I80" s="58">
        <v>2419</v>
      </c>
      <c r="J80" s="58">
        <v>2361.8000000000002</v>
      </c>
      <c r="K80" s="58">
        <v>2361.8000000000002</v>
      </c>
      <c r="L80" s="61">
        <v>95</v>
      </c>
      <c r="M80" s="58">
        <f t="shared" ref="M80:M142" si="7">SUM(N80:Q80)</f>
        <v>1903847.02</v>
      </c>
      <c r="N80" s="58">
        <v>0</v>
      </c>
      <c r="O80" s="58">
        <v>0</v>
      </c>
      <c r="P80" s="58">
        <v>0</v>
      </c>
      <c r="Q80" s="58">
        <f>'Таблица 3 '!C77</f>
        <v>1903847.02</v>
      </c>
      <c r="R80" s="58">
        <f t="shared" ref="R80:R142" si="8">Q80</f>
        <v>1903847.02</v>
      </c>
      <c r="S80" s="58">
        <v>0</v>
      </c>
      <c r="T80" s="67">
        <f t="shared" si="6"/>
        <v>806.10001693623497</v>
      </c>
      <c r="U80" s="67">
        <v>806.10001693623497</v>
      </c>
      <c r="V80" s="57" t="s">
        <v>38</v>
      </c>
    </row>
    <row r="81" spans="1:22" ht="45" x14ac:dyDescent="0.25">
      <c r="A81" s="35">
        <v>67</v>
      </c>
      <c r="B81" s="18" t="s">
        <v>264</v>
      </c>
      <c r="C81" s="35" t="s">
        <v>23</v>
      </c>
      <c r="D81" s="35">
        <v>1984</v>
      </c>
      <c r="E81" s="35" t="s">
        <v>22</v>
      </c>
      <c r="F81" s="35" t="s">
        <v>393</v>
      </c>
      <c r="G81" s="10">
        <v>5</v>
      </c>
      <c r="H81" s="10">
        <v>6</v>
      </c>
      <c r="I81" s="58">
        <v>4791.3</v>
      </c>
      <c r="J81" s="58">
        <v>3748.7</v>
      </c>
      <c r="K81" s="58">
        <v>3748.7</v>
      </c>
      <c r="L81" s="61">
        <v>205</v>
      </c>
      <c r="M81" s="58">
        <f t="shared" si="7"/>
        <v>4168381.2</v>
      </c>
      <c r="N81" s="58">
        <v>0</v>
      </c>
      <c r="O81" s="58">
        <v>0</v>
      </c>
      <c r="P81" s="58">
        <v>0</v>
      </c>
      <c r="Q81" s="58">
        <f>'Таблица 3 '!C78</f>
        <v>4168381.2</v>
      </c>
      <c r="R81" s="58">
        <f t="shared" si="8"/>
        <v>4168381.2</v>
      </c>
      <c r="S81" s="58">
        <v>0</v>
      </c>
      <c r="T81" s="67">
        <f t="shared" si="6"/>
        <v>1111.9537973164031</v>
      </c>
      <c r="U81" s="67">
        <v>1111.9537973164031</v>
      </c>
      <c r="V81" s="57" t="s">
        <v>38</v>
      </c>
    </row>
    <row r="82" spans="1:22" ht="45" customHeight="1" x14ac:dyDescent="0.25">
      <c r="A82" s="35">
        <v>68</v>
      </c>
      <c r="B82" s="18" t="s">
        <v>819</v>
      </c>
      <c r="C82" s="35" t="s">
        <v>681</v>
      </c>
      <c r="D82" s="35">
        <v>1980</v>
      </c>
      <c r="E82" s="35" t="s">
        <v>226</v>
      </c>
      <c r="F82" s="35" t="s">
        <v>415</v>
      </c>
      <c r="G82" s="10">
        <v>5</v>
      </c>
      <c r="H82" s="10">
        <v>7</v>
      </c>
      <c r="I82" s="58">
        <v>6535.25</v>
      </c>
      <c r="J82" s="58">
        <v>5213.8</v>
      </c>
      <c r="K82" s="58">
        <v>4889.3</v>
      </c>
      <c r="L82" s="61">
        <v>174</v>
      </c>
      <c r="M82" s="58">
        <f t="shared" si="7"/>
        <v>2929460</v>
      </c>
      <c r="N82" s="58">
        <v>0</v>
      </c>
      <c r="O82" s="58">
        <v>0</v>
      </c>
      <c r="P82" s="58">
        <v>0</v>
      </c>
      <c r="Q82" s="58">
        <f>'Таблица 3 '!C79</f>
        <v>2929460</v>
      </c>
      <c r="R82" s="58">
        <f t="shared" si="8"/>
        <v>2929460</v>
      </c>
      <c r="S82" s="58">
        <v>0</v>
      </c>
      <c r="T82" s="67">
        <f t="shared" si="6"/>
        <v>561.86658483255974</v>
      </c>
      <c r="U82" s="67">
        <v>561.86658483255974</v>
      </c>
      <c r="V82" s="57" t="s">
        <v>38</v>
      </c>
    </row>
    <row r="83" spans="1:22" ht="45" x14ac:dyDescent="0.25">
      <c r="A83" s="35">
        <v>69</v>
      </c>
      <c r="B83" s="18" t="s">
        <v>115</v>
      </c>
      <c r="C83" s="35" t="s">
        <v>23</v>
      </c>
      <c r="D83" s="35" t="s">
        <v>72</v>
      </c>
      <c r="E83" s="35">
        <v>2020</v>
      </c>
      <c r="F83" s="35" t="s">
        <v>393</v>
      </c>
      <c r="G83" s="10">
        <v>5</v>
      </c>
      <c r="H83" s="10">
        <v>3</v>
      </c>
      <c r="I83" s="58">
        <v>1949.4</v>
      </c>
      <c r="J83" s="58">
        <v>1755</v>
      </c>
      <c r="K83" s="58">
        <v>1755</v>
      </c>
      <c r="L83" s="61">
        <v>92</v>
      </c>
      <c r="M83" s="58">
        <f t="shared" si="7"/>
        <v>2502535.08</v>
      </c>
      <c r="N83" s="58">
        <v>0</v>
      </c>
      <c r="O83" s="58">
        <v>0</v>
      </c>
      <c r="P83" s="58">
        <v>0</v>
      </c>
      <c r="Q83" s="58">
        <f>'Таблица 3 '!C80</f>
        <v>2502535.08</v>
      </c>
      <c r="R83" s="58">
        <f t="shared" si="8"/>
        <v>2502535.08</v>
      </c>
      <c r="S83" s="58">
        <v>0</v>
      </c>
      <c r="T83" s="67">
        <f t="shared" si="6"/>
        <v>1425.9459145299145</v>
      </c>
      <c r="U83" s="67">
        <v>1425.9459145299145</v>
      </c>
      <c r="V83" s="57" t="s">
        <v>38</v>
      </c>
    </row>
    <row r="84" spans="1:22" ht="45" customHeight="1" x14ac:dyDescent="0.25">
      <c r="A84" s="35">
        <v>70</v>
      </c>
      <c r="B84" s="18" t="s">
        <v>820</v>
      </c>
      <c r="C84" s="35" t="s">
        <v>681</v>
      </c>
      <c r="D84" s="35">
        <v>1982</v>
      </c>
      <c r="E84" s="35" t="s">
        <v>226</v>
      </c>
      <c r="F84" s="35" t="s">
        <v>87</v>
      </c>
      <c r="G84" s="10">
        <v>5</v>
      </c>
      <c r="H84" s="10">
        <v>2</v>
      </c>
      <c r="I84" s="58">
        <v>6580</v>
      </c>
      <c r="J84" s="58">
        <v>4322.7</v>
      </c>
      <c r="K84" s="58">
        <v>4253.8999999999996</v>
      </c>
      <c r="L84" s="61">
        <v>190</v>
      </c>
      <c r="M84" s="58">
        <f t="shared" si="7"/>
        <v>1940858.6800000002</v>
      </c>
      <c r="N84" s="58">
        <v>0</v>
      </c>
      <c r="O84" s="58">
        <v>0</v>
      </c>
      <c r="P84" s="58">
        <v>0</v>
      </c>
      <c r="Q84" s="58">
        <f>'Таблица 3 '!C81</f>
        <v>1940858.6800000002</v>
      </c>
      <c r="R84" s="58">
        <f t="shared" si="8"/>
        <v>1940858.6800000002</v>
      </c>
      <c r="S84" s="58">
        <v>0</v>
      </c>
      <c r="T84" s="67">
        <f t="shared" si="6"/>
        <v>448.99222245355918</v>
      </c>
      <c r="U84" s="67">
        <v>448.99222245355918</v>
      </c>
      <c r="V84" s="57" t="s">
        <v>38</v>
      </c>
    </row>
    <row r="85" spans="1:22" ht="45" x14ac:dyDescent="0.25">
      <c r="A85" s="35">
        <v>71</v>
      </c>
      <c r="B85" s="18" t="s">
        <v>507</v>
      </c>
      <c r="C85" s="35" t="s">
        <v>23</v>
      </c>
      <c r="D85" s="35">
        <v>1966</v>
      </c>
      <c r="E85" s="35" t="s">
        <v>22</v>
      </c>
      <c r="F85" s="35" t="s">
        <v>495</v>
      </c>
      <c r="G85" s="10">
        <v>5</v>
      </c>
      <c r="H85" s="10">
        <v>6</v>
      </c>
      <c r="I85" s="58">
        <v>6587.8</v>
      </c>
      <c r="J85" s="58">
        <v>4866.8</v>
      </c>
      <c r="K85" s="58">
        <v>4866.8</v>
      </c>
      <c r="L85" s="61">
        <v>208</v>
      </c>
      <c r="M85" s="58">
        <f t="shared" si="7"/>
        <v>9795746.4000000004</v>
      </c>
      <c r="N85" s="58">
        <v>0</v>
      </c>
      <c r="O85" s="58">
        <v>0</v>
      </c>
      <c r="P85" s="58">
        <v>0</v>
      </c>
      <c r="Q85" s="58">
        <f>'Таблица 3 '!C82</f>
        <v>9795746.4000000004</v>
      </c>
      <c r="R85" s="58">
        <f t="shared" si="8"/>
        <v>9795746.4000000004</v>
      </c>
      <c r="S85" s="58">
        <v>0</v>
      </c>
      <c r="T85" s="67">
        <f t="shared" si="6"/>
        <v>2012.7694583710036</v>
      </c>
      <c r="U85" s="67">
        <v>2012.7694583710036</v>
      </c>
      <c r="V85" s="57" t="s">
        <v>38</v>
      </c>
    </row>
    <row r="86" spans="1:22" ht="48.75" customHeight="1" x14ac:dyDescent="0.25">
      <c r="A86" s="35">
        <v>72</v>
      </c>
      <c r="B86" s="18" t="s">
        <v>822</v>
      </c>
      <c r="C86" s="35" t="s">
        <v>681</v>
      </c>
      <c r="D86" s="35">
        <v>1984</v>
      </c>
      <c r="E86" s="35">
        <v>2022</v>
      </c>
      <c r="F86" s="35" t="s">
        <v>415</v>
      </c>
      <c r="G86" s="10">
        <v>5</v>
      </c>
      <c r="H86" s="10">
        <v>3</v>
      </c>
      <c r="I86" s="58">
        <v>5668.9</v>
      </c>
      <c r="J86" s="58">
        <v>3358.5</v>
      </c>
      <c r="K86" s="58">
        <v>2758.9</v>
      </c>
      <c r="L86" s="61">
        <v>314</v>
      </c>
      <c r="M86" s="58">
        <f t="shared" si="7"/>
        <v>1751259</v>
      </c>
      <c r="N86" s="58">
        <v>0</v>
      </c>
      <c r="O86" s="58">
        <v>0</v>
      </c>
      <c r="P86" s="58">
        <v>0</v>
      </c>
      <c r="Q86" s="58">
        <f>'Таблица 3 '!C83</f>
        <v>1751259</v>
      </c>
      <c r="R86" s="58">
        <f t="shared" si="8"/>
        <v>1751259</v>
      </c>
      <c r="S86" s="58">
        <v>0</v>
      </c>
      <c r="T86" s="67">
        <f t="shared" si="6"/>
        <v>521.44082179544444</v>
      </c>
      <c r="U86" s="67">
        <v>521.44082179544444</v>
      </c>
      <c r="V86" s="57" t="s">
        <v>38</v>
      </c>
    </row>
    <row r="87" spans="1:22" ht="48.75" customHeight="1" x14ac:dyDescent="0.25">
      <c r="A87" s="35">
        <v>73</v>
      </c>
      <c r="B87" s="18" t="s">
        <v>821</v>
      </c>
      <c r="C87" s="35" t="s">
        <v>681</v>
      </c>
      <c r="D87" s="35">
        <v>1970</v>
      </c>
      <c r="E87" s="35" t="s">
        <v>226</v>
      </c>
      <c r="F87" s="35" t="s">
        <v>415</v>
      </c>
      <c r="G87" s="10">
        <v>5</v>
      </c>
      <c r="H87" s="10">
        <v>4</v>
      </c>
      <c r="I87" s="58">
        <v>4130.7</v>
      </c>
      <c r="J87" s="58">
        <v>3400.4</v>
      </c>
      <c r="K87" s="58">
        <v>2956.4</v>
      </c>
      <c r="L87" s="61">
        <v>134</v>
      </c>
      <c r="M87" s="58">
        <f t="shared" si="7"/>
        <v>1750610.26</v>
      </c>
      <c r="N87" s="58">
        <v>0</v>
      </c>
      <c r="O87" s="58">
        <v>0</v>
      </c>
      <c r="P87" s="58">
        <v>0</v>
      </c>
      <c r="Q87" s="58">
        <f>'Таблица 3 '!C84</f>
        <v>1750610.26</v>
      </c>
      <c r="R87" s="58">
        <f t="shared" si="8"/>
        <v>1750610.26</v>
      </c>
      <c r="S87" s="58">
        <v>0</v>
      </c>
      <c r="T87" s="67">
        <f t="shared" si="6"/>
        <v>514.8248029643571</v>
      </c>
      <c r="U87" s="67">
        <v>514.8248029643571</v>
      </c>
      <c r="V87" s="57" t="s">
        <v>38</v>
      </c>
    </row>
    <row r="88" spans="1:22" ht="45" x14ac:dyDescent="0.25">
      <c r="A88" s="35">
        <v>74</v>
      </c>
      <c r="B88" s="18" t="s">
        <v>105</v>
      </c>
      <c r="C88" s="35" t="s">
        <v>23</v>
      </c>
      <c r="D88" s="35" t="s">
        <v>31</v>
      </c>
      <c r="E88" s="35" t="s">
        <v>22</v>
      </c>
      <c r="F88" s="35" t="s">
        <v>393</v>
      </c>
      <c r="G88" s="10">
        <v>5</v>
      </c>
      <c r="H88" s="10">
        <v>8</v>
      </c>
      <c r="I88" s="58">
        <v>6302.4</v>
      </c>
      <c r="J88" s="58">
        <v>5596.6</v>
      </c>
      <c r="K88" s="58">
        <v>4409.2</v>
      </c>
      <c r="L88" s="61">
        <v>243</v>
      </c>
      <c r="M88" s="58">
        <f t="shared" si="7"/>
        <v>6334670.9800000004</v>
      </c>
      <c r="N88" s="58">
        <v>0</v>
      </c>
      <c r="O88" s="58">
        <v>0</v>
      </c>
      <c r="P88" s="58">
        <v>0</v>
      </c>
      <c r="Q88" s="58">
        <f>'Таблица 3 '!C85</f>
        <v>6334670.9800000004</v>
      </c>
      <c r="R88" s="58">
        <f t="shared" si="8"/>
        <v>6334670.9800000004</v>
      </c>
      <c r="S88" s="58">
        <v>0</v>
      </c>
      <c r="T88" s="67">
        <f t="shared" si="6"/>
        <v>1131.8784583497122</v>
      </c>
      <c r="U88" s="67">
        <v>1131.8784583497122</v>
      </c>
      <c r="V88" s="57" t="s">
        <v>38</v>
      </c>
    </row>
    <row r="89" spans="1:22" ht="45" customHeight="1" x14ac:dyDescent="0.25">
      <c r="A89" s="35">
        <v>75</v>
      </c>
      <c r="B89" s="18" t="s">
        <v>824</v>
      </c>
      <c r="C89" s="35" t="s">
        <v>681</v>
      </c>
      <c r="D89" s="35">
        <v>2012</v>
      </c>
      <c r="E89" s="35" t="s">
        <v>226</v>
      </c>
      <c r="F89" s="35" t="s">
        <v>415</v>
      </c>
      <c r="G89" s="10">
        <v>12</v>
      </c>
      <c r="H89" s="10">
        <v>4</v>
      </c>
      <c r="I89" s="58">
        <v>13313.2</v>
      </c>
      <c r="J89" s="58">
        <v>12705.3</v>
      </c>
      <c r="K89" s="58">
        <v>12705.3</v>
      </c>
      <c r="L89" s="61">
        <v>419</v>
      </c>
      <c r="M89" s="58">
        <f t="shared" si="7"/>
        <v>5413586.5099999998</v>
      </c>
      <c r="N89" s="58">
        <v>0</v>
      </c>
      <c r="O89" s="58">
        <v>0</v>
      </c>
      <c r="P89" s="58">
        <v>0</v>
      </c>
      <c r="Q89" s="58">
        <f>'Таблица 3 '!C86</f>
        <v>5413586.5099999998</v>
      </c>
      <c r="R89" s="58">
        <f t="shared" si="8"/>
        <v>5413586.5099999998</v>
      </c>
      <c r="S89" s="58">
        <v>0</v>
      </c>
      <c r="T89" s="67">
        <f t="shared" si="6"/>
        <v>426.08883772913669</v>
      </c>
      <c r="U89" s="67">
        <v>426.08883772913669</v>
      </c>
      <c r="V89" s="57" t="s">
        <v>38</v>
      </c>
    </row>
    <row r="90" spans="1:22" ht="45" customHeight="1" x14ac:dyDescent="0.25">
      <c r="A90" s="35">
        <v>76</v>
      </c>
      <c r="B90" s="18" t="s">
        <v>823</v>
      </c>
      <c r="C90" s="35" t="s">
        <v>681</v>
      </c>
      <c r="D90" s="35">
        <v>1968</v>
      </c>
      <c r="E90" s="35">
        <v>2021</v>
      </c>
      <c r="F90" s="35" t="s">
        <v>415</v>
      </c>
      <c r="G90" s="10">
        <v>5</v>
      </c>
      <c r="H90" s="10">
        <v>5</v>
      </c>
      <c r="I90" s="58">
        <v>3727.2</v>
      </c>
      <c r="J90" s="58">
        <v>2735.3</v>
      </c>
      <c r="K90" s="58">
        <v>2437</v>
      </c>
      <c r="L90" s="61">
        <v>135</v>
      </c>
      <c r="M90" s="58">
        <f t="shared" si="7"/>
        <v>824387.71</v>
      </c>
      <c r="N90" s="58">
        <v>0</v>
      </c>
      <c r="O90" s="58">
        <v>0</v>
      </c>
      <c r="P90" s="58">
        <v>0</v>
      </c>
      <c r="Q90" s="58">
        <f>'Таблица 3 '!C87</f>
        <v>824387.71</v>
      </c>
      <c r="R90" s="58">
        <f t="shared" si="8"/>
        <v>824387.71</v>
      </c>
      <c r="S90" s="58">
        <v>0</v>
      </c>
      <c r="T90" s="67">
        <f t="shared" si="6"/>
        <v>301.38840712170509</v>
      </c>
      <c r="U90" s="67">
        <v>301.38840712170509</v>
      </c>
      <c r="V90" s="57" t="s">
        <v>38</v>
      </c>
    </row>
    <row r="91" spans="1:22" ht="45" customHeight="1" x14ac:dyDescent="0.25">
      <c r="A91" s="35">
        <v>77</v>
      </c>
      <c r="B91" s="18" t="s">
        <v>825</v>
      </c>
      <c r="C91" s="35" t="s">
        <v>681</v>
      </c>
      <c r="D91" s="35">
        <v>1983</v>
      </c>
      <c r="E91" s="35">
        <v>2020</v>
      </c>
      <c r="F91" s="35" t="s">
        <v>87</v>
      </c>
      <c r="G91" s="10">
        <v>5</v>
      </c>
      <c r="H91" s="10">
        <v>6</v>
      </c>
      <c r="I91" s="58">
        <v>4722</v>
      </c>
      <c r="J91" s="58">
        <v>4590.1000000000004</v>
      </c>
      <c r="K91" s="58">
        <v>4432.6000000000004</v>
      </c>
      <c r="L91" s="61">
        <v>191</v>
      </c>
      <c r="M91" s="58">
        <f t="shared" si="7"/>
        <v>2377661.3200000003</v>
      </c>
      <c r="N91" s="58">
        <v>0</v>
      </c>
      <c r="O91" s="58">
        <v>0</v>
      </c>
      <c r="P91" s="58">
        <v>0</v>
      </c>
      <c r="Q91" s="58">
        <f>'Таблица 3 '!C88</f>
        <v>2377661.3200000003</v>
      </c>
      <c r="R91" s="58">
        <f t="shared" si="8"/>
        <v>2377661.3200000003</v>
      </c>
      <c r="S91" s="58">
        <v>0</v>
      </c>
      <c r="T91" s="67">
        <f t="shared" si="6"/>
        <v>517.99771682534151</v>
      </c>
      <c r="U91" s="67">
        <v>517.99771682534151</v>
      </c>
      <c r="V91" s="57" t="s">
        <v>38</v>
      </c>
    </row>
    <row r="92" spans="1:22" ht="45" customHeight="1" x14ac:dyDescent="0.25">
      <c r="A92" s="35">
        <v>78</v>
      </c>
      <c r="B92" s="18" t="s">
        <v>827</v>
      </c>
      <c r="C92" s="35" t="s">
        <v>681</v>
      </c>
      <c r="D92" s="35">
        <v>1969</v>
      </c>
      <c r="E92" s="35" t="s">
        <v>226</v>
      </c>
      <c r="F92" s="35" t="s">
        <v>415</v>
      </c>
      <c r="G92" s="10">
        <v>5</v>
      </c>
      <c r="H92" s="10">
        <v>6</v>
      </c>
      <c r="I92" s="58">
        <v>6169.7</v>
      </c>
      <c r="J92" s="58">
        <v>4506.8999999999996</v>
      </c>
      <c r="K92" s="58">
        <v>4309.7</v>
      </c>
      <c r="L92" s="61">
        <v>195</v>
      </c>
      <c r="M92" s="58">
        <f t="shared" si="7"/>
        <v>2956534.8600000003</v>
      </c>
      <c r="N92" s="58">
        <v>0</v>
      </c>
      <c r="O92" s="58">
        <v>0</v>
      </c>
      <c r="P92" s="58">
        <v>0</v>
      </c>
      <c r="Q92" s="58">
        <f>'Таблица 3 '!C89</f>
        <v>2956534.8600000003</v>
      </c>
      <c r="R92" s="58">
        <f t="shared" si="8"/>
        <v>2956534.8600000003</v>
      </c>
      <c r="S92" s="58">
        <v>0</v>
      </c>
      <c r="T92" s="67">
        <f t="shared" si="6"/>
        <v>656.00187712174682</v>
      </c>
      <c r="U92" s="67">
        <v>656.00187712174682</v>
      </c>
      <c r="V92" s="57" t="s">
        <v>38</v>
      </c>
    </row>
    <row r="93" spans="1:22" ht="45" x14ac:dyDescent="0.25">
      <c r="A93" s="35">
        <v>79</v>
      </c>
      <c r="B93" s="18" t="s">
        <v>118</v>
      </c>
      <c r="C93" s="35" t="s">
        <v>23</v>
      </c>
      <c r="D93" s="35" t="s">
        <v>144</v>
      </c>
      <c r="E93" s="35" t="s">
        <v>22</v>
      </c>
      <c r="F93" s="35" t="s">
        <v>87</v>
      </c>
      <c r="G93" s="10">
        <v>10</v>
      </c>
      <c r="H93" s="10">
        <v>1</v>
      </c>
      <c r="I93" s="58">
        <v>3610.4</v>
      </c>
      <c r="J93" s="58">
        <v>2866.9</v>
      </c>
      <c r="K93" s="58">
        <v>2678.5</v>
      </c>
      <c r="L93" s="61">
        <v>101</v>
      </c>
      <c r="M93" s="58">
        <f t="shared" si="7"/>
        <v>2787387.33</v>
      </c>
      <c r="N93" s="58">
        <v>0</v>
      </c>
      <c r="O93" s="58">
        <v>0</v>
      </c>
      <c r="P93" s="58">
        <v>0</v>
      </c>
      <c r="Q93" s="58">
        <f>'Таблица 3 '!C90</f>
        <v>2787387.33</v>
      </c>
      <c r="R93" s="58">
        <f t="shared" si="8"/>
        <v>2787387.33</v>
      </c>
      <c r="S93" s="58">
        <v>0</v>
      </c>
      <c r="T93" s="67">
        <f t="shared" si="6"/>
        <v>972.26527957026758</v>
      </c>
      <c r="U93" s="67">
        <v>972.26527957026758</v>
      </c>
      <c r="V93" s="57" t="s">
        <v>38</v>
      </c>
    </row>
    <row r="94" spans="1:22" ht="45" x14ac:dyDescent="0.25">
      <c r="A94" s="35">
        <v>80</v>
      </c>
      <c r="B94" s="18" t="s">
        <v>106</v>
      </c>
      <c r="C94" s="35" t="s">
        <v>23</v>
      </c>
      <c r="D94" s="35" t="s">
        <v>60</v>
      </c>
      <c r="E94" s="35" t="s">
        <v>22</v>
      </c>
      <c r="F94" s="35" t="s">
        <v>393</v>
      </c>
      <c r="G94" s="10">
        <v>9</v>
      </c>
      <c r="H94" s="10">
        <v>1</v>
      </c>
      <c r="I94" s="58">
        <v>2577.9</v>
      </c>
      <c r="J94" s="58">
        <v>2577.9</v>
      </c>
      <c r="K94" s="58">
        <v>1962.7</v>
      </c>
      <c r="L94" s="61">
        <v>90</v>
      </c>
      <c r="M94" s="58">
        <f t="shared" si="7"/>
        <v>199585.87</v>
      </c>
      <c r="N94" s="58">
        <v>0</v>
      </c>
      <c r="O94" s="58">
        <v>0</v>
      </c>
      <c r="P94" s="58">
        <v>0</v>
      </c>
      <c r="Q94" s="58">
        <f>'Таблица 3 '!C91</f>
        <v>199585.87</v>
      </c>
      <c r="R94" s="58">
        <f t="shared" si="8"/>
        <v>199585.87</v>
      </c>
      <c r="S94" s="58">
        <v>0</v>
      </c>
      <c r="T94" s="67">
        <f t="shared" si="6"/>
        <v>77.421882152139332</v>
      </c>
      <c r="U94" s="67">
        <v>77.421882152139332</v>
      </c>
      <c r="V94" s="57" t="s">
        <v>38</v>
      </c>
    </row>
    <row r="95" spans="1:22" ht="48.75" customHeight="1" x14ac:dyDescent="0.25">
      <c r="A95" s="35">
        <v>81</v>
      </c>
      <c r="B95" s="18" t="s">
        <v>826</v>
      </c>
      <c r="C95" s="35" t="s">
        <v>681</v>
      </c>
      <c r="D95" s="35">
        <v>1979</v>
      </c>
      <c r="E95" s="35" t="s">
        <v>226</v>
      </c>
      <c r="F95" s="35" t="s">
        <v>87</v>
      </c>
      <c r="G95" s="10">
        <v>5</v>
      </c>
      <c r="H95" s="10">
        <v>5</v>
      </c>
      <c r="I95" s="58">
        <v>3804</v>
      </c>
      <c r="J95" s="58">
        <v>3800.99</v>
      </c>
      <c r="K95" s="58">
        <v>3746.39</v>
      </c>
      <c r="L95" s="61">
        <v>138</v>
      </c>
      <c r="M95" s="58">
        <f t="shared" si="7"/>
        <v>2848299.78</v>
      </c>
      <c r="N95" s="58">
        <v>0</v>
      </c>
      <c r="O95" s="58">
        <v>0</v>
      </c>
      <c r="P95" s="58">
        <v>0</v>
      </c>
      <c r="Q95" s="58">
        <f>'Таблица 3 '!C92</f>
        <v>2848299.78</v>
      </c>
      <c r="R95" s="58">
        <f t="shared" si="8"/>
        <v>2848299.78</v>
      </c>
      <c r="S95" s="58">
        <v>0</v>
      </c>
      <c r="T95" s="67">
        <f t="shared" si="6"/>
        <v>749.35734637554947</v>
      </c>
      <c r="U95" s="67">
        <v>749.35734637554947</v>
      </c>
      <c r="V95" s="57" t="s">
        <v>38</v>
      </c>
    </row>
    <row r="96" spans="1:22" ht="45" x14ac:dyDescent="0.25">
      <c r="A96" s="35">
        <v>82</v>
      </c>
      <c r="B96" s="18" t="s">
        <v>116</v>
      </c>
      <c r="C96" s="35" t="s">
        <v>23</v>
      </c>
      <c r="D96" s="35">
        <v>1978</v>
      </c>
      <c r="E96" s="35">
        <v>2019</v>
      </c>
      <c r="F96" s="35" t="s">
        <v>393</v>
      </c>
      <c r="G96" s="10">
        <v>5</v>
      </c>
      <c r="H96" s="10">
        <v>6</v>
      </c>
      <c r="I96" s="58">
        <v>5770.5</v>
      </c>
      <c r="J96" s="58">
        <v>4274.8999999999996</v>
      </c>
      <c r="K96" s="58">
        <v>4187.6000000000004</v>
      </c>
      <c r="L96" s="61">
        <v>238</v>
      </c>
      <c r="M96" s="58">
        <f t="shared" si="7"/>
        <v>236824.57</v>
      </c>
      <c r="N96" s="58">
        <v>0</v>
      </c>
      <c r="O96" s="58">
        <v>0</v>
      </c>
      <c r="P96" s="58">
        <v>0</v>
      </c>
      <c r="Q96" s="58">
        <f>'Таблица 3 '!C93</f>
        <v>236824.57</v>
      </c>
      <c r="R96" s="58">
        <f t="shared" si="8"/>
        <v>236824.57</v>
      </c>
      <c r="S96" s="58">
        <v>0</v>
      </c>
      <c r="T96" s="67">
        <f t="shared" si="6"/>
        <v>55.398856113593304</v>
      </c>
      <c r="U96" s="67">
        <v>55.398856113593304</v>
      </c>
      <c r="V96" s="57" t="s">
        <v>38</v>
      </c>
    </row>
    <row r="97" spans="1:22" ht="45" x14ac:dyDescent="0.25">
      <c r="A97" s="35">
        <v>83</v>
      </c>
      <c r="B97" s="18" t="s">
        <v>128</v>
      </c>
      <c r="C97" s="35" t="s">
        <v>23</v>
      </c>
      <c r="D97" s="35" t="s">
        <v>75</v>
      </c>
      <c r="E97" s="35" t="s">
        <v>22</v>
      </c>
      <c r="F97" s="35" t="s">
        <v>87</v>
      </c>
      <c r="G97" s="10">
        <v>5</v>
      </c>
      <c r="H97" s="10">
        <v>5</v>
      </c>
      <c r="I97" s="58">
        <v>3701.1</v>
      </c>
      <c r="J97" s="58">
        <v>3686.5</v>
      </c>
      <c r="K97" s="58">
        <v>3686.5</v>
      </c>
      <c r="L97" s="61">
        <v>153</v>
      </c>
      <c r="M97" s="58">
        <f t="shared" si="7"/>
        <v>12958955.9</v>
      </c>
      <c r="N97" s="58">
        <v>0</v>
      </c>
      <c r="O97" s="58">
        <v>0</v>
      </c>
      <c r="P97" s="58">
        <v>0</v>
      </c>
      <c r="Q97" s="58">
        <f>'Таблица 3 '!C94</f>
        <v>12958955.9</v>
      </c>
      <c r="R97" s="58">
        <f t="shared" si="8"/>
        <v>12958955.9</v>
      </c>
      <c r="S97" s="58">
        <v>0</v>
      </c>
      <c r="T97" s="67">
        <f t="shared" si="6"/>
        <v>3515.2464125864644</v>
      </c>
      <c r="U97" s="67">
        <v>3515.2464125864644</v>
      </c>
      <c r="V97" s="57" t="s">
        <v>38</v>
      </c>
    </row>
    <row r="98" spans="1:22" ht="60" x14ac:dyDescent="0.25">
      <c r="A98" s="35">
        <v>84</v>
      </c>
      <c r="B98" s="18" t="s">
        <v>828</v>
      </c>
      <c r="C98" s="35" t="s">
        <v>831</v>
      </c>
      <c r="D98" s="35">
        <v>1973</v>
      </c>
      <c r="E98" s="35">
        <v>2020</v>
      </c>
      <c r="F98" s="35" t="s">
        <v>415</v>
      </c>
      <c r="G98" s="10">
        <v>5</v>
      </c>
      <c r="H98" s="10">
        <v>6</v>
      </c>
      <c r="I98" s="58">
        <v>4799.2</v>
      </c>
      <c r="J98" s="58">
        <v>4434.7</v>
      </c>
      <c r="K98" s="58">
        <v>3504.8</v>
      </c>
      <c r="L98" s="61">
        <v>178</v>
      </c>
      <c r="M98" s="58">
        <f t="shared" si="7"/>
        <v>1872420.43</v>
      </c>
      <c r="N98" s="58">
        <v>0</v>
      </c>
      <c r="O98" s="58">
        <v>0</v>
      </c>
      <c r="P98" s="58">
        <v>0</v>
      </c>
      <c r="Q98" s="58">
        <f>'Таблица 3 '!C95</f>
        <v>1872420.43</v>
      </c>
      <c r="R98" s="58">
        <f t="shared" si="8"/>
        <v>1872420.43</v>
      </c>
      <c r="S98" s="58">
        <v>0</v>
      </c>
      <c r="T98" s="67">
        <f t="shared" si="6"/>
        <v>422.22031479017744</v>
      </c>
      <c r="U98" s="67">
        <v>422.22031479017744</v>
      </c>
      <c r="V98" s="57" t="s">
        <v>38</v>
      </c>
    </row>
    <row r="99" spans="1:22" ht="45" x14ac:dyDescent="0.25">
      <c r="A99" s="35">
        <v>85</v>
      </c>
      <c r="B99" s="18" t="s">
        <v>511</v>
      </c>
      <c r="C99" s="35" t="s">
        <v>23</v>
      </c>
      <c r="D99" s="35">
        <v>1952</v>
      </c>
      <c r="E99" s="35" t="s">
        <v>22</v>
      </c>
      <c r="F99" s="35" t="s">
        <v>393</v>
      </c>
      <c r="G99" s="10">
        <v>4</v>
      </c>
      <c r="H99" s="10">
        <v>3</v>
      </c>
      <c r="I99" s="58">
        <v>2633.74</v>
      </c>
      <c r="J99" s="58">
        <v>1935.4</v>
      </c>
      <c r="K99" s="58">
        <v>1349.3</v>
      </c>
      <c r="L99" s="61">
        <v>37</v>
      </c>
      <c r="M99" s="58">
        <f t="shared" si="7"/>
        <v>5473917.5999999996</v>
      </c>
      <c r="N99" s="58">
        <v>0</v>
      </c>
      <c r="O99" s="58">
        <v>0</v>
      </c>
      <c r="P99" s="58">
        <v>0</v>
      </c>
      <c r="Q99" s="58">
        <f>'Таблица 3 '!C96</f>
        <v>5473917.5999999996</v>
      </c>
      <c r="R99" s="58">
        <f t="shared" si="8"/>
        <v>5473917.5999999996</v>
      </c>
      <c r="S99" s="58">
        <v>0</v>
      </c>
      <c r="T99" s="67">
        <f t="shared" si="6"/>
        <v>2828.3133202438771</v>
      </c>
      <c r="U99" s="67">
        <v>2828.3133202438771</v>
      </c>
      <c r="V99" s="57" t="s">
        <v>38</v>
      </c>
    </row>
    <row r="100" spans="1:22" ht="45" x14ac:dyDescent="0.25">
      <c r="A100" s="35">
        <v>86</v>
      </c>
      <c r="B100" s="18" t="s">
        <v>508</v>
      </c>
      <c r="C100" s="35" t="s">
        <v>23</v>
      </c>
      <c r="D100" s="35">
        <v>1964</v>
      </c>
      <c r="E100" s="35" t="s">
        <v>22</v>
      </c>
      <c r="F100" s="35" t="s">
        <v>495</v>
      </c>
      <c r="G100" s="10">
        <v>4</v>
      </c>
      <c r="H100" s="10">
        <v>4</v>
      </c>
      <c r="I100" s="58">
        <v>4118.5</v>
      </c>
      <c r="J100" s="58">
        <v>3066.8</v>
      </c>
      <c r="K100" s="58">
        <v>2429</v>
      </c>
      <c r="L100" s="61">
        <v>76</v>
      </c>
      <c r="M100" s="58">
        <f t="shared" si="7"/>
        <v>1046097.6</v>
      </c>
      <c r="N100" s="58">
        <v>0</v>
      </c>
      <c r="O100" s="58">
        <v>0</v>
      </c>
      <c r="P100" s="58">
        <v>0</v>
      </c>
      <c r="Q100" s="58">
        <f>'Таблица 3 '!C97</f>
        <v>1046097.6</v>
      </c>
      <c r="R100" s="58">
        <f t="shared" si="8"/>
        <v>1046097.6</v>
      </c>
      <c r="S100" s="58">
        <v>0</v>
      </c>
      <c r="T100" s="67">
        <f t="shared" si="6"/>
        <v>341.10395200208683</v>
      </c>
      <c r="U100" s="67">
        <v>341.10395200208683</v>
      </c>
      <c r="V100" s="57" t="s">
        <v>38</v>
      </c>
    </row>
    <row r="101" spans="1:22" ht="45" x14ac:dyDescent="0.25">
      <c r="A101" s="35">
        <v>87</v>
      </c>
      <c r="B101" s="18" t="s">
        <v>97</v>
      </c>
      <c r="C101" s="35" t="s">
        <v>23</v>
      </c>
      <c r="D101" s="35" t="s">
        <v>142</v>
      </c>
      <c r="E101" s="35" t="s">
        <v>22</v>
      </c>
      <c r="F101" s="35" t="s">
        <v>393</v>
      </c>
      <c r="G101" s="10">
        <v>4</v>
      </c>
      <c r="H101" s="10">
        <v>9</v>
      </c>
      <c r="I101" s="58">
        <v>7379.8</v>
      </c>
      <c r="J101" s="58">
        <v>7379.8</v>
      </c>
      <c r="K101" s="58">
        <v>4293.2</v>
      </c>
      <c r="L101" s="61">
        <v>124</v>
      </c>
      <c r="M101" s="58">
        <f t="shared" si="7"/>
        <v>14219807.6</v>
      </c>
      <c r="N101" s="58">
        <v>0</v>
      </c>
      <c r="O101" s="58">
        <v>0</v>
      </c>
      <c r="P101" s="58">
        <v>0</v>
      </c>
      <c r="Q101" s="58">
        <f>'Таблица 3 '!C98</f>
        <v>14219807.6</v>
      </c>
      <c r="R101" s="58">
        <f t="shared" si="8"/>
        <v>14219807.6</v>
      </c>
      <c r="S101" s="58">
        <v>0</v>
      </c>
      <c r="T101" s="67">
        <f t="shared" si="6"/>
        <v>1926.8554161359386</v>
      </c>
      <c r="U101" s="67">
        <v>1926.8554161359386</v>
      </c>
      <c r="V101" s="57" t="s">
        <v>38</v>
      </c>
    </row>
    <row r="102" spans="1:22" ht="45" x14ac:dyDescent="0.25">
      <c r="A102" s="35">
        <v>88</v>
      </c>
      <c r="B102" s="18" t="s">
        <v>512</v>
      </c>
      <c r="C102" s="35" t="s">
        <v>23</v>
      </c>
      <c r="D102" s="35">
        <v>1968</v>
      </c>
      <c r="E102" s="35" t="s">
        <v>22</v>
      </c>
      <c r="F102" s="35" t="s">
        <v>393</v>
      </c>
      <c r="G102" s="10">
        <v>5</v>
      </c>
      <c r="H102" s="10">
        <v>2</v>
      </c>
      <c r="I102" s="58">
        <v>2370.8000000000002</v>
      </c>
      <c r="J102" s="58">
        <v>1961.4</v>
      </c>
      <c r="K102" s="58">
        <v>1482.3</v>
      </c>
      <c r="L102" s="61">
        <v>67</v>
      </c>
      <c r="M102" s="58">
        <f t="shared" si="7"/>
        <v>4205890.8</v>
      </c>
      <c r="N102" s="58">
        <v>0</v>
      </c>
      <c r="O102" s="58">
        <v>0</v>
      </c>
      <c r="P102" s="58">
        <v>0</v>
      </c>
      <c r="Q102" s="58">
        <f>'Таблица 3 '!C99</f>
        <v>4205890.8</v>
      </c>
      <c r="R102" s="58">
        <f t="shared" si="8"/>
        <v>4205890.8</v>
      </c>
      <c r="S102" s="58">
        <v>0</v>
      </c>
      <c r="T102" s="67">
        <f t="shared" si="6"/>
        <v>2144.3309880697461</v>
      </c>
      <c r="U102" s="67">
        <v>2144.3309880697461</v>
      </c>
      <c r="V102" s="57" t="s">
        <v>38</v>
      </c>
    </row>
    <row r="103" spans="1:22" ht="45" x14ac:dyDescent="0.25">
      <c r="A103" s="35">
        <v>89</v>
      </c>
      <c r="B103" s="18" t="s">
        <v>91</v>
      </c>
      <c r="C103" s="35" t="s">
        <v>23</v>
      </c>
      <c r="D103" s="35" t="s">
        <v>139</v>
      </c>
      <c r="E103" s="35">
        <v>2015</v>
      </c>
      <c r="F103" s="35" t="s">
        <v>393</v>
      </c>
      <c r="G103" s="10">
        <v>3</v>
      </c>
      <c r="H103" s="10">
        <v>6</v>
      </c>
      <c r="I103" s="58">
        <v>2973.9</v>
      </c>
      <c r="J103" s="58">
        <v>2639.9</v>
      </c>
      <c r="K103" s="58">
        <v>2639.9</v>
      </c>
      <c r="L103" s="61">
        <v>78</v>
      </c>
      <c r="M103" s="58">
        <f t="shared" si="7"/>
        <v>567552.67000000004</v>
      </c>
      <c r="N103" s="58">
        <v>0</v>
      </c>
      <c r="O103" s="58">
        <v>0</v>
      </c>
      <c r="P103" s="58">
        <v>0</v>
      </c>
      <c r="Q103" s="58">
        <f>'Таблица 3 '!C100</f>
        <v>567552.67000000004</v>
      </c>
      <c r="R103" s="58">
        <f t="shared" si="8"/>
        <v>567552.67000000004</v>
      </c>
      <c r="S103" s="58">
        <v>0</v>
      </c>
      <c r="T103" s="67">
        <f t="shared" si="6"/>
        <v>214.99021553846737</v>
      </c>
      <c r="U103" s="67">
        <v>214.99021553846737</v>
      </c>
      <c r="V103" s="57" t="s">
        <v>38</v>
      </c>
    </row>
    <row r="104" spans="1:22" ht="45" x14ac:dyDescent="0.25">
      <c r="A104" s="35">
        <v>90</v>
      </c>
      <c r="B104" s="18" t="s">
        <v>513</v>
      </c>
      <c r="C104" s="35" t="s">
        <v>23</v>
      </c>
      <c r="D104" s="35">
        <v>1968</v>
      </c>
      <c r="E104" s="35" t="s">
        <v>22</v>
      </c>
      <c r="F104" s="35" t="s">
        <v>495</v>
      </c>
      <c r="G104" s="10">
        <v>5</v>
      </c>
      <c r="H104" s="10">
        <v>3</v>
      </c>
      <c r="I104" s="58">
        <v>2089.8000000000002</v>
      </c>
      <c r="J104" s="58">
        <v>2089.8000000000002</v>
      </c>
      <c r="K104" s="58">
        <v>1831.6</v>
      </c>
      <c r="L104" s="61">
        <v>72</v>
      </c>
      <c r="M104" s="58">
        <f t="shared" si="7"/>
        <v>1482117.28</v>
      </c>
      <c r="N104" s="58">
        <v>0</v>
      </c>
      <c r="O104" s="58">
        <v>0</v>
      </c>
      <c r="P104" s="58">
        <v>0</v>
      </c>
      <c r="Q104" s="58">
        <f>'Таблица 3 '!C101</f>
        <v>1482117.28</v>
      </c>
      <c r="R104" s="58">
        <f t="shared" si="8"/>
        <v>1482117.28</v>
      </c>
      <c r="S104" s="58">
        <v>0</v>
      </c>
      <c r="T104" s="67">
        <f t="shared" ref="T104:T137" si="9">M104/J104</f>
        <v>709.21489137716526</v>
      </c>
      <c r="U104" s="67">
        <v>709.21489137716526</v>
      </c>
      <c r="V104" s="57" t="s">
        <v>38</v>
      </c>
    </row>
    <row r="105" spans="1:22" ht="45" x14ac:dyDescent="0.25">
      <c r="A105" s="35">
        <v>91</v>
      </c>
      <c r="B105" s="18" t="s">
        <v>107</v>
      </c>
      <c r="C105" s="35" t="s">
        <v>23</v>
      </c>
      <c r="D105" s="35" t="s">
        <v>53</v>
      </c>
      <c r="E105" s="35">
        <v>2018</v>
      </c>
      <c r="F105" s="35" t="s">
        <v>393</v>
      </c>
      <c r="G105" s="10">
        <v>5</v>
      </c>
      <c r="H105" s="10">
        <v>4</v>
      </c>
      <c r="I105" s="58">
        <v>4498.3999999999996</v>
      </c>
      <c r="J105" s="58">
        <v>3274.5</v>
      </c>
      <c r="K105" s="58">
        <v>3274.5</v>
      </c>
      <c r="L105" s="61">
        <v>115</v>
      </c>
      <c r="M105" s="58">
        <f t="shared" si="7"/>
        <v>275587.90999999997</v>
      </c>
      <c r="N105" s="58">
        <v>0</v>
      </c>
      <c r="O105" s="58">
        <v>0</v>
      </c>
      <c r="P105" s="58">
        <v>0</v>
      </c>
      <c r="Q105" s="58">
        <f>'Таблица 3 '!C102</f>
        <v>275587.90999999997</v>
      </c>
      <c r="R105" s="58">
        <f t="shared" si="8"/>
        <v>275587.90999999997</v>
      </c>
      <c r="S105" s="58">
        <v>0</v>
      </c>
      <c r="T105" s="67">
        <f t="shared" si="9"/>
        <v>84.161829286914028</v>
      </c>
      <c r="U105" s="67">
        <v>84.161829286914028</v>
      </c>
      <c r="V105" s="57" t="s">
        <v>38</v>
      </c>
    </row>
    <row r="106" spans="1:22" ht="45" x14ac:dyDescent="0.25">
      <c r="A106" s="35">
        <v>92</v>
      </c>
      <c r="B106" s="18" t="s">
        <v>94</v>
      </c>
      <c r="C106" s="35" t="s">
        <v>23</v>
      </c>
      <c r="D106" s="35" t="s">
        <v>140</v>
      </c>
      <c r="E106" s="35">
        <v>2019</v>
      </c>
      <c r="F106" s="35" t="s">
        <v>393</v>
      </c>
      <c r="G106" s="10">
        <v>3</v>
      </c>
      <c r="H106" s="10">
        <v>3</v>
      </c>
      <c r="I106" s="58">
        <v>1484.3</v>
      </c>
      <c r="J106" s="58">
        <v>1089</v>
      </c>
      <c r="K106" s="58">
        <v>1089</v>
      </c>
      <c r="L106" s="61">
        <v>36</v>
      </c>
      <c r="M106" s="58">
        <f t="shared" si="7"/>
        <v>3919730.47</v>
      </c>
      <c r="N106" s="58">
        <v>0</v>
      </c>
      <c r="O106" s="58">
        <v>0</v>
      </c>
      <c r="P106" s="58">
        <v>0</v>
      </c>
      <c r="Q106" s="58">
        <f>'Таблица 3 '!C103</f>
        <v>3919730.47</v>
      </c>
      <c r="R106" s="58">
        <f t="shared" si="8"/>
        <v>3919730.47</v>
      </c>
      <c r="S106" s="58">
        <v>0</v>
      </c>
      <c r="T106" s="67">
        <f t="shared" si="9"/>
        <v>3599.3851882460976</v>
      </c>
      <c r="U106" s="67">
        <v>3599.3851882460976</v>
      </c>
      <c r="V106" s="57" t="s">
        <v>38</v>
      </c>
    </row>
    <row r="107" spans="1:22" ht="45" x14ac:dyDescent="0.25">
      <c r="A107" s="35">
        <v>93</v>
      </c>
      <c r="B107" s="18" t="s">
        <v>597</v>
      </c>
      <c r="C107" s="35" t="s">
        <v>23</v>
      </c>
      <c r="D107" s="35" t="s">
        <v>53</v>
      </c>
      <c r="E107" s="35" t="s">
        <v>22</v>
      </c>
      <c r="F107" s="35" t="s">
        <v>393</v>
      </c>
      <c r="G107" s="10">
        <v>2</v>
      </c>
      <c r="H107" s="10">
        <v>1</v>
      </c>
      <c r="I107" s="58">
        <v>476.95</v>
      </c>
      <c r="J107" s="58">
        <v>260.39999999999998</v>
      </c>
      <c r="K107" s="58">
        <v>224.9</v>
      </c>
      <c r="L107" s="61">
        <v>8</v>
      </c>
      <c r="M107" s="58">
        <f t="shared" si="7"/>
        <v>269385.92</v>
      </c>
      <c r="N107" s="58">
        <v>0</v>
      </c>
      <c r="O107" s="58">
        <v>0</v>
      </c>
      <c r="P107" s="58">
        <v>0</v>
      </c>
      <c r="Q107" s="58">
        <f>'Таблица 3 '!C104</f>
        <v>269385.92</v>
      </c>
      <c r="R107" s="58">
        <f t="shared" si="8"/>
        <v>269385.92</v>
      </c>
      <c r="S107" s="58">
        <v>0</v>
      </c>
      <c r="T107" s="67">
        <f t="shared" si="9"/>
        <v>1034.5081413210446</v>
      </c>
      <c r="U107" s="67">
        <v>1034.5081413210446</v>
      </c>
      <c r="V107" s="57" t="s">
        <v>38</v>
      </c>
    </row>
    <row r="108" spans="1:22" ht="45" x14ac:dyDescent="0.25">
      <c r="A108" s="35">
        <v>94</v>
      </c>
      <c r="B108" s="18" t="s">
        <v>121</v>
      </c>
      <c r="C108" s="35" t="s">
        <v>23</v>
      </c>
      <c r="D108" s="35" t="s">
        <v>53</v>
      </c>
      <c r="E108" s="35">
        <v>2021</v>
      </c>
      <c r="F108" s="35" t="s">
        <v>393</v>
      </c>
      <c r="G108" s="10">
        <v>4</v>
      </c>
      <c r="H108" s="10">
        <v>1</v>
      </c>
      <c r="I108" s="58">
        <v>2195.9</v>
      </c>
      <c r="J108" s="58">
        <v>1554.8</v>
      </c>
      <c r="K108" s="58">
        <v>651.9</v>
      </c>
      <c r="L108" s="61">
        <v>24</v>
      </c>
      <c r="M108" s="58">
        <f t="shared" si="7"/>
        <v>661879.47</v>
      </c>
      <c r="N108" s="58">
        <v>0</v>
      </c>
      <c r="O108" s="58">
        <v>0</v>
      </c>
      <c r="P108" s="58">
        <v>0</v>
      </c>
      <c r="Q108" s="58">
        <f>'Таблица 3 '!C105</f>
        <v>661879.47</v>
      </c>
      <c r="R108" s="58">
        <f t="shared" si="8"/>
        <v>661879.47</v>
      </c>
      <c r="S108" s="58">
        <v>0</v>
      </c>
      <c r="T108" s="67">
        <f t="shared" si="9"/>
        <v>425.70071391818885</v>
      </c>
      <c r="U108" s="67">
        <v>425.70071391818885</v>
      </c>
      <c r="V108" s="57" t="s">
        <v>38</v>
      </c>
    </row>
    <row r="109" spans="1:22" ht="45" x14ac:dyDescent="0.25">
      <c r="A109" s="35">
        <v>95</v>
      </c>
      <c r="B109" s="18" t="s">
        <v>514</v>
      </c>
      <c r="C109" s="35" t="s">
        <v>23</v>
      </c>
      <c r="D109" s="35">
        <v>1977</v>
      </c>
      <c r="E109" s="35" t="s">
        <v>22</v>
      </c>
      <c r="F109" s="35" t="s">
        <v>495</v>
      </c>
      <c r="G109" s="10">
        <v>5</v>
      </c>
      <c r="H109" s="10">
        <v>6</v>
      </c>
      <c r="I109" s="58">
        <v>4325.1000000000004</v>
      </c>
      <c r="J109" s="58">
        <v>3913.2</v>
      </c>
      <c r="K109" s="58">
        <v>3913.2</v>
      </c>
      <c r="L109" s="61">
        <v>96</v>
      </c>
      <c r="M109" s="58">
        <f t="shared" si="7"/>
        <v>3707041.36</v>
      </c>
      <c r="N109" s="58">
        <v>0</v>
      </c>
      <c r="O109" s="58">
        <v>0</v>
      </c>
      <c r="P109" s="58">
        <v>0</v>
      </c>
      <c r="Q109" s="58">
        <f>'Таблица 3 '!C106</f>
        <v>3707041.36</v>
      </c>
      <c r="R109" s="58">
        <f t="shared" si="8"/>
        <v>3707041.36</v>
      </c>
      <c r="S109" s="58">
        <v>0</v>
      </c>
      <c r="T109" s="67">
        <f t="shared" si="9"/>
        <v>947.31712153736078</v>
      </c>
      <c r="U109" s="67">
        <v>947.31712153736078</v>
      </c>
      <c r="V109" s="57" t="s">
        <v>38</v>
      </c>
    </row>
    <row r="110" spans="1:22" ht="45" x14ac:dyDescent="0.25">
      <c r="A110" s="35">
        <v>96</v>
      </c>
      <c r="B110" s="18" t="s">
        <v>279</v>
      </c>
      <c r="C110" s="35" t="s">
        <v>23</v>
      </c>
      <c r="D110" s="35">
        <v>1958</v>
      </c>
      <c r="E110" s="35" t="s">
        <v>22</v>
      </c>
      <c r="F110" s="35" t="s">
        <v>495</v>
      </c>
      <c r="G110" s="10">
        <v>2</v>
      </c>
      <c r="H110" s="10">
        <v>2</v>
      </c>
      <c r="I110" s="58">
        <v>761</v>
      </c>
      <c r="J110" s="58">
        <v>634</v>
      </c>
      <c r="K110" s="58">
        <v>634</v>
      </c>
      <c r="L110" s="61">
        <v>32</v>
      </c>
      <c r="M110" s="58">
        <f t="shared" si="7"/>
        <v>96839.37</v>
      </c>
      <c r="N110" s="58">
        <v>0</v>
      </c>
      <c r="O110" s="58">
        <v>0</v>
      </c>
      <c r="P110" s="58">
        <v>0</v>
      </c>
      <c r="Q110" s="58">
        <f>'Таблица 3 '!C107</f>
        <v>96839.37</v>
      </c>
      <c r="R110" s="58">
        <f t="shared" si="8"/>
        <v>96839.37</v>
      </c>
      <c r="S110" s="58">
        <v>0</v>
      </c>
      <c r="T110" s="67">
        <f t="shared" si="9"/>
        <v>152.74348580441639</v>
      </c>
      <c r="U110" s="67">
        <v>152.74348580441639</v>
      </c>
      <c r="V110" s="57" t="s">
        <v>38</v>
      </c>
    </row>
    <row r="111" spans="1:22" ht="45" x14ac:dyDescent="0.25">
      <c r="A111" s="35">
        <v>97</v>
      </c>
      <c r="B111" s="18" t="s">
        <v>598</v>
      </c>
      <c r="C111" s="35" t="s">
        <v>23</v>
      </c>
      <c r="D111" s="35">
        <v>1986</v>
      </c>
      <c r="E111" s="35" t="s">
        <v>22</v>
      </c>
      <c r="F111" s="35" t="s">
        <v>414</v>
      </c>
      <c r="G111" s="10">
        <v>5</v>
      </c>
      <c r="H111" s="10">
        <v>5</v>
      </c>
      <c r="I111" s="58">
        <v>3545</v>
      </c>
      <c r="J111" s="58">
        <v>3090.2</v>
      </c>
      <c r="K111" s="58">
        <v>3090.2</v>
      </c>
      <c r="L111" s="61">
        <v>148</v>
      </c>
      <c r="M111" s="58">
        <f t="shared" si="7"/>
        <v>5802392.0900000008</v>
      </c>
      <c r="N111" s="58">
        <v>0</v>
      </c>
      <c r="O111" s="58">
        <v>0</v>
      </c>
      <c r="P111" s="58">
        <v>0</v>
      </c>
      <c r="Q111" s="58">
        <f>'Таблица 3 '!C108</f>
        <v>5802392.0900000008</v>
      </c>
      <c r="R111" s="58">
        <f t="shared" si="8"/>
        <v>5802392.0900000008</v>
      </c>
      <c r="S111" s="58">
        <v>0</v>
      </c>
      <c r="T111" s="67">
        <f t="shared" si="9"/>
        <v>1877.6752605009387</v>
      </c>
      <c r="U111" s="67">
        <v>1877.6752605009387</v>
      </c>
      <c r="V111" s="57" t="s">
        <v>38</v>
      </c>
    </row>
    <row r="112" spans="1:22" ht="45" x14ac:dyDescent="0.25">
      <c r="A112" s="35">
        <v>98</v>
      </c>
      <c r="B112" s="18" t="s">
        <v>599</v>
      </c>
      <c r="C112" s="35" t="s">
        <v>23</v>
      </c>
      <c r="D112" s="35">
        <v>1985</v>
      </c>
      <c r="E112" s="35" t="s">
        <v>22</v>
      </c>
      <c r="F112" s="35" t="s">
        <v>414</v>
      </c>
      <c r="G112" s="10">
        <v>5</v>
      </c>
      <c r="H112" s="10">
        <v>5</v>
      </c>
      <c r="I112" s="58">
        <v>3590.4</v>
      </c>
      <c r="J112" s="58">
        <v>3029.4</v>
      </c>
      <c r="K112" s="58">
        <v>3029.4</v>
      </c>
      <c r="L112" s="61">
        <v>177</v>
      </c>
      <c r="M112" s="58">
        <f t="shared" si="7"/>
        <v>5567218.2400000002</v>
      </c>
      <c r="N112" s="58">
        <v>0</v>
      </c>
      <c r="O112" s="58">
        <v>0</v>
      </c>
      <c r="P112" s="58">
        <v>0</v>
      </c>
      <c r="Q112" s="58">
        <f>'Таблица 3 '!C109</f>
        <v>5567218.2400000002</v>
      </c>
      <c r="R112" s="58">
        <f t="shared" si="8"/>
        <v>5567218.2400000002</v>
      </c>
      <c r="S112" s="58">
        <v>0</v>
      </c>
      <c r="T112" s="67">
        <f t="shared" si="9"/>
        <v>1837.7296626394666</v>
      </c>
      <c r="U112" s="67">
        <v>1837.7296626394666</v>
      </c>
      <c r="V112" s="57" t="s">
        <v>38</v>
      </c>
    </row>
    <row r="113" spans="1:22" ht="48.75" customHeight="1" x14ac:dyDescent="0.25">
      <c r="A113" s="35">
        <v>99</v>
      </c>
      <c r="B113" s="18" t="s">
        <v>830</v>
      </c>
      <c r="C113" s="35" t="s">
        <v>681</v>
      </c>
      <c r="D113" s="35">
        <v>1972</v>
      </c>
      <c r="E113" s="35">
        <v>2015</v>
      </c>
      <c r="F113" s="35" t="s">
        <v>415</v>
      </c>
      <c r="G113" s="10">
        <v>5</v>
      </c>
      <c r="H113" s="10">
        <v>4</v>
      </c>
      <c r="I113" s="58">
        <v>4793.3</v>
      </c>
      <c r="J113" s="58">
        <v>3666.9</v>
      </c>
      <c r="K113" s="58">
        <v>3326.7</v>
      </c>
      <c r="L113" s="61">
        <v>143</v>
      </c>
      <c r="M113" s="58">
        <f t="shared" si="7"/>
        <v>2685005.41</v>
      </c>
      <c r="N113" s="58">
        <v>0</v>
      </c>
      <c r="O113" s="58">
        <v>0</v>
      </c>
      <c r="P113" s="58">
        <v>0</v>
      </c>
      <c r="Q113" s="58">
        <f>'Таблица 3 '!C110</f>
        <v>2685005.41</v>
      </c>
      <c r="R113" s="58">
        <f t="shared" si="8"/>
        <v>2685005.41</v>
      </c>
      <c r="S113" s="58">
        <v>0</v>
      </c>
      <c r="T113" s="67">
        <f t="shared" si="9"/>
        <v>732.22760642504568</v>
      </c>
      <c r="U113" s="67">
        <v>732.22760642504568</v>
      </c>
      <c r="V113" s="57" t="s">
        <v>38</v>
      </c>
    </row>
    <row r="114" spans="1:22" ht="45" x14ac:dyDescent="0.25">
      <c r="A114" s="35">
        <v>100</v>
      </c>
      <c r="B114" s="18" t="s">
        <v>84</v>
      </c>
      <c r="C114" s="35" t="s">
        <v>23</v>
      </c>
      <c r="D114" s="35" t="s">
        <v>140</v>
      </c>
      <c r="E114" s="35">
        <v>2021</v>
      </c>
      <c r="F114" s="35" t="s">
        <v>393</v>
      </c>
      <c r="G114" s="10">
        <v>2</v>
      </c>
      <c r="H114" s="10">
        <v>1</v>
      </c>
      <c r="I114" s="58">
        <v>937.6</v>
      </c>
      <c r="J114" s="58">
        <v>520</v>
      </c>
      <c r="K114" s="58">
        <v>459.2</v>
      </c>
      <c r="L114" s="61">
        <v>22</v>
      </c>
      <c r="M114" s="58">
        <f t="shared" si="7"/>
        <v>57200.4</v>
      </c>
      <c r="N114" s="58">
        <v>0</v>
      </c>
      <c r="O114" s="58">
        <v>0</v>
      </c>
      <c r="P114" s="58">
        <v>0</v>
      </c>
      <c r="Q114" s="58">
        <f>'Таблица 3 '!C111</f>
        <v>57200.4</v>
      </c>
      <c r="R114" s="58">
        <f t="shared" si="8"/>
        <v>57200.4</v>
      </c>
      <c r="S114" s="58">
        <v>0</v>
      </c>
      <c r="T114" s="67">
        <f t="shared" si="9"/>
        <v>110.00076923076924</v>
      </c>
      <c r="U114" s="67">
        <v>110.00076923076924</v>
      </c>
      <c r="V114" s="57" t="s">
        <v>38</v>
      </c>
    </row>
    <row r="115" spans="1:22" ht="48.75" customHeight="1" x14ac:dyDescent="0.25">
      <c r="A115" s="35">
        <v>101</v>
      </c>
      <c r="B115" s="18" t="s">
        <v>829</v>
      </c>
      <c r="C115" s="35" t="s">
        <v>681</v>
      </c>
      <c r="D115" s="35">
        <v>1976</v>
      </c>
      <c r="E115" s="35">
        <v>2022</v>
      </c>
      <c r="F115" s="35" t="s">
        <v>87</v>
      </c>
      <c r="G115" s="10">
        <v>5</v>
      </c>
      <c r="H115" s="10">
        <v>5</v>
      </c>
      <c r="I115" s="58">
        <v>5151.1000000000004</v>
      </c>
      <c r="J115" s="58">
        <v>4557.1000000000004</v>
      </c>
      <c r="K115" s="58">
        <v>4314.3</v>
      </c>
      <c r="L115" s="61">
        <v>183</v>
      </c>
      <c r="M115" s="58">
        <f t="shared" si="7"/>
        <v>854944</v>
      </c>
      <c r="N115" s="58">
        <v>0</v>
      </c>
      <c r="O115" s="58">
        <v>0</v>
      </c>
      <c r="P115" s="58">
        <v>0</v>
      </c>
      <c r="Q115" s="58">
        <f>'Таблица 3 '!C112</f>
        <v>854944</v>
      </c>
      <c r="R115" s="58">
        <f t="shared" si="8"/>
        <v>854944</v>
      </c>
      <c r="S115" s="58">
        <v>0</v>
      </c>
      <c r="T115" s="67">
        <f t="shared" si="9"/>
        <v>187.60703078712336</v>
      </c>
      <c r="U115" s="67">
        <v>187.60703078712336</v>
      </c>
      <c r="V115" s="57" t="s">
        <v>38</v>
      </c>
    </row>
    <row r="116" spans="1:22" ht="45" x14ac:dyDescent="0.25">
      <c r="A116" s="35">
        <v>102</v>
      </c>
      <c r="B116" s="18" t="s">
        <v>126</v>
      </c>
      <c r="C116" s="35" t="s">
        <v>23</v>
      </c>
      <c r="D116" s="35" t="s">
        <v>149</v>
      </c>
      <c r="E116" s="35">
        <v>2017</v>
      </c>
      <c r="F116" s="35" t="s">
        <v>393</v>
      </c>
      <c r="G116" s="10">
        <v>2</v>
      </c>
      <c r="H116" s="10">
        <v>1</v>
      </c>
      <c r="I116" s="58">
        <v>357.1</v>
      </c>
      <c r="J116" s="58">
        <v>307.10000000000002</v>
      </c>
      <c r="K116" s="58">
        <v>262.39999999999998</v>
      </c>
      <c r="L116" s="61">
        <v>12</v>
      </c>
      <c r="M116" s="58">
        <f t="shared" si="7"/>
        <v>100510.76</v>
      </c>
      <c r="N116" s="58">
        <v>0</v>
      </c>
      <c r="O116" s="58">
        <v>0</v>
      </c>
      <c r="P116" s="58">
        <v>0</v>
      </c>
      <c r="Q116" s="58">
        <f>'Таблица 3 '!C113</f>
        <v>100510.76</v>
      </c>
      <c r="R116" s="58">
        <f t="shared" si="8"/>
        <v>100510.76</v>
      </c>
      <c r="S116" s="58">
        <v>0</v>
      </c>
      <c r="T116" s="67">
        <f t="shared" si="9"/>
        <v>327.29000325626828</v>
      </c>
      <c r="U116" s="67">
        <v>327.29000325626828</v>
      </c>
      <c r="V116" s="57" t="s">
        <v>38</v>
      </c>
    </row>
    <row r="117" spans="1:22" ht="43.5" customHeight="1" x14ac:dyDescent="0.25">
      <c r="A117" s="35">
        <v>103</v>
      </c>
      <c r="B117" s="18" t="s">
        <v>832</v>
      </c>
      <c r="C117" s="35" t="s">
        <v>681</v>
      </c>
      <c r="D117" s="35">
        <v>1978</v>
      </c>
      <c r="E117" s="35">
        <v>2020</v>
      </c>
      <c r="F117" s="35" t="s">
        <v>415</v>
      </c>
      <c r="G117" s="10">
        <v>5</v>
      </c>
      <c r="H117" s="10">
        <v>8</v>
      </c>
      <c r="I117" s="58">
        <v>6561.3</v>
      </c>
      <c r="J117" s="58">
        <v>6561.3</v>
      </c>
      <c r="K117" s="58">
        <v>6230.8</v>
      </c>
      <c r="L117" s="61">
        <v>305</v>
      </c>
      <c r="M117" s="58">
        <f t="shared" si="7"/>
        <v>1590000</v>
      </c>
      <c r="N117" s="58">
        <v>0</v>
      </c>
      <c r="O117" s="58">
        <v>0</v>
      </c>
      <c r="P117" s="58">
        <v>0</v>
      </c>
      <c r="Q117" s="58">
        <f>'Таблица 3 '!C114</f>
        <v>1590000</v>
      </c>
      <c r="R117" s="58">
        <f t="shared" si="8"/>
        <v>1590000</v>
      </c>
      <c r="S117" s="58">
        <v>0</v>
      </c>
      <c r="T117" s="67">
        <f t="shared" si="9"/>
        <v>242.33002606190846</v>
      </c>
      <c r="U117" s="67">
        <v>242.33002606190846</v>
      </c>
      <c r="V117" s="57" t="s">
        <v>38</v>
      </c>
    </row>
    <row r="118" spans="1:22" ht="45" x14ac:dyDescent="0.25">
      <c r="A118" s="35">
        <v>104</v>
      </c>
      <c r="B118" s="18" t="s">
        <v>516</v>
      </c>
      <c r="C118" s="35" t="s">
        <v>23</v>
      </c>
      <c r="D118" s="35">
        <v>1957</v>
      </c>
      <c r="E118" s="35" t="s">
        <v>226</v>
      </c>
      <c r="F118" s="35" t="s">
        <v>393</v>
      </c>
      <c r="G118" s="10" t="s">
        <v>352</v>
      </c>
      <c r="H118" s="10" t="s">
        <v>352</v>
      </c>
      <c r="I118" s="58">
        <v>857.1</v>
      </c>
      <c r="J118" s="58">
        <v>767.9</v>
      </c>
      <c r="K118" s="58">
        <v>767.9</v>
      </c>
      <c r="L118" s="61">
        <v>35</v>
      </c>
      <c r="M118" s="58">
        <f t="shared" si="7"/>
        <v>1381798.8</v>
      </c>
      <c r="N118" s="58">
        <v>0</v>
      </c>
      <c r="O118" s="58">
        <v>0</v>
      </c>
      <c r="P118" s="58">
        <v>0</v>
      </c>
      <c r="Q118" s="58">
        <f>'Таблица 3 '!C115</f>
        <v>1381798.8</v>
      </c>
      <c r="R118" s="58">
        <f t="shared" si="8"/>
        <v>1381798.8</v>
      </c>
      <c r="S118" s="58">
        <v>0</v>
      </c>
      <c r="T118" s="67">
        <f t="shared" si="9"/>
        <v>1799.4514910795679</v>
      </c>
      <c r="U118" s="67">
        <v>1799.4514910795679</v>
      </c>
      <c r="V118" s="57" t="s">
        <v>38</v>
      </c>
    </row>
    <row r="119" spans="1:22" ht="43.5" customHeight="1" x14ac:dyDescent="0.25">
      <c r="A119" s="35">
        <v>105</v>
      </c>
      <c r="B119" s="18" t="s">
        <v>833</v>
      </c>
      <c r="C119" s="35" t="s">
        <v>681</v>
      </c>
      <c r="D119" s="35">
        <v>1978</v>
      </c>
      <c r="E119" s="35" t="s">
        <v>226</v>
      </c>
      <c r="F119" s="35" t="s">
        <v>415</v>
      </c>
      <c r="G119" s="10">
        <v>5</v>
      </c>
      <c r="H119" s="10">
        <v>6</v>
      </c>
      <c r="I119" s="58">
        <v>5160</v>
      </c>
      <c r="J119" s="58">
        <v>4537.3</v>
      </c>
      <c r="K119" s="58">
        <v>3531.9</v>
      </c>
      <c r="L119" s="61">
        <v>158</v>
      </c>
      <c r="M119" s="58">
        <f t="shared" si="7"/>
        <v>2580769.2800000003</v>
      </c>
      <c r="N119" s="58">
        <v>0</v>
      </c>
      <c r="O119" s="58">
        <v>0</v>
      </c>
      <c r="P119" s="58">
        <v>0</v>
      </c>
      <c r="Q119" s="58">
        <f>'Таблица 3 '!C116</f>
        <v>2580769.2800000003</v>
      </c>
      <c r="R119" s="58">
        <f t="shared" si="8"/>
        <v>2580769.2800000003</v>
      </c>
      <c r="S119" s="58">
        <v>0</v>
      </c>
      <c r="T119" s="67">
        <f t="shared" si="9"/>
        <v>568.78965023251715</v>
      </c>
      <c r="U119" s="67">
        <v>568.78965023251715</v>
      </c>
      <c r="V119" s="57" t="s">
        <v>38</v>
      </c>
    </row>
    <row r="120" spans="1:22" ht="45" x14ac:dyDescent="0.25">
      <c r="A120" s="35">
        <v>106</v>
      </c>
      <c r="B120" s="18" t="s">
        <v>89</v>
      </c>
      <c r="C120" s="35" t="s">
        <v>23</v>
      </c>
      <c r="D120" s="35" t="s">
        <v>51</v>
      </c>
      <c r="E120" s="35" t="s">
        <v>22</v>
      </c>
      <c r="F120" s="35" t="s">
        <v>393</v>
      </c>
      <c r="G120" s="10">
        <v>3</v>
      </c>
      <c r="H120" s="10">
        <v>2</v>
      </c>
      <c r="I120" s="58">
        <v>1252</v>
      </c>
      <c r="J120" s="58">
        <v>921.8</v>
      </c>
      <c r="K120" s="58">
        <v>882.8</v>
      </c>
      <c r="L120" s="61">
        <v>32</v>
      </c>
      <c r="M120" s="58">
        <f t="shared" si="7"/>
        <v>3364687.96</v>
      </c>
      <c r="N120" s="58">
        <v>0</v>
      </c>
      <c r="O120" s="58">
        <v>0</v>
      </c>
      <c r="P120" s="58">
        <v>0</v>
      </c>
      <c r="Q120" s="58">
        <f>'Таблица 3 '!C117</f>
        <v>3364687.96</v>
      </c>
      <c r="R120" s="58">
        <f t="shared" si="8"/>
        <v>3364687.96</v>
      </c>
      <c r="S120" s="58">
        <v>0</v>
      </c>
      <c r="T120" s="67">
        <f t="shared" si="9"/>
        <v>3650.1279670210461</v>
      </c>
      <c r="U120" s="67">
        <v>3650.1279670210461</v>
      </c>
      <c r="V120" s="57" t="s">
        <v>38</v>
      </c>
    </row>
    <row r="121" spans="1:22" ht="45" x14ac:dyDescent="0.25">
      <c r="A121" s="35">
        <v>107</v>
      </c>
      <c r="B121" s="18" t="s">
        <v>108</v>
      </c>
      <c r="C121" s="35" t="s">
        <v>23</v>
      </c>
      <c r="D121" s="35" t="s">
        <v>146</v>
      </c>
      <c r="E121" s="35" t="s">
        <v>22</v>
      </c>
      <c r="F121" s="35" t="s">
        <v>87</v>
      </c>
      <c r="G121" s="10">
        <v>5</v>
      </c>
      <c r="H121" s="10">
        <v>4</v>
      </c>
      <c r="I121" s="58">
        <v>5068.6000000000004</v>
      </c>
      <c r="J121" s="58">
        <v>3071.2</v>
      </c>
      <c r="K121" s="58">
        <v>2900.3</v>
      </c>
      <c r="L121" s="61">
        <v>142</v>
      </c>
      <c r="M121" s="58">
        <f t="shared" si="7"/>
        <v>5976181.0099999998</v>
      </c>
      <c r="N121" s="58">
        <v>0</v>
      </c>
      <c r="O121" s="58">
        <v>0</v>
      </c>
      <c r="P121" s="58">
        <v>0</v>
      </c>
      <c r="Q121" s="58">
        <f>'Таблица 3 '!C118</f>
        <v>5976181.0099999998</v>
      </c>
      <c r="R121" s="58">
        <f t="shared" si="8"/>
        <v>5976181.0099999998</v>
      </c>
      <c r="S121" s="58">
        <v>0</v>
      </c>
      <c r="T121" s="67">
        <f t="shared" si="9"/>
        <v>1945.878161630633</v>
      </c>
      <c r="U121" s="67">
        <v>1945.878161630633</v>
      </c>
      <c r="V121" s="57" t="s">
        <v>38</v>
      </c>
    </row>
    <row r="122" spans="1:22" ht="45" x14ac:dyDescent="0.25">
      <c r="A122" s="35">
        <v>108</v>
      </c>
      <c r="B122" s="18" t="s">
        <v>109</v>
      </c>
      <c r="C122" s="35" t="s">
        <v>23</v>
      </c>
      <c r="D122" s="35" t="s">
        <v>147</v>
      </c>
      <c r="E122" s="35" t="s">
        <v>22</v>
      </c>
      <c r="F122" s="35" t="s">
        <v>87</v>
      </c>
      <c r="G122" s="10">
        <v>4</v>
      </c>
      <c r="H122" s="10">
        <v>2</v>
      </c>
      <c r="I122" s="58">
        <v>1403.3</v>
      </c>
      <c r="J122" s="58">
        <v>1330.7</v>
      </c>
      <c r="K122" s="58">
        <v>1330.7</v>
      </c>
      <c r="L122" s="61">
        <v>72</v>
      </c>
      <c r="M122" s="58">
        <f t="shared" si="7"/>
        <v>100963.26</v>
      </c>
      <c r="N122" s="58">
        <v>0</v>
      </c>
      <c r="O122" s="58">
        <v>0</v>
      </c>
      <c r="P122" s="58">
        <v>0</v>
      </c>
      <c r="Q122" s="58">
        <f>'Таблица 3 '!C119</f>
        <v>100963.26</v>
      </c>
      <c r="R122" s="58">
        <f t="shared" si="8"/>
        <v>100963.26</v>
      </c>
      <c r="S122" s="58">
        <v>0</v>
      </c>
      <c r="T122" s="67">
        <f t="shared" si="9"/>
        <v>75.872292778237011</v>
      </c>
      <c r="U122" s="67">
        <v>75.872292778237011</v>
      </c>
      <c r="V122" s="57" t="s">
        <v>38</v>
      </c>
    </row>
    <row r="123" spans="1:22" ht="46.5" customHeight="1" x14ac:dyDescent="0.25">
      <c r="A123" s="35">
        <v>109</v>
      </c>
      <c r="B123" s="18" t="s">
        <v>835</v>
      </c>
      <c r="C123" s="35" t="s">
        <v>681</v>
      </c>
      <c r="D123" s="35">
        <v>1963</v>
      </c>
      <c r="E123" s="35">
        <v>2017</v>
      </c>
      <c r="F123" s="35" t="s">
        <v>415</v>
      </c>
      <c r="G123" s="10">
        <v>5</v>
      </c>
      <c r="H123" s="10">
        <v>4</v>
      </c>
      <c r="I123" s="58">
        <v>5291.25</v>
      </c>
      <c r="J123" s="58">
        <v>3256.1</v>
      </c>
      <c r="K123" s="58">
        <v>2556.1</v>
      </c>
      <c r="L123" s="61">
        <v>185</v>
      </c>
      <c r="M123" s="58">
        <f t="shared" si="7"/>
        <v>2685005.41</v>
      </c>
      <c r="N123" s="58">
        <v>0</v>
      </c>
      <c r="O123" s="58">
        <v>0</v>
      </c>
      <c r="P123" s="58">
        <v>0</v>
      </c>
      <c r="Q123" s="58">
        <f>'Таблица 3 '!C120</f>
        <v>2685005.41</v>
      </c>
      <c r="R123" s="58">
        <f t="shared" si="8"/>
        <v>2685005.41</v>
      </c>
      <c r="S123" s="58">
        <v>0</v>
      </c>
      <c r="T123" s="67">
        <f t="shared" si="9"/>
        <v>824.6077853874267</v>
      </c>
      <c r="U123" s="67">
        <v>824.6077853874267</v>
      </c>
      <c r="V123" s="57" t="s">
        <v>38</v>
      </c>
    </row>
    <row r="124" spans="1:22" ht="45" customHeight="1" x14ac:dyDescent="0.25">
      <c r="A124" s="35">
        <v>110</v>
      </c>
      <c r="B124" s="18" t="s">
        <v>834</v>
      </c>
      <c r="C124" s="35" t="s">
        <v>681</v>
      </c>
      <c r="D124" s="35">
        <v>1962</v>
      </c>
      <c r="E124" s="35" t="s">
        <v>226</v>
      </c>
      <c r="F124" s="35" t="s">
        <v>415</v>
      </c>
      <c r="G124" s="10">
        <v>4</v>
      </c>
      <c r="H124" s="10">
        <v>4</v>
      </c>
      <c r="I124" s="58">
        <v>3314.4</v>
      </c>
      <c r="J124" s="58">
        <v>2625.5</v>
      </c>
      <c r="K124" s="58">
        <v>2580.5</v>
      </c>
      <c r="L124" s="61">
        <v>113</v>
      </c>
      <c r="M124" s="58">
        <f t="shared" si="7"/>
        <v>1564928.96</v>
      </c>
      <c r="N124" s="58">
        <v>0</v>
      </c>
      <c r="O124" s="58">
        <v>0</v>
      </c>
      <c r="P124" s="58">
        <v>0</v>
      </c>
      <c r="Q124" s="58">
        <f>'Таблица 3 '!C121</f>
        <v>1564928.96</v>
      </c>
      <c r="R124" s="58">
        <f t="shared" si="8"/>
        <v>1564928.96</v>
      </c>
      <c r="S124" s="58">
        <v>0</v>
      </c>
      <c r="T124" s="67">
        <f t="shared" si="9"/>
        <v>596.04988002285279</v>
      </c>
      <c r="U124" s="67">
        <v>596.04988002285279</v>
      </c>
      <c r="V124" s="57" t="s">
        <v>38</v>
      </c>
    </row>
    <row r="125" spans="1:22" ht="43.5" customHeight="1" x14ac:dyDescent="0.25">
      <c r="A125" s="35">
        <v>111</v>
      </c>
      <c r="B125" s="18" t="s">
        <v>601</v>
      </c>
      <c r="C125" s="35" t="s">
        <v>23</v>
      </c>
      <c r="D125" s="35">
        <v>1963</v>
      </c>
      <c r="E125" s="35" t="s">
        <v>22</v>
      </c>
      <c r="F125" s="35" t="s">
        <v>393</v>
      </c>
      <c r="G125" s="10">
        <v>4</v>
      </c>
      <c r="H125" s="10">
        <v>7</v>
      </c>
      <c r="I125" s="58">
        <v>6440.86</v>
      </c>
      <c r="J125" s="58">
        <v>4225.8999999999996</v>
      </c>
      <c r="K125" s="58">
        <v>4173.3999999999996</v>
      </c>
      <c r="L125" s="61">
        <v>164</v>
      </c>
      <c r="M125" s="58">
        <f t="shared" si="7"/>
        <v>3791240.85</v>
      </c>
      <c r="N125" s="58">
        <v>0</v>
      </c>
      <c r="O125" s="58">
        <v>0</v>
      </c>
      <c r="P125" s="58">
        <v>0</v>
      </c>
      <c r="Q125" s="58">
        <f>'Таблица 3 '!C122</f>
        <v>3791240.85</v>
      </c>
      <c r="R125" s="58">
        <f t="shared" si="8"/>
        <v>3791240.85</v>
      </c>
      <c r="S125" s="58">
        <v>0</v>
      </c>
      <c r="T125" s="67">
        <f t="shared" si="9"/>
        <v>897.14400482737415</v>
      </c>
      <c r="U125" s="67">
        <v>897.14400482737415</v>
      </c>
      <c r="V125" s="57" t="s">
        <v>38</v>
      </c>
    </row>
    <row r="126" spans="1:22" ht="45" x14ac:dyDescent="0.25">
      <c r="A126" s="35">
        <v>112</v>
      </c>
      <c r="B126" s="18" t="s">
        <v>92</v>
      </c>
      <c r="C126" s="35" t="s">
        <v>23</v>
      </c>
      <c r="D126" s="35" t="s">
        <v>54</v>
      </c>
      <c r="E126" s="35">
        <v>2021</v>
      </c>
      <c r="F126" s="35" t="s">
        <v>87</v>
      </c>
      <c r="G126" s="10">
        <v>10</v>
      </c>
      <c r="H126" s="10">
        <v>3</v>
      </c>
      <c r="I126" s="58">
        <v>7546.5</v>
      </c>
      <c r="J126" s="58">
        <v>7180.4</v>
      </c>
      <c r="K126" s="58">
        <v>7097.4</v>
      </c>
      <c r="L126" s="61">
        <v>283</v>
      </c>
      <c r="M126" s="58">
        <f t="shared" si="7"/>
        <v>981848.31</v>
      </c>
      <c r="N126" s="58">
        <v>0</v>
      </c>
      <c r="O126" s="58">
        <v>0</v>
      </c>
      <c r="P126" s="58">
        <v>0</v>
      </c>
      <c r="Q126" s="58">
        <f>'Таблица 3 '!C123</f>
        <v>981848.31</v>
      </c>
      <c r="R126" s="58">
        <f t="shared" si="8"/>
        <v>981848.31</v>
      </c>
      <c r="S126" s="58">
        <v>0</v>
      </c>
      <c r="T126" s="67">
        <f t="shared" si="9"/>
        <v>136.74005765695506</v>
      </c>
      <c r="U126" s="67">
        <v>136.74005765695506</v>
      </c>
      <c r="V126" s="57" t="s">
        <v>38</v>
      </c>
    </row>
    <row r="127" spans="1:22" ht="45" customHeight="1" x14ac:dyDescent="0.25">
      <c r="A127" s="35">
        <v>113</v>
      </c>
      <c r="B127" s="18" t="s">
        <v>836</v>
      </c>
      <c r="C127" s="35" t="s">
        <v>681</v>
      </c>
      <c r="D127" s="35">
        <v>1968</v>
      </c>
      <c r="E127" s="35" t="s">
        <v>226</v>
      </c>
      <c r="F127" s="35" t="s">
        <v>415</v>
      </c>
      <c r="G127" s="10">
        <v>5</v>
      </c>
      <c r="H127" s="10">
        <v>4</v>
      </c>
      <c r="I127" s="58">
        <v>3415</v>
      </c>
      <c r="J127" s="58">
        <v>3201.7</v>
      </c>
      <c r="K127" s="58">
        <v>2956.5</v>
      </c>
      <c r="L127" s="61">
        <v>152</v>
      </c>
      <c r="M127" s="58">
        <f t="shared" si="7"/>
        <v>1876430</v>
      </c>
      <c r="N127" s="58">
        <v>0</v>
      </c>
      <c r="O127" s="58">
        <v>0</v>
      </c>
      <c r="P127" s="58">
        <v>0</v>
      </c>
      <c r="Q127" s="58">
        <f>'Таблица 3 '!C124</f>
        <v>1876430</v>
      </c>
      <c r="R127" s="58">
        <f t="shared" si="8"/>
        <v>1876430</v>
      </c>
      <c r="S127" s="58">
        <v>0</v>
      </c>
      <c r="T127" s="67">
        <f t="shared" si="9"/>
        <v>586.07302370615616</v>
      </c>
      <c r="U127" s="67">
        <v>586.07302370615616</v>
      </c>
      <c r="V127" s="57" t="s">
        <v>38</v>
      </c>
    </row>
    <row r="128" spans="1:22" ht="45" customHeight="1" x14ac:dyDescent="0.25">
      <c r="A128" s="35">
        <v>114</v>
      </c>
      <c r="B128" s="18" t="s">
        <v>837</v>
      </c>
      <c r="C128" s="35" t="s">
        <v>681</v>
      </c>
      <c r="D128" s="35">
        <v>1971</v>
      </c>
      <c r="E128" s="35">
        <v>2022</v>
      </c>
      <c r="F128" s="35" t="s">
        <v>415</v>
      </c>
      <c r="G128" s="10">
        <v>5</v>
      </c>
      <c r="H128" s="10">
        <v>5</v>
      </c>
      <c r="I128" s="58">
        <v>3967.6</v>
      </c>
      <c r="J128" s="58">
        <v>3179.1</v>
      </c>
      <c r="K128" s="58">
        <v>2927.8</v>
      </c>
      <c r="L128" s="61">
        <v>130</v>
      </c>
      <c r="M128" s="58">
        <f t="shared" si="7"/>
        <v>485520</v>
      </c>
      <c r="N128" s="58">
        <v>0</v>
      </c>
      <c r="O128" s="58">
        <v>0</v>
      </c>
      <c r="P128" s="58">
        <v>0</v>
      </c>
      <c r="Q128" s="58">
        <f>'Таблица 3 '!C125</f>
        <v>485520</v>
      </c>
      <c r="R128" s="58">
        <f t="shared" si="8"/>
        <v>485520</v>
      </c>
      <c r="S128" s="58">
        <v>0</v>
      </c>
      <c r="T128" s="67">
        <f t="shared" si="9"/>
        <v>152.72246862319525</v>
      </c>
      <c r="U128" s="67">
        <v>152.72246862319525</v>
      </c>
      <c r="V128" s="57" t="s">
        <v>38</v>
      </c>
    </row>
    <row r="129" spans="1:22" ht="45" x14ac:dyDescent="0.25">
      <c r="A129" s="35">
        <v>115</v>
      </c>
      <c r="B129" s="18" t="s">
        <v>82</v>
      </c>
      <c r="C129" s="35" t="s">
        <v>23</v>
      </c>
      <c r="D129" s="35">
        <v>1971</v>
      </c>
      <c r="E129" s="35" t="s">
        <v>22</v>
      </c>
      <c r="F129" s="35" t="s">
        <v>393</v>
      </c>
      <c r="G129" s="10">
        <v>5</v>
      </c>
      <c r="H129" s="10">
        <v>4</v>
      </c>
      <c r="I129" s="58">
        <v>2352</v>
      </c>
      <c r="J129" s="58">
        <v>2352</v>
      </c>
      <c r="K129" s="58">
        <v>1853.6</v>
      </c>
      <c r="L129" s="61">
        <v>80</v>
      </c>
      <c r="M129" s="58">
        <f t="shared" si="7"/>
        <v>1256269.2</v>
      </c>
      <c r="N129" s="58">
        <v>0</v>
      </c>
      <c r="O129" s="58">
        <v>0</v>
      </c>
      <c r="P129" s="58">
        <v>0</v>
      </c>
      <c r="Q129" s="58">
        <f>'Таблица 3 '!C126</f>
        <v>1256269.2</v>
      </c>
      <c r="R129" s="58">
        <f t="shared" si="8"/>
        <v>1256269.2</v>
      </c>
      <c r="S129" s="58">
        <v>0</v>
      </c>
      <c r="T129" s="67">
        <f t="shared" si="9"/>
        <v>534.12806122448978</v>
      </c>
      <c r="U129" s="67">
        <v>534.12806122448978</v>
      </c>
      <c r="V129" s="57" t="s">
        <v>38</v>
      </c>
    </row>
    <row r="130" spans="1:22" ht="45" customHeight="1" x14ac:dyDescent="0.25">
      <c r="A130" s="35">
        <v>116</v>
      </c>
      <c r="B130" s="18" t="s">
        <v>838</v>
      </c>
      <c r="C130" s="35" t="s">
        <v>681</v>
      </c>
      <c r="D130" s="35">
        <v>1981</v>
      </c>
      <c r="E130" s="35" t="s">
        <v>226</v>
      </c>
      <c r="F130" s="35" t="s">
        <v>415</v>
      </c>
      <c r="G130" s="10">
        <v>5</v>
      </c>
      <c r="H130" s="10">
        <v>10</v>
      </c>
      <c r="I130" s="58">
        <v>9767.86</v>
      </c>
      <c r="J130" s="58">
        <v>9467.86</v>
      </c>
      <c r="K130" s="58">
        <v>8577.06</v>
      </c>
      <c r="L130" s="61">
        <v>235</v>
      </c>
      <c r="M130" s="58">
        <f t="shared" si="7"/>
        <v>1500000</v>
      </c>
      <c r="N130" s="58">
        <v>0</v>
      </c>
      <c r="O130" s="58">
        <v>0</v>
      </c>
      <c r="P130" s="58">
        <v>0</v>
      </c>
      <c r="Q130" s="58">
        <f>'Таблица 3 '!C127</f>
        <v>1500000</v>
      </c>
      <c r="R130" s="58">
        <f t="shared" si="8"/>
        <v>1500000</v>
      </c>
      <c r="S130" s="58">
        <v>0</v>
      </c>
      <c r="T130" s="67">
        <f t="shared" si="9"/>
        <v>158.43073302731557</v>
      </c>
      <c r="U130" s="67">
        <v>158.43073302731557</v>
      </c>
      <c r="V130" s="57" t="s">
        <v>38</v>
      </c>
    </row>
    <row r="131" spans="1:22" ht="47.25" customHeight="1" x14ac:dyDescent="0.25">
      <c r="A131" s="35">
        <v>117</v>
      </c>
      <c r="B131" s="18" t="s">
        <v>110</v>
      </c>
      <c r="C131" s="35" t="s">
        <v>23</v>
      </c>
      <c r="D131" s="35" t="s">
        <v>30</v>
      </c>
      <c r="E131" s="35" t="s">
        <v>22</v>
      </c>
      <c r="F131" s="35" t="s">
        <v>87</v>
      </c>
      <c r="G131" s="10">
        <v>9</v>
      </c>
      <c r="H131" s="10">
        <v>3</v>
      </c>
      <c r="I131" s="58">
        <v>7868</v>
      </c>
      <c r="J131" s="58">
        <v>7786</v>
      </c>
      <c r="K131" s="58">
        <v>7371</v>
      </c>
      <c r="L131" s="61">
        <v>362</v>
      </c>
      <c r="M131" s="58">
        <f t="shared" si="7"/>
        <v>6575094.3899999997</v>
      </c>
      <c r="N131" s="58">
        <v>0</v>
      </c>
      <c r="O131" s="58">
        <v>0</v>
      </c>
      <c r="P131" s="58">
        <v>0</v>
      </c>
      <c r="Q131" s="58">
        <f>'Таблица 3 '!C128</f>
        <v>6575094.3899999997</v>
      </c>
      <c r="R131" s="58">
        <f t="shared" si="8"/>
        <v>6575094.3899999997</v>
      </c>
      <c r="S131" s="58">
        <v>0</v>
      </c>
      <c r="T131" s="67">
        <f t="shared" si="9"/>
        <v>844.47654636527091</v>
      </c>
      <c r="U131" s="67">
        <v>844.47654636527091</v>
      </c>
      <c r="V131" s="57" t="s">
        <v>38</v>
      </c>
    </row>
    <row r="132" spans="1:22" ht="47.25" customHeight="1" x14ac:dyDescent="0.25">
      <c r="A132" s="35">
        <v>118</v>
      </c>
      <c r="B132" s="18" t="s">
        <v>632</v>
      </c>
      <c r="C132" s="35" t="s">
        <v>23</v>
      </c>
      <c r="D132" s="35">
        <v>1996</v>
      </c>
      <c r="E132" s="35" t="s">
        <v>22</v>
      </c>
      <c r="F132" s="35" t="s">
        <v>87</v>
      </c>
      <c r="G132" s="10">
        <v>9</v>
      </c>
      <c r="H132" s="10">
        <v>9</v>
      </c>
      <c r="I132" s="58">
        <v>9061</v>
      </c>
      <c r="J132" s="58">
        <v>9061.1</v>
      </c>
      <c r="K132" s="58">
        <v>9061.1</v>
      </c>
      <c r="L132" s="61">
        <v>325</v>
      </c>
      <c r="M132" s="58">
        <f t="shared" si="7"/>
        <v>195021.44</v>
      </c>
      <c r="N132" s="58">
        <v>0</v>
      </c>
      <c r="O132" s="58">
        <v>0</v>
      </c>
      <c r="P132" s="58">
        <v>0</v>
      </c>
      <c r="Q132" s="58">
        <f>'Таблица 3 '!C129</f>
        <v>195021.44</v>
      </c>
      <c r="R132" s="58">
        <f t="shared" si="8"/>
        <v>195021.44</v>
      </c>
      <c r="S132" s="58">
        <v>0</v>
      </c>
      <c r="T132" s="67">
        <f t="shared" si="9"/>
        <v>21.522932094337332</v>
      </c>
      <c r="U132" s="67">
        <v>21.522932094337332</v>
      </c>
      <c r="V132" s="57" t="s">
        <v>38</v>
      </c>
    </row>
    <row r="133" spans="1:22" ht="46.5" customHeight="1" x14ac:dyDescent="0.25">
      <c r="A133" s="35">
        <v>119</v>
      </c>
      <c r="B133" s="18" t="s">
        <v>839</v>
      </c>
      <c r="C133" s="35" t="s">
        <v>681</v>
      </c>
      <c r="D133" s="35">
        <v>1982</v>
      </c>
      <c r="E133" s="35">
        <v>2021</v>
      </c>
      <c r="F133" s="35" t="s">
        <v>87</v>
      </c>
      <c r="G133" s="10">
        <v>5</v>
      </c>
      <c r="H133" s="10">
        <v>4</v>
      </c>
      <c r="I133" s="58">
        <v>3174.1</v>
      </c>
      <c r="J133" s="58">
        <v>2821.7</v>
      </c>
      <c r="K133" s="58">
        <v>2465.6999999999998</v>
      </c>
      <c r="L133" s="61">
        <v>131</v>
      </c>
      <c r="M133" s="58">
        <f t="shared" si="7"/>
        <v>548612.81000000006</v>
      </c>
      <c r="N133" s="58">
        <v>0</v>
      </c>
      <c r="O133" s="58">
        <v>0</v>
      </c>
      <c r="P133" s="58">
        <v>0</v>
      </c>
      <c r="Q133" s="58">
        <f>'Таблица 3 '!C130</f>
        <v>548612.81000000006</v>
      </c>
      <c r="R133" s="58">
        <f t="shared" si="8"/>
        <v>548612.81000000006</v>
      </c>
      <c r="S133" s="58">
        <v>0</v>
      </c>
      <c r="T133" s="67">
        <f t="shared" si="9"/>
        <v>194.42634227593297</v>
      </c>
      <c r="U133" s="67">
        <v>194.42634227593297</v>
      </c>
      <c r="V133" s="57" t="s">
        <v>38</v>
      </c>
    </row>
    <row r="134" spans="1:22" ht="45" x14ac:dyDescent="0.25">
      <c r="A134" s="35">
        <v>120</v>
      </c>
      <c r="B134" s="18" t="s">
        <v>534</v>
      </c>
      <c r="C134" s="35" t="s">
        <v>23</v>
      </c>
      <c r="D134" s="35">
        <v>1971</v>
      </c>
      <c r="E134" s="35" t="s">
        <v>22</v>
      </c>
      <c r="F134" s="35" t="s">
        <v>414</v>
      </c>
      <c r="G134" s="10">
        <v>5</v>
      </c>
      <c r="H134" s="10">
        <v>5</v>
      </c>
      <c r="I134" s="58">
        <v>5943.4</v>
      </c>
      <c r="J134" s="58">
        <v>4453.8</v>
      </c>
      <c r="K134" s="58">
        <v>4408</v>
      </c>
      <c r="L134" s="61">
        <v>185</v>
      </c>
      <c r="M134" s="58">
        <f t="shared" si="7"/>
        <v>7401997.2000000002</v>
      </c>
      <c r="N134" s="58">
        <v>0</v>
      </c>
      <c r="O134" s="58">
        <v>0</v>
      </c>
      <c r="P134" s="58">
        <v>0</v>
      </c>
      <c r="Q134" s="58">
        <f>'Таблица 3 '!C131</f>
        <v>7401997.2000000002</v>
      </c>
      <c r="R134" s="58">
        <f t="shared" si="8"/>
        <v>7401997.2000000002</v>
      </c>
      <c r="S134" s="58">
        <v>0</v>
      </c>
      <c r="T134" s="67">
        <f t="shared" si="9"/>
        <v>1661.9509632224167</v>
      </c>
      <c r="U134" s="67">
        <v>1661.9509632224167</v>
      </c>
      <c r="V134" s="57" t="s">
        <v>38</v>
      </c>
    </row>
    <row r="135" spans="1:22" ht="45" x14ac:dyDescent="0.25">
      <c r="A135" s="35">
        <v>121</v>
      </c>
      <c r="B135" s="18" t="s">
        <v>602</v>
      </c>
      <c r="C135" s="35" t="s">
        <v>23</v>
      </c>
      <c r="D135" s="35">
        <v>1991</v>
      </c>
      <c r="E135" s="35" t="s">
        <v>22</v>
      </c>
      <c r="F135" s="35" t="s">
        <v>414</v>
      </c>
      <c r="G135" s="10">
        <v>10</v>
      </c>
      <c r="H135" s="10">
        <v>4</v>
      </c>
      <c r="I135" s="58">
        <v>10545.06</v>
      </c>
      <c r="J135" s="58">
        <v>8316.35</v>
      </c>
      <c r="K135" s="58">
        <v>8316.35</v>
      </c>
      <c r="L135" s="61">
        <v>305</v>
      </c>
      <c r="M135" s="58">
        <f t="shared" si="7"/>
        <v>10371668.4</v>
      </c>
      <c r="N135" s="58">
        <v>0</v>
      </c>
      <c r="O135" s="58">
        <v>0</v>
      </c>
      <c r="P135" s="58">
        <v>0</v>
      </c>
      <c r="Q135" s="58">
        <f>'Таблица 3 '!C132</f>
        <v>10371668.4</v>
      </c>
      <c r="R135" s="58">
        <f t="shared" si="8"/>
        <v>10371668.4</v>
      </c>
      <c r="S135" s="58">
        <v>0</v>
      </c>
      <c r="T135" s="67">
        <f t="shared" si="9"/>
        <v>1247.1418831578758</v>
      </c>
      <c r="U135" s="67">
        <v>1247.1418831578758</v>
      </c>
      <c r="V135" s="57" t="s">
        <v>38</v>
      </c>
    </row>
    <row r="136" spans="1:22" ht="43.5" customHeight="1" x14ac:dyDescent="0.25">
      <c r="A136" s="35">
        <v>122</v>
      </c>
      <c r="B136" s="18" t="s">
        <v>840</v>
      </c>
      <c r="C136" s="35" t="s">
        <v>681</v>
      </c>
      <c r="D136" s="35">
        <v>1975</v>
      </c>
      <c r="E136" s="35" t="s">
        <v>226</v>
      </c>
      <c r="F136" s="35" t="s">
        <v>415</v>
      </c>
      <c r="G136" s="10">
        <v>5</v>
      </c>
      <c r="H136" s="10">
        <v>6</v>
      </c>
      <c r="I136" s="58">
        <v>5848.5</v>
      </c>
      <c r="J136" s="58">
        <v>4848.2</v>
      </c>
      <c r="K136" s="58">
        <v>3931.8</v>
      </c>
      <c r="L136" s="61">
        <v>210</v>
      </c>
      <c r="M136" s="58">
        <f t="shared" si="7"/>
        <v>2903566</v>
      </c>
      <c r="N136" s="58">
        <v>0</v>
      </c>
      <c r="O136" s="58">
        <v>0</v>
      </c>
      <c r="P136" s="58">
        <v>0</v>
      </c>
      <c r="Q136" s="58">
        <f>'Таблица 3 '!C133</f>
        <v>2903566</v>
      </c>
      <c r="R136" s="58">
        <f t="shared" si="8"/>
        <v>2903566</v>
      </c>
      <c r="S136" s="58">
        <v>0</v>
      </c>
      <c r="T136" s="67">
        <f t="shared" si="9"/>
        <v>598.8956726207665</v>
      </c>
      <c r="U136" s="67">
        <v>598.8956726207665</v>
      </c>
      <c r="V136" s="57" t="s">
        <v>38</v>
      </c>
    </row>
    <row r="137" spans="1:22" ht="45" x14ac:dyDescent="0.25">
      <c r="A137" s="35">
        <v>123</v>
      </c>
      <c r="B137" s="18" t="s">
        <v>633</v>
      </c>
      <c r="C137" s="35" t="s">
        <v>23</v>
      </c>
      <c r="D137" s="35">
        <v>1945</v>
      </c>
      <c r="E137" s="35" t="s">
        <v>22</v>
      </c>
      <c r="F137" s="35" t="s">
        <v>495</v>
      </c>
      <c r="G137" s="10">
        <v>4</v>
      </c>
      <c r="H137" s="10">
        <v>4</v>
      </c>
      <c r="I137" s="58">
        <v>3103.1</v>
      </c>
      <c r="J137" s="58">
        <v>2708.7</v>
      </c>
      <c r="K137" s="58">
        <v>2708.7</v>
      </c>
      <c r="L137" s="61">
        <v>62</v>
      </c>
      <c r="M137" s="58">
        <f t="shared" si="7"/>
        <v>854170.67</v>
      </c>
      <c r="N137" s="58">
        <v>0</v>
      </c>
      <c r="O137" s="58">
        <v>0</v>
      </c>
      <c r="P137" s="58">
        <v>0</v>
      </c>
      <c r="Q137" s="58">
        <f>'Таблица 3 '!C134</f>
        <v>854170.67</v>
      </c>
      <c r="R137" s="58">
        <f t="shared" si="8"/>
        <v>854170.67</v>
      </c>
      <c r="S137" s="58">
        <v>0</v>
      </c>
      <c r="T137" s="67">
        <f t="shared" si="9"/>
        <v>315.34340089341754</v>
      </c>
      <c r="U137" s="67">
        <v>315.34340089341754</v>
      </c>
      <c r="V137" s="57" t="s">
        <v>38</v>
      </c>
    </row>
    <row r="138" spans="1:22" ht="43.5" customHeight="1" x14ac:dyDescent="0.25">
      <c r="A138" s="35">
        <v>124</v>
      </c>
      <c r="B138" s="18" t="s">
        <v>841</v>
      </c>
      <c r="C138" s="35" t="s">
        <v>681</v>
      </c>
      <c r="D138" s="35">
        <v>1992</v>
      </c>
      <c r="E138" s="35">
        <v>2018</v>
      </c>
      <c r="F138" s="35" t="s">
        <v>87</v>
      </c>
      <c r="G138" s="10">
        <v>10</v>
      </c>
      <c r="H138" s="10">
        <v>6</v>
      </c>
      <c r="I138" s="58">
        <v>12951.1</v>
      </c>
      <c r="J138" s="58">
        <v>12946.9</v>
      </c>
      <c r="K138" s="58">
        <v>12057.3</v>
      </c>
      <c r="L138" s="61">
        <v>471</v>
      </c>
      <c r="M138" s="58">
        <f t="shared" si="7"/>
        <v>549206.63</v>
      </c>
      <c r="N138" s="58">
        <v>0</v>
      </c>
      <c r="O138" s="58">
        <v>0</v>
      </c>
      <c r="P138" s="58">
        <v>0</v>
      </c>
      <c r="Q138" s="58">
        <f>'Таблица 3 '!C135</f>
        <v>549206.63</v>
      </c>
      <c r="R138" s="58">
        <f t="shared" si="8"/>
        <v>549206.63</v>
      </c>
      <c r="S138" s="58">
        <v>0</v>
      </c>
      <c r="T138" s="67">
        <f t="shared" ref="T138:T143" si="10">M138/J138</f>
        <v>42.41993295692405</v>
      </c>
      <c r="U138" s="67">
        <v>42.41993295692405</v>
      </c>
      <c r="V138" s="57" t="s">
        <v>38</v>
      </c>
    </row>
    <row r="139" spans="1:22" ht="43.5" customHeight="1" x14ac:dyDescent="0.25">
      <c r="A139" s="35">
        <v>125</v>
      </c>
      <c r="B139" s="18" t="s">
        <v>842</v>
      </c>
      <c r="C139" s="35" t="s">
        <v>681</v>
      </c>
      <c r="D139" s="35">
        <v>2011</v>
      </c>
      <c r="E139" s="35" t="s">
        <v>226</v>
      </c>
      <c r="F139" s="35" t="s">
        <v>415</v>
      </c>
      <c r="G139" s="10">
        <v>9</v>
      </c>
      <c r="H139" s="10">
        <v>4</v>
      </c>
      <c r="I139" s="58">
        <v>10276.200000000001</v>
      </c>
      <c r="J139" s="58">
        <v>7490.3</v>
      </c>
      <c r="K139" s="58">
        <v>2323.6</v>
      </c>
      <c r="L139" s="61">
        <v>346</v>
      </c>
      <c r="M139" s="58">
        <f t="shared" si="7"/>
        <v>4100708.0300000003</v>
      </c>
      <c r="N139" s="58">
        <v>0</v>
      </c>
      <c r="O139" s="58">
        <v>0</v>
      </c>
      <c r="P139" s="58">
        <v>0</v>
      </c>
      <c r="Q139" s="58">
        <f>'Таблица 3 '!C136</f>
        <v>4100708.0300000003</v>
      </c>
      <c r="R139" s="58">
        <f t="shared" si="8"/>
        <v>4100708.0300000003</v>
      </c>
      <c r="S139" s="58">
        <v>0</v>
      </c>
      <c r="T139" s="67">
        <f t="shared" si="10"/>
        <v>547.46913074242684</v>
      </c>
      <c r="U139" s="67">
        <v>547.46913074242684</v>
      </c>
      <c r="V139" s="57" t="s">
        <v>38</v>
      </c>
    </row>
    <row r="140" spans="1:22" ht="43.5" customHeight="1" x14ac:dyDescent="0.25">
      <c r="A140" s="35">
        <v>126</v>
      </c>
      <c r="B140" s="18" t="s">
        <v>844</v>
      </c>
      <c r="C140" s="35" t="s">
        <v>681</v>
      </c>
      <c r="D140" s="35">
        <v>1972</v>
      </c>
      <c r="E140" s="35" t="s">
        <v>226</v>
      </c>
      <c r="F140" s="35" t="s">
        <v>415</v>
      </c>
      <c r="G140" s="10">
        <v>6</v>
      </c>
      <c r="H140" s="10">
        <v>6</v>
      </c>
      <c r="I140" s="58">
        <v>7394.8</v>
      </c>
      <c r="J140" s="58">
        <v>5427.1</v>
      </c>
      <c r="K140" s="58">
        <v>5290.7</v>
      </c>
      <c r="L140" s="61">
        <v>231</v>
      </c>
      <c r="M140" s="58">
        <f t="shared" si="7"/>
        <v>1882864.8</v>
      </c>
      <c r="N140" s="58">
        <v>0</v>
      </c>
      <c r="O140" s="58">
        <v>0</v>
      </c>
      <c r="P140" s="58">
        <v>0</v>
      </c>
      <c r="Q140" s="58">
        <f>'Таблица 3 '!C137</f>
        <v>1882864.8</v>
      </c>
      <c r="R140" s="58">
        <f t="shared" si="8"/>
        <v>1882864.8</v>
      </c>
      <c r="S140" s="58">
        <v>0</v>
      </c>
      <c r="T140" s="67">
        <f t="shared" si="10"/>
        <v>346.93755412651325</v>
      </c>
      <c r="U140" s="67">
        <v>346.93755412651325</v>
      </c>
      <c r="V140" s="57" t="s">
        <v>38</v>
      </c>
    </row>
    <row r="141" spans="1:22" ht="43.5" customHeight="1" x14ac:dyDescent="0.25">
      <c r="A141" s="35">
        <v>127</v>
      </c>
      <c r="B141" s="18" t="s">
        <v>845</v>
      </c>
      <c r="C141" s="35" t="s">
        <v>681</v>
      </c>
      <c r="D141" s="35">
        <v>1980</v>
      </c>
      <c r="E141" s="35" t="s">
        <v>226</v>
      </c>
      <c r="F141" s="35" t="s">
        <v>415</v>
      </c>
      <c r="G141" s="10">
        <v>5</v>
      </c>
      <c r="H141" s="10">
        <v>8</v>
      </c>
      <c r="I141" s="58">
        <v>5545.8</v>
      </c>
      <c r="J141" s="58">
        <v>4972.6000000000004</v>
      </c>
      <c r="K141" s="58">
        <v>3942.3</v>
      </c>
      <c r="L141" s="61">
        <v>176</v>
      </c>
      <c r="M141" s="58">
        <f t="shared" si="7"/>
        <v>2945897.4</v>
      </c>
      <c r="N141" s="58">
        <v>0</v>
      </c>
      <c r="O141" s="58">
        <v>0</v>
      </c>
      <c r="P141" s="58">
        <v>0</v>
      </c>
      <c r="Q141" s="58">
        <f>'Таблица 3 '!C138</f>
        <v>2945897.4</v>
      </c>
      <c r="R141" s="58">
        <f t="shared" si="8"/>
        <v>2945897.4</v>
      </c>
      <c r="S141" s="58">
        <v>0</v>
      </c>
      <c r="T141" s="67">
        <f t="shared" si="10"/>
        <v>592.42597433937976</v>
      </c>
      <c r="U141" s="67">
        <v>592.42597433937976</v>
      </c>
      <c r="V141" s="57" t="s">
        <v>38</v>
      </c>
    </row>
    <row r="142" spans="1:22" ht="45" x14ac:dyDescent="0.25">
      <c r="A142" s="35">
        <v>128</v>
      </c>
      <c r="B142" s="18" t="s">
        <v>634</v>
      </c>
      <c r="C142" s="35" t="s">
        <v>23</v>
      </c>
      <c r="D142" s="35">
        <v>1964</v>
      </c>
      <c r="E142" s="35" t="s">
        <v>22</v>
      </c>
      <c r="F142" s="35" t="s">
        <v>495</v>
      </c>
      <c r="G142" s="10">
        <v>5</v>
      </c>
      <c r="H142" s="10">
        <v>3</v>
      </c>
      <c r="I142" s="58">
        <v>2605.6999999999998</v>
      </c>
      <c r="J142" s="58">
        <v>2149.6999999999998</v>
      </c>
      <c r="K142" s="58">
        <v>2149.6999999999998</v>
      </c>
      <c r="L142" s="61">
        <v>64</v>
      </c>
      <c r="M142" s="58">
        <f t="shared" si="7"/>
        <v>3088040.65</v>
      </c>
      <c r="N142" s="58">
        <v>0</v>
      </c>
      <c r="O142" s="58">
        <v>0</v>
      </c>
      <c r="P142" s="58">
        <v>0</v>
      </c>
      <c r="Q142" s="58">
        <f>'Таблица 3 '!C139</f>
        <v>3088040.65</v>
      </c>
      <c r="R142" s="58">
        <f t="shared" si="8"/>
        <v>3088040.65</v>
      </c>
      <c r="S142" s="58">
        <v>0</v>
      </c>
      <c r="T142" s="67">
        <f t="shared" si="10"/>
        <v>1436.4984183839606</v>
      </c>
      <c r="U142" s="67">
        <v>1436.4984183839606</v>
      </c>
      <c r="V142" s="57" t="s">
        <v>38</v>
      </c>
    </row>
    <row r="143" spans="1:22" ht="60.75" customHeight="1" x14ac:dyDescent="0.25">
      <c r="A143" s="35">
        <v>129</v>
      </c>
      <c r="B143" s="18" t="s">
        <v>843</v>
      </c>
      <c r="C143" s="35" t="s">
        <v>831</v>
      </c>
      <c r="D143" s="35">
        <v>1994</v>
      </c>
      <c r="E143" s="35" t="s">
        <v>226</v>
      </c>
      <c r="F143" s="35" t="s">
        <v>415</v>
      </c>
      <c r="G143" s="10">
        <v>10</v>
      </c>
      <c r="H143" s="10">
        <v>6</v>
      </c>
      <c r="I143" s="58">
        <v>12197.2</v>
      </c>
      <c r="J143" s="58">
        <v>12090</v>
      </c>
      <c r="K143" s="58">
        <v>11340</v>
      </c>
      <c r="L143" s="61">
        <v>322</v>
      </c>
      <c r="M143" s="58">
        <f t="shared" ref="M143:M168" si="11">SUM(N143:Q143)</f>
        <v>8443293.3900000006</v>
      </c>
      <c r="N143" s="58">
        <v>0</v>
      </c>
      <c r="O143" s="58">
        <v>0</v>
      </c>
      <c r="P143" s="58">
        <v>0</v>
      </c>
      <c r="Q143" s="58">
        <f>'Таблица 3 '!C140</f>
        <v>8443293.3900000006</v>
      </c>
      <c r="R143" s="58">
        <f t="shared" ref="R143:R168" si="12">Q143</f>
        <v>8443293.3900000006</v>
      </c>
      <c r="S143" s="58">
        <v>0</v>
      </c>
      <c r="T143" s="67">
        <f t="shared" si="10"/>
        <v>698.37000744416878</v>
      </c>
      <c r="U143" s="67">
        <v>698.37000744416878</v>
      </c>
      <c r="V143" s="57" t="s">
        <v>38</v>
      </c>
    </row>
    <row r="144" spans="1:22" ht="45" x14ac:dyDescent="0.25">
      <c r="A144" s="35">
        <v>130</v>
      </c>
      <c r="B144" s="18" t="s">
        <v>133</v>
      </c>
      <c r="C144" s="35" t="s">
        <v>23</v>
      </c>
      <c r="D144" s="35" t="s">
        <v>31</v>
      </c>
      <c r="E144" s="35">
        <v>2020</v>
      </c>
      <c r="F144" s="35" t="s">
        <v>87</v>
      </c>
      <c r="G144" s="10">
        <v>9</v>
      </c>
      <c r="H144" s="10">
        <v>1</v>
      </c>
      <c r="I144" s="58">
        <v>3810.71</v>
      </c>
      <c r="J144" s="58">
        <v>3602.9</v>
      </c>
      <c r="K144" s="58">
        <v>3394.8</v>
      </c>
      <c r="L144" s="61">
        <v>165</v>
      </c>
      <c r="M144" s="58">
        <f t="shared" si="11"/>
        <v>4328982.4000000004</v>
      </c>
      <c r="N144" s="58">
        <v>0</v>
      </c>
      <c r="O144" s="58">
        <v>0</v>
      </c>
      <c r="P144" s="58">
        <v>0</v>
      </c>
      <c r="Q144" s="58">
        <f>'Таблица 3 '!C141</f>
        <v>4328982.4000000004</v>
      </c>
      <c r="R144" s="58">
        <f t="shared" si="12"/>
        <v>4328982.4000000004</v>
      </c>
      <c r="S144" s="58">
        <v>0</v>
      </c>
      <c r="T144" s="67">
        <f t="shared" ref="T144:T168" si="13">M144/J144</f>
        <v>1201.5272141885705</v>
      </c>
      <c r="U144" s="67">
        <v>1201.5272141885705</v>
      </c>
      <c r="V144" s="57" t="s">
        <v>38</v>
      </c>
    </row>
    <row r="145" spans="1:22" ht="45" x14ac:dyDescent="0.25">
      <c r="A145" s="35">
        <v>131</v>
      </c>
      <c r="B145" s="18" t="s">
        <v>120</v>
      </c>
      <c r="C145" s="35" t="s">
        <v>23</v>
      </c>
      <c r="D145" s="35" t="s">
        <v>149</v>
      </c>
      <c r="E145" s="35" t="s">
        <v>22</v>
      </c>
      <c r="F145" s="35" t="s">
        <v>393</v>
      </c>
      <c r="G145" s="10">
        <v>2</v>
      </c>
      <c r="H145" s="10">
        <v>1</v>
      </c>
      <c r="I145" s="58">
        <v>508.9</v>
      </c>
      <c r="J145" s="58">
        <v>279</v>
      </c>
      <c r="K145" s="58">
        <v>242.4</v>
      </c>
      <c r="L145" s="61">
        <v>11</v>
      </c>
      <c r="M145" s="58">
        <f t="shared" si="11"/>
        <v>981961.08000000007</v>
      </c>
      <c r="N145" s="58">
        <v>0</v>
      </c>
      <c r="O145" s="58">
        <v>0</v>
      </c>
      <c r="P145" s="58">
        <v>0</v>
      </c>
      <c r="Q145" s="58">
        <f>'Таблица 3 '!C142</f>
        <v>981961.08000000007</v>
      </c>
      <c r="R145" s="58">
        <f t="shared" si="12"/>
        <v>981961.08000000007</v>
      </c>
      <c r="S145" s="58">
        <v>0</v>
      </c>
      <c r="T145" s="67">
        <f t="shared" si="13"/>
        <v>3519.5737634408606</v>
      </c>
      <c r="U145" s="67">
        <v>3519.5737634408606</v>
      </c>
      <c r="V145" s="57" t="s">
        <v>38</v>
      </c>
    </row>
    <row r="146" spans="1:22" ht="46.5" customHeight="1" x14ac:dyDescent="0.25">
      <c r="A146" s="35">
        <v>132</v>
      </c>
      <c r="B146" s="18" t="s">
        <v>521</v>
      </c>
      <c r="C146" s="35" t="s">
        <v>23</v>
      </c>
      <c r="D146" s="35">
        <v>1992</v>
      </c>
      <c r="E146" s="35" t="s">
        <v>22</v>
      </c>
      <c r="F146" s="35" t="s">
        <v>414</v>
      </c>
      <c r="G146" s="10">
        <v>9</v>
      </c>
      <c r="H146" s="10">
        <v>2</v>
      </c>
      <c r="I146" s="58">
        <v>4896.38</v>
      </c>
      <c r="J146" s="58">
        <v>4191.5</v>
      </c>
      <c r="K146" s="58">
        <v>4170.6000000000004</v>
      </c>
      <c r="L146" s="61">
        <v>154</v>
      </c>
      <c r="M146" s="58">
        <f t="shared" si="11"/>
        <v>5353014</v>
      </c>
      <c r="N146" s="58">
        <v>0</v>
      </c>
      <c r="O146" s="58">
        <v>0</v>
      </c>
      <c r="P146" s="58">
        <v>0</v>
      </c>
      <c r="Q146" s="58">
        <f>'Таблица 3 '!C143</f>
        <v>5353014</v>
      </c>
      <c r="R146" s="58">
        <f t="shared" si="12"/>
        <v>5353014</v>
      </c>
      <c r="S146" s="58">
        <v>0</v>
      </c>
      <c r="T146" s="67">
        <f t="shared" si="13"/>
        <v>1277.1117738279852</v>
      </c>
      <c r="U146" s="67">
        <v>1277.1117738279852</v>
      </c>
      <c r="V146" s="57" t="s">
        <v>38</v>
      </c>
    </row>
    <row r="147" spans="1:22" ht="46.5" customHeight="1" x14ac:dyDescent="0.25">
      <c r="A147" s="35">
        <v>133</v>
      </c>
      <c r="B147" s="18" t="s">
        <v>846</v>
      </c>
      <c r="C147" s="35" t="s">
        <v>681</v>
      </c>
      <c r="D147" s="35">
        <v>1963</v>
      </c>
      <c r="E147" s="35">
        <v>2022</v>
      </c>
      <c r="F147" s="35" t="s">
        <v>415</v>
      </c>
      <c r="G147" s="10">
        <v>4</v>
      </c>
      <c r="H147" s="10">
        <v>3</v>
      </c>
      <c r="I147" s="58">
        <v>2002.6</v>
      </c>
      <c r="J147" s="58">
        <v>1990.4</v>
      </c>
      <c r="K147" s="58">
        <v>1452.6</v>
      </c>
      <c r="L147" s="61">
        <v>101</v>
      </c>
      <c r="M147" s="58">
        <f t="shared" si="11"/>
        <v>223962</v>
      </c>
      <c r="N147" s="58">
        <v>0</v>
      </c>
      <c r="O147" s="58">
        <v>0</v>
      </c>
      <c r="P147" s="58">
        <v>0</v>
      </c>
      <c r="Q147" s="58">
        <f>'Таблица 3 '!C144</f>
        <v>223962</v>
      </c>
      <c r="R147" s="58">
        <f t="shared" si="12"/>
        <v>223962</v>
      </c>
      <c r="S147" s="58">
        <v>0</v>
      </c>
      <c r="T147" s="67">
        <f t="shared" si="13"/>
        <v>112.52110128617363</v>
      </c>
      <c r="U147" s="67">
        <v>112.52110128617363</v>
      </c>
      <c r="V147" s="57" t="s">
        <v>38</v>
      </c>
    </row>
    <row r="148" spans="1:22" ht="46.5" customHeight="1" x14ac:dyDescent="0.25">
      <c r="A148" s="35">
        <v>134</v>
      </c>
      <c r="B148" s="18" t="s">
        <v>847</v>
      </c>
      <c r="C148" s="35" t="s">
        <v>681</v>
      </c>
      <c r="D148" s="35">
        <v>1963</v>
      </c>
      <c r="E148" s="35" t="s">
        <v>226</v>
      </c>
      <c r="F148" s="35" t="s">
        <v>415</v>
      </c>
      <c r="G148" s="10">
        <v>4</v>
      </c>
      <c r="H148" s="10">
        <v>3</v>
      </c>
      <c r="I148" s="58">
        <v>2810.4</v>
      </c>
      <c r="J148" s="58">
        <v>1939.5</v>
      </c>
      <c r="K148" s="58">
        <v>1784.2</v>
      </c>
      <c r="L148" s="61">
        <v>119</v>
      </c>
      <c r="M148" s="58">
        <f t="shared" si="11"/>
        <v>1403927</v>
      </c>
      <c r="N148" s="58">
        <v>0</v>
      </c>
      <c r="O148" s="58">
        <v>0</v>
      </c>
      <c r="P148" s="58">
        <v>0</v>
      </c>
      <c r="Q148" s="58">
        <f>'Таблица 3 '!C145</f>
        <v>1403927</v>
      </c>
      <c r="R148" s="58">
        <f t="shared" si="12"/>
        <v>1403927</v>
      </c>
      <c r="S148" s="58">
        <v>0</v>
      </c>
      <c r="T148" s="67">
        <f t="shared" si="13"/>
        <v>723.86027326630574</v>
      </c>
      <c r="U148" s="67">
        <v>723.86027326630574</v>
      </c>
      <c r="V148" s="57" t="s">
        <v>38</v>
      </c>
    </row>
    <row r="149" spans="1:22" ht="46.5" customHeight="1" x14ac:dyDescent="0.25">
      <c r="A149" s="35">
        <v>135</v>
      </c>
      <c r="B149" s="18" t="s">
        <v>137</v>
      </c>
      <c r="C149" s="35" t="s">
        <v>23</v>
      </c>
      <c r="D149" s="35" t="s">
        <v>32</v>
      </c>
      <c r="E149" s="35">
        <v>2021</v>
      </c>
      <c r="F149" s="35" t="s">
        <v>87</v>
      </c>
      <c r="G149" s="10">
        <v>5</v>
      </c>
      <c r="H149" s="10">
        <v>4</v>
      </c>
      <c r="I149" s="58">
        <v>4465.7</v>
      </c>
      <c r="J149" s="58">
        <v>3358.4</v>
      </c>
      <c r="K149" s="58">
        <v>3121.3</v>
      </c>
      <c r="L149" s="61">
        <v>136</v>
      </c>
      <c r="M149" s="58">
        <f t="shared" si="11"/>
        <v>695817.26</v>
      </c>
      <c r="N149" s="58">
        <v>0</v>
      </c>
      <c r="O149" s="58">
        <v>0</v>
      </c>
      <c r="P149" s="58">
        <v>0</v>
      </c>
      <c r="Q149" s="58">
        <f>'Таблица 3 '!C146</f>
        <v>695817.26</v>
      </c>
      <c r="R149" s="58">
        <f t="shared" si="12"/>
        <v>695817.26</v>
      </c>
      <c r="S149" s="58">
        <v>0</v>
      </c>
      <c r="T149" s="67">
        <f t="shared" si="13"/>
        <v>207.18713077656025</v>
      </c>
      <c r="U149" s="67">
        <v>207.18713077656025</v>
      </c>
      <c r="V149" s="57" t="s">
        <v>38</v>
      </c>
    </row>
    <row r="150" spans="1:22" ht="46.5" customHeight="1" x14ac:dyDescent="0.25">
      <c r="A150" s="35">
        <v>136</v>
      </c>
      <c r="B150" s="18" t="s">
        <v>523</v>
      </c>
      <c r="C150" s="35" t="s">
        <v>23</v>
      </c>
      <c r="D150" s="35">
        <v>1991</v>
      </c>
      <c r="E150" s="35" t="s">
        <v>22</v>
      </c>
      <c r="F150" s="35" t="s">
        <v>495</v>
      </c>
      <c r="G150" s="10">
        <v>5</v>
      </c>
      <c r="H150" s="10">
        <v>6</v>
      </c>
      <c r="I150" s="58">
        <v>5345.9</v>
      </c>
      <c r="J150" s="58">
        <v>4312.5</v>
      </c>
      <c r="K150" s="58">
        <v>3420.6</v>
      </c>
      <c r="L150" s="61">
        <v>124</v>
      </c>
      <c r="M150" s="58">
        <f t="shared" si="11"/>
        <v>6643239.7999999998</v>
      </c>
      <c r="N150" s="58">
        <v>0</v>
      </c>
      <c r="O150" s="58">
        <v>0</v>
      </c>
      <c r="P150" s="58">
        <v>0</v>
      </c>
      <c r="Q150" s="58">
        <f>'Таблица 3 '!C147</f>
        <v>6643239.7999999998</v>
      </c>
      <c r="R150" s="58">
        <f t="shared" si="12"/>
        <v>6643239.7999999998</v>
      </c>
      <c r="S150" s="58">
        <v>0</v>
      </c>
      <c r="T150" s="67">
        <f t="shared" si="13"/>
        <v>1540.4614028985507</v>
      </c>
      <c r="U150" s="67">
        <v>1540.4614028985507</v>
      </c>
      <c r="V150" s="57" t="s">
        <v>38</v>
      </c>
    </row>
    <row r="151" spans="1:22" ht="46.5" customHeight="1" x14ac:dyDescent="0.25">
      <c r="A151" s="35">
        <v>137</v>
      </c>
      <c r="B151" s="18" t="s">
        <v>277</v>
      </c>
      <c r="C151" s="35" t="s">
        <v>23</v>
      </c>
      <c r="D151" s="35">
        <v>1984</v>
      </c>
      <c r="E151" s="35" t="s">
        <v>22</v>
      </c>
      <c r="F151" s="35" t="s">
        <v>495</v>
      </c>
      <c r="G151" s="10">
        <v>5</v>
      </c>
      <c r="H151" s="10">
        <v>17</v>
      </c>
      <c r="I151" s="58">
        <v>18787</v>
      </c>
      <c r="J151" s="58">
        <v>14649.1</v>
      </c>
      <c r="K151" s="58">
        <v>14649.1</v>
      </c>
      <c r="L151" s="61">
        <v>454</v>
      </c>
      <c r="M151" s="58">
        <f t="shared" si="11"/>
        <v>17299260</v>
      </c>
      <c r="N151" s="58">
        <v>0</v>
      </c>
      <c r="O151" s="58">
        <v>0</v>
      </c>
      <c r="P151" s="58">
        <v>0</v>
      </c>
      <c r="Q151" s="58">
        <f>'Таблица 3 '!C148</f>
        <v>17299260</v>
      </c>
      <c r="R151" s="58">
        <f t="shared" si="12"/>
        <v>17299260</v>
      </c>
      <c r="S151" s="58">
        <v>0</v>
      </c>
      <c r="T151" s="67">
        <f t="shared" si="13"/>
        <v>1180.9094074038678</v>
      </c>
      <c r="U151" s="67">
        <v>1180.9094074038678</v>
      </c>
      <c r="V151" s="57" t="s">
        <v>38</v>
      </c>
    </row>
    <row r="152" spans="1:22" ht="46.5" customHeight="1" x14ac:dyDescent="0.25">
      <c r="A152" s="35">
        <v>138</v>
      </c>
      <c r="B152" s="18" t="s">
        <v>851</v>
      </c>
      <c r="C152" s="35" t="s">
        <v>681</v>
      </c>
      <c r="D152" s="35">
        <v>2004</v>
      </c>
      <c r="E152" s="35" t="s">
        <v>226</v>
      </c>
      <c r="F152" s="35" t="s">
        <v>415</v>
      </c>
      <c r="G152" s="10">
        <v>5</v>
      </c>
      <c r="H152" s="10">
        <v>1</v>
      </c>
      <c r="I152" s="58">
        <v>3458</v>
      </c>
      <c r="J152" s="58">
        <v>1707.82</v>
      </c>
      <c r="K152" s="58">
        <v>1707.82</v>
      </c>
      <c r="L152" s="61">
        <v>48</v>
      </c>
      <c r="M152" s="58">
        <f t="shared" si="11"/>
        <v>466343.35</v>
      </c>
      <c r="N152" s="58">
        <v>0</v>
      </c>
      <c r="O152" s="58">
        <v>0</v>
      </c>
      <c r="P152" s="58">
        <v>0</v>
      </c>
      <c r="Q152" s="58">
        <f>'Таблица 3 '!C149</f>
        <v>466343.35</v>
      </c>
      <c r="R152" s="58">
        <f t="shared" si="12"/>
        <v>466343.35</v>
      </c>
      <c r="S152" s="58">
        <v>0</v>
      </c>
      <c r="T152" s="67">
        <f t="shared" si="13"/>
        <v>273.06352543008046</v>
      </c>
      <c r="U152" s="67">
        <v>273.06352543008046</v>
      </c>
      <c r="V152" s="57" t="s">
        <v>38</v>
      </c>
    </row>
    <row r="153" spans="1:22" ht="46.5" customHeight="1" x14ac:dyDescent="0.25">
      <c r="A153" s="35">
        <v>139</v>
      </c>
      <c r="B153" s="18" t="s">
        <v>848</v>
      </c>
      <c r="C153" s="35" t="s">
        <v>681</v>
      </c>
      <c r="D153" s="35">
        <v>2014</v>
      </c>
      <c r="E153" s="35" t="s">
        <v>226</v>
      </c>
      <c r="F153" s="35" t="s">
        <v>415</v>
      </c>
      <c r="G153" s="10">
        <v>9</v>
      </c>
      <c r="H153" s="10">
        <v>3</v>
      </c>
      <c r="I153" s="58">
        <v>8403.4</v>
      </c>
      <c r="J153" s="58">
        <v>6250.5</v>
      </c>
      <c r="K153" s="58">
        <v>6250.5</v>
      </c>
      <c r="L153" s="61">
        <v>120</v>
      </c>
      <c r="M153" s="58">
        <f t="shared" si="11"/>
        <v>3511165.37</v>
      </c>
      <c r="N153" s="58">
        <v>0</v>
      </c>
      <c r="O153" s="58">
        <v>0</v>
      </c>
      <c r="P153" s="58">
        <v>0</v>
      </c>
      <c r="Q153" s="58">
        <f>'Таблица 3 '!C150</f>
        <v>3511165.37</v>
      </c>
      <c r="R153" s="58">
        <f t="shared" si="12"/>
        <v>3511165.37</v>
      </c>
      <c r="S153" s="58">
        <v>0</v>
      </c>
      <c r="T153" s="67">
        <f t="shared" si="13"/>
        <v>561.74151987840969</v>
      </c>
      <c r="U153" s="67">
        <v>561.74151987840969</v>
      </c>
      <c r="V153" s="57" t="s">
        <v>38</v>
      </c>
    </row>
    <row r="154" spans="1:22" ht="46.5" customHeight="1" x14ac:dyDescent="0.25">
      <c r="A154" s="35">
        <v>140</v>
      </c>
      <c r="B154" s="18" t="s">
        <v>524</v>
      </c>
      <c r="C154" s="35" t="s">
        <v>23</v>
      </c>
      <c r="D154" s="35">
        <v>1970</v>
      </c>
      <c r="E154" s="35" t="s">
        <v>22</v>
      </c>
      <c r="F154" s="35" t="s">
        <v>495</v>
      </c>
      <c r="G154" s="10">
        <v>2</v>
      </c>
      <c r="H154" s="10">
        <v>0</v>
      </c>
      <c r="I154" s="58">
        <v>383.6</v>
      </c>
      <c r="J154" s="58">
        <v>379</v>
      </c>
      <c r="K154" s="58">
        <v>379</v>
      </c>
      <c r="L154" s="61">
        <v>10</v>
      </c>
      <c r="M154" s="58">
        <f t="shared" si="11"/>
        <v>416811.6</v>
      </c>
      <c r="N154" s="58">
        <v>0</v>
      </c>
      <c r="O154" s="58">
        <v>0</v>
      </c>
      <c r="P154" s="58">
        <v>0</v>
      </c>
      <c r="Q154" s="58">
        <f>'Таблица 3 '!C151</f>
        <v>416811.6</v>
      </c>
      <c r="R154" s="58">
        <f t="shared" si="12"/>
        <v>416811.6</v>
      </c>
      <c r="S154" s="58">
        <v>0</v>
      </c>
      <c r="T154" s="67">
        <f t="shared" si="13"/>
        <v>1099.7667546174141</v>
      </c>
      <c r="U154" s="67">
        <v>1099.7667546174141</v>
      </c>
      <c r="V154" s="57" t="s">
        <v>38</v>
      </c>
    </row>
    <row r="155" spans="1:22" ht="46.5" customHeight="1" x14ac:dyDescent="0.25">
      <c r="A155" s="35">
        <v>141</v>
      </c>
      <c r="B155" s="18" t="s">
        <v>320</v>
      </c>
      <c r="C155" s="35" t="s">
        <v>23</v>
      </c>
      <c r="D155" s="35">
        <v>1968</v>
      </c>
      <c r="E155" s="35" t="s">
        <v>22</v>
      </c>
      <c r="F155" s="35" t="s">
        <v>495</v>
      </c>
      <c r="G155" s="10">
        <v>5</v>
      </c>
      <c r="H155" s="10">
        <v>4</v>
      </c>
      <c r="I155" s="58">
        <v>4187.2</v>
      </c>
      <c r="J155" s="58">
        <v>4054.1</v>
      </c>
      <c r="K155" s="58">
        <v>3462.2</v>
      </c>
      <c r="L155" s="61">
        <v>108</v>
      </c>
      <c r="M155" s="58">
        <f t="shared" si="11"/>
        <v>3173160.49</v>
      </c>
      <c r="N155" s="58">
        <v>0</v>
      </c>
      <c r="O155" s="58">
        <v>0</v>
      </c>
      <c r="P155" s="58">
        <v>0</v>
      </c>
      <c r="Q155" s="58">
        <f>'Таблица 3 '!C152</f>
        <v>3173160.49</v>
      </c>
      <c r="R155" s="58">
        <f t="shared" si="12"/>
        <v>3173160.49</v>
      </c>
      <c r="S155" s="58">
        <v>0</v>
      </c>
      <c r="T155" s="67">
        <f t="shared" si="13"/>
        <v>782.7040502207642</v>
      </c>
      <c r="U155" s="67">
        <v>782.7040502207642</v>
      </c>
      <c r="V155" s="57" t="s">
        <v>38</v>
      </c>
    </row>
    <row r="156" spans="1:22" ht="46.5" customHeight="1" x14ac:dyDescent="0.25">
      <c r="A156" s="35">
        <v>142</v>
      </c>
      <c r="B156" s="18" t="s">
        <v>293</v>
      </c>
      <c r="C156" s="35" t="s">
        <v>23</v>
      </c>
      <c r="D156" s="35">
        <v>1963</v>
      </c>
      <c r="E156" s="35" t="s">
        <v>22</v>
      </c>
      <c r="F156" s="35" t="s">
        <v>495</v>
      </c>
      <c r="G156" s="10">
        <v>5</v>
      </c>
      <c r="H156" s="10">
        <v>4</v>
      </c>
      <c r="I156" s="58">
        <v>4140.12</v>
      </c>
      <c r="J156" s="58">
        <v>2884.6</v>
      </c>
      <c r="K156" s="58">
        <v>2884.6</v>
      </c>
      <c r="L156" s="61">
        <v>89</v>
      </c>
      <c r="M156" s="58">
        <f t="shared" si="11"/>
        <v>5195706</v>
      </c>
      <c r="N156" s="58">
        <v>0</v>
      </c>
      <c r="O156" s="58">
        <v>0</v>
      </c>
      <c r="P156" s="58">
        <v>0</v>
      </c>
      <c r="Q156" s="58">
        <f>'Таблица 3 '!C153</f>
        <v>5195706</v>
      </c>
      <c r="R156" s="58">
        <f t="shared" si="12"/>
        <v>5195706</v>
      </c>
      <c r="S156" s="58">
        <v>0</v>
      </c>
      <c r="T156" s="67">
        <f t="shared" si="13"/>
        <v>1801.1876863343273</v>
      </c>
      <c r="U156" s="67">
        <v>1801.1876863343273</v>
      </c>
      <c r="V156" s="57" t="s">
        <v>38</v>
      </c>
    </row>
    <row r="157" spans="1:22" ht="46.5" customHeight="1" x14ac:dyDescent="0.25">
      <c r="A157" s="35">
        <v>143</v>
      </c>
      <c r="B157" s="18" t="s">
        <v>526</v>
      </c>
      <c r="C157" s="35" t="s">
        <v>23</v>
      </c>
      <c r="D157" s="35">
        <v>1979</v>
      </c>
      <c r="E157" s="35" t="s">
        <v>22</v>
      </c>
      <c r="F157" s="35" t="s">
        <v>495</v>
      </c>
      <c r="G157" s="10">
        <v>2</v>
      </c>
      <c r="H157" s="10">
        <v>1</v>
      </c>
      <c r="I157" s="58">
        <v>493.9</v>
      </c>
      <c r="J157" s="58">
        <v>485.8</v>
      </c>
      <c r="K157" s="58">
        <v>424.9</v>
      </c>
      <c r="L157" s="61">
        <v>10</v>
      </c>
      <c r="M157" s="58">
        <f>SUM(N157:Q157)</f>
        <v>1944556.8</v>
      </c>
      <c r="N157" s="58">
        <v>0</v>
      </c>
      <c r="O157" s="58">
        <v>0</v>
      </c>
      <c r="P157" s="58">
        <v>0</v>
      </c>
      <c r="Q157" s="58">
        <f>'Таблица 3 '!C154</f>
        <v>1944556.8</v>
      </c>
      <c r="R157" s="58">
        <f>Q157</f>
        <v>1944556.8</v>
      </c>
      <c r="S157" s="58">
        <v>0</v>
      </c>
      <c r="T157" s="67">
        <f t="shared" si="13"/>
        <v>4002.7929188966655</v>
      </c>
      <c r="U157" s="67">
        <v>4002.7929188966655</v>
      </c>
      <c r="V157" s="57" t="s">
        <v>38</v>
      </c>
    </row>
    <row r="158" spans="1:22" ht="46.5" customHeight="1" x14ac:dyDescent="0.25">
      <c r="A158" s="35">
        <v>144</v>
      </c>
      <c r="B158" s="18" t="s">
        <v>850</v>
      </c>
      <c r="C158" s="35" t="s">
        <v>681</v>
      </c>
      <c r="D158" s="35">
        <v>1999</v>
      </c>
      <c r="E158" s="35" t="s">
        <v>226</v>
      </c>
      <c r="F158" s="35" t="s">
        <v>415</v>
      </c>
      <c r="G158" s="10">
        <v>6</v>
      </c>
      <c r="H158" s="10">
        <v>2</v>
      </c>
      <c r="I158" s="58">
        <v>4427.8</v>
      </c>
      <c r="J158" s="58">
        <v>3538.1</v>
      </c>
      <c r="K158" s="58">
        <v>3228.1</v>
      </c>
      <c r="L158" s="61">
        <v>23</v>
      </c>
      <c r="M158" s="58">
        <f t="shared" si="11"/>
        <v>1326242.8799999999</v>
      </c>
      <c r="N158" s="58">
        <v>0</v>
      </c>
      <c r="O158" s="58">
        <v>0</v>
      </c>
      <c r="P158" s="58">
        <v>0</v>
      </c>
      <c r="Q158" s="58">
        <f>'Таблица 3 '!C155</f>
        <v>1326242.8799999999</v>
      </c>
      <c r="R158" s="58">
        <f t="shared" si="12"/>
        <v>1326242.8799999999</v>
      </c>
      <c r="S158" s="58">
        <v>0</v>
      </c>
      <c r="T158" s="67">
        <f t="shared" si="13"/>
        <v>374.84606992453575</v>
      </c>
      <c r="U158" s="67">
        <v>374.84606992453575</v>
      </c>
      <c r="V158" s="57" t="s">
        <v>38</v>
      </c>
    </row>
    <row r="159" spans="1:22" ht="46.5" customHeight="1" x14ac:dyDescent="0.25">
      <c r="A159" s="35">
        <v>145</v>
      </c>
      <c r="B159" s="18" t="s">
        <v>287</v>
      </c>
      <c r="C159" s="35" t="s">
        <v>23</v>
      </c>
      <c r="D159" s="35">
        <v>1982</v>
      </c>
      <c r="E159" s="35" t="s">
        <v>22</v>
      </c>
      <c r="F159" s="35" t="s">
        <v>495</v>
      </c>
      <c r="G159" s="10">
        <v>5</v>
      </c>
      <c r="H159" s="10">
        <v>4</v>
      </c>
      <c r="I159" s="58">
        <v>3757.9</v>
      </c>
      <c r="J159" s="58">
        <v>2713.5</v>
      </c>
      <c r="K159" s="58">
        <v>2713.5</v>
      </c>
      <c r="L159" s="61">
        <v>108</v>
      </c>
      <c r="M159" s="58">
        <f t="shared" si="11"/>
        <v>3336768</v>
      </c>
      <c r="N159" s="58">
        <v>0</v>
      </c>
      <c r="O159" s="58">
        <v>0</v>
      </c>
      <c r="P159" s="58">
        <v>0</v>
      </c>
      <c r="Q159" s="58">
        <f>'Таблица 3 '!C156</f>
        <v>3336768</v>
      </c>
      <c r="R159" s="58">
        <f t="shared" si="12"/>
        <v>3336768</v>
      </c>
      <c r="S159" s="58">
        <v>0</v>
      </c>
      <c r="T159" s="67">
        <f t="shared" si="13"/>
        <v>1229.6915422885572</v>
      </c>
      <c r="U159" s="67">
        <v>1229.6915422885572</v>
      </c>
      <c r="V159" s="57" t="s">
        <v>38</v>
      </c>
    </row>
    <row r="160" spans="1:22" ht="46.5" customHeight="1" x14ac:dyDescent="0.25">
      <c r="A160" s="35">
        <v>146</v>
      </c>
      <c r="B160" s="18" t="s">
        <v>849</v>
      </c>
      <c r="C160" s="35" t="s">
        <v>681</v>
      </c>
      <c r="D160" s="35">
        <v>1978</v>
      </c>
      <c r="E160" s="35">
        <v>2019</v>
      </c>
      <c r="F160" s="35" t="s">
        <v>415</v>
      </c>
      <c r="G160" s="10">
        <v>5</v>
      </c>
      <c r="H160" s="10">
        <v>6</v>
      </c>
      <c r="I160" s="58">
        <v>5712.9</v>
      </c>
      <c r="J160" s="58">
        <v>4867.12</v>
      </c>
      <c r="K160" s="58">
        <v>4469.5200000000004</v>
      </c>
      <c r="L160" s="61">
        <v>184</v>
      </c>
      <c r="M160" s="58">
        <f t="shared" si="11"/>
        <v>1519653.37</v>
      </c>
      <c r="N160" s="58">
        <v>0</v>
      </c>
      <c r="O160" s="58">
        <v>0</v>
      </c>
      <c r="P160" s="58">
        <v>0</v>
      </c>
      <c r="Q160" s="58">
        <f>'Таблица 3 '!C157</f>
        <v>1519653.37</v>
      </c>
      <c r="R160" s="58">
        <f t="shared" si="12"/>
        <v>1519653.37</v>
      </c>
      <c r="S160" s="58">
        <v>0</v>
      </c>
      <c r="T160" s="67">
        <f t="shared" si="13"/>
        <v>312.22845748615202</v>
      </c>
      <c r="U160" s="67">
        <v>312.22845748615202</v>
      </c>
      <c r="V160" s="57" t="s">
        <v>38</v>
      </c>
    </row>
    <row r="161" spans="1:22" ht="46.5" customHeight="1" x14ac:dyDescent="0.25">
      <c r="A161" s="35">
        <v>147</v>
      </c>
      <c r="B161" s="18" t="s">
        <v>525</v>
      </c>
      <c r="C161" s="35" t="s">
        <v>23</v>
      </c>
      <c r="D161" s="35">
        <v>1984</v>
      </c>
      <c r="E161" s="35" t="s">
        <v>22</v>
      </c>
      <c r="F161" s="35" t="s">
        <v>414</v>
      </c>
      <c r="G161" s="10">
        <v>5</v>
      </c>
      <c r="H161" s="10">
        <v>5</v>
      </c>
      <c r="I161" s="58">
        <v>4643.8</v>
      </c>
      <c r="J161" s="58">
        <v>3592.6</v>
      </c>
      <c r="K161" s="58">
        <v>3562</v>
      </c>
      <c r="L161" s="61">
        <v>154</v>
      </c>
      <c r="M161" s="58">
        <f t="shared" si="11"/>
        <v>2139141.6</v>
      </c>
      <c r="N161" s="58">
        <v>0</v>
      </c>
      <c r="O161" s="58">
        <v>0</v>
      </c>
      <c r="P161" s="58">
        <v>0</v>
      </c>
      <c r="Q161" s="58">
        <f>'Таблица 3 '!C158</f>
        <v>2139141.6</v>
      </c>
      <c r="R161" s="58">
        <f t="shared" si="12"/>
        <v>2139141.6</v>
      </c>
      <c r="S161" s="58">
        <v>0</v>
      </c>
      <c r="T161" s="67">
        <f t="shared" si="13"/>
        <v>595.42993931971273</v>
      </c>
      <c r="U161" s="67">
        <v>595.42993931971273</v>
      </c>
      <c r="V161" s="57" t="s">
        <v>38</v>
      </c>
    </row>
    <row r="162" spans="1:22" ht="46.5" customHeight="1" x14ac:dyDescent="0.25">
      <c r="A162" s="35">
        <v>148</v>
      </c>
      <c r="B162" s="18" t="s">
        <v>295</v>
      </c>
      <c r="C162" s="35" t="s">
        <v>23</v>
      </c>
      <c r="D162" s="35">
        <v>1977</v>
      </c>
      <c r="E162" s="35" t="s">
        <v>22</v>
      </c>
      <c r="F162" s="35" t="s">
        <v>495</v>
      </c>
      <c r="G162" s="10">
        <v>5</v>
      </c>
      <c r="H162" s="10">
        <v>4</v>
      </c>
      <c r="I162" s="58">
        <v>3346.5</v>
      </c>
      <c r="J162" s="58">
        <v>3342.4</v>
      </c>
      <c r="K162" s="58">
        <v>3057.5</v>
      </c>
      <c r="L162" s="61">
        <v>134</v>
      </c>
      <c r="M162" s="58">
        <f t="shared" si="11"/>
        <v>1827067.2</v>
      </c>
      <c r="N162" s="58">
        <v>0</v>
      </c>
      <c r="O162" s="58">
        <v>0</v>
      </c>
      <c r="P162" s="58">
        <v>0</v>
      </c>
      <c r="Q162" s="58">
        <f>'Таблица 3 '!C159</f>
        <v>1827067.2</v>
      </c>
      <c r="R162" s="58">
        <f t="shared" si="12"/>
        <v>1827067.2</v>
      </c>
      <c r="S162" s="58">
        <v>0</v>
      </c>
      <c r="T162" s="67">
        <f t="shared" si="13"/>
        <v>546.63331737673525</v>
      </c>
      <c r="U162" s="67">
        <v>546.63331737673525</v>
      </c>
      <c r="V162" s="57" t="s">
        <v>38</v>
      </c>
    </row>
    <row r="163" spans="1:22" ht="45" x14ac:dyDescent="0.25">
      <c r="A163" s="35">
        <v>149</v>
      </c>
      <c r="B163" s="18" t="s">
        <v>299</v>
      </c>
      <c r="C163" s="35" t="s">
        <v>23</v>
      </c>
      <c r="D163" s="35">
        <v>1974</v>
      </c>
      <c r="E163" s="35" t="s">
        <v>22</v>
      </c>
      <c r="F163" s="35" t="s">
        <v>495</v>
      </c>
      <c r="G163" s="10">
        <v>5</v>
      </c>
      <c r="H163" s="10">
        <v>5</v>
      </c>
      <c r="I163" s="58">
        <v>4604</v>
      </c>
      <c r="J163" s="58">
        <v>4553.8999999999996</v>
      </c>
      <c r="K163" s="58">
        <v>4553.8999999999996</v>
      </c>
      <c r="L163" s="61">
        <v>215</v>
      </c>
      <c r="M163" s="58">
        <f t="shared" si="11"/>
        <v>7952067.5999999996</v>
      </c>
      <c r="N163" s="58">
        <v>0</v>
      </c>
      <c r="O163" s="58">
        <v>0</v>
      </c>
      <c r="P163" s="58">
        <v>0</v>
      </c>
      <c r="Q163" s="58">
        <f>'Таблица 3 '!C160</f>
        <v>7952067.5999999996</v>
      </c>
      <c r="R163" s="58">
        <f t="shared" si="12"/>
        <v>7952067.5999999996</v>
      </c>
      <c r="S163" s="58">
        <v>0</v>
      </c>
      <c r="T163" s="67">
        <f t="shared" si="13"/>
        <v>1746.2104130525483</v>
      </c>
      <c r="U163" s="67">
        <v>1746.2104130525483</v>
      </c>
      <c r="V163" s="57" t="s">
        <v>38</v>
      </c>
    </row>
    <row r="164" spans="1:22" ht="45" x14ac:dyDescent="0.25">
      <c r="A164" s="35">
        <v>150</v>
      </c>
      <c r="B164" s="18" t="s">
        <v>95</v>
      </c>
      <c r="C164" s="35" t="s">
        <v>23</v>
      </c>
      <c r="D164" s="35">
        <v>1968</v>
      </c>
      <c r="E164" s="35" t="s">
        <v>22</v>
      </c>
      <c r="F164" s="35" t="s">
        <v>393</v>
      </c>
      <c r="G164" s="10">
        <v>5</v>
      </c>
      <c r="H164" s="10">
        <v>4</v>
      </c>
      <c r="I164" s="58">
        <v>4357.5</v>
      </c>
      <c r="J164" s="58">
        <v>4043.5</v>
      </c>
      <c r="K164" s="58">
        <v>2510.6</v>
      </c>
      <c r="L164" s="61">
        <v>104</v>
      </c>
      <c r="M164" s="58">
        <f t="shared" si="11"/>
        <v>4084510.7800000003</v>
      </c>
      <c r="N164" s="58">
        <v>0</v>
      </c>
      <c r="O164" s="58">
        <v>0</v>
      </c>
      <c r="P164" s="58">
        <v>0</v>
      </c>
      <c r="Q164" s="58">
        <f>'Таблица 3 '!C161</f>
        <v>4084510.7800000003</v>
      </c>
      <c r="R164" s="58">
        <f t="shared" si="12"/>
        <v>4084510.7800000003</v>
      </c>
      <c r="S164" s="58">
        <v>0</v>
      </c>
      <c r="T164" s="67">
        <f t="shared" si="13"/>
        <v>1010.1423964387288</v>
      </c>
      <c r="U164" s="67">
        <v>1010.1423964387288</v>
      </c>
      <c r="V164" s="57" t="s">
        <v>38</v>
      </c>
    </row>
    <row r="165" spans="1:22" ht="45" x14ac:dyDescent="0.25">
      <c r="A165" s="35">
        <v>151</v>
      </c>
      <c r="B165" s="18" t="s">
        <v>135</v>
      </c>
      <c r="C165" s="35" t="s">
        <v>23</v>
      </c>
      <c r="D165" s="35" t="s">
        <v>29</v>
      </c>
      <c r="E165" s="35">
        <v>2019</v>
      </c>
      <c r="F165" s="35" t="s">
        <v>87</v>
      </c>
      <c r="G165" s="10">
        <v>9</v>
      </c>
      <c r="H165" s="10">
        <v>3</v>
      </c>
      <c r="I165" s="58">
        <v>7342.6</v>
      </c>
      <c r="J165" s="58">
        <v>5200.6000000000004</v>
      </c>
      <c r="K165" s="58">
        <v>4941.2</v>
      </c>
      <c r="L165" s="61">
        <v>220</v>
      </c>
      <c r="M165" s="58">
        <f t="shared" si="11"/>
        <v>5104882.2399999993</v>
      </c>
      <c r="N165" s="58">
        <v>0</v>
      </c>
      <c r="O165" s="58">
        <v>0</v>
      </c>
      <c r="P165" s="58">
        <v>0</v>
      </c>
      <c r="Q165" s="58">
        <f>'Таблица 3 '!C162</f>
        <v>5104882.2399999993</v>
      </c>
      <c r="R165" s="58">
        <f t="shared" si="12"/>
        <v>5104882.2399999993</v>
      </c>
      <c r="S165" s="58">
        <v>0</v>
      </c>
      <c r="T165" s="67">
        <f t="shared" si="13"/>
        <v>981.5948621312923</v>
      </c>
      <c r="U165" s="67">
        <v>981.5948621312923</v>
      </c>
      <c r="V165" s="57" t="s">
        <v>38</v>
      </c>
    </row>
    <row r="166" spans="1:22" ht="45" x14ac:dyDescent="0.25">
      <c r="A166" s="35">
        <v>152</v>
      </c>
      <c r="B166" s="18" t="s">
        <v>111</v>
      </c>
      <c r="C166" s="35" t="s">
        <v>23</v>
      </c>
      <c r="D166" s="35" t="s">
        <v>86</v>
      </c>
      <c r="E166" s="35" t="s">
        <v>22</v>
      </c>
      <c r="F166" s="35" t="s">
        <v>87</v>
      </c>
      <c r="G166" s="10">
        <v>10</v>
      </c>
      <c r="H166" s="10">
        <v>7</v>
      </c>
      <c r="I166" s="58">
        <v>17127.8</v>
      </c>
      <c r="J166" s="58">
        <v>14003.5</v>
      </c>
      <c r="K166" s="58">
        <v>12892.7</v>
      </c>
      <c r="L166" s="61">
        <v>680</v>
      </c>
      <c r="M166" s="58">
        <f t="shared" si="11"/>
        <v>17763571.91</v>
      </c>
      <c r="N166" s="58">
        <v>0</v>
      </c>
      <c r="O166" s="58">
        <v>0</v>
      </c>
      <c r="P166" s="58">
        <v>0</v>
      </c>
      <c r="Q166" s="58">
        <f>'Таблица 3 '!C163</f>
        <v>17763571.91</v>
      </c>
      <c r="R166" s="58">
        <f t="shared" si="12"/>
        <v>17763571.91</v>
      </c>
      <c r="S166" s="58">
        <v>0</v>
      </c>
      <c r="T166" s="67">
        <f t="shared" si="13"/>
        <v>1268.5094376405898</v>
      </c>
      <c r="U166" s="67">
        <v>1268.5094376405898</v>
      </c>
      <c r="V166" s="57" t="s">
        <v>38</v>
      </c>
    </row>
    <row r="167" spans="1:22" ht="45" customHeight="1" x14ac:dyDescent="0.25">
      <c r="A167" s="35">
        <v>153</v>
      </c>
      <c r="B167" s="18" t="s">
        <v>852</v>
      </c>
      <c r="C167" s="35" t="s">
        <v>681</v>
      </c>
      <c r="D167" s="35">
        <v>1979</v>
      </c>
      <c r="E167" s="35">
        <v>2021</v>
      </c>
      <c r="F167" s="35" t="s">
        <v>87</v>
      </c>
      <c r="G167" s="10">
        <v>5</v>
      </c>
      <c r="H167" s="10">
        <v>4</v>
      </c>
      <c r="I167" s="58">
        <v>3994.7</v>
      </c>
      <c r="J167" s="58">
        <v>3533.67</v>
      </c>
      <c r="K167" s="58">
        <v>3055.77</v>
      </c>
      <c r="L167" s="61">
        <v>153</v>
      </c>
      <c r="M167" s="58">
        <f t="shared" si="11"/>
        <v>820911.19</v>
      </c>
      <c r="N167" s="58">
        <v>0</v>
      </c>
      <c r="O167" s="58">
        <v>0</v>
      </c>
      <c r="P167" s="58">
        <v>0</v>
      </c>
      <c r="Q167" s="58">
        <f>'Таблица 3 '!C164</f>
        <v>820911.19</v>
      </c>
      <c r="R167" s="58">
        <f t="shared" si="12"/>
        <v>820911.19</v>
      </c>
      <c r="S167" s="58">
        <v>0</v>
      </c>
      <c r="T167" s="67">
        <f t="shared" si="13"/>
        <v>232.31122034598587</v>
      </c>
      <c r="U167" s="67">
        <v>232.31122034598587</v>
      </c>
      <c r="V167" s="57" t="s">
        <v>38</v>
      </c>
    </row>
    <row r="168" spans="1:22" ht="45" x14ac:dyDescent="0.25">
      <c r="A168" s="35">
        <v>154</v>
      </c>
      <c r="B168" s="18" t="s">
        <v>117</v>
      </c>
      <c r="C168" s="35" t="s">
        <v>23</v>
      </c>
      <c r="D168" s="35">
        <v>1981</v>
      </c>
      <c r="E168" s="35">
        <v>2020</v>
      </c>
      <c r="F168" s="35" t="s">
        <v>393</v>
      </c>
      <c r="G168" s="10">
        <v>5</v>
      </c>
      <c r="H168" s="10">
        <v>9</v>
      </c>
      <c r="I168" s="58">
        <v>9515</v>
      </c>
      <c r="J168" s="58">
        <v>7703.1</v>
      </c>
      <c r="K168" s="58">
        <v>6622.6</v>
      </c>
      <c r="L168" s="61">
        <v>317</v>
      </c>
      <c r="M168" s="58">
        <f t="shared" si="11"/>
        <v>12354909.989999998</v>
      </c>
      <c r="N168" s="58">
        <v>0</v>
      </c>
      <c r="O168" s="58">
        <v>0</v>
      </c>
      <c r="P168" s="58">
        <v>0</v>
      </c>
      <c r="Q168" s="58">
        <f>'Таблица 3 '!C165</f>
        <v>12354909.989999998</v>
      </c>
      <c r="R168" s="58">
        <f t="shared" si="12"/>
        <v>12354909.989999998</v>
      </c>
      <c r="S168" s="58">
        <v>0</v>
      </c>
      <c r="T168" s="67">
        <f t="shared" si="13"/>
        <v>1603.888043774584</v>
      </c>
      <c r="U168" s="67">
        <v>1603.888043774584</v>
      </c>
      <c r="V168" s="57" t="s">
        <v>38</v>
      </c>
    </row>
    <row r="169" spans="1:22" s="9" customFormat="1" ht="30" customHeight="1" x14ac:dyDescent="0.25">
      <c r="A169" s="45" t="s">
        <v>481</v>
      </c>
      <c r="B169" s="45"/>
      <c r="C169" s="56" t="s">
        <v>226</v>
      </c>
      <c r="D169" s="56" t="s">
        <v>226</v>
      </c>
      <c r="E169" s="56" t="s">
        <v>226</v>
      </c>
      <c r="F169" s="56" t="s">
        <v>226</v>
      </c>
      <c r="G169" s="21" t="s">
        <v>226</v>
      </c>
      <c r="H169" s="21" t="s">
        <v>226</v>
      </c>
      <c r="I169" s="59">
        <f>I170</f>
        <v>778.27</v>
      </c>
      <c r="J169" s="59">
        <f t="shared" ref="J169:S169" si="14">J170</f>
        <v>706.3</v>
      </c>
      <c r="K169" s="59">
        <f t="shared" si="14"/>
        <v>615.91999999999996</v>
      </c>
      <c r="L169" s="60">
        <f t="shared" si="14"/>
        <v>28</v>
      </c>
      <c r="M169" s="59">
        <f t="shared" si="14"/>
        <v>1895080.0899999999</v>
      </c>
      <c r="N169" s="59">
        <f t="shared" si="14"/>
        <v>0</v>
      </c>
      <c r="O169" s="59">
        <f t="shared" si="14"/>
        <v>0</v>
      </c>
      <c r="P169" s="59">
        <f t="shared" si="14"/>
        <v>0</v>
      </c>
      <c r="Q169" s="59">
        <f t="shared" si="14"/>
        <v>1895080.0899999999</v>
      </c>
      <c r="R169" s="59">
        <f t="shared" si="14"/>
        <v>1895080.0899999999</v>
      </c>
      <c r="S169" s="59">
        <f t="shared" si="14"/>
        <v>0</v>
      </c>
      <c r="T169" s="68" t="s">
        <v>22</v>
      </c>
      <c r="U169" s="68" t="s">
        <v>22</v>
      </c>
      <c r="V169" s="62" t="s">
        <v>22</v>
      </c>
    </row>
    <row r="170" spans="1:22" ht="45" x14ac:dyDescent="0.25">
      <c r="A170" s="35">
        <v>1</v>
      </c>
      <c r="B170" s="18" t="s">
        <v>67</v>
      </c>
      <c r="C170" s="35" t="s">
        <v>23</v>
      </c>
      <c r="D170" s="35" t="s">
        <v>60</v>
      </c>
      <c r="E170" s="35">
        <v>2018</v>
      </c>
      <c r="F170" s="35" t="s">
        <v>393</v>
      </c>
      <c r="G170" s="10">
        <v>2</v>
      </c>
      <c r="H170" s="10">
        <v>2</v>
      </c>
      <c r="I170" s="58">
        <v>778.27</v>
      </c>
      <c r="J170" s="58">
        <v>706.3</v>
      </c>
      <c r="K170" s="58">
        <v>615.91999999999996</v>
      </c>
      <c r="L170" s="61">
        <v>28</v>
      </c>
      <c r="M170" s="58">
        <f>SUM(N170:Q170)</f>
        <v>1895080.0899999999</v>
      </c>
      <c r="N170" s="58">
        <v>0</v>
      </c>
      <c r="O170" s="58">
        <v>0</v>
      </c>
      <c r="P170" s="58">
        <v>0</v>
      </c>
      <c r="Q170" s="58">
        <f>'Таблица 3 '!C167</f>
        <v>1895080.0899999999</v>
      </c>
      <c r="R170" s="58">
        <f>Q170</f>
        <v>1895080.0899999999</v>
      </c>
      <c r="S170" s="58">
        <v>0</v>
      </c>
      <c r="T170" s="67">
        <f>M170/J170</f>
        <v>2683.1092878380291</v>
      </c>
      <c r="U170" s="67">
        <v>2683.1092878380291</v>
      </c>
      <c r="V170" s="57" t="s">
        <v>38</v>
      </c>
    </row>
    <row r="171" spans="1:22" s="9" customFormat="1" ht="30" customHeight="1" x14ac:dyDescent="0.25">
      <c r="A171" s="45" t="s">
        <v>1246</v>
      </c>
      <c r="B171" s="45"/>
      <c r="C171" s="56" t="s">
        <v>226</v>
      </c>
      <c r="D171" s="56" t="s">
        <v>226</v>
      </c>
      <c r="E171" s="56" t="s">
        <v>226</v>
      </c>
      <c r="F171" s="56" t="s">
        <v>226</v>
      </c>
      <c r="G171" s="21" t="s">
        <v>226</v>
      </c>
      <c r="H171" s="21" t="s">
        <v>226</v>
      </c>
      <c r="I171" s="59">
        <f>I172</f>
        <v>988.95</v>
      </c>
      <c r="J171" s="59">
        <f t="shared" ref="J171:S171" si="15">J172</f>
        <v>938.89</v>
      </c>
      <c r="K171" s="59">
        <f t="shared" si="15"/>
        <v>938.89</v>
      </c>
      <c r="L171" s="60">
        <f t="shared" si="15"/>
        <v>44</v>
      </c>
      <c r="M171" s="59">
        <f t="shared" si="15"/>
        <v>3734382.74</v>
      </c>
      <c r="N171" s="59">
        <f t="shared" si="15"/>
        <v>0</v>
      </c>
      <c r="O171" s="59">
        <f t="shared" si="15"/>
        <v>0</v>
      </c>
      <c r="P171" s="59">
        <f t="shared" si="15"/>
        <v>0</v>
      </c>
      <c r="Q171" s="59">
        <f t="shared" si="15"/>
        <v>3734382.74</v>
      </c>
      <c r="R171" s="59">
        <f t="shared" si="15"/>
        <v>3734382.74</v>
      </c>
      <c r="S171" s="59">
        <f t="shared" si="15"/>
        <v>0</v>
      </c>
      <c r="T171" s="68" t="s">
        <v>22</v>
      </c>
      <c r="U171" s="68" t="s">
        <v>22</v>
      </c>
      <c r="V171" s="62" t="s">
        <v>22</v>
      </c>
    </row>
    <row r="172" spans="1:22" ht="45" x14ac:dyDescent="0.25">
      <c r="A172" s="35">
        <v>1</v>
      </c>
      <c r="B172" s="18" t="s">
        <v>57</v>
      </c>
      <c r="C172" s="35" t="s">
        <v>23</v>
      </c>
      <c r="D172" s="35" t="s">
        <v>58</v>
      </c>
      <c r="E172" s="35" t="s">
        <v>22</v>
      </c>
      <c r="F172" s="35" t="s">
        <v>393</v>
      </c>
      <c r="G172" s="10">
        <v>2</v>
      </c>
      <c r="H172" s="10">
        <v>2</v>
      </c>
      <c r="I172" s="58">
        <v>988.95</v>
      </c>
      <c r="J172" s="58">
        <v>938.89</v>
      </c>
      <c r="K172" s="58">
        <v>938.89</v>
      </c>
      <c r="L172" s="61">
        <v>44</v>
      </c>
      <c r="M172" s="58">
        <f>SUM(N172:Q172)</f>
        <v>3734382.74</v>
      </c>
      <c r="N172" s="58">
        <v>0</v>
      </c>
      <c r="O172" s="58">
        <v>0</v>
      </c>
      <c r="P172" s="58">
        <v>0</v>
      </c>
      <c r="Q172" s="58">
        <f>'Таблица 3 '!C169</f>
        <v>3734382.74</v>
      </c>
      <c r="R172" s="58">
        <f>Q172</f>
        <v>3734382.74</v>
      </c>
      <c r="S172" s="58">
        <v>0</v>
      </c>
      <c r="T172" s="67">
        <f>M172/J172</f>
        <v>3977.4443651545976</v>
      </c>
      <c r="U172" s="67">
        <v>3977.4443651545976</v>
      </c>
      <c r="V172" s="57" t="s">
        <v>38</v>
      </c>
    </row>
    <row r="173" spans="1:22" s="9" customFormat="1" ht="29.25" customHeight="1" x14ac:dyDescent="0.25">
      <c r="A173" s="45" t="s">
        <v>737</v>
      </c>
      <c r="B173" s="45"/>
      <c r="C173" s="56" t="s">
        <v>226</v>
      </c>
      <c r="D173" s="56" t="s">
        <v>226</v>
      </c>
      <c r="E173" s="56" t="s">
        <v>226</v>
      </c>
      <c r="F173" s="56" t="s">
        <v>226</v>
      </c>
      <c r="G173" s="21" t="s">
        <v>226</v>
      </c>
      <c r="H173" s="21" t="s">
        <v>226</v>
      </c>
      <c r="I173" s="59">
        <f>I174</f>
        <v>1204.9000000000001</v>
      </c>
      <c r="J173" s="59">
        <f t="shared" ref="J173:S173" si="16">J174</f>
        <v>728.5</v>
      </c>
      <c r="K173" s="59">
        <f t="shared" si="16"/>
        <v>737.5</v>
      </c>
      <c r="L173" s="60">
        <f t="shared" si="16"/>
        <v>37</v>
      </c>
      <c r="M173" s="59">
        <f t="shared" si="16"/>
        <v>981682.56</v>
      </c>
      <c r="N173" s="59">
        <f t="shared" si="16"/>
        <v>0</v>
      </c>
      <c r="O173" s="59">
        <f t="shared" si="16"/>
        <v>0</v>
      </c>
      <c r="P173" s="59">
        <f t="shared" si="16"/>
        <v>0</v>
      </c>
      <c r="Q173" s="59">
        <f t="shared" si="16"/>
        <v>981682.56</v>
      </c>
      <c r="R173" s="59">
        <f t="shared" si="16"/>
        <v>981682.56</v>
      </c>
      <c r="S173" s="59">
        <f t="shared" si="16"/>
        <v>0</v>
      </c>
      <c r="T173" s="68" t="s">
        <v>226</v>
      </c>
      <c r="U173" s="68" t="s">
        <v>226</v>
      </c>
      <c r="V173" s="62" t="s">
        <v>226</v>
      </c>
    </row>
    <row r="174" spans="1:22" ht="45.75" customHeight="1" x14ac:dyDescent="0.25">
      <c r="A174" s="35">
        <v>1</v>
      </c>
      <c r="B174" s="18" t="s">
        <v>670</v>
      </c>
      <c r="C174" s="35" t="s">
        <v>23</v>
      </c>
      <c r="D174" s="35">
        <v>1985</v>
      </c>
      <c r="E174" s="35" t="s">
        <v>22</v>
      </c>
      <c r="F174" s="35" t="s">
        <v>495</v>
      </c>
      <c r="G174" s="10">
        <v>2</v>
      </c>
      <c r="H174" s="10">
        <v>2</v>
      </c>
      <c r="I174" s="58">
        <v>1204.9000000000001</v>
      </c>
      <c r="J174" s="58">
        <v>728.5</v>
      </c>
      <c r="K174" s="58">
        <v>737.5</v>
      </c>
      <c r="L174" s="61">
        <v>37</v>
      </c>
      <c r="M174" s="58">
        <f>SUM(N174:Q174)</f>
        <v>981682.56</v>
      </c>
      <c r="N174" s="58">
        <v>0</v>
      </c>
      <c r="O174" s="58">
        <v>0</v>
      </c>
      <c r="P174" s="58">
        <v>0</v>
      </c>
      <c r="Q174" s="58">
        <f>'Таблица 3 '!C171</f>
        <v>981682.56</v>
      </c>
      <c r="R174" s="58">
        <f>Q174</f>
        <v>981682.56</v>
      </c>
      <c r="S174" s="58">
        <v>0</v>
      </c>
      <c r="T174" s="67">
        <f>M174/J174</f>
        <v>1347.5395470144133</v>
      </c>
      <c r="U174" s="67">
        <v>1347.5395470144133</v>
      </c>
      <c r="V174" s="57" t="s">
        <v>38</v>
      </c>
    </row>
    <row r="175" spans="1:22" s="9" customFormat="1" ht="29.25" customHeight="1" x14ac:dyDescent="0.25">
      <c r="A175" s="45" t="s">
        <v>1250</v>
      </c>
      <c r="B175" s="45"/>
      <c r="C175" s="56" t="s">
        <v>226</v>
      </c>
      <c r="D175" s="56" t="s">
        <v>226</v>
      </c>
      <c r="E175" s="56" t="s">
        <v>226</v>
      </c>
      <c r="F175" s="56" t="s">
        <v>226</v>
      </c>
      <c r="G175" s="21" t="s">
        <v>226</v>
      </c>
      <c r="H175" s="21" t="s">
        <v>226</v>
      </c>
      <c r="I175" s="59">
        <f>SUM(I176:I182)</f>
        <v>18546</v>
      </c>
      <c r="J175" s="59">
        <f t="shared" ref="J175:S175" si="17">SUM(J176:J182)</f>
        <v>14192.9</v>
      </c>
      <c r="K175" s="59">
        <f t="shared" si="17"/>
        <v>13307.4</v>
      </c>
      <c r="L175" s="60">
        <f t="shared" si="17"/>
        <v>603</v>
      </c>
      <c r="M175" s="59">
        <f t="shared" si="17"/>
        <v>15362604.9</v>
      </c>
      <c r="N175" s="59">
        <f t="shared" si="17"/>
        <v>0</v>
      </c>
      <c r="O175" s="59">
        <f t="shared" si="17"/>
        <v>0</v>
      </c>
      <c r="P175" s="59">
        <f t="shared" si="17"/>
        <v>0</v>
      </c>
      <c r="Q175" s="59">
        <f t="shared" si="17"/>
        <v>15362604.9</v>
      </c>
      <c r="R175" s="59">
        <f t="shared" si="17"/>
        <v>15362604.9</v>
      </c>
      <c r="S175" s="59">
        <f t="shared" si="17"/>
        <v>0</v>
      </c>
      <c r="T175" s="68" t="s">
        <v>226</v>
      </c>
      <c r="U175" s="68" t="s">
        <v>226</v>
      </c>
      <c r="V175" s="62" t="s">
        <v>226</v>
      </c>
    </row>
    <row r="176" spans="1:22" ht="46.5" customHeight="1" x14ac:dyDescent="0.25">
      <c r="A176" s="35">
        <v>1</v>
      </c>
      <c r="B176" s="18" t="s">
        <v>186</v>
      </c>
      <c r="C176" s="35" t="s">
        <v>23</v>
      </c>
      <c r="D176" s="35">
        <v>1983</v>
      </c>
      <c r="E176" s="35" t="s">
        <v>226</v>
      </c>
      <c r="F176" s="35" t="s">
        <v>393</v>
      </c>
      <c r="G176" s="10">
        <v>4</v>
      </c>
      <c r="H176" s="10">
        <v>2</v>
      </c>
      <c r="I176" s="58">
        <v>1678.1</v>
      </c>
      <c r="J176" s="58">
        <v>1203.2</v>
      </c>
      <c r="K176" s="58">
        <v>1203.2</v>
      </c>
      <c r="L176" s="61">
        <v>34</v>
      </c>
      <c r="M176" s="58">
        <f>SUM(N176:Q176)</f>
        <v>254975.13</v>
      </c>
      <c r="N176" s="58">
        <v>0</v>
      </c>
      <c r="O176" s="58">
        <v>0</v>
      </c>
      <c r="P176" s="58">
        <v>0</v>
      </c>
      <c r="Q176" s="58">
        <f>'Таблица 3 '!C173</f>
        <v>254975.13</v>
      </c>
      <c r="R176" s="58">
        <f t="shared" ref="R176:R182" si="18">Q176</f>
        <v>254975.13</v>
      </c>
      <c r="S176" s="58">
        <v>0</v>
      </c>
      <c r="T176" s="67">
        <f t="shared" ref="T176:T182" si="19">M176/J176</f>
        <v>211.91417054521276</v>
      </c>
      <c r="U176" s="67">
        <f t="shared" ref="U176:U182" si="20">T176</f>
        <v>211.91417054521276</v>
      </c>
      <c r="V176" s="57" t="s">
        <v>38</v>
      </c>
    </row>
    <row r="177" spans="1:22" ht="46.5" customHeight="1" x14ac:dyDescent="0.25">
      <c r="A177" s="35">
        <v>2</v>
      </c>
      <c r="B177" s="18" t="s">
        <v>332</v>
      </c>
      <c r="C177" s="35" t="s">
        <v>23</v>
      </c>
      <c r="D177" s="35">
        <v>1992</v>
      </c>
      <c r="E177" s="35" t="s">
        <v>226</v>
      </c>
      <c r="F177" s="35" t="s">
        <v>495</v>
      </c>
      <c r="G177" s="10">
        <v>5</v>
      </c>
      <c r="H177" s="10">
        <v>6</v>
      </c>
      <c r="I177" s="58">
        <v>4739.5</v>
      </c>
      <c r="J177" s="58">
        <v>4218</v>
      </c>
      <c r="K177" s="58">
        <v>4014.4</v>
      </c>
      <c r="L177" s="61">
        <v>178</v>
      </c>
      <c r="M177" s="58">
        <f t="shared" ref="M177:M182" si="21">SUM(N177:Q177)</f>
        <v>4354988.7300000004</v>
      </c>
      <c r="N177" s="58">
        <v>0</v>
      </c>
      <c r="O177" s="58">
        <v>0</v>
      </c>
      <c r="P177" s="58">
        <v>0</v>
      </c>
      <c r="Q177" s="58">
        <f>'Таблица 3 '!C174</f>
        <v>4354988.7300000004</v>
      </c>
      <c r="R177" s="58">
        <f t="shared" si="18"/>
        <v>4354988.7300000004</v>
      </c>
      <c r="S177" s="58">
        <v>0</v>
      </c>
      <c r="T177" s="67">
        <f t="shared" si="19"/>
        <v>1032.4771763869132</v>
      </c>
      <c r="U177" s="67">
        <f t="shared" si="20"/>
        <v>1032.4771763869132</v>
      </c>
      <c r="V177" s="57" t="s">
        <v>38</v>
      </c>
    </row>
    <row r="178" spans="1:22" ht="46.5" customHeight="1" x14ac:dyDescent="0.25">
      <c r="A178" s="35">
        <v>3</v>
      </c>
      <c r="B178" s="18" t="s">
        <v>493</v>
      </c>
      <c r="C178" s="35" t="s">
        <v>23</v>
      </c>
      <c r="D178" s="35">
        <v>1969</v>
      </c>
      <c r="E178" s="35" t="s">
        <v>226</v>
      </c>
      <c r="F178" s="35" t="s">
        <v>393</v>
      </c>
      <c r="G178" s="10">
        <v>2</v>
      </c>
      <c r="H178" s="10">
        <v>2</v>
      </c>
      <c r="I178" s="58">
        <v>794</v>
      </c>
      <c r="J178" s="58">
        <v>740</v>
      </c>
      <c r="K178" s="58">
        <v>740</v>
      </c>
      <c r="L178" s="61">
        <v>26</v>
      </c>
      <c r="M178" s="58">
        <f t="shared" si="21"/>
        <v>147396.23000000001</v>
      </c>
      <c r="N178" s="58">
        <v>0</v>
      </c>
      <c r="O178" s="58">
        <v>0</v>
      </c>
      <c r="P178" s="58">
        <v>0</v>
      </c>
      <c r="Q178" s="58">
        <f>'Таблица 3 '!C175</f>
        <v>147396.23000000001</v>
      </c>
      <c r="R178" s="58">
        <f t="shared" si="18"/>
        <v>147396.23000000001</v>
      </c>
      <c r="S178" s="58">
        <v>0</v>
      </c>
      <c r="T178" s="67">
        <f t="shared" si="19"/>
        <v>199.1840945945946</v>
      </c>
      <c r="U178" s="67">
        <f t="shared" si="20"/>
        <v>199.1840945945946</v>
      </c>
      <c r="V178" s="57" t="s">
        <v>38</v>
      </c>
    </row>
    <row r="179" spans="1:22" ht="46.5" customHeight="1" x14ac:dyDescent="0.25">
      <c r="A179" s="35">
        <v>4</v>
      </c>
      <c r="B179" s="18" t="s">
        <v>333</v>
      </c>
      <c r="C179" s="35" t="s">
        <v>23</v>
      </c>
      <c r="D179" s="35">
        <v>1993</v>
      </c>
      <c r="E179" s="35" t="s">
        <v>226</v>
      </c>
      <c r="F179" s="35" t="s">
        <v>393</v>
      </c>
      <c r="G179" s="10">
        <v>5</v>
      </c>
      <c r="H179" s="10">
        <v>2</v>
      </c>
      <c r="I179" s="58">
        <v>2775.8</v>
      </c>
      <c r="J179" s="58">
        <v>1537.9</v>
      </c>
      <c r="K179" s="58">
        <v>1226.9000000000001</v>
      </c>
      <c r="L179" s="61">
        <v>87</v>
      </c>
      <c r="M179" s="58">
        <f t="shared" si="21"/>
        <v>3078566.4</v>
      </c>
      <c r="N179" s="58">
        <v>0</v>
      </c>
      <c r="O179" s="58">
        <v>0</v>
      </c>
      <c r="P179" s="58">
        <v>0</v>
      </c>
      <c r="Q179" s="58">
        <f>'Таблица 3 '!C176</f>
        <v>3078566.4</v>
      </c>
      <c r="R179" s="58">
        <f t="shared" si="18"/>
        <v>3078566.4</v>
      </c>
      <c r="S179" s="58">
        <v>0</v>
      </c>
      <c r="T179" s="67">
        <f t="shared" si="19"/>
        <v>2001.7988165680472</v>
      </c>
      <c r="U179" s="67">
        <f t="shared" si="20"/>
        <v>2001.7988165680472</v>
      </c>
      <c r="V179" s="57" t="s">
        <v>38</v>
      </c>
    </row>
    <row r="180" spans="1:22" ht="46.5" customHeight="1" x14ac:dyDescent="0.25">
      <c r="A180" s="35">
        <v>5</v>
      </c>
      <c r="B180" s="18" t="s">
        <v>187</v>
      </c>
      <c r="C180" s="35" t="s">
        <v>23</v>
      </c>
      <c r="D180" s="35">
        <v>1995</v>
      </c>
      <c r="E180" s="35" t="s">
        <v>22</v>
      </c>
      <c r="F180" s="35" t="s">
        <v>393</v>
      </c>
      <c r="G180" s="10">
        <v>5</v>
      </c>
      <c r="H180" s="10">
        <v>5</v>
      </c>
      <c r="I180" s="58">
        <v>4227.6000000000004</v>
      </c>
      <c r="J180" s="58">
        <v>3499.2</v>
      </c>
      <c r="K180" s="58">
        <v>3424.5</v>
      </c>
      <c r="L180" s="61">
        <v>129</v>
      </c>
      <c r="M180" s="58">
        <f t="shared" si="21"/>
        <v>6973060.8599999994</v>
      </c>
      <c r="N180" s="58">
        <v>0</v>
      </c>
      <c r="O180" s="58">
        <v>0</v>
      </c>
      <c r="P180" s="58">
        <v>0</v>
      </c>
      <c r="Q180" s="58">
        <f>'Таблица 3 '!C177</f>
        <v>6973060.8599999994</v>
      </c>
      <c r="R180" s="58">
        <f t="shared" si="18"/>
        <v>6973060.8599999994</v>
      </c>
      <c r="S180" s="58">
        <v>0</v>
      </c>
      <c r="T180" s="67">
        <f t="shared" si="19"/>
        <v>1992.7585905349792</v>
      </c>
      <c r="U180" s="67">
        <f t="shared" si="20"/>
        <v>1992.7585905349792</v>
      </c>
      <c r="V180" s="57" t="s">
        <v>38</v>
      </c>
    </row>
    <row r="181" spans="1:22" ht="46.5" customHeight="1" x14ac:dyDescent="0.25">
      <c r="A181" s="35">
        <v>6</v>
      </c>
      <c r="B181" s="18" t="s">
        <v>494</v>
      </c>
      <c r="C181" s="35" t="s">
        <v>23</v>
      </c>
      <c r="D181" s="35">
        <v>1988</v>
      </c>
      <c r="E181" s="35" t="s">
        <v>226</v>
      </c>
      <c r="F181" s="35" t="s">
        <v>393</v>
      </c>
      <c r="G181" s="10">
        <v>5</v>
      </c>
      <c r="H181" s="10">
        <v>3</v>
      </c>
      <c r="I181" s="58">
        <v>2309</v>
      </c>
      <c r="J181" s="58">
        <v>2058</v>
      </c>
      <c r="K181" s="58">
        <v>2058</v>
      </c>
      <c r="L181" s="61">
        <v>77</v>
      </c>
      <c r="M181" s="58">
        <f t="shared" si="21"/>
        <v>260225.32</v>
      </c>
      <c r="N181" s="58">
        <v>0</v>
      </c>
      <c r="O181" s="58">
        <v>0</v>
      </c>
      <c r="P181" s="58">
        <v>0</v>
      </c>
      <c r="Q181" s="58">
        <f>'Таблица 3 '!C178</f>
        <v>260225.32</v>
      </c>
      <c r="R181" s="58">
        <f t="shared" si="18"/>
        <v>260225.32</v>
      </c>
      <c r="S181" s="58">
        <v>0</v>
      </c>
      <c r="T181" s="67">
        <f t="shared" si="19"/>
        <v>126.44573372206025</v>
      </c>
      <c r="U181" s="67">
        <f t="shared" si="20"/>
        <v>126.44573372206025</v>
      </c>
      <c r="V181" s="57" t="s">
        <v>38</v>
      </c>
    </row>
    <row r="182" spans="1:22" ht="46.5" customHeight="1" x14ac:dyDescent="0.25">
      <c r="A182" s="35">
        <v>7</v>
      </c>
      <c r="B182" s="18" t="s">
        <v>484</v>
      </c>
      <c r="C182" s="35" t="s">
        <v>23</v>
      </c>
      <c r="D182" s="35">
        <v>2000</v>
      </c>
      <c r="E182" s="35" t="s">
        <v>226</v>
      </c>
      <c r="F182" s="35" t="s">
        <v>393</v>
      </c>
      <c r="G182" s="10">
        <v>3</v>
      </c>
      <c r="H182" s="10">
        <v>2</v>
      </c>
      <c r="I182" s="58">
        <v>2022</v>
      </c>
      <c r="J182" s="58">
        <v>936.6</v>
      </c>
      <c r="K182" s="58">
        <v>640.4</v>
      </c>
      <c r="L182" s="61">
        <v>72</v>
      </c>
      <c r="M182" s="58">
        <f t="shared" si="21"/>
        <v>293392.23</v>
      </c>
      <c r="N182" s="58">
        <v>0</v>
      </c>
      <c r="O182" s="58">
        <v>0</v>
      </c>
      <c r="P182" s="58">
        <v>0</v>
      </c>
      <c r="Q182" s="58">
        <f>'Таблица 3 '!C179</f>
        <v>293392.23</v>
      </c>
      <c r="R182" s="58">
        <f t="shared" si="18"/>
        <v>293392.23</v>
      </c>
      <c r="S182" s="58">
        <v>0</v>
      </c>
      <c r="T182" s="67">
        <f t="shared" si="19"/>
        <v>313.25243433696346</v>
      </c>
      <c r="U182" s="67">
        <f t="shared" si="20"/>
        <v>313.25243433696346</v>
      </c>
      <c r="V182" s="57" t="s">
        <v>38</v>
      </c>
    </row>
    <row r="183" spans="1:22" s="9" customFormat="1" ht="30" customHeight="1" x14ac:dyDescent="0.25">
      <c r="A183" s="45" t="s">
        <v>1248</v>
      </c>
      <c r="B183" s="45"/>
      <c r="C183" s="56" t="s">
        <v>226</v>
      </c>
      <c r="D183" s="56" t="s">
        <v>226</v>
      </c>
      <c r="E183" s="56" t="s">
        <v>226</v>
      </c>
      <c r="F183" s="56" t="s">
        <v>226</v>
      </c>
      <c r="G183" s="21" t="s">
        <v>226</v>
      </c>
      <c r="H183" s="21" t="s">
        <v>226</v>
      </c>
      <c r="I183" s="59">
        <f>SUM(I184:I228)</f>
        <v>625152.70999999985</v>
      </c>
      <c r="J183" s="59">
        <f t="shared" ref="J183:S183" si="22">SUM(J184:J228)</f>
        <v>387484.7699999999</v>
      </c>
      <c r="K183" s="59">
        <f t="shared" si="22"/>
        <v>383829.67</v>
      </c>
      <c r="L183" s="60">
        <f t="shared" si="22"/>
        <v>16649</v>
      </c>
      <c r="M183" s="59">
        <f t="shared" si="22"/>
        <v>160180702.97000003</v>
      </c>
      <c r="N183" s="59">
        <f t="shared" si="22"/>
        <v>0</v>
      </c>
      <c r="O183" s="59">
        <f t="shared" si="22"/>
        <v>0</v>
      </c>
      <c r="P183" s="59">
        <f t="shared" si="22"/>
        <v>0</v>
      </c>
      <c r="Q183" s="59">
        <f t="shared" si="22"/>
        <v>160180702.97000003</v>
      </c>
      <c r="R183" s="59">
        <f t="shared" si="22"/>
        <v>160180702.97000003</v>
      </c>
      <c r="S183" s="59">
        <f t="shared" si="22"/>
        <v>0</v>
      </c>
      <c r="T183" s="68" t="s">
        <v>22</v>
      </c>
      <c r="U183" s="68" t="s">
        <v>22</v>
      </c>
      <c r="V183" s="62" t="s">
        <v>22</v>
      </c>
    </row>
    <row r="184" spans="1:22" ht="45" customHeight="1" x14ac:dyDescent="0.25">
      <c r="A184" s="35">
        <v>1</v>
      </c>
      <c r="B184" s="18" t="s">
        <v>1174</v>
      </c>
      <c r="C184" s="35" t="s">
        <v>756</v>
      </c>
      <c r="D184" s="35">
        <v>1980</v>
      </c>
      <c r="E184" s="35" t="s">
        <v>22</v>
      </c>
      <c r="F184" s="35" t="s">
        <v>495</v>
      </c>
      <c r="G184" s="10">
        <v>9</v>
      </c>
      <c r="H184" s="10">
        <v>2</v>
      </c>
      <c r="I184" s="58">
        <v>5689.59</v>
      </c>
      <c r="J184" s="58">
        <v>3832.59</v>
      </c>
      <c r="K184" s="58">
        <v>3832.59</v>
      </c>
      <c r="L184" s="61">
        <v>159</v>
      </c>
      <c r="M184" s="58">
        <f>SUM(N184:Q184)</f>
        <v>1584891.63</v>
      </c>
      <c r="N184" s="58">
        <v>0</v>
      </c>
      <c r="O184" s="58">
        <v>0</v>
      </c>
      <c r="P184" s="58">
        <v>0</v>
      </c>
      <c r="Q184" s="58">
        <f>'Таблица 3 '!C181</f>
        <v>1584891.63</v>
      </c>
      <c r="R184" s="58">
        <f t="shared" ref="R184:R228" si="23">Q184</f>
        <v>1584891.63</v>
      </c>
      <c r="S184" s="58">
        <v>0</v>
      </c>
      <c r="T184" s="67">
        <f t="shared" ref="T184:T228" si="24">M184/J184</f>
        <v>413.53017933042662</v>
      </c>
      <c r="U184" s="67">
        <v>413.53017933042662</v>
      </c>
      <c r="V184" s="57" t="s">
        <v>38</v>
      </c>
    </row>
    <row r="185" spans="1:22" ht="45" customHeight="1" x14ac:dyDescent="0.25">
      <c r="A185" s="35">
        <v>2</v>
      </c>
      <c r="B185" s="18" t="s">
        <v>1175</v>
      </c>
      <c r="C185" s="35" t="s">
        <v>756</v>
      </c>
      <c r="D185" s="35">
        <v>1969</v>
      </c>
      <c r="E185" s="35" t="s">
        <v>22</v>
      </c>
      <c r="F185" s="35" t="s">
        <v>87</v>
      </c>
      <c r="G185" s="10">
        <v>5</v>
      </c>
      <c r="H185" s="10">
        <v>4</v>
      </c>
      <c r="I185" s="58">
        <v>5469.58</v>
      </c>
      <c r="J185" s="58">
        <v>3453.81</v>
      </c>
      <c r="K185" s="58">
        <v>2853.48</v>
      </c>
      <c r="L185" s="61">
        <v>147</v>
      </c>
      <c r="M185" s="58">
        <f t="shared" ref="M185:M228" si="25">SUM(N185:Q185)</f>
        <v>2099180.66</v>
      </c>
      <c r="N185" s="58">
        <v>0</v>
      </c>
      <c r="O185" s="58">
        <v>0</v>
      </c>
      <c r="P185" s="58">
        <v>0</v>
      </c>
      <c r="Q185" s="58">
        <f>'Таблица 3 '!C182</f>
        <v>2099180.66</v>
      </c>
      <c r="R185" s="58">
        <f t="shared" si="23"/>
        <v>2099180.66</v>
      </c>
      <c r="S185" s="58">
        <v>0</v>
      </c>
      <c r="T185" s="67">
        <f t="shared" si="24"/>
        <v>607.78695411733713</v>
      </c>
      <c r="U185" s="67">
        <v>607.78695411733713</v>
      </c>
      <c r="V185" s="57" t="s">
        <v>38</v>
      </c>
    </row>
    <row r="186" spans="1:22" ht="45" customHeight="1" x14ac:dyDescent="0.25">
      <c r="A186" s="35">
        <v>3</v>
      </c>
      <c r="B186" s="18" t="s">
        <v>1180</v>
      </c>
      <c r="C186" s="35" t="s">
        <v>756</v>
      </c>
      <c r="D186" s="35">
        <v>1970</v>
      </c>
      <c r="E186" s="35" t="s">
        <v>22</v>
      </c>
      <c r="F186" s="35" t="s">
        <v>87</v>
      </c>
      <c r="G186" s="10">
        <v>5</v>
      </c>
      <c r="H186" s="10">
        <v>8</v>
      </c>
      <c r="I186" s="58">
        <v>11780.03</v>
      </c>
      <c r="J186" s="58">
        <v>7731.12</v>
      </c>
      <c r="K186" s="58">
        <v>7129.17</v>
      </c>
      <c r="L186" s="61">
        <v>367</v>
      </c>
      <c r="M186" s="58">
        <f t="shared" si="25"/>
        <v>980336.87</v>
      </c>
      <c r="N186" s="58">
        <v>0</v>
      </c>
      <c r="O186" s="58">
        <v>0</v>
      </c>
      <c r="P186" s="58">
        <v>0</v>
      </c>
      <c r="Q186" s="58">
        <f>'Таблица 3 '!C183</f>
        <v>980336.87</v>
      </c>
      <c r="R186" s="58">
        <f t="shared" si="23"/>
        <v>980336.87</v>
      </c>
      <c r="S186" s="58">
        <v>0</v>
      </c>
      <c r="T186" s="67">
        <f t="shared" si="24"/>
        <v>126.80399088359772</v>
      </c>
      <c r="U186" s="67">
        <v>126.80399088359772</v>
      </c>
      <c r="V186" s="57" t="s">
        <v>38</v>
      </c>
    </row>
    <row r="187" spans="1:22" ht="45" customHeight="1" x14ac:dyDescent="0.25">
      <c r="A187" s="35">
        <v>4</v>
      </c>
      <c r="B187" s="18" t="s">
        <v>1181</v>
      </c>
      <c r="C187" s="35" t="s">
        <v>756</v>
      </c>
      <c r="D187" s="35">
        <v>1971</v>
      </c>
      <c r="E187" s="35" t="s">
        <v>22</v>
      </c>
      <c r="F187" s="35" t="s">
        <v>87</v>
      </c>
      <c r="G187" s="10">
        <v>5</v>
      </c>
      <c r="H187" s="10">
        <v>6</v>
      </c>
      <c r="I187" s="58">
        <v>9624.17</v>
      </c>
      <c r="J187" s="58">
        <v>6088.79</v>
      </c>
      <c r="K187" s="58">
        <v>5186.0600000000004</v>
      </c>
      <c r="L187" s="61">
        <v>205</v>
      </c>
      <c r="M187" s="58">
        <f t="shared" si="25"/>
        <v>3296401.97</v>
      </c>
      <c r="N187" s="58">
        <v>0</v>
      </c>
      <c r="O187" s="58">
        <v>0</v>
      </c>
      <c r="P187" s="58">
        <v>0</v>
      </c>
      <c r="Q187" s="58">
        <f>'Таблица 3 '!C184</f>
        <v>3296401.97</v>
      </c>
      <c r="R187" s="58">
        <f t="shared" si="23"/>
        <v>3296401.97</v>
      </c>
      <c r="S187" s="58">
        <v>0</v>
      </c>
      <c r="T187" s="67">
        <f t="shared" si="24"/>
        <v>541.38867821028487</v>
      </c>
      <c r="U187" s="67">
        <v>541.38867821028487</v>
      </c>
      <c r="V187" s="57" t="s">
        <v>38</v>
      </c>
    </row>
    <row r="188" spans="1:22" ht="45" customHeight="1" x14ac:dyDescent="0.25">
      <c r="A188" s="35">
        <v>5</v>
      </c>
      <c r="B188" s="18" t="s">
        <v>1182</v>
      </c>
      <c r="C188" s="35" t="s">
        <v>756</v>
      </c>
      <c r="D188" s="35">
        <v>1970</v>
      </c>
      <c r="E188" s="35" t="s">
        <v>22</v>
      </c>
      <c r="F188" s="35" t="s">
        <v>87</v>
      </c>
      <c r="G188" s="10">
        <v>5</v>
      </c>
      <c r="H188" s="10">
        <v>4</v>
      </c>
      <c r="I188" s="58">
        <v>5525.33</v>
      </c>
      <c r="J188" s="58">
        <v>3515.11</v>
      </c>
      <c r="K188" s="58">
        <v>3515.11</v>
      </c>
      <c r="L188" s="61">
        <v>162</v>
      </c>
      <c r="M188" s="58">
        <f t="shared" si="25"/>
        <v>2406538.67</v>
      </c>
      <c r="N188" s="58">
        <v>0</v>
      </c>
      <c r="O188" s="58">
        <v>0</v>
      </c>
      <c r="P188" s="58">
        <v>0</v>
      </c>
      <c r="Q188" s="58">
        <f>'Таблица 3 '!C185</f>
        <v>2406538.67</v>
      </c>
      <c r="R188" s="58">
        <f t="shared" si="23"/>
        <v>2406538.67</v>
      </c>
      <c r="S188" s="58">
        <v>0</v>
      </c>
      <c r="T188" s="67">
        <f t="shared" si="24"/>
        <v>684.62684524808606</v>
      </c>
      <c r="U188" s="67">
        <v>684.62684524808606</v>
      </c>
      <c r="V188" s="57" t="s">
        <v>38</v>
      </c>
    </row>
    <row r="189" spans="1:22" ht="45" customHeight="1" x14ac:dyDescent="0.25">
      <c r="A189" s="35">
        <v>6</v>
      </c>
      <c r="B189" s="18" t="s">
        <v>1183</v>
      </c>
      <c r="C189" s="35" t="s">
        <v>756</v>
      </c>
      <c r="D189" s="35">
        <v>1971</v>
      </c>
      <c r="E189" s="35" t="s">
        <v>22</v>
      </c>
      <c r="F189" s="35" t="s">
        <v>87</v>
      </c>
      <c r="G189" s="10">
        <v>5</v>
      </c>
      <c r="H189" s="10">
        <v>5</v>
      </c>
      <c r="I189" s="58">
        <v>7012.18</v>
      </c>
      <c r="J189" s="58">
        <v>4471.78</v>
      </c>
      <c r="K189" s="58">
        <v>4471.78</v>
      </c>
      <c r="L189" s="61">
        <v>265</v>
      </c>
      <c r="M189" s="58">
        <f t="shared" si="25"/>
        <v>2765732.35</v>
      </c>
      <c r="N189" s="58">
        <v>0</v>
      </c>
      <c r="O189" s="58">
        <v>0</v>
      </c>
      <c r="P189" s="58">
        <v>0</v>
      </c>
      <c r="Q189" s="58">
        <f>'Таблица 3 '!C186</f>
        <v>2765732.35</v>
      </c>
      <c r="R189" s="58">
        <f t="shared" si="23"/>
        <v>2765732.35</v>
      </c>
      <c r="S189" s="58">
        <v>0</v>
      </c>
      <c r="T189" s="67">
        <f t="shared" si="24"/>
        <v>618.48578194812808</v>
      </c>
      <c r="U189" s="67">
        <v>618.48578194812808</v>
      </c>
      <c r="V189" s="57" t="s">
        <v>38</v>
      </c>
    </row>
    <row r="190" spans="1:22" ht="45" customHeight="1" x14ac:dyDescent="0.25">
      <c r="A190" s="35">
        <v>7</v>
      </c>
      <c r="B190" s="18" t="s">
        <v>1184</v>
      </c>
      <c r="C190" s="35" t="s">
        <v>756</v>
      </c>
      <c r="D190" s="35">
        <v>1971</v>
      </c>
      <c r="E190" s="35" t="s">
        <v>22</v>
      </c>
      <c r="F190" s="35" t="s">
        <v>87</v>
      </c>
      <c r="G190" s="10">
        <v>5</v>
      </c>
      <c r="H190" s="10">
        <v>2</v>
      </c>
      <c r="I190" s="58">
        <v>1957.09</v>
      </c>
      <c r="J190" s="58">
        <v>1473.99</v>
      </c>
      <c r="K190" s="58">
        <v>1473.99</v>
      </c>
      <c r="L190" s="61">
        <v>61</v>
      </c>
      <c r="M190" s="58">
        <f t="shared" si="25"/>
        <v>976992.82</v>
      </c>
      <c r="N190" s="58">
        <v>0</v>
      </c>
      <c r="O190" s="58">
        <v>0</v>
      </c>
      <c r="P190" s="58">
        <v>0</v>
      </c>
      <c r="Q190" s="58">
        <f>'Таблица 3 '!C187</f>
        <v>976992.82</v>
      </c>
      <c r="R190" s="58">
        <f t="shared" si="23"/>
        <v>976992.82</v>
      </c>
      <c r="S190" s="58">
        <v>0</v>
      </c>
      <c r="T190" s="67">
        <f t="shared" si="24"/>
        <v>662.8218780317369</v>
      </c>
      <c r="U190" s="67">
        <v>662.8218780317369</v>
      </c>
      <c r="V190" s="57" t="s">
        <v>38</v>
      </c>
    </row>
    <row r="191" spans="1:22" ht="45" customHeight="1" x14ac:dyDescent="0.25">
      <c r="A191" s="35">
        <v>8</v>
      </c>
      <c r="B191" s="18" t="s">
        <v>1176</v>
      </c>
      <c r="C191" s="35" t="s">
        <v>756</v>
      </c>
      <c r="D191" s="35">
        <v>1969</v>
      </c>
      <c r="E191" s="35" t="s">
        <v>22</v>
      </c>
      <c r="F191" s="35" t="s">
        <v>87</v>
      </c>
      <c r="G191" s="10">
        <v>5</v>
      </c>
      <c r="H191" s="10">
        <v>2</v>
      </c>
      <c r="I191" s="58">
        <v>5076.8100000000004</v>
      </c>
      <c r="J191" s="58">
        <v>3577.1</v>
      </c>
      <c r="K191" s="58">
        <v>3577.1</v>
      </c>
      <c r="L191" s="61">
        <v>317</v>
      </c>
      <c r="M191" s="58">
        <f t="shared" si="25"/>
        <v>299608.98</v>
      </c>
      <c r="N191" s="58">
        <v>0</v>
      </c>
      <c r="O191" s="58">
        <v>0</v>
      </c>
      <c r="P191" s="58">
        <v>0</v>
      </c>
      <c r="Q191" s="58">
        <f>'Таблица 3 '!C188</f>
        <v>299608.98</v>
      </c>
      <c r="R191" s="58">
        <f t="shared" si="23"/>
        <v>299608.98</v>
      </c>
      <c r="S191" s="58">
        <v>0</v>
      </c>
      <c r="T191" s="67">
        <f t="shared" si="24"/>
        <v>83.757507478124737</v>
      </c>
      <c r="U191" s="67">
        <v>83.757507478124737</v>
      </c>
      <c r="V191" s="57" t="s">
        <v>38</v>
      </c>
    </row>
    <row r="192" spans="1:22" ht="45" customHeight="1" x14ac:dyDescent="0.25">
      <c r="A192" s="35">
        <v>9</v>
      </c>
      <c r="B192" s="18" t="s">
        <v>1177</v>
      </c>
      <c r="C192" s="35" t="s">
        <v>756</v>
      </c>
      <c r="D192" s="35">
        <v>1984</v>
      </c>
      <c r="E192" s="35" t="s">
        <v>22</v>
      </c>
      <c r="F192" s="35" t="s">
        <v>87</v>
      </c>
      <c r="G192" s="10">
        <v>5</v>
      </c>
      <c r="H192" s="10">
        <v>6</v>
      </c>
      <c r="I192" s="58">
        <v>8382.8799999999992</v>
      </c>
      <c r="J192" s="58">
        <v>5363.88</v>
      </c>
      <c r="K192" s="58">
        <v>5363.88</v>
      </c>
      <c r="L192" s="61">
        <v>210</v>
      </c>
      <c r="M192" s="58">
        <f t="shared" si="25"/>
        <v>2799913.72</v>
      </c>
      <c r="N192" s="58">
        <v>0</v>
      </c>
      <c r="O192" s="58">
        <v>0</v>
      </c>
      <c r="P192" s="58">
        <v>0</v>
      </c>
      <c r="Q192" s="58">
        <f>'Таблица 3 '!C189</f>
        <v>2799913.72</v>
      </c>
      <c r="R192" s="58">
        <f t="shared" si="23"/>
        <v>2799913.72</v>
      </c>
      <c r="S192" s="58">
        <v>0</v>
      </c>
      <c r="T192" s="67">
        <f t="shared" si="24"/>
        <v>521.9941012848908</v>
      </c>
      <c r="U192" s="67">
        <v>521.9941012848908</v>
      </c>
      <c r="V192" s="57" t="s">
        <v>38</v>
      </c>
    </row>
    <row r="193" spans="1:22" ht="45" customHeight="1" x14ac:dyDescent="0.25">
      <c r="A193" s="35">
        <v>10</v>
      </c>
      <c r="B193" s="18" t="s">
        <v>1185</v>
      </c>
      <c r="C193" s="35" t="s">
        <v>756</v>
      </c>
      <c r="D193" s="35">
        <v>1980</v>
      </c>
      <c r="E193" s="35" t="s">
        <v>22</v>
      </c>
      <c r="F193" s="35" t="s">
        <v>495</v>
      </c>
      <c r="G193" s="10">
        <v>9</v>
      </c>
      <c r="H193" s="10">
        <v>2</v>
      </c>
      <c r="I193" s="58">
        <v>5703.42</v>
      </c>
      <c r="J193" s="58">
        <v>3846.42</v>
      </c>
      <c r="K193" s="58">
        <v>3846.42</v>
      </c>
      <c r="L193" s="61">
        <v>165</v>
      </c>
      <c r="M193" s="58">
        <f t="shared" si="25"/>
        <v>1580810.15</v>
      </c>
      <c r="N193" s="58">
        <v>0</v>
      </c>
      <c r="O193" s="58">
        <v>0</v>
      </c>
      <c r="P193" s="58">
        <v>0</v>
      </c>
      <c r="Q193" s="58">
        <f>'Таблица 3 '!C190</f>
        <v>1580810.15</v>
      </c>
      <c r="R193" s="58">
        <f t="shared" si="23"/>
        <v>1580810.15</v>
      </c>
      <c r="S193" s="58">
        <v>0</v>
      </c>
      <c r="T193" s="67">
        <f t="shared" si="24"/>
        <v>410.98219903182695</v>
      </c>
      <c r="U193" s="67">
        <v>410.98219903182695</v>
      </c>
      <c r="V193" s="57" t="s">
        <v>38</v>
      </c>
    </row>
    <row r="194" spans="1:22" ht="45" customHeight="1" x14ac:dyDescent="0.25">
      <c r="A194" s="35">
        <v>11</v>
      </c>
      <c r="B194" s="18" t="s">
        <v>1186</v>
      </c>
      <c r="C194" s="35" t="s">
        <v>756</v>
      </c>
      <c r="D194" s="35">
        <v>1970</v>
      </c>
      <c r="E194" s="35" t="s">
        <v>22</v>
      </c>
      <c r="F194" s="35" t="s">
        <v>87</v>
      </c>
      <c r="G194" s="10">
        <v>5</v>
      </c>
      <c r="H194" s="10">
        <v>10</v>
      </c>
      <c r="I194" s="58">
        <v>12128.38</v>
      </c>
      <c r="J194" s="58">
        <v>7712.38</v>
      </c>
      <c r="K194" s="58">
        <v>7712.38</v>
      </c>
      <c r="L194" s="61">
        <v>300</v>
      </c>
      <c r="M194" s="58">
        <f t="shared" si="25"/>
        <v>2656500.21</v>
      </c>
      <c r="N194" s="58">
        <v>0</v>
      </c>
      <c r="O194" s="58">
        <v>0</v>
      </c>
      <c r="P194" s="58">
        <v>0</v>
      </c>
      <c r="Q194" s="58">
        <f>'Таблица 3 '!C191</f>
        <v>2656500.21</v>
      </c>
      <c r="R194" s="58">
        <f t="shared" si="23"/>
        <v>2656500.21</v>
      </c>
      <c r="S194" s="58">
        <v>0</v>
      </c>
      <c r="T194" s="67">
        <f t="shared" si="24"/>
        <v>344.44622930924044</v>
      </c>
      <c r="U194" s="67">
        <v>344.44622930924044</v>
      </c>
      <c r="V194" s="57" t="s">
        <v>38</v>
      </c>
    </row>
    <row r="195" spans="1:22" ht="45" customHeight="1" x14ac:dyDescent="0.25">
      <c r="A195" s="35">
        <v>12</v>
      </c>
      <c r="B195" s="18" t="s">
        <v>1187</v>
      </c>
      <c r="C195" s="35" t="s">
        <v>756</v>
      </c>
      <c r="D195" s="35">
        <v>1974</v>
      </c>
      <c r="E195" s="35" t="s">
        <v>22</v>
      </c>
      <c r="F195" s="35" t="s">
        <v>87</v>
      </c>
      <c r="G195" s="10">
        <v>5</v>
      </c>
      <c r="H195" s="10">
        <v>9</v>
      </c>
      <c r="I195" s="58">
        <v>11768.84</v>
      </c>
      <c r="J195" s="58">
        <v>7396.14</v>
      </c>
      <c r="K195" s="58">
        <v>7235.24</v>
      </c>
      <c r="L195" s="61">
        <v>277</v>
      </c>
      <c r="M195" s="58">
        <f t="shared" si="25"/>
        <v>3404447.66</v>
      </c>
      <c r="N195" s="58">
        <v>0</v>
      </c>
      <c r="O195" s="58">
        <v>0</v>
      </c>
      <c r="P195" s="58">
        <v>0</v>
      </c>
      <c r="Q195" s="58">
        <f>'Таблица 3 '!C192</f>
        <v>3404447.66</v>
      </c>
      <c r="R195" s="58">
        <f t="shared" si="23"/>
        <v>3404447.66</v>
      </c>
      <c r="S195" s="58">
        <v>0</v>
      </c>
      <c r="T195" s="67">
        <f t="shared" si="24"/>
        <v>460.30059733861174</v>
      </c>
      <c r="U195" s="67">
        <v>460.30059733861174</v>
      </c>
      <c r="V195" s="57" t="s">
        <v>38</v>
      </c>
    </row>
    <row r="196" spans="1:22" ht="45" customHeight="1" x14ac:dyDescent="0.25">
      <c r="A196" s="35">
        <v>13</v>
      </c>
      <c r="B196" s="18" t="s">
        <v>1188</v>
      </c>
      <c r="C196" s="35" t="s">
        <v>756</v>
      </c>
      <c r="D196" s="35">
        <v>1974</v>
      </c>
      <c r="E196" s="35" t="s">
        <v>22</v>
      </c>
      <c r="F196" s="35" t="s">
        <v>87</v>
      </c>
      <c r="G196" s="10">
        <v>5</v>
      </c>
      <c r="H196" s="10">
        <v>9</v>
      </c>
      <c r="I196" s="58">
        <v>11760.76</v>
      </c>
      <c r="J196" s="58">
        <v>7388.86</v>
      </c>
      <c r="K196" s="58">
        <v>7388.86</v>
      </c>
      <c r="L196" s="61">
        <v>267</v>
      </c>
      <c r="M196" s="58">
        <f t="shared" si="25"/>
        <v>3790858.44</v>
      </c>
      <c r="N196" s="58">
        <v>0</v>
      </c>
      <c r="O196" s="58">
        <v>0</v>
      </c>
      <c r="P196" s="58">
        <v>0</v>
      </c>
      <c r="Q196" s="58">
        <f>'Таблица 3 '!C193</f>
        <v>3790858.44</v>
      </c>
      <c r="R196" s="58">
        <f t="shared" si="23"/>
        <v>3790858.44</v>
      </c>
      <c r="S196" s="58">
        <v>0</v>
      </c>
      <c r="T196" s="67">
        <f t="shared" si="24"/>
        <v>513.05051658848595</v>
      </c>
      <c r="U196" s="67">
        <v>513.05051658848595</v>
      </c>
      <c r="V196" s="57" t="s">
        <v>38</v>
      </c>
    </row>
    <row r="197" spans="1:22" ht="45" customHeight="1" x14ac:dyDescent="0.25">
      <c r="A197" s="35">
        <v>14</v>
      </c>
      <c r="B197" s="18" t="s">
        <v>1189</v>
      </c>
      <c r="C197" s="35" t="s">
        <v>756</v>
      </c>
      <c r="D197" s="35">
        <v>1984</v>
      </c>
      <c r="E197" s="35" t="s">
        <v>22</v>
      </c>
      <c r="F197" s="35" t="s">
        <v>87</v>
      </c>
      <c r="G197" s="10">
        <v>5</v>
      </c>
      <c r="H197" s="10">
        <v>5</v>
      </c>
      <c r="I197" s="58">
        <v>9244.01</v>
      </c>
      <c r="J197" s="58">
        <v>5325.01</v>
      </c>
      <c r="K197" s="58">
        <v>5325.01</v>
      </c>
      <c r="L197" s="61">
        <v>210</v>
      </c>
      <c r="M197" s="58">
        <f t="shared" si="25"/>
        <v>2756248.59</v>
      </c>
      <c r="N197" s="58">
        <v>0</v>
      </c>
      <c r="O197" s="58">
        <v>0</v>
      </c>
      <c r="P197" s="58">
        <v>0</v>
      </c>
      <c r="Q197" s="58">
        <f>'Таблица 3 '!C194</f>
        <v>2756248.59</v>
      </c>
      <c r="R197" s="58">
        <f t="shared" si="23"/>
        <v>2756248.59</v>
      </c>
      <c r="S197" s="58">
        <v>0</v>
      </c>
      <c r="T197" s="67">
        <f t="shared" si="24"/>
        <v>517.60439698704783</v>
      </c>
      <c r="U197" s="67">
        <v>517.60439698704783</v>
      </c>
      <c r="V197" s="57" t="s">
        <v>38</v>
      </c>
    </row>
    <row r="198" spans="1:22" ht="45" customHeight="1" x14ac:dyDescent="0.25">
      <c r="A198" s="35">
        <v>15</v>
      </c>
      <c r="B198" s="18" t="s">
        <v>1190</v>
      </c>
      <c r="C198" s="35" t="s">
        <v>756</v>
      </c>
      <c r="D198" s="35">
        <v>1985</v>
      </c>
      <c r="E198" s="35" t="s">
        <v>22</v>
      </c>
      <c r="F198" s="35" t="s">
        <v>87</v>
      </c>
      <c r="G198" s="10">
        <v>5</v>
      </c>
      <c r="H198" s="10">
        <v>6</v>
      </c>
      <c r="I198" s="58">
        <v>10911.31</v>
      </c>
      <c r="J198" s="58">
        <v>6255.71</v>
      </c>
      <c r="K198" s="58">
        <v>6255.71</v>
      </c>
      <c r="L198" s="61">
        <v>263</v>
      </c>
      <c r="M198" s="58">
        <f t="shared" si="25"/>
        <v>4083890.69</v>
      </c>
      <c r="N198" s="58">
        <v>0</v>
      </c>
      <c r="O198" s="58">
        <v>0</v>
      </c>
      <c r="P198" s="58">
        <v>0</v>
      </c>
      <c r="Q198" s="58">
        <f>'Таблица 3 '!C195</f>
        <v>4083890.69</v>
      </c>
      <c r="R198" s="58">
        <f t="shared" si="23"/>
        <v>4083890.69</v>
      </c>
      <c r="S198" s="58">
        <v>0</v>
      </c>
      <c r="T198" s="67">
        <f t="shared" si="24"/>
        <v>652.82608848555958</v>
      </c>
      <c r="U198" s="67">
        <v>652.82608848555958</v>
      </c>
      <c r="V198" s="57" t="s">
        <v>38</v>
      </c>
    </row>
    <row r="199" spans="1:22" ht="45" customHeight="1" x14ac:dyDescent="0.25">
      <c r="A199" s="35">
        <v>16</v>
      </c>
      <c r="B199" s="18" t="s">
        <v>1191</v>
      </c>
      <c r="C199" s="35" t="s">
        <v>756</v>
      </c>
      <c r="D199" s="35">
        <v>1985</v>
      </c>
      <c r="E199" s="35" t="s">
        <v>22</v>
      </c>
      <c r="F199" s="35" t="s">
        <v>87</v>
      </c>
      <c r="G199" s="10">
        <v>5</v>
      </c>
      <c r="H199" s="10">
        <v>5</v>
      </c>
      <c r="I199" s="58">
        <v>9306.77</v>
      </c>
      <c r="J199" s="58">
        <v>5468.77</v>
      </c>
      <c r="K199" s="58">
        <v>5468.77</v>
      </c>
      <c r="L199" s="61">
        <v>236</v>
      </c>
      <c r="M199" s="58">
        <f t="shared" si="25"/>
        <v>3569998.32</v>
      </c>
      <c r="N199" s="58">
        <v>0</v>
      </c>
      <c r="O199" s="58">
        <v>0</v>
      </c>
      <c r="P199" s="58">
        <v>0</v>
      </c>
      <c r="Q199" s="58">
        <f>'Таблица 3 '!C196</f>
        <v>3569998.32</v>
      </c>
      <c r="R199" s="58">
        <f t="shared" si="23"/>
        <v>3569998.32</v>
      </c>
      <c r="S199" s="58">
        <v>0</v>
      </c>
      <c r="T199" s="67">
        <f t="shared" si="24"/>
        <v>652.79730542699724</v>
      </c>
      <c r="U199" s="67">
        <v>652.79730542699724</v>
      </c>
      <c r="V199" s="57" t="s">
        <v>38</v>
      </c>
    </row>
    <row r="200" spans="1:22" ht="45" customHeight="1" x14ac:dyDescent="0.25">
      <c r="A200" s="35">
        <v>17</v>
      </c>
      <c r="B200" s="18" t="s">
        <v>1192</v>
      </c>
      <c r="C200" s="35" t="s">
        <v>756</v>
      </c>
      <c r="D200" s="35">
        <v>1984</v>
      </c>
      <c r="E200" s="35" t="s">
        <v>22</v>
      </c>
      <c r="F200" s="35" t="s">
        <v>87</v>
      </c>
      <c r="G200" s="10">
        <v>5</v>
      </c>
      <c r="H200" s="10">
        <v>9</v>
      </c>
      <c r="I200" s="58">
        <v>17410.91</v>
      </c>
      <c r="J200" s="58">
        <v>9885.51</v>
      </c>
      <c r="K200" s="58">
        <v>9885.51</v>
      </c>
      <c r="L200" s="61">
        <v>388</v>
      </c>
      <c r="M200" s="58">
        <f t="shared" si="25"/>
        <v>4649999.3099999996</v>
      </c>
      <c r="N200" s="58">
        <v>0</v>
      </c>
      <c r="O200" s="58">
        <v>0</v>
      </c>
      <c r="P200" s="58">
        <v>0</v>
      </c>
      <c r="Q200" s="58">
        <f>'Таблица 3 '!C197</f>
        <v>4649999.3099999996</v>
      </c>
      <c r="R200" s="58">
        <f t="shared" si="23"/>
        <v>4649999.3099999996</v>
      </c>
      <c r="S200" s="58">
        <v>0</v>
      </c>
      <c r="T200" s="67">
        <f t="shared" si="24"/>
        <v>470.38537313704597</v>
      </c>
      <c r="U200" s="67">
        <v>470.38537313704597</v>
      </c>
      <c r="V200" s="57" t="s">
        <v>38</v>
      </c>
    </row>
    <row r="201" spans="1:22" ht="45" customHeight="1" x14ac:dyDescent="0.25">
      <c r="A201" s="35">
        <v>18</v>
      </c>
      <c r="B201" s="18" t="s">
        <v>1193</v>
      </c>
      <c r="C201" s="35" t="s">
        <v>756</v>
      </c>
      <c r="D201" s="35">
        <v>1975</v>
      </c>
      <c r="E201" s="35" t="s">
        <v>22</v>
      </c>
      <c r="F201" s="35" t="s">
        <v>87</v>
      </c>
      <c r="G201" s="10">
        <v>5</v>
      </c>
      <c r="H201" s="10">
        <v>3</v>
      </c>
      <c r="I201" s="58">
        <v>6430.87</v>
      </c>
      <c r="J201" s="58">
        <v>3719.47</v>
      </c>
      <c r="K201" s="58">
        <v>3719.47</v>
      </c>
      <c r="L201" s="61">
        <v>156</v>
      </c>
      <c r="M201" s="58">
        <f t="shared" si="25"/>
        <v>3142956.32</v>
      </c>
      <c r="N201" s="58">
        <v>0</v>
      </c>
      <c r="O201" s="58">
        <v>0</v>
      </c>
      <c r="P201" s="58">
        <v>0</v>
      </c>
      <c r="Q201" s="58">
        <f>'Таблица 3 '!C198</f>
        <v>3142956.32</v>
      </c>
      <c r="R201" s="58">
        <f t="shared" si="23"/>
        <v>3142956.32</v>
      </c>
      <c r="S201" s="58">
        <v>0</v>
      </c>
      <c r="T201" s="67">
        <f t="shared" si="24"/>
        <v>845.00112112747252</v>
      </c>
      <c r="U201" s="67">
        <v>845.00112112747252</v>
      </c>
      <c r="V201" s="57" t="s">
        <v>38</v>
      </c>
    </row>
    <row r="202" spans="1:22" ht="45" customHeight="1" x14ac:dyDescent="0.25">
      <c r="A202" s="35">
        <v>19</v>
      </c>
      <c r="B202" s="18" t="s">
        <v>1194</v>
      </c>
      <c r="C202" s="35" t="s">
        <v>756</v>
      </c>
      <c r="D202" s="35">
        <v>1972</v>
      </c>
      <c r="E202" s="35" t="s">
        <v>22</v>
      </c>
      <c r="F202" s="35" t="s">
        <v>87</v>
      </c>
      <c r="G202" s="10">
        <v>5</v>
      </c>
      <c r="H202" s="10">
        <v>5</v>
      </c>
      <c r="I202" s="58">
        <v>6882.02</v>
      </c>
      <c r="J202" s="58">
        <v>4434.6400000000003</v>
      </c>
      <c r="K202" s="58">
        <v>4434.6400000000003</v>
      </c>
      <c r="L202" s="61">
        <v>219</v>
      </c>
      <c r="M202" s="58">
        <f t="shared" si="25"/>
        <v>2668708.02</v>
      </c>
      <c r="N202" s="58">
        <v>0</v>
      </c>
      <c r="O202" s="58">
        <v>0</v>
      </c>
      <c r="P202" s="58">
        <v>0</v>
      </c>
      <c r="Q202" s="58">
        <f>'Таблица 3 '!C199</f>
        <v>2668708.02</v>
      </c>
      <c r="R202" s="58">
        <f t="shared" si="23"/>
        <v>2668708.02</v>
      </c>
      <c r="S202" s="58">
        <v>0</v>
      </c>
      <c r="T202" s="67">
        <f t="shared" si="24"/>
        <v>601.7868462829</v>
      </c>
      <c r="U202" s="67">
        <v>601.7868462829</v>
      </c>
      <c r="V202" s="57" t="s">
        <v>38</v>
      </c>
    </row>
    <row r="203" spans="1:22" ht="45" customHeight="1" x14ac:dyDescent="0.25">
      <c r="A203" s="35">
        <v>20</v>
      </c>
      <c r="B203" s="18" t="s">
        <v>1195</v>
      </c>
      <c r="C203" s="35" t="s">
        <v>756</v>
      </c>
      <c r="D203" s="35">
        <v>1972</v>
      </c>
      <c r="E203" s="35" t="s">
        <v>22</v>
      </c>
      <c r="F203" s="35" t="s">
        <v>87</v>
      </c>
      <c r="G203" s="10">
        <v>5</v>
      </c>
      <c r="H203" s="10">
        <v>4</v>
      </c>
      <c r="I203" s="58">
        <v>5997.76</v>
      </c>
      <c r="J203" s="58">
        <v>3960.34</v>
      </c>
      <c r="K203" s="58">
        <v>3960.34</v>
      </c>
      <c r="L203" s="61">
        <v>174</v>
      </c>
      <c r="M203" s="58">
        <f t="shared" si="25"/>
        <v>2117971.9700000002</v>
      </c>
      <c r="N203" s="58">
        <v>0</v>
      </c>
      <c r="O203" s="58">
        <v>0</v>
      </c>
      <c r="P203" s="58">
        <v>0</v>
      </c>
      <c r="Q203" s="58">
        <f>'Таблица 3 '!C200</f>
        <v>2117971.9700000002</v>
      </c>
      <c r="R203" s="58">
        <f t="shared" si="23"/>
        <v>2117971.9700000002</v>
      </c>
      <c r="S203" s="58">
        <v>0</v>
      </c>
      <c r="T203" s="67">
        <f t="shared" si="24"/>
        <v>534.79548978118044</v>
      </c>
      <c r="U203" s="67">
        <v>534.79548978118044</v>
      </c>
      <c r="V203" s="57" t="s">
        <v>38</v>
      </c>
    </row>
    <row r="204" spans="1:22" ht="45" customHeight="1" x14ac:dyDescent="0.25">
      <c r="A204" s="35">
        <v>21</v>
      </c>
      <c r="B204" s="18" t="s">
        <v>1196</v>
      </c>
      <c r="C204" s="35" t="s">
        <v>756</v>
      </c>
      <c r="D204" s="35">
        <v>1973</v>
      </c>
      <c r="E204" s="35" t="s">
        <v>22</v>
      </c>
      <c r="F204" s="35" t="s">
        <v>87</v>
      </c>
      <c r="G204" s="10">
        <v>5</v>
      </c>
      <c r="H204" s="10">
        <v>4</v>
      </c>
      <c r="I204" s="58">
        <v>6005.11</v>
      </c>
      <c r="J204" s="58">
        <v>3967.69</v>
      </c>
      <c r="K204" s="58">
        <v>3967.69</v>
      </c>
      <c r="L204" s="61">
        <v>202</v>
      </c>
      <c r="M204" s="58">
        <f t="shared" si="25"/>
        <v>2296567.1800000002</v>
      </c>
      <c r="N204" s="58">
        <v>0</v>
      </c>
      <c r="O204" s="58">
        <v>0</v>
      </c>
      <c r="P204" s="58">
        <v>0</v>
      </c>
      <c r="Q204" s="58">
        <f>'Таблица 3 '!C201</f>
        <v>2296567.1800000002</v>
      </c>
      <c r="R204" s="58">
        <f t="shared" si="23"/>
        <v>2296567.1800000002</v>
      </c>
      <c r="S204" s="58">
        <v>0</v>
      </c>
      <c r="T204" s="67">
        <f t="shared" si="24"/>
        <v>578.81719085916495</v>
      </c>
      <c r="U204" s="67">
        <v>578.81719085916495</v>
      </c>
      <c r="V204" s="57" t="s">
        <v>38</v>
      </c>
    </row>
    <row r="205" spans="1:22" ht="45" customHeight="1" x14ac:dyDescent="0.25">
      <c r="A205" s="35">
        <v>22</v>
      </c>
      <c r="B205" s="18" t="s">
        <v>1197</v>
      </c>
      <c r="C205" s="35" t="s">
        <v>756</v>
      </c>
      <c r="D205" s="35">
        <v>1989</v>
      </c>
      <c r="E205" s="35" t="s">
        <v>22</v>
      </c>
      <c r="F205" s="35" t="s">
        <v>87</v>
      </c>
      <c r="G205" s="10">
        <v>5</v>
      </c>
      <c r="H205" s="10">
        <v>4</v>
      </c>
      <c r="I205" s="58">
        <v>6966.59</v>
      </c>
      <c r="J205" s="58">
        <v>4417.59</v>
      </c>
      <c r="K205" s="58">
        <v>4417.59</v>
      </c>
      <c r="L205" s="61">
        <v>161</v>
      </c>
      <c r="M205" s="58">
        <f t="shared" si="25"/>
        <v>2824782.41</v>
      </c>
      <c r="N205" s="58">
        <v>0</v>
      </c>
      <c r="O205" s="58">
        <v>0</v>
      </c>
      <c r="P205" s="58">
        <v>0</v>
      </c>
      <c r="Q205" s="58">
        <f>'Таблица 3 '!C202</f>
        <v>2824782.41</v>
      </c>
      <c r="R205" s="58">
        <f t="shared" si="23"/>
        <v>2824782.41</v>
      </c>
      <c r="S205" s="58">
        <v>0</v>
      </c>
      <c r="T205" s="67">
        <f t="shared" si="24"/>
        <v>639.4396967577344</v>
      </c>
      <c r="U205" s="67">
        <v>639.4396967577344</v>
      </c>
      <c r="V205" s="57" t="s">
        <v>38</v>
      </c>
    </row>
    <row r="206" spans="1:22" ht="45" customHeight="1" x14ac:dyDescent="0.25">
      <c r="A206" s="35">
        <v>23</v>
      </c>
      <c r="B206" s="18" t="s">
        <v>1198</v>
      </c>
      <c r="C206" s="35" t="s">
        <v>756</v>
      </c>
      <c r="D206" s="35">
        <v>1977</v>
      </c>
      <c r="E206" s="35" t="s">
        <v>22</v>
      </c>
      <c r="F206" s="35" t="s">
        <v>87</v>
      </c>
      <c r="G206" s="10">
        <v>5</v>
      </c>
      <c r="H206" s="10">
        <v>8</v>
      </c>
      <c r="I206" s="58">
        <v>14722.6</v>
      </c>
      <c r="J206" s="58">
        <v>8749.9</v>
      </c>
      <c r="K206" s="58">
        <v>8248.2999999999993</v>
      </c>
      <c r="L206" s="61">
        <v>335</v>
      </c>
      <c r="M206" s="58">
        <f t="shared" si="25"/>
        <v>4006826.68</v>
      </c>
      <c r="N206" s="58">
        <v>0</v>
      </c>
      <c r="O206" s="58">
        <v>0</v>
      </c>
      <c r="P206" s="58">
        <v>0</v>
      </c>
      <c r="Q206" s="58">
        <f>'Таблица 3 '!C203</f>
        <v>4006826.68</v>
      </c>
      <c r="R206" s="58">
        <f t="shared" si="23"/>
        <v>4006826.68</v>
      </c>
      <c r="S206" s="58">
        <v>0</v>
      </c>
      <c r="T206" s="67">
        <f t="shared" si="24"/>
        <v>457.92828260894413</v>
      </c>
      <c r="U206" s="67">
        <v>457.92828260894413</v>
      </c>
      <c r="V206" s="57" t="s">
        <v>38</v>
      </c>
    </row>
    <row r="207" spans="1:22" ht="45" customHeight="1" x14ac:dyDescent="0.25">
      <c r="A207" s="35">
        <v>24</v>
      </c>
      <c r="B207" s="18" t="s">
        <v>1199</v>
      </c>
      <c r="C207" s="35" t="s">
        <v>756</v>
      </c>
      <c r="D207" s="35">
        <v>1977</v>
      </c>
      <c r="E207" s="35" t="s">
        <v>22</v>
      </c>
      <c r="F207" s="35" t="s">
        <v>87</v>
      </c>
      <c r="G207" s="10">
        <v>5</v>
      </c>
      <c r="H207" s="10">
        <v>11</v>
      </c>
      <c r="I207" s="58">
        <v>19245.47</v>
      </c>
      <c r="J207" s="58">
        <v>12013.87</v>
      </c>
      <c r="K207" s="58">
        <v>12013.87</v>
      </c>
      <c r="L207" s="61">
        <v>515</v>
      </c>
      <c r="M207" s="58">
        <f t="shared" si="25"/>
        <v>2019427.05</v>
      </c>
      <c r="N207" s="58">
        <v>0</v>
      </c>
      <c r="O207" s="58">
        <v>0</v>
      </c>
      <c r="P207" s="58">
        <v>0</v>
      </c>
      <c r="Q207" s="58">
        <f>'Таблица 3 '!C204</f>
        <v>2019427.05</v>
      </c>
      <c r="R207" s="58">
        <f t="shared" si="23"/>
        <v>2019427.05</v>
      </c>
      <c r="S207" s="58">
        <v>0</v>
      </c>
      <c r="T207" s="67">
        <f t="shared" si="24"/>
        <v>168.09130197013951</v>
      </c>
      <c r="U207" s="67">
        <v>168.09130197013951</v>
      </c>
      <c r="V207" s="57" t="s">
        <v>38</v>
      </c>
    </row>
    <row r="208" spans="1:22" ht="45" customHeight="1" x14ac:dyDescent="0.25">
      <c r="A208" s="35">
        <v>25</v>
      </c>
      <c r="B208" s="18" t="s">
        <v>1200</v>
      </c>
      <c r="C208" s="35" t="s">
        <v>756</v>
      </c>
      <c r="D208" s="35">
        <v>1980</v>
      </c>
      <c r="E208" s="35" t="s">
        <v>22</v>
      </c>
      <c r="F208" s="35" t="s">
        <v>87</v>
      </c>
      <c r="G208" s="10">
        <v>5</v>
      </c>
      <c r="H208" s="10">
        <v>10</v>
      </c>
      <c r="I208" s="58">
        <v>16952.93</v>
      </c>
      <c r="J208" s="58">
        <v>10624.33</v>
      </c>
      <c r="K208" s="58">
        <v>10624.33</v>
      </c>
      <c r="L208" s="61">
        <v>461</v>
      </c>
      <c r="M208" s="58">
        <f t="shared" si="25"/>
        <v>4263863.6100000003</v>
      </c>
      <c r="N208" s="58">
        <v>0</v>
      </c>
      <c r="O208" s="58">
        <v>0</v>
      </c>
      <c r="P208" s="58">
        <v>0</v>
      </c>
      <c r="Q208" s="58">
        <f>'Таблица 3 '!C205</f>
        <v>4263863.6100000003</v>
      </c>
      <c r="R208" s="58">
        <f t="shared" si="23"/>
        <v>4263863.6100000003</v>
      </c>
      <c r="S208" s="58">
        <v>0</v>
      </c>
      <c r="T208" s="67">
        <f t="shared" si="24"/>
        <v>401.33011775801396</v>
      </c>
      <c r="U208" s="67">
        <v>401.33011775801396</v>
      </c>
      <c r="V208" s="57" t="s">
        <v>38</v>
      </c>
    </row>
    <row r="209" spans="1:22" ht="45" customHeight="1" x14ac:dyDescent="0.25">
      <c r="A209" s="35">
        <v>26</v>
      </c>
      <c r="B209" s="18" t="s">
        <v>1201</v>
      </c>
      <c r="C209" s="35" t="s">
        <v>756</v>
      </c>
      <c r="D209" s="35">
        <v>1979</v>
      </c>
      <c r="E209" s="35" t="s">
        <v>22</v>
      </c>
      <c r="F209" s="35" t="s">
        <v>87</v>
      </c>
      <c r="G209" s="10">
        <v>5</v>
      </c>
      <c r="H209" s="10">
        <v>14</v>
      </c>
      <c r="I209" s="58">
        <v>25193.99</v>
      </c>
      <c r="J209" s="58">
        <v>15560.19</v>
      </c>
      <c r="K209" s="58">
        <v>15560.19</v>
      </c>
      <c r="L209" s="61">
        <v>680</v>
      </c>
      <c r="M209" s="58">
        <f t="shared" si="25"/>
        <v>8149847.6200000001</v>
      </c>
      <c r="N209" s="58">
        <v>0</v>
      </c>
      <c r="O209" s="58">
        <v>0</v>
      </c>
      <c r="P209" s="58">
        <v>0</v>
      </c>
      <c r="Q209" s="58">
        <f>'Таблица 3 '!C206</f>
        <v>8149847.6200000001</v>
      </c>
      <c r="R209" s="58">
        <f t="shared" si="23"/>
        <v>8149847.6200000001</v>
      </c>
      <c r="S209" s="58">
        <v>0</v>
      </c>
      <c r="T209" s="67">
        <f t="shared" si="24"/>
        <v>523.76273168900889</v>
      </c>
      <c r="U209" s="67">
        <v>523.76273168900889</v>
      </c>
      <c r="V209" s="57" t="s">
        <v>38</v>
      </c>
    </row>
    <row r="210" spans="1:22" ht="45" customHeight="1" x14ac:dyDescent="0.25">
      <c r="A210" s="35">
        <v>27</v>
      </c>
      <c r="B210" s="18" t="s">
        <v>1202</v>
      </c>
      <c r="C210" s="35" t="s">
        <v>756</v>
      </c>
      <c r="D210" s="35">
        <v>1981</v>
      </c>
      <c r="E210" s="35" t="s">
        <v>22</v>
      </c>
      <c r="F210" s="35" t="s">
        <v>87</v>
      </c>
      <c r="G210" s="10">
        <v>5</v>
      </c>
      <c r="H210" s="10">
        <v>4</v>
      </c>
      <c r="I210" s="58">
        <v>6228.91</v>
      </c>
      <c r="J210" s="58">
        <v>3965.91</v>
      </c>
      <c r="K210" s="58">
        <v>3965.91</v>
      </c>
      <c r="L210" s="61">
        <v>186</v>
      </c>
      <c r="M210" s="58">
        <f t="shared" si="25"/>
        <v>1998999.54</v>
      </c>
      <c r="N210" s="58">
        <v>0</v>
      </c>
      <c r="O210" s="58">
        <v>0</v>
      </c>
      <c r="P210" s="58">
        <v>0</v>
      </c>
      <c r="Q210" s="58">
        <f>'Таблица 3 '!C207</f>
        <v>1998999.54</v>
      </c>
      <c r="R210" s="58">
        <f t="shared" si="23"/>
        <v>1998999.54</v>
      </c>
      <c r="S210" s="58">
        <v>0</v>
      </c>
      <c r="T210" s="67">
        <f t="shared" si="24"/>
        <v>504.04561374312584</v>
      </c>
      <c r="U210" s="67">
        <v>504.04561374312584</v>
      </c>
      <c r="V210" s="57" t="s">
        <v>38</v>
      </c>
    </row>
    <row r="211" spans="1:22" ht="45" customHeight="1" x14ac:dyDescent="0.25">
      <c r="A211" s="35">
        <v>28</v>
      </c>
      <c r="B211" s="18" t="s">
        <v>1203</v>
      </c>
      <c r="C211" s="35" t="s">
        <v>756</v>
      </c>
      <c r="D211" s="35">
        <v>1981</v>
      </c>
      <c r="E211" s="35" t="s">
        <v>22</v>
      </c>
      <c r="F211" s="35" t="s">
        <v>87</v>
      </c>
      <c r="G211" s="10">
        <v>5</v>
      </c>
      <c r="H211" s="10">
        <v>8</v>
      </c>
      <c r="I211" s="58">
        <v>13274.35</v>
      </c>
      <c r="J211" s="58">
        <v>8376.4500000000007</v>
      </c>
      <c r="K211" s="58">
        <v>8376.4500000000007</v>
      </c>
      <c r="L211" s="61">
        <v>352</v>
      </c>
      <c r="M211" s="58">
        <f t="shared" si="25"/>
        <v>4299995.59</v>
      </c>
      <c r="N211" s="58">
        <v>0</v>
      </c>
      <c r="O211" s="58">
        <v>0</v>
      </c>
      <c r="P211" s="58">
        <v>0</v>
      </c>
      <c r="Q211" s="58">
        <f>'Таблица 3 '!C208</f>
        <v>4299995.59</v>
      </c>
      <c r="R211" s="58">
        <f t="shared" si="23"/>
        <v>4299995.59</v>
      </c>
      <c r="S211" s="58">
        <v>0</v>
      </c>
      <c r="T211" s="67">
        <f t="shared" si="24"/>
        <v>513.34343188343507</v>
      </c>
      <c r="U211" s="67">
        <v>513.34343188343507</v>
      </c>
      <c r="V211" s="57" t="s">
        <v>38</v>
      </c>
    </row>
    <row r="212" spans="1:22" ht="45" customHeight="1" x14ac:dyDescent="0.25">
      <c r="A212" s="35">
        <v>29</v>
      </c>
      <c r="B212" s="18" t="s">
        <v>1204</v>
      </c>
      <c r="C212" s="35" t="s">
        <v>756</v>
      </c>
      <c r="D212" s="35">
        <v>1982</v>
      </c>
      <c r="E212" s="35" t="s">
        <v>22</v>
      </c>
      <c r="F212" s="35" t="s">
        <v>87</v>
      </c>
      <c r="G212" s="10">
        <v>5</v>
      </c>
      <c r="H212" s="10">
        <v>8</v>
      </c>
      <c r="I212" s="58">
        <v>14174.66</v>
      </c>
      <c r="J212" s="58">
        <v>8663.9599999999991</v>
      </c>
      <c r="K212" s="58">
        <v>8663.9599999999991</v>
      </c>
      <c r="L212" s="61">
        <v>369</v>
      </c>
      <c r="M212" s="58">
        <f t="shared" si="25"/>
        <v>5727047.5099999998</v>
      </c>
      <c r="N212" s="58">
        <v>0</v>
      </c>
      <c r="O212" s="58">
        <v>0</v>
      </c>
      <c r="P212" s="58">
        <v>0</v>
      </c>
      <c r="Q212" s="58">
        <f>'Таблица 3 '!C209</f>
        <v>5727047.5099999998</v>
      </c>
      <c r="R212" s="58">
        <f t="shared" si="23"/>
        <v>5727047.5099999998</v>
      </c>
      <c r="S212" s="58">
        <v>0</v>
      </c>
      <c r="T212" s="67">
        <f t="shared" si="24"/>
        <v>661.01961574153165</v>
      </c>
      <c r="U212" s="67">
        <v>661.01961574153165</v>
      </c>
      <c r="V212" s="57" t="s">
        <v>38</v>
      </c>
    </row>
    <row r="213" spans="1:22" ht="45" customHeight="1" x14ac:dyDescent="0.25">
      <c r="A213" s="35">
        <v>30</v>
      </c>
      <c r="B213" s="18" t="s">
        <v>1205</v>
      </c>
      <c r="C213" s="35" t="s">
        <v>756</v>
      </c>
      <c r="D213" s="35">
        <v>1974</v>
      </c>
      <c r="E213" s="35" t="s">
        <v>22</v>
      </c>
      <c r="F213" s="35" t="s">
        <v>87</v>
      </c>
      <c r="G213" s="10">
        <v>5</v>
      </c>
      <c r="H213" s="10">
        <v>5</v>
      </c>
      <c r="I213" s="58">
        <v>7826.14</v>
      </c>
      <c r="J213" s="58">
        <v>4820.6099999999997</v>
      </c>
      <c r="K213" s="58">
        <v>4820.6099999999997</v>
      </c>
      <c r="L213" s="61">
        <v>229</v>
      </c>
      <c r="M213" s="58">
        <f t="shared" si="25"/>
        <v>3056086.83</v>
      </c>
      <c r="N213" s="58">
        <v>0</v>
      </c>
      <c r="O213" s="58">
        <v>0</v>
      </c>
      <c r="P213" s="58">
        <v>0</v>
      </c>
      <c r="Q213" s="58">
        <f>'Таблица 3 '!C210</f>
        <v>3056086.83</v>
      </c>
      <c r="R213" s="58">
        <f t="shared" si="23"/>
        <v>3056086.83</v>
      </c>
      <c r="S213" s="58">
        <v>0</v>
      </c>
      <c r="T213" s="67">
        <f t="shared" si="24"/>
        <v>633.9626789970564</v>
      </c>
      <c r="U213" s="67">
        <v>633.9626789970564</v>
      </c>
      <c r="V213" s="57" t="s">
        <v>38</v>
      </c>
    </row>
    <row r="214" spans="1:22" ht="45" customHeight="1" x14ac:dyDescent="0.25">
      <c r="A214" s="35">
        <v>31</v>
      </c>
      <c r="B214" s="18" t="s">
        <v>1206</v>
      </c>
      <c r="C214" s="35" t="s">
        <v>756</v>
      </c>
      <c r="D214" s="35">
        <v>1975</v>
      </c>
      <c r="E214" s="35" t="s">
        <v>22</v>
      </c>
      <c r="F214" s="35" t="s">
        <v>87</v>
      </c>
      <c r="G214" s="10">
        <v>5</v>
      </c>
      <c r="H214" s="10">
        <v>5</v>
      </c>
      <c r="I214" s="58">
        <v>6005.99</v>
      </c>
      <c r="J214" s="58">
        <v>3856.09</v>
      </c>
      <c r="K214" s="58">
        <v>3856.09</v>
      </c>
      <c r="L214" s="61">
        <v>144</v>
      </c>
      <c r="M214" s="58">
        <f t="shared" si="25"/>
        <v>2649997.89</v>
      </c>
      <c r="N214" s="58">
        <v>0</v>
      </c>
      <c r="O214" s="58">
        <v>0</v>
      </c>
      <c r="P214" s="58">
        <v>0</v>
      </c>
      <c r="Q214" s="58">
        <f>'Таблица 3 '!C211</f>
        <v>2649997.89</v>
      </c>
      <c r="R214" s="58">
        <f t="shared" si="23"/>
        <v>2649997.89</v>
      </c>
      <c r="S214" s="58">
        <v>0</v>
      </c>
      <c r="T214" s="67">
        <f t="shared" si="24"/>
        <v>687.22407672020108</v>
      </c>
      <c r="U214" s="67">
        <v>687.22407672020108</v>
      </c>
      <c r="V214" s="57" t="s">
        <v>38</v>
      </c>
    </row>
    <row r="215" spans="1:22" ht="45" customHeight="1" x14ac:dyDescent="0.25">
      <c r="A215" s="35">
        <v>32</v>
      </c>
      <c r="B215" s="18" t="s">
        <v>1207</v>
      </c>
      <c r="C215" s="35" t="s">
        <v>756</v>
      </c>
      <c r="D215" s="35">
        <v>1971</v>
      </c>
      <c r="E215" s="35" t="s">
        <v>22</v>
      </c>
      <c r="F215" s="35" t="s">
        <v>87</v>
      </c>
      <c r="G215" s="10">
        <v>5</v>
      </c>
      <c r="H215" s="10">
        <v>2</v>
      </c>
      <c r="I215" s="58">
        <v>1970.61</v>
      </c>
      <c r="J215" s="58">
        <v>1495.41</v>
      </c>
      <c r="K215" s="58">
        <v>1266.3499999999999</v>
      </c>
      <c r="L215" s="61">
        <v>45</v>
      </c>
      <c r="M215" s="58">
        <f t="shared" si="25"/>
        <v>746129.76</v>
      </c>
      <c r="N215" s="58">
        <v>0</v>
      </c>
      <c r="O215" s="58">
        <v>0</v>
      </c>
      <c r="P215" s="58">
        <v>0</v>
      </c>
      <c r="Q215" s="58">
        <f>'Таблица 3 '!C212</f>
        <v>746129.76</v>
      </c>
      <c r="R215" s="58">
        <f t="shared" si="23"/>
        <v>746129.76</v>
      </c>
      <c r="S215" s="58">
        <v>0</v>
      </c>
      <c r="T215" s="67">
        <f t="shared" si="24"/>
        <v>498.94661664693962</v>
      </c>
      <c r="U215" s="67">
        <v>498.94661664693962</v>
      </c>
      <c r="V215" s="57" t="s">
        <v>38</v>
      </c>
    </row>
    <row r="216" spans="1:22" ht="45" customHeight="1" x14ac:dyDescent="0.25">
      <c r="A216" s="35">
        <v>33</v>
      </c>
      <c r="B216" s="18" t="s">
        <v>1178</v>
      </c>
      <c r="C216" s="35" t="s">
        <v>756</v>
      </c>
      <c r="D216" s="35">
        <v>1990</v>
      </c>
      <c r="E216" s="35" t="s">
        <v>22</v>
      </c>
      <c r="F216" s="35" t="s">
        <v>600</v>
      </c>
      <c r="G216" s="10">
        <v>5</v>
      </c>
      <c r="H216" s="10">
        <v>2</v>
      </c>
      <c r="I216" s="58">
        <v>1883.46</v>
      </c>
      <c r="J216" s="58">
        <v>1419.56</v>
      </c>
      <c r="K216" s="58">
        <v>1419.56</v>
      </c>
      <c r="L216" s="61">
        <v>74</v>
      </c>
      <c r="M216" s="58">
        <f t="shared" si="25"/>
        <v>227237.94</v>
      </c>
      <c r="N216" s="58">
        <v>0</v>
      </c>
      <c r="O216" s="58">
        <v>0</v>
      </c>
      <c r="P216" s="58">
        <v>0</v>
      </c>
      <c r="Q216" s="58">
        <f>'Таблица 3 '!C213</f>
        <v>227237.94</v>
      </c>
      <c r="R216" s="58">
        <f t="shared" si="23"/>
        <v>227237.94</v>
      </c>
      <c r="S216" s="58">
        <v>0</v>
      </c>
      <c r="T216" s="67">
        <f t="shared" si="24"/>
        <v>160.07631942291979</v>
      </c>
      <c r="U216" s="67">
        <v>160.07631942291979</v>
      </c>
      <c r="V216" s="57" t="s">
        <v>38</v>
      </c>
    </row>
    <row r="217" spans="1:22" ht="45" customHeight="1" x14ac:dyDescent="0.25">
      <c r="A217" s="35">
        <v>34</v>
      </c>
      <c r="B217" s="18" t="s">
        <v>1208</v>
      </c>
      <c r="C217" s="35" t="s">
        <v>756</v>
      </c>
      <c r="D217" s="35">
        <v>1976</v>
      </c>
      <c r="E217" s="35" t="s">
        <v>22</v>
      </c>
      <c r="F217" s="35" t="s">
        <v>87</v>
      </c>
      <c r="G217" s="10">
        <v>5</v>
      </c>
      <c r="H217" s="10">
        <v>13</v>
      </c>
      <c r="I217" s="58">
        <v>23386.37</v>
      </c>
      <c r="J217" s="58">
        <v>14125.67</v>
      </c>
      <c r="K217" s="58">
        <v>14072.97</v>
      </c>
      <c r="L217" s="61">
        <v>589</v>
      </c>
      <c r="M217" s="58">
        <f t="shared" si="25"/>
        <v>924822.82</v>
      </c>
      <c r="N217" s="58">
        <v>0</v>
      </c>
      <c r="O217" s="58">
        <v>0</v>
      </c>
      <c r="P217" s="58">
        <v>0</v>
      </c>
      <c r="Q217" s="58">
        <f>'Таблица 3 '!C214</f>
        <v>924822.82</v>
      </c>
      <c r="R217" s="58">
        <f t="shared" si="23"/>
        <v>924822.82</v>
      </c>
      <c r="S217" s="58">
        <v>0</v>
      </c>
      <c r="T217" s="67">
        <f t="shared" si="24"/>
        <v>65.471076416198301</v>
      </c>
      <c r="U217" s="67">
        <v>65.471076416198301</v>
      </c>
      <c r="V217" s="57" t="s">
        <v>38</v>
      </c>
    </row>
    <row r="218" spans="1:22" ht="45" customHeight="1" x14ac:dyDescent="0.25">
      <c r="A218" s="35">
        <v>35</v>
      </c>
      <c r="B218" s="18" t="s">
        <v>1209</v>
      </c>
      <c r="C218" s="35" t="s">
        <v>756</v>
      </c>
      <c r="D218" s="35">
        <v>1981</v>
      </c>
      <c r="E218" s="35" t="s">
        <v>22</v>
      </c>
      <c r="F218" s="35" t="s">
        <v>87</v>
      </c>
      <c r="G218" s="10">
        <v>5</v>
      </c>
      <c r="H218" s="10">
        <v>17</v>
      </c>
      <c r="I218" s="58">
        <v>28959.13</v>
      </c>
      <c r="J218" s="58">
        <v>17978.53</v>
      </c>
      <c r="K218" s="58">
        <v>17885.189999999999</v>
      </c>
      <c r="L218" s="61">
        <v>772</v>
      </c>
      <c r="M218" s="58">
        <f t="shared" si="25"/>
        <v>7449986.9100000001</v>
      </c>
      <c r="N218" s="58">
        <v>0</v>
      </c>
      <c r="O218" s="58">
        <v>0</v>
      </c>
      <c r="P218" s="58">
        <v>0</v>
      </c>
      <c r="Q218" s="58">
        <f>'Таблица 3 '!C215</f>
        <v>7449986.9100000001</v>
      </c>
      <c r="R218" s="58">
        <f t="shared" si="23"/>
        <v>7449986.9100000001</v>
      </c>
      <c r="S218" s="58">
        <v>0</v>
      </c>
      <c r="T218" s="67">
        <f t="shared" si="24"/>
        <v>414.38242781806969</v>
      </c>
      <c r="U218" s="67">
        <v>414.38242781806969</v>
      </c>
      <c r="V218" s="57" t="s">
        <v>38</v>
      </c>
    </row>
    <row r="219" spans="1:22" ht="45" customHeight="1" x14ac:dyDescent="0.25">
      <c r="A219" s="35">
        <v>36</v>
      </c>
      <c r="B219" s="18" t="s">
        <v>1210</v>
      </c>
      <c r="C219" s="35" t="s">
        <v>756</v>
      </c>
      <c r="D219" s="35">
        <v>1983</v>
      </c>
      <c r="E219" s="35" t="s">
        <v>22</v>
      </c>
      <c r="F219" s="35" t="s">
        <v>87</v>
      </c>
      <c r="G219" s="10">
        <v>5</v>
      </c>
      <c r="H219" s="10">
        <v>19</v>
      </c>
      <c r="I219" s="58">
        <v>33321.599999999999</v>
      </c>
      <c r="J219" s="58">
        <v>20048.8</v>
      </c>
      <c r="K219" s="58">
        <v>19732.900000000001</v>
      </c>
      <c r="L219" s="61">
        <v>891</v>
      </c>
      <c r="M219" s="58">
        <f t="shared" si="25"/>
        <v>6933577.3899999997</v>
      </c>
      <c r="N219" s="58">
        <v>0</v>
      </c>
      <c r="O219" s="58">
        <v>0</v>
      </c>
      <c r="P219" s="58">
        <v>0</v>
      </c>
      <c r="Q219" s="58">
        <f>'Таблица 3 '!C216</f>
        <v>6933577.3899999997</v>
      </c>
      <c r="R219" s="58">
        <f t="shared" si="23"/>
        <v>6933577.3899999997</v>
      </c>
      <c r="S219" s="58">
        <v>0</v>
      </c>
      <c r="T219" s="67">
        <f t="shared" si="24"/>
        <v>345.83503202186665</v>
      </c>
      <c r="U219" s="67">
        <v>345.83503202186665</v>
      </c>
      <c r="V219" s="57" t="s">
        <v>38</v>
      </c>
    </row>
    <row r="220" spans="1:22" ht="45" customHeight="1" x14ac:dyDescent="0.25">
      <c r="A220" s="35">
        <v>37</v>
      </c>
      <c r="B220" s="18" t="s">
        <v>1211</v>
      </c>
      <c r="C220" s="35" t="s">
        <v>756</v>
      </c>
      <c r="D220" s="35">
        <v>1984</v>
      </c>
      <c r="E220" s="35" t="s">
        <v>22</v>
      </c>
      <c r="F220" s="35" t="s">
        <v>87</v>
      </c>
      <c r="G220" s="10">
        <v>5</v>
      </c>
      <c r="H220" s="10">
        <v>17</v>
      </c>
      <c r="I220" s="58">
        <v>29149.41</v>
      </c>
      <c r="J220" s="58">
        <v>17986.21</v>
      </c>
      <c r="K220" s="58">
        <v>17986.21</v>
      </c>
      <c r="L220" s="61">
        <v>777</v>
      </c>
      <c r="M220" s="58">
        <f t="shared" si="25"/>
        <v>6036299.96</v>
      </c>
      <c r="N220" s="58">
        <v>0</v>
      </c>
      <c r="O220" s="58">
        <v>0</v>
      </c>
      <c r="P220" s="58">
        <v>0</v>
      </c>
      <c r="Q220" s="58">
        <f>'Таблица 3 '!C217</f>
        <v>6036299.96</v>
      </c>
      <c r="R220" s="58">
        <f t="shared" si="23"/>
        <v>6036299.96</v>
      </c>
      <c r="S220" s="58">
        <v>0</v>
      </c>
      <c r="T220" s="67">
        <f t="shared" si="24"/>
        <v>335.60711011380386</v>
      </c>
      <c r="U220" s="67">
        <v>335.60711011380386</v>
      </c>
      <c r="V220" s="57" t="s">
        <v>38</v>
      </c>
    </row>
    <row r="221" spans="1:22" ht="45" customHeight="1" x14ac:dyDescent="0.25">
      <c r="A221" s="35">
        <v>38</v>
      </c>
      <c r="B221" s="18" t="s">
        <v>1212</v>
      </c>
      <c r="C221" s="35" t="s">
        <v>756</v>
      </c>
      <c r="D221" s="35">
        <v>1976</v>
      </c>
      <c r="E221" s="35" t="s">
        <v>22</v>
      </c>
      <c r="F221" s="35" t="s">
        <v>87</v>
      </c>
      <c r="G221" s="10">
        <v>5</v>
      </c>
      <c r="H221" s="10">
        <v>13</v>
      </c>
      <c r="I221" s="58">
        <v>23391.48</v>
      </c>
      <c r="J221" s="58">
        <v>14117.68</v>
      </c>
      <c r="K221" s="58">
        <v>14117.68</v>
      </c>
      <c r="L221" s="61">
        <v>558</v>
      </c>
      <c r="M221" s="58">
        <f t="shared" si="25"/>
        <v>5813337.1999999993</v>
      </c>
      <c r="N221" s="58">
        <v>0</v>
      </c>
      <c r="O221" s="58">
        <v>0</v>
      </c>
      <c r="P221" s="58">
        <v>0</v>
      </c>
      <c r="Q221" s="58">
        <f>'Таблица 3 '!C218</f>
        <v>5813337.1999999993</v>
      </c>
      <c r="R221" s="58">
        <f t="shared" si="23"/>
        <v>5813337.1999999993</v>
      </c>
      <c r="S221" s="58">
        <v>0</v>
      </c>
      <c r="T221" s="67">
        <f t="shared" si="24"/>
        <v>411.77709085345464</v>
      </c>
      <c r="U221" s="67">
        <v>411.77709085345464</v>
      </c>
      <c r="V221" s="57" t="s">
        <v>38</v>
      </c>
    </row>
    <row r="222" spans="1:22" ht="45" customHeight="1" x14ac:dyDescent="0.25">
      <c r="A222" s="35">
        <v>39</v>
      </c>
      <c r="B222" s="18" t="s">
        <v>1213</v>
      </c>
      <c r="C222" s="35" t="s">
        <v>756</v>
      </c>
      <c r="D222" s="35">
        <v>1989</v>
      </c>
      <c r="E222" s="35" t="s">
        <v>22</v>
      </c>
      <c r="F222" s="35" t="s">
        <v>87</v>
      </c>
      <c r="G222" s="10">
        <v>5</v>
      </c>
      <c r="H222" s="10">
        <v>13</v>
      </c>
      <c r="I222" s="58">
        <v>22919.55</v>
      </c>
      <c r="J222" s="58">
        <v>14029.65</v>
      </c>
      <c r="K222" s="58">
        <v>14029.65</v>
      </c>
      <c r="L222" s="61">
        <v>598</v>
      </c>
      <c r="M222" s="58">
        <f t="shared" si="25"/>
        <v>7548078.4299999997</v>
      </c>
      <c r="N222" s="58">
        <v>0</v>
      </c>
      <c r="O222" s="58">
        <v>0</v>
      </c>
      <c r="P222" s="58">
        <v>0</v>
      </c>
      <c r="Q222" s="58">
        <f>'Таблица 3 '!C219</f>
        <v>7548078.4299999997</v>
      </c>
      <c r="R222" s="58">
        <f t="shared" si="23"/>
        <v>7548078.4299999997</v>
      </c>
      <c r="S222" s="58">
        <v>0</v>
      </c>
      <c r="T222" s="67">
        <f t="shared" si="24"/>
        <v>538.00903301222763</v>
      </c>
      <c r="U222" s="67">
        <v>538.00903301222763</v>
      </c>
      <c r="V222" s="57" t="s">
        <v>38</v>
      </c>
    </row>
    <row r="223" spans="1:22" ht="45" customHeight="1" x14ac:dyDescent="0.25">
      <c r="A223" s="35">
        <v>40</v>
      </c>
      <c r="B223" s="18" t="s">
        <v>1214</v>
      </c>
      <c r="C223" s="35" t="s">
        <v>756</v>
      </c>
      <c r="D223" s="35">
        <v>1988</v>
      </c>
      <c r="E223" s="35" t="s">
        <v>22</v>
      </c>
      <c r="F223" s="35" t="s">
        <v>87</v>
      </c>
      <c r="G223" s="10">
        <v>5</v>
      </c>
      <c r="H223" s="10">
        <v>13</v>
      </c>
      <c r="I223" s="58">
        <v>22952.82</v>
      </c>
      <c r="J223" s="58">
        <v>14060.62</v>
      </c>
      <c r="K223" s="58">
        <v>14062.62</v>
      </c>
      <c r="L223" s="61">
        <v>616</v>
      </c>
      <c r="M223" s="58">
        <f t="shared" si="25"/>
        <v>7672592.2000000002</v>
      </c>
      <c r="N223" s="58">
        <v>0</v>
      </c>
      <c r="O223" s="58">
        <v>0</v>
      </c>
      <c r="P223" s="58">
        <v>0</v>
      </c>
      <c r="Q223" s="58">
        <f>'Таблица 3 '!C220</f>
        <v>7672592.2000000002</v>
      </c>
      <c r="R223" s="58">
        <f t="shared" si="23"/>
        <v>7672592.2000000002</v>
      </c>
      <c r="S223" s="58">
        <v>0</v>
      </c>
      <c r="T223" s="67">
        <f t="shared" si="24"/>
        <v>545.67950773152245</v>
      </c>
      <c r="U223" s="67">
        <v>545.67950773152245</v>
      </c>
      <c r="V223" s="57" t="s">
        <v>38</v>
      </c>
    </row>
    <row r="224" spans="1:22" ht="45" customHeight="1" x14ac:dyDescent="0.25">
      <c r="A224" s="35">
        <v>41</v>
      </c>
      <c r="B224" s="18" t="s">
        <v>1215</v>
      </c>
      <c r="C224" s="35" t="s">
        <v>756</v>
      </c>
      <c r="D224" s="35">
        <v>1987</v>
      </c>
      <c r="E224" s="35" t="s">
        <v>22</v>
      </c>
      <c r="F224" s="35" t="s">
        <v>87</v>
      </c>
      <c r="G224" s="10">
        <v>5</v>
      </c>
      <c r="H224" s="10">
        <v>21</v>
      </c>
      <c r="I224" s="58">
        <v>37983.339999999997</v>
      </c>
      <c r="J224" s="58">
        <v>23026.54</v>
      </c>
      <c r="K224" s="58">
        <v>22920.28</v>
      </c>
      <c r="L224" s="61">
        <v>971</v>
      </c>
      <c r="M224" s="58">
        <f t="shared" si="25"/>
        <v>9071341.75</v>
      </c>
      <c r="N224" s="58">
        <v>0</v>
      </c>
      <c r="O224" s="58">
        <v>0</v>
      </c>
      <c r="P224" s="58">
        <v>0</v>
      </c>
      <c r="Q224" s="58">
        <f>'Таблица 3 '!C221</f>
        <v>9071341.75</v>
      </c>
      <c r="R224" s="58">
        <f t="shared" si="23"/>
        <v>9071341.75</v>
      </c>
      <c r="S224" s="58">
        <v>0</v>
      </c>
      <c r="T224" s="67">
        <f t="shared" si="24"/>
        <v>393.95157718007135</v>
      </c>
      <c r="U224" s="67">
        <v>393.95157718007135</v>
      </c>
      <c r="V224" s="57" t="s">
        <v>38</v>
      </c>
    </row>
    <row r="225" spans="1:22" ht="45" customHeight="1" x14ac:dyDescent="0.25">
      <c r="A225" s="35">
        <v>42</v>
      </c>
      <c r="B225" s="18" t="s">
        <v>1216</v>
      </c>
      <c r="C225" s="35" t="s">
        <v>756</v>
      </c>
      <c r="D225" s="35">
        <v>1986</v>
      </c>
      <c r="E225" s="35" t="s">
        <v>22</v>
      </c>
      <c r="F225" s="35" t="s">
        <v>87</v>
      </c>
      <c r="G225" s="10">
        <v>5</v>
      </c>
      <c r="H225" s="10">
        <v>4</v>
      </c>
      <c r="I225" s="58">
        <v>8138.22</v>
      </c>
      <c r="J225" s="58">
        <v>4871.22</v>
      </c>
      <c r="K225" s="58">
        <v>4871.22</v>
      </c>
      <c r="L225" s="61">
        <v>220</v>
      </c>
      <c r="M225" s="58">
        <f t="shared" si="25"/>
        <v>2269946.06</v>
      </c>
      <c r="N225" s="58">
        <v>0</v>
      </c>
      <c r="O225" s="58">
        <v>0</v>
      </c>
      <c r="P225" s="58">
        <v>0</v>
      </c>
      <c r="Q225" s="58">
        <f>'Таблица 3 '!C222</f>
        <v>2269946.06</v>
      </c>
      <c r="R225" s="58">
        <f t="shared" si="23"/>
        <v>2269946.06</v>
      </c>
      <c r="S225" s="58">
        <v>0</v>
      </c>
      <c r="T225" s="67">
        <f t="shared" si="24"/>
        <v>465.99128349776851</v>
      </c>
      <c r="U225" s="67">
        <v>465.99128349776851</v>
      </c>
      <c r="V225" s="57" t="s">
        <v>38</v>
      </c>
    </row>
    <row r="226" spans="1:22" ht="45" customHeight="1" x14ac:dyDescent="0.25">
      <c r="A226" s="35">
        <v>43</v>
      </c>
      <c r="B226" s="18" t="s">
        <v>1217</v>
      </c>
      <c r="C226" s="35" t="s">
        <v>756</v>
      </c>
      <c r="D226" s="35">
        <v>1986</v>
      </c>
      <c r="E226" s="35" t="s">
        <v>22</v>
      </c>
      <c r="F226" s="35" t="s">
        <v>87</v>
      </c>
      <c r="G226" s="10">
        <v>5</v>
      </c>
      <c r="H226" s="10">
        <v>4</v>
      </c>
      <c r="I226" s="58">
        <v>8143.23</v>
      </c>
      <c r="J226" s="58">
        <v>4876.2299999999996</v>
      </c>
      <c r="K226" s="58">
        <v>4842.6000000000004</v>
      </c>
      <c r="L226" s="61">
        <v>218</v>
      </c>
      <c r="M226" s="58">
        <f t="shared" si="25"/>
        <v>1978619.02</v>
      </c>
      <c r="N226" s="58">
        <v>0</v>
      </c>
      <c r="O226" s="58">
        <v>0</v>
      </c>
      <c r="P226" s="58">
        <v>0</v>
      </c>
      <c r="Q226" s="58">
        <f>'Таблица 3 '!C223</f>
        <v>1978619.02</v>
      </c>
      <c r="R226" s="58">
        <f t="shared" si="23"/>
        <v>1978619.02</v>
      </c>
      <c r="S226" s="58">
        <v>0</v>
      </c>
      <c r="T226" s="67">
        <f t="shared" si="24"/>
        <v>405.76818976955565</v>
      </c>
      <c r="U226" s="67">
        <v>405.76818976955565</v>
      </c>
      <c r="V226" s="57" t="s">
        <v>38</v>
      </c>
    </row>
    <row r="227" spans="1:22" ht="45" customHeight="1" x14ac:dyDescent="0.25">
      <c r="A227" s="35">
        <v>44</v>
      </c>
      <c r="B227" s="18" t="s">
        <v>1179</v>
      </c>
      <c r="C227" s="35" t="s">
        <v>756</v>
      </c>
      <c r="D227" s="35">
        <v>1992</v>
      </c>
      <c r="E227" s="35" t="s">
        <v>22</v>
      </c>
      <c r="F227" s="35" t="s">
        <v>87</v>
      </c>
      <c r="G227" s="10">
        <v>5</v>
      </c>
      <c r="H227" s="10">
        <v>33</v>
      </c>
      <c r="I227" s="58">
        <v>54910.619999999995</v>
      </c>
      <c r="J227" s="58">
        <v>35421.019999999997</v>
      </c>
      <c r="K227" s="58">
        <v>35362.32</v>
      </c>
      <c r="L227" s="61">
        <v>1544</v>
      </c>
      <c r="M227" s="58">
        <f t="shared" si="25"/>
        <v>9659317.4299999997</v>
      </c>
      <c r="N227" s="58">
        <v>0</v>
      </c>
      <c r="O227" s="58">
        <v>0</v>
      </c>
      <c r="P227" s="58">
        <v>0</v>
      </c>
      <c r="Q227" s="58">
        <f>'Таблица 3 '!C224</f>
        <v>9659317.4299999997</v>
      </c>
      <c r="R227" s="58">
        <f t="shared" si="23"/>
        <v>9659317.4299999997</v>
      </c>
      <c r="S227" s="58">
        <v>0</v>
      </c>
      <c r="T227" s="67">
        <f t="shared" si="24"/>
        <v>272.70014895110307</v>
      </c>
      <c r="U227" s="67">
        <v>272.70014895110307</v>
      </c>
      <c r="V227" s="57" t="s">
        <v>38</v>
      </c>
    </row>
    <row r="228" spans="1:22" ht="45" customHeight="1" x14ac:dyDescent="0.25">
      <c r="A228" s="35">
        <v>45</v>
      </c>
      <c r="B228" s="18" t="s">
        <v>1218</v>
      </c>
      <c r="C228" s="35" t="s">
        <v>756</v>
      </c>
      <c r="D228" s="35">
        <v>1976</v>
      </c>
      <c r="E228" s="35" t="s">
        <v>22</v>
      </c>
      <c r="F228" s="35" t="s">
        <v>87</v>
      </c>
      <c r="G228" s="10">
        <v>5</v>
      </c>
      <c r="H228" s="10">
        <v>13</v>
      </c>
      <c r="I228" s="58">
        <v>23383.42</v>
      </c>
      <c r="J228" s="58">
        <v>14109.62</v>
      </c>
      <c r="K228" s="58">
        <v>14109.62</v>
      </c>
      <c r="L228" s="61">
        <v>594</v>
      </c>
      <c r="M228" s="58">
        <f t="shared" si="25"/>
        <v>923986.84</v>
      </c>
      <c r="N228" s="58">
        <v>0</v>
      </c>
      <c r="O228" s="58">
        <v>0</v>
      </c>
      <c r="P228" s="58">
        <v>0</v>
      </c>
      <c r="Q228" s="58">
        <f>'Таблица 3 '!C225</f>
        <v>923986.84</v>
      </c>
      <c r="R228" s="58">
        <f t="shared" si="23"/>
        <v>923986.84</v>
      </c>
      <c r="S228" s="58">
        <v>0</v>
      </c>
      <c r="T228" s="67">
        <f t="shared" si="24"/>
        <v>65.486302253356214</v>
      </c>
      <c r="U228" s="67">
        <v>65.486302253356214</v>
      </c>
      <c r="V228" s="57" t="s">
        <v>38</v>
      </c>
    </row>
    <row r="229" spans="1:22" s="9" customFormat="1" ht="30.75" customHeight="1" x14ac:dyDescent="0.25">
      <c r="A229" s="45" t="s">
        <v>738</v>
      </c>
      <c r="B229" s="45"/>
      <c r="C229" s="56" t="s">
        <v>226</v>
      </c>
      <c r="D229" s="56" t="s">
        <v>226</v>
      </c>
      <c r="E229" s="56" t="s">
        <v>226</v>
      </c>
      <c r="F229" s="56" t="s">
        <v>226</v>
      </c>
      <c r="G229" s="21" t="s">
        <v>226</v>
      </c>
      <c r="H229" s="21" t="s">
        <v>226</v>
      </c>
      <c r="I229" s="59">
        <f>SUM(I230:I233)</f>
        <v>8274.2000000000007</v>
      </c>
      <c r="J229" s="59">
        <f t="shared" ref="J229:S229" si="26">SUM(J230:J233)</f>
        <v>6231.2000000000007</v>
      </c>
      <c r="K229" s="59">
        <f t="shared" si="26"/>
        <v>5282.5000000000009</v>
      </c>
      <c r="L229" s="60">
        <f t="shared" si="26"/>
        <v>272</v>
      </c>
      <c r="M229" s="59">
        <f t="shared" si="26"/>
        <v>12055720.4</v>
      </c>
      <c r="N229" s="59">
        <f t="shared" si="26"/>
        <v>0</v>
      </c>
      <c r="O229" s="59">
        <f t="shared" si="26"/>
        <v>0</v>
      </c>
      <c r="P229" s="59">
        <f t="shared" si="26"/>
        <v>0</v>
      </c>
      <c r="Q229" s="59">
        <f t="shared" si="26"/>
        <v>12055720.4</v>
      </c>
      <c r="R229" s="59">
        <f t="shared" si="26"/>
        <v>12055720.4</v>
      </c>
      <c r="S229" s="59">
        <f t="shared" si="26"/>
        <v>0</v>
      </c>
      <c r="T229" s="68" t="s">
        <v>22</v>
      </c>
      <c r="U229" s="68" t="s">
        <v>22</v>
      </c>
      <c r="V229" s="62" t="s">
        <v>22</v>
      </c>
    </row>
    <row r="230" spans="1:22" ht="45.75" customHeight="1" x14ac:dyDescent="0.25">
      <c r="A230" s="35">
        <v>1</v>
      </c>
      <c r="B230" s="18" t="s">
        <v>1043</v>
      </c>
      <c r="C230" s="35" t="s">
        <v>23</v>
      </c>
      <c r="D230" s="35">
        <v>1962</v>
      </c>
      <c r="E230" s="35" t="s">
        <v>22</v>
      </c>
      <c r="F230" s="35" t="s">
        <v>495</v>
      </c>
      <c r="G230" s="10">
        <v>4</v>
      </c>
      <c r="H230" s="10">
        <v>2</v>
      </c>
      <c r="I230" s="58">
        <v>1364.9</v>
      </c>
      <c r="J230" s="58">
        <v>1200.7</v>
      </c>
      <c r="K230" s="58">
        <v>1198.5</v>
      </c>
      <c r="L230" s="61">
        <v>53</v>
      </c>
      <c r="M230" s="58">
        <f>SUM(N230:Q230)</f>
        <v>2124626.98</v>
      </c>
      <c r="N230" s="58">
        <v>0</v>
      </c>
      <c r="O230" s="58">
        <v>0</v>
      </c>
      <c r="P230" s="58">
        <v>0</v>
      </c>
      <c r="Q230" s="58">
        <f>'Таблица 3 '!C227</f>
        <v>2124626.98</v>
      </c>
      <c r="R230" s="58">
        <f>Q230</f>
        <v>2124626.98</v>
      </c>
      <c r="S230" s="58">
        <v>0</v>
      </c>
      <c r="T230" s="67">
        <f>M230/J230</f>
        <v>1769.4902806696093</v>
      </c>
      <c r="U230" s="67">
        <v>1769.4902806696093</v>
      </c>
      <c r="V230" s="57" t="s">
        <v>38</v>
      </c>
    </row>
    <row r="231" spans="1:22" ht="45.75" customHeight="1" x14ac:dyDescent="0.25">
      <c r="A231" s="35">
        <v>2</v>
      </c>
      <c r="B231" s="18" t="s">
        <v>492</v>
      </c>
      <c r="C231" s="35" t="s">
        <v>23</v>
      </c>
      <c r="D231" s="35">
        <v>1967</v>
      </c>
      <c r="E231" s="35" t="s">
        <v>22</v>
      </c>
      <c r="F231" s="35" t="s">
        <v>495</v>
      </c>
      <c r="G231" s="10">
        <v>5</v>
      </c>
      <c r="H231" s="10">
        <v>4</v>
      </c>
      <c r="I231" s="58">
        <v>3677.3</v>
      </c>
      <c r="J231" s="58">
        <v>3378.9</v>
      </c>
      <c r="K231" s="58">
        <v>3299.8</v>
      </c>
      <c r="L231" s="61">
        <v>150</v>
      </c>
      <c r="M231" s="58">
        <f>SUM(N231:Q231)</f>
        <v>6106368.4800000004</v>
      </c>
      <c r="N231" s="58">
        <v>0</v>
      </c>
      <c r="O231" s="58">
        <v>0</v>
      </c>
      <c r="P231" s="58">
        <v>0</v>
      </c>
      <c r="Q231" s="58">
        <f>'Таблица 3 '!C228</f>
        <v>6106368.4800000004</v>
      </c>
      <c r="R231" s="58">
        <f>Q231</f>
        <v>6106368.4800000004</v>
      </c>
      <c r="S231" s="58">
        <v>0</v>
      </c>
      <c r="T231" s="67">
        <f>M231/J231</f>
        <v>1807.2060374678151</v>
      </c>
      <c r="U231" s="67">
        <v>1807.2060374678151</v>
      </c>
      <c r="V231" s="57" t="s">
        <v>38</v>
      </c>
    </row>
    <row r="232" spans="1:22" ht="45.75" customHeight="1" x14ac:dyDescent="0.25">
      <c r="A232" s="35">
        <v>3</v>
      </c>
      <c r="B232" s="18" t="s">
        <v>501</v>
      </c>
      <c r="C232" s="35" t="s">
        <v>23</v>
      </c>
      <c r="D232" s="35">
        <v>1978</v>
      </c>
      <c r="E232" s="35" t="s">
        <v>22</v>
      </c>
      <c r="F232" s="35" t="s">
        <v>495</v>
      </c>
      <c r="G232" s="10">
        <v>2</v>
      </c>
      <c r="H232" s="10">
        <v>2</v>
      </c>
      <c r="I232" s="58">
        <v>795</v>
      </c>
      <c r="J232" s="58">
        <v>730.6</v>
      </c>
      <c r="K232" s="58">
        <v>730.6</v>
      </c>
      <c r="L232" s="61">
        <v>31</v>
      </c>
      <c r="M232" s="58">
        <f>SUM(N232:Q232)</f>
        <v>3107890.24</v>
      </c>
      <c r="N232" s="58">
        <v>0</v>
      </c>
      <c r="O232" s="58">
        <v>0</v>
      </c>
      <c r="P232" s="58">
        <v>0</v>
      </c>
      <c r="Q232" s="58">
        <f>'Таблица 3 '!C229</f>
        <v>3107890.24</v>
      </c>
      <c r="R232" s="58">
        <f>Q232</f>
        <v>3107890.24</v>
      </c>
      <c r="S232" s="58">
        <v>0</v>
      </c>
      <c r="T232" s="67">
        <f>M232/J232</f>
        <v>4253.8875444839859</v>
      </c>
      <c r="U232" s="67">
        <v>4253.8875444839859</v>
      </c>
      <c r="V232" s="57" t="s">
        <v>38</v>
      </c>
    </row>
    <row r="233" spans="1:22" ht="45.75" customHeight="1" x14ac:dyDescent="0.25">
      <c r="A233" s="35">
        <v>4</v>
      </c>
      <c r="B233" s="18" t="s">
        <v>676</v>
      </c>
      <c r="C233" s="35" t="s">
        <v>23</v>
      </c>
      <c r="D233" s="35" t="s">
        <v>74</v>
      </c>
      <c r="E233" s="35" t="s">
        <v>22</v>
      </c>
      <c r="F233" s="35" t="s">
        <v>495</v>
      </c>
      <c r="G233" s="10">
        <v>2</v>
      </c>
      <c r="H233" s="10">
        <v>2</v>
      </c>
      <c r="I233" s="58">
        <v>2437</v>
      </c>
      <c r="J233" s="58">
        <v>921</v>
      </c>
      <c r="K233" s="58">
        <v>53.6</v>
      </c>
      <c r="L233" s="61">
        <v>38</v>
      </c>
      <c r="M233" s="58">
        <f>SUM(N233:Q233)</f>
        <v>716834.70000000007</v>
      </c>
      <c r="N233" s="58">
        <v>0</v>
      </c>
      <c r="O233" s="58">
        <v>0</v>
      </c>
      <c r="P233" s="58">
        <v>0</v>
      </c>
      <c r="Q233" s="58">
        <f>'Таблица 3 '!C230</f>
        <v>716834.70000000007</v>
      </c>
      <c r="R233" s="58">
        <f>Q233</f>
        <v>716834.70000000007</v>
      </c>
      <c r="S233" s="58">
        <v>0</v>
      </c>
      <c r="T233" s="67">
        <f>M233/J233</f>
        <v>778.32214983713368</v>
      </c>
      <c r="U233" s="67">
        <v>778.32214983713368</v>
      </c>
      <c r="V233" s="57" t="s">
        <v>38</v>
      </c>
    </row>
    <row r="234" spans="1:22" s="9" customFormat="1" ht="39.75" customHeight="1" x14ac:dyDescent="0.25">
      <c r="A234" s="45" t="s">
        <v>1254</v>
      </c>
      <c r="B234" s="45"/>
      <c r="C234" s="56" t="s">
        <v>226</v>
      </c>
      <c r="D234" s="56" t="s">
        <v>226</v>
      </c>
      <c r="E234" s="56" t="s">
        <v>226</v>
      </c>
      <c r="F234" s="56" t="s">
        <v>226</v>
      </c>
      <c r="G234" s="21" t="s">
        <v>226</v>
      </c>
      <c r="H234" s="21" t="s">
        <v>226</v>
      </c>
      <c r="I234" s="59">
        <f>SUM(I235:I242)</f>
        <v>19194.300000000003</v>
      </c>
      <c r="J234" s="59">
        <f t="shared" ref="J234:S234" si="27">SUM(J235:J242)</f>
        <v>11855.230000000001</v>
      </c>
      <c r="K234" s="59">
        <f t="shared" si="27"/>
        <v>10860.83</v>
      </c>
      <c r="L234" s="60">
        <f t="shared" si="27"/>
        <v>430</v>
      </c>
      <c r="M234" s="59">
        <f t="shared" si="27"/>
        <v>24034718.23</v>
      </c>
      <c r="N234" s="59">
        <f t="shared" si="27"/>
        <v>0</v>
      </c>
      <c r="O234" s="59">
        <f t="shared" si="27"/>
        <v>0</v>
      </c>
      <c r="P234" s="59">
        <f t="shared" si="27"/>
        <v>0</v>
      </c>
      <c r="Q234" s="59">
        <f t="shared" si="27"/>
        <v>24034718.23</v>
      </c>
      <c r="R234" s="59">
        <f t="shared" si="27"/>
        <v>24034718.23</v>
      </c>
      <c r="S234" s="59">
        <f t="shared" si="27"/>
        <v>0</v>
      </c>
      <c r="T234" s="68" t="s">
        <v>22</v>
      </c>
      <c r="U234" s="68" t="s">
        <v>22</v>
      </c>
      <c r="V234" s="62" t="s">
        <v>22</v>
      </c>
    </row>
    <row r="235" spans="1:22" ht="45" x14ac:dyDescent="0.25">
      <c r="A235" s="35">
        <v>1</v>
      </c>
      <c r="B235" s="18" t="s">
        <v>1044</v>
      </c>
      <c r="C235" s="35" t="s">
        <v>23</v>
      </c>
      <c r="D235" s="35" t="s">
        <v>27</v>
      </c>
      <c r="E235" s="35" t="s">
        <v>22</v>
      </c>
      <c r="F235" s="35" t="s">
        <v>393</v>
      </c>
      <c r="G235" s="10">
        <v>2</v>
      </c>
      <c r="H235" s="10">
        <v>2</v>
      </c>
      <c r="I235" s="58">
        <v>1292</v>
      </c>
      <c r="J235" s="58">
        <v>633.61</v>
      </c>
      <c r="K235" s="58">
        <v>537.51</v>
      </c>
      <c r="L235" s="61">
        <v>21</v>
      </c>
      <c r="M235" s="58">
        <f t="shared" ref="M235:M240" si="28">SUM(N235:Q235)</f>
        <v>3602684.19</v>
      </c>
      <c r="N235" s="58">
        <v>0</v>
      </c>
      <c r="O235" s="58">
        <v>0</v>
      </c>
      <c r="P235" s="58">
        <v>0</v>
      </c>
      <c r="Q235" s="58">
        <f>'Таблица 3 '!C232</f>
        <v>3602684.19</v>
      </c>
      <c r="R235" s="58">
        <f t="shared" ref="R235:R240" si="29">Q235</f>
        <v>3602684.19</v>
      </c>
      <c r="S235" s="58">
        <v>0</v>
      </c>
      <c r="T235" s="67">
        <f t="shared" ref="T235:T240" si="30">M235/J235</f>
        <v>5685.9648521961453</v>
      </c>
      <c r="U235" s="67">
        <v>5685.9648521961453</v>
      </c>
      <c r="V235" s="57" t="s">
        <v>38</v>
      </c>
    </row>
    <row r="236" spans="1:22" ht="45" x14ac:dyDescent="0.25">
      <c r="A236" s="35">
        <v>2</v>
      </c>
      <c r="B236" s="18" t="s">
        <v>1045</v>
      </c>
      <c r="C236" s="35" t="s">
        <v>23</v>
      </c>
      <c r="D236" s="35" t="s">
        <v>27</v>
      </c>
      <c r="E236" s="35" t="s">
        <v>22</v>
      </c>
      <c r="F236" s="35" t="s">
        <v>393</v>
      </c>
      <c r="G236" s="10">
        <v>2</v>
      </c>
      <c r="H236" s="10">
        <v>2</v>
      </c>
      <c r="I236" s="58">
        <v>1296</v>
      </c>
      <c r="J236" s="58">
        <v>727.7</v>
      </c>
      <c r="K236" s="58">
        <v>697.2</v>
      </c>
      <c r="L236" s="61">
        <v>22</v>
      </c>
      <c r="M236" s="58">
        <f t="shared" si="28"/>
        <v>4446995.8499999996</v>
      </c>
      <c r="N236" s="58">
        <v>0</v>
      </c>
      <c r="O236" s="58">
        <v>0</v>
      </c>
      <c r="P236" s="58">
        <v>0</v>
      </c>
      <c r="Q236" s="58">
        <f>'Таблица 3 '!C233</f>
        <v>4446995.8499999996</v>
      </c>
      <c r="R236" s="58">
        <f t="shared" si="29"/>
        <v>4446995.8499999996</v>
      </c>
      <c r="S236" s="58">
        <v>0</v>
      </c>
      <c r="T236" s="67">
        <f t="shared" si="30"/>
        <v>6111.0290641747961</v>
      </c>
      <c r="U236" s="67">
        <v>6111.0290641747961</v>
      </c>
      <c r="V236" s="57" t="s">
        <v>38</v>
      </c>
    </row>
    <row r="237" spans="1:22" ht="45" x14ac:dyDescent="0.25">
      <c r="A237" s="35">
        <v>3</v>
      </c>
      <c r="B237" s="18" t="s">
        <v>77</v>
      </c>
      <c r="C237" s="35" t="s">
        <v>23</v>
      </c>
      <c r="D237" s="35" t="s">
        <v>86</v>
      </c>
      <c r="E237" s="35" t="s">
        <v>22</v>
      </c>
      <c r="F237" s="35" t="s">
        <v>87</v>
      </c>
      <c r="G237" s="10">
        <v>5</v>
      </c>
      <c r="H237" s="10">
        <v>2</v>
      </c>
      <c r="I237" s="58">
        <v>4016.3</v>
      </c>
      <c r="J237" s="58">
        <v>3132.04</v>
      </c>
      <c r="K237" s="58">
        <v>2576.7399999999998</v>
      </c>
      <c r="L237" s="61">
        <v>144</v>
      </c>
      <c r="M237" s="58">
        <f t="shared" si="28"/>
        <v>8792728.3699999992</v>
      </c>
      <c r="N237" s="58">
        <v>0</v>
      </c>
      <c r="O237" s="58">
        <v>0</v>
      </c>
      <c r="P237" s="58">
        <v>0</v>
      </c>
      <c r="Q237" s="58">
        <f>'Таблица 3 '!C234</f>
        <v>8792728.3699999992</v>
      </c>
      <c r="R237" s="58">
        <f t="shared" si="29"/>
        <v>8792728.3699999992</v>
      </c>
      <c r="S237" s="58">
        <v>0</v>
      </c>
      <c r="T237" s="67">
        <f t="shared" si="30"/>
        <v>2807.3486832862923</v>
      </c>
      <c r="U237" s="67">
        <v>2807.3486832862923</v>
      </c>
      <c r="V237" s="57" t="s">
        <v>38</v>
      </c>
    </row>
    <row r="238" spans="1:22" ht="45" x14ac:dyDescent="0.25">
      <c r="A238" s="35">
        <v>4</v>
      </c>
      <c r="B238" s="18" t="s">
        <v>78</v>
      </c>
      <c r="C238" s="35" t="s">
        <v>23</v>
      </c>
      <c r="D238" s="35" t="s">
        <v>56</v>
      </c>
      <c r="E238" s="35" t="s">
        <v>22</v>
      </c>
      <c r="F238" s="35" t="s">
        <v>399</v>
      </c>
      <c r="G238" s="10">
        <v>2</v>
      </c>
      <c r="H238" s="10">
        <v>2</v>
      </c>
      <c r="I238" s="58">
        <v>926.1</v>
      </c>
      <c r="J238" s="58">
        <v>502.3</v>
      </c>
      <c r="K238" s="58">
        <v>502.3</v>
      </c>
      <c r="L238" s="61">
        <v>16</v>
      </c>
      <c r="M238" s="58">
        <f t="shared" si="28"/>
        <v>197716.8</v>
      </c>
      <c r="N238" s="58">
        <v>0</v>
      </c>
      <c r="O238" s="58">
        <v>0</v>
      </c>
      <c r="P238" s="58">
        <v>0</v>
      </c>
      <c r="Q238" s="58">
        <f>'Таблица 3 '!C235</f>
        <v>197716.8</v>
      </c>
      <c r="R238" s="58">
        <f t="shared" si="29"/>
        <v>197716.8</v>
      </c>
      <c r="S238" s="58">
        <v>0</v>
      </c>
      <c r="T238" s="67">
        <f t="shared" si="30"/>
        <v>393.62293450129403</v>
      </c>
      <c r="U238" s="67">
        <v>393.62293450129403</v>
      </c>
      <c r="V238" s="57" t="s">
        <v>38</v>
      </c>
    </row>
    <row r="239" spans="1:22" ht="45" x14ac:dyDescent="0.25">
      <c r="A239" s="35">
        <v>5</v>
      </c>
      <c r="B239" s="18" t="s">
        <v>79</v>
      </c>
      <c r="C239" s="35" t="s">
        <v>23</v>
      </c>
      <c r="D239" s="35" t="s">
        <v>88</v>
      </c>
      <c r="E239" s="35" t="s">
        <v>22</v>
      </c>
      <c r="F239" s="35" t="s">
        <v>393</v>
      </c>
      <c r="G239" s="10">
        <v>2</v>
      </c>
      <c r="H239" s="10">
        <v>2</v>
      </c>
      <c r="I239" s="58">
        <v>1715</v>
      </c>
      <c r="J239" s="58">
        <v>709.18</v>
      </c>
      <c r="K239" s="58">
        <v>632.28</v>
      </c>
      <c r="L239" s="61">
        <v>20</v>
      </c>
      <c r="M239" s="58">
        <f t="shared" si="28"/>
        <v>163045.48000000001</v>
      </c>
      <c r="N239" s="58">
        <v>0</v>
      </c>
      <c r="O239" s="58">
        <v>0</v>
      </c>
      <c r="P239" s="58">
        <v>0</v>
      </c>
      <c r="Q239" s="58">
        <f>'Таблица 3 '!C236</f>
        <v>163045.48000000001</v>
      </c>
      <c r="R239" s="58">
        <f t="shared" si="29"/>
        <v>163045.48000000001</v>
      </c>
      <c r="S239" s="58">
        <v>0</v>
      </c>
      <c r="T239" s="67">
        <f t="shared" si="30"/>
        <v>229.90704757607381</v>
      </c>
      <c r="U239" s="67">
        <v>229.90704757607381</v>
      </c>
      <c r="V239" s="57" t="s">
        <v>38</v>
      </c>
    </row>
    <row r="240" spans="1:22" ht="45" x14ac:dyDescent="0.25">
      <c r="A240" s="35">
        <v>6</v>
      </c>
      <c r="B240" s="18" t="s">
        <v>80</v>
      </c>
      <c r="C240" s="35" t="s">
        <v>23</v>
      </c>
      <c r="D240" s="35" t="s">
        <v>56</v>
      </c>
      <c r="E240" s="35" t="s">
        <v>22</v>
      </c>
      <c r="F240" s="35" t="s">
        <v>393</v>
      </c>
      <c r="G240" s="10">
        <v>3</v>
      </c>
      <c r="H240" s="10">
        <v>2</v>
      </c>
      <c r="I240" s="58">
        <v>6864</v>
      </c>
      <c r="J240" s="58">
        <v>4547.2</v>
      </c>
      <c r="K240" s="58">
        <v>4476.2</v>
      </c>
      <c r="L240" s="61">
        <v>160</v>
      </c>
      <c r="M240" s="58">
        <f t="shared" si="28"/>
        <v>3520179.6</v>
      </c>
      <c r="N240" s="58">
        <v>0</v>
      </c>
      <c r="O240" s="58">
        <v>0</v>
      </c>
      <c r="P240" s="58">
        <v>0</v>
      </c>
      <c r="Q240" s="58">
        <f>'Таблица 3 '!C237</f>
        <v>3520179.6</v>
      </c>
      <c r="R240" s="58">
        <f t="shared" si="29"/>
        <v>3520179.6</v>
      </c>
      <c r="S240" s="58">
        <v>0</v>
      </c>
      <c r="T240" s="67">
        <f t="shared" si="30"/>
        <v>774.14224137931035</v>
      </c>
      <c r="U240" s="67">
        <v>774.14224137931035</v>
      </c>
      <c r="V240" s="57" t="s">
        <v>38</v>
      </c>
    </row>
    <row r="241" spans="1:22" ht="45" x14ac:dyDescent="0.25">
      <c r="A241" s="35">
        <v>7</v>
      </c>
      <c r="B241" s="18" t="s">
        <v>213</v>
      </c>
      <c r="C241" s="35" t="s">
        <v>23</v>
      </c>
      <c r="D241" s="35" t="s">
        <v>37</v>
      </c>
      <c r="E241" s="35" t="s">
        <v>22</v>
      </c>
      <c r="F241" s="35" t="s">
        <v>393</v>
      </c>
      <c r="G241" s="10">
        <v>2</v>
      </c>
      <c r="H241" s="10">
        <v>3</v>
      </c>
      <c r="I241" s="58">
        <v>2306</v>
      </c>
      <c r="J241" s="58">
        <v>905.5</v>
      </c>
      <c r="K241" s="58">
        <v>799.4</v>
      </c>
      <c r="L241" s="61">
        <v>29</v>
      </c>
      <c r="M241" s="58">
        <f>SUM(N241:Q241)</f>
        <v>430716</v>
      </c>
      <c r="N241" s="58">
        <v>0</v>
      </c>
      <c r="O241" s="58">
        <v>0</v>
      </c>
      <c r="P241" s="58">
        <v>0</v>
      </c>
      <c r="Q241" s="58">
        <f>'Таблица 3 '!C238</f>
        <v>430716</v>
      </c>
      <c r="R241" s="58">
        <f>Q241</f>
        <v>430716</v>
      </c>
      <c r="S241" s="58">
        <v>0</v>
      </c>
      <c r="T241" s="67">
        <f>M241/J241</f>
        <v>475.66648260629489</v>
      </c>
      <c r="U241" s="67">
        <v>475.66648260629489</v>
      </c>
      <c r="V241" s="57" t="s">
        <v>38</v>
      </c>
    </row>
    <row r="242" spans="1:22" ht="47.25" customHeight="1" x14ac:dyDescent="0.25">
      <c r="A242" s="35">
        <v>8</v>
      </c>
      <c r="B242" s="18" t="s">
        <v>572</v>
      </c>
      <c r="C242" s="35" t="s">
        <v>23</v>
      </c>
      <c r="D242" s="35">
        <v>1984</v>
      </c>
      <c r="E242" s="35" t="s">
        <v>22</v>
      </c>
      <c r="F242" s="35" t="s">
        <v>495</v>
      </c>
      <c r="G242" s="10">
        <v>2</v>
      </c>
      <c r="H242" s="10">
        <v>2</v>
      </c>
      <c r="I242" s="58">
        <v>778.9</v>
      </c>
      <c r="J242" s="58">
        <v>697.7</v>
      </c>
      <c r="K242" s="58">
        <v>639.20000000000005</v>
      </c>
      <c r="L242" s="61">
        <v>18</v>
      </c>
      <c r="M242" s="58">
        <f>SUM(N242:Q242)</f>
        <v>2880651.94</v>
      </c>
      <c r="N242" s="58">
        <v>0</v>
      </c>
      <c r="O242" s="58">
        <v>0</v>
      </c>
      <c r="P242" s="58">
        <v>0</v>
      </c>
      <c r="Q242" s="58">
        <f>'Таблица 3 '!C239</f>
        <v>2880651.94</v>
      </c>
      <c r="R242" s="58">
        <f>Q242</f>
        <v>2880651.94</v>
      </c>
      <c r="S242" s="58">
        <v>0</v>
      </c>
      <c r="T242" s="67">
        <f>M242/J242</f>
        <v>4128.783058621184</v>
      </c>
      <c r="U242" s="67">
        <v>4128.783058621184</v>
      </c>
      <c r="V242" s="57" t="s">
        <v>38</v>
      </c>
    </row>
    <row r="243" spans="1:22" s="9" customFormat="1" ht="30" customHeight="1" x14ac:dyDescent="0.25">
      <c r="A243" s="45" t="s">
        <v>395</v>
      </c>
      <c r="B243" s="45"/>
      <c r="C243" s="56" t="s">
        <v>226</v>
      </c>
      <c r="D243" s="56" t="s">
        <v>226</v>
      </c>
      <c r="E243" s="56" t="s">
        <v>226</v>
      </c>
      <c r="F243" s="56" t="s">
        <v>226</v>
      </c>
      <c r="G243" s="21" t="s">
        <v>226</v>
      </c>
      <c r="H243" s="21" t="s">
        <v>226</v>
      </c>
      <c r="I243" s="59">
        <f>SUM(I244:I244)</f>
        <v>4300.3</v>
      </c>
      <c r="J243" s="59">
        <f t="shared" ref="J243:S243" si="31">SUM(J244:J244)</f>
        <v>3265.4</v>
      </c>
      <c r="K243" s="59">
        <f t="shared" si="31"/>
        <v>791.4</v>
      </c>
      <c r="L243" s="60">
        <f t="shared" si="31"/>
        <v>70</v>
      </c>
      <c r="M243" s="59">
        <f t="shared" si="31"/>
        <v>2002130.01</v>
      </c>
      <c r="N243" s="59">
        <f t="shared" si="31"/>
        <v>0</v>
      </c>
      <c r="O243" s="59">
        <f t="shared" si="31"/>
        <v>0</v>
      </c>
      <c r="P243" s="59">
        <f t="shared" si="31"/>
        <v>0</v>
      </c>
      <c r="Q243" s="59">
        <f t="shared" si="31"/>
        <v>2002130.01</v>
      </c>
      <c r="R243" s="59">
        <f t="shared" si="31"/>
        <v>2002130.01</v>
      </c>
      <c r="S243" s="59">
        <f t="shared" si="31"/>
        <v>0</v>
      </c>
      <c r="T243" s="68" t="s">
        <v>22</v>
      </c>
      <c r="U243" s="68" t="s">
        <v>22</v>
      </c>
      <c r="V243" s="62" t="s">
        <v>22</v>
      </c>
    </row>
    <row r="244" spans="1:22" ht="45.75" customHeight="1" x14ac:dyDescent="0.25">
      <c r="A244" s="35">
        <v>1</v>
      </c>
      <c r="B244" s="18" t="s">
        <v>215</v>
      </c>
      <c r="C244" s="35" t="s">
        <v>23</v>
      </c>
      <c r="D244" s="35">
        <v>1969</v>
      </c>
      <c r="E244" s="35" t="s">
        <v>22</v>
      </c>
      <c r="F244" s="35" t="s">
        <v>393</v>
      </c>
      <c r="G244" s="10">
        <v>5</v>
      </c>
      <c r="H244" s="10">
        <v>4</v>
      </c>
      <c r="I244" s="58">
        <v>4300.3</v>
      </c>
      <c r="J244" s="58">
        <v>3265.4</v>
      </c>
      <c r="K244" s="58">
        <v>791.4</v>
      </c>
      <c r="L244" s="61">
        <v>70</v>
      </c>
      <c r="M244" s="58">
        <f>SUM(N244:Q244)</f>
        <v>2002130.01</v>
      </c>
      <c r="N244" s="58">
        <v>0</v>
      </c>
      <c r="O244" s="58">
        <v>0</v>
      </c>
      <c r="P244" s="58">
        <v>0</v>
      </c>
      <c r="Q244" s="58">
        <f>'Таблица 3 '!C241</f>
        <v>2002130.01</v>
      </c>
      <c r="R244" s="58">
        <f>Q244</f>
        <v>2002130.01</v>
      </c>
      <c r="S244" s="58">
        <v>0</v>
      </c>
      <c r="T244" s="67">
        <f>M244/J244</f>
        <v>613.13468794022174</v>
      </c>
      <c r="U244" s="67">
        <v>861.83</v>
      </c>
      <c r="V244" s="57" t="s">
        <v>38</v>
      </c>
    </row>
    <row r="245" spans="1:22" s="9" customFormat="1" ht="29.25" customHeight="1" x14ac:dyDescent="0.25">
      <c r="A245" s="45" t="s">
        <v>593</v>
      </c>
      <c r="B245" s="45"/>
      <c r="C245" s="56" t="s">
        <v>226</v>
      </c>
      <c r="D245" s="56" t="s">
        <v>226</v>
      </c>
      <c r="E245" s="56" t="s">
        <v>226</v>
      </c>
      <c r="F245" s="56" t="s">
        <v>226</v>
      </c>
      <c r="G245" s="21" t="s">
        <v>226</v>
      </c>
      <c r="H245" s="21" t="s">
        <v>226</v>
      </c>
      <c r="I245" s="59">
        <f>SUM(I246:I247)</f>
        <v>1204.01</v>
      </c>
      <c r="J245" s="59">
        <f t="shared" ref="J245:S245" si="32">SUM(J246:J247)</f>
        <v>1091.9000000000001</v>
      </c>
      <c r="K245" s="59">
        <f t="shared" si="32"/>
        <v>1038.4000000000001</v>
      </c>
      <c r="L245" s="60">
        <f t="shared" si="32"/>
        <v>41</v>
      </c>
      <c r="M245" s="59">
        <f t="shared" si="32"/>
        <v>1305958.24</v>
      </c>
      <c r="N245" s="59">
        <f t="shared" si="32"/>
        <v>0</v>
      </c>
      <c r="O245" s="59">
        <f t="shared" si="32"/>
        <v>0</v>
      </c>
      <c r="P245" s="59">
        <f t="shared" si="32"/>
        <v>0</v>
      </c>
      <c r="Q245" s="59">
        <f t="shared" si="32"/>
        <v>1305958.24</v>
      </c>
      <c r="R245" s="59">
        <f t="shared" si="32"/>
        <v>1305958.24</v>
      </c>
      <c r="S245" s="59">
        <f t="shared" si="32"/>
        <v>0</v>
      </c>
      <c r="T245" s="68" t="s">
        <v>22</v>
      </c>
      <c r="U245" s="68" t="s">
        <v>22</v>
      </c>
      <c r="V245" s="62" t="s">
        <v>22</v>
      </c>
    </row>
    <row r="246" spans="1:22" ht="45" x14ac:dyDescent="0.25">
      <c r="A246" s="35">
        <v>1</v>
      </c>
      <c r="B246" s="18" t="s">
        <v>237</v>
      </c>
      <c r="C246" s="35" t="s">
        <v>23</v>
      </c>
      <c r="D246" s="35" t="s">
        <v>141</v>
      </c>
      <c r="E246" s="35">
        <v>2020</v>
      </c>
      <c r="F246" s="35" t="s">
        <v>393</v>
      </c>
      <c r="G246" s="10">
        <v>2</v>
      </c>
      <c r="H246" s="10">
        <v>3</v>
      </c>
      <c r="I246" s="58">
        <v>572.79999999999995</v>
      </c>
      <c r="J246" s="58">
        <v>540.9</v>
      </c>
      <c r="K246" s="58">
        <v>487.4</v>
      </c>
      <c r="L246" s="61">
        <v>24</v>
      </c>
      <c r="M246" s="58">
        <f>SUM(N246:Q246)</f>
        <v>79020.639999999999</v>
      </c>
      <c r="N246" s="58">
        <v>0</v>
      </c>
      <c r="O246" s="58">
        <v>0</v>
      </c>
      <c r="P246" s="58">
        <v>0</v>
      </c>
      <c r="Q246" s="58">
        <f>'Таблица 3 '!C243</f>
        <v>79020.639999999999</v>
      </c>
      <c r="R246" s="58">
        <f>Q246</f>
        <v>79020.639999999999</v>
      </c>
      <c r="S246" s="58">
        <v>0</v>
      </c>
      <c r="T246" s="67">
        <f>M246/J246</f>
        <v>146.09103346274728</v>
      </c>
      <c r="U246" s="67">
        <v>146.09103346274728</v>
      </c>
      <c r="V246" s="57" t="s">
        <v>38</v>
      </c>
    </row>
    <row r="247" spans="1:22" ht="45" x14ac:dyDescent="0.25">
      <c r="A247" s="35">
        <v>2</v>
      </c>
      <c r="B247" s="18" t="s">
        <v>637</v>
      </c>
      <c r="C247" s="35" t="s">
        <v>23</v>
      </c>
      <c r="D247" s="35">
        <v>1964</v>
      </c>
      <c r="E247" s="35" t="s">
        <v>22</v>
      </c>
      <c r="F247" s="35" t="s">
        <v>495</v>
      </c>
      <c r="G247" s="10">
        <v>2</v>
      </c>
      <c r="H247" s="10">
        <v>3</v>
      </c>
      <c r="I247" s="58">
        <v>631.21</v>
      </c>
      <c r="J247" s="58">
        <v>551</v>
      </c>
      <c r="K247" s="58">
        <v>551</v>
      </c>
      <c r="L247" s="61">
        <v>17</v>
      </c>
      <c r="M247" s="58">
        <f>SUM(N247:Q247)</f>
        <v>1226937.6000000001</v>
      </c>
      <c r="N247" s="58">
        <v>0</v>
      </c>
      <c r="O247" s="58">
        <v>0</v>
      </c>
      <c r="P247" s="58">
        <v>0</v>
      </c>
      <c r="Q247" s="58">
        <f>'Таблица 3 '!C244</f>
        <v>1226937.6000000001</v>
      </c>
      <c r="R247" s="58">
        <f>Q247</f>
        <v>1226937.6000000001</v>
      </c>
      <c r="S247" s="58">
        <v>0</v>
      </c>
      <c r="T247" s="67">
        <f>M247/J247</f>
        <v>2226.7470054446462</v>
      </c>
      <c r="U247" s="67">
        <v>2226.7470054446462</v>
      </c>
      <c r="V247" s="57" t="s">
        <v>38</v>
      </c>
    </row>
    <row r="248" spans="1:22" s="9" customFormat="1" ht="30" customHeight="1" x14ac:dyDescent="0.25">
      <c r="A248" s="45" t="s">
        <v>1252</v>
      </c>
      <c r="B248" s="45"/>
      <c r="C248" s="56" t="s">
        <v>226</v>
      </c>
      <c r="D248" s="56" t="s">
        <v>226</v>
      </c>
      <c r="E248" s="56" t="s">
        <v>226</v>
      </c>
      <c r="F248" s="56" t="s">
        <v>226</v>
      </c>
      <c r="G248" s="21" t="s">
        <v>226</v>
      </c>
      <c r="H248" s="21" t="s">
        <v>226</v>
      </c>
      <c r="I248" s="59">
        <f>I249</f>
        <v>1187.5999999999999</v>
      </c>
      <c r="J248" s="59">
        <f t="shared" ref="J248:S248" si="33">J249</f>
        <v>726</v>
      </c>
      <c r="K248" s="59">
        <f t="shared" si="33"/>
        <v>666.7</v>
      </c>
      <c r="L248" s="60">
        <f t="shared" si="33"/>
        <v>16</v>
      </c>
      <c r="M248" s="59">
        <f t="shared" si="33"/>
        <v>308421.59999999998</v>
      </c>
      <c r="N248" s="59">
        <f t="shared" si="33"/>
        <v>0</v>
      </c>
      <c r="O248" s="59">
        <f t="shared" si="33"/>
        <v>0</v>
      </c>
      <c r="P248" s="59">
        <f t="shared" si="33"/>
        <v>0</v>
      </c>
      <c r="Q248" s="59">
        <f t="shared" si="33"/>
        <v>308421.59999999998</v>
      </c>
      <c r="R248" s="59">
        <f t="shared" si="33"/>
        <v>308421.59999999998</v>
      </c>
      <c r="S248" s="59">
        <f t="shared" si="33"/>
        <v>0</v>
      </c>
      <c r="T248" s="68" t="s">
        <v>22</v>
      </c>
      <c r="U248" s="68" t="s">
        <v>22</v>
      </c>
      <c r="V248" s="62" t="s">
        <v>22</v>
      </c>
    </row>
    <row r="249" spans="1:22" ht="45" x14ac:dyDescent="0.25">
      <c r="A249" s="35">
        <v>1</v>
      </c>
      <c r="B249" s="18" t="s">
        <v>221</v>
      </c>
      <c r="C249" s="35" t="s">
        <v>23</v>
      </c>
      <c r="D249" s="35" t="s">
        <v>190</v>
      </c>
      <c r="E249" s="35" t="s">
        <v>22</v>
      </c>
      <c r="F249" s="35" t="s">
        <v>393</v>
      </c>
      <c r="G249" s="10">
        <v>2</v>
      </c>
      <c r="H249" s="10">
        <v>2</v>
      </c>
      <c r="I249" s="58">
        <v>1187.5999999999999</v>
      </c>
      <c r="J249" s="58">
        <v>726</v>
      </c>
      <c r="K249" s="58">
        <v>666.7</v>
      </c>
      <c r="L249" s="61">
        <v>16</v>
      </c>
      <c r="M249" s="58">
        <f>SUM(N249:Q249)</f>
        <v>308421.59999999998</v>
      </c>
      <c r="N249" s="58">
        <v>0</v>
      </c>
      <c r="O249" s="58">
        <v>0</v>
      </c>
      <c r="P249" s="58">
        <v>0</v>
      </c>
      <c r="Q249" s="58">
        <f>'Таблица 3 '!C246</f>
        <v>308421.59999999998</v>
      </c>
      <c r="R249" s="58">
        <f>Q249</f>
        <v>308421.59999999998</v>
      </c>
      <c r="S249" s="58">
        <v>0</v>
      </c>
      <c r="T249" s="67">
        <f>M249/J249</f>
        <v>424.82314049586773</v>
      </c>
      <c r="U249" s="67">
        <v>424.82314049586773</v>
      </c>
      <c r="V249" s="57" t="s">
        <v>38</v>
      </c>
    </row>
    <row r="250" spans="1:22" s="9" customFormat="1" ht="29.25" customHeight="1" x14ac:dyDescent="0.25">
      <c r="A250" s="45" t="s">
        <v>73</v>
      </c>
      <c r="B250" s="45"/>
      <c r="C250" s="56" t="s">
        <v>226</v>
      </c>
      <c r="D250" s="56" t="s">
        <v>226</v>
      </c>
      <c r="E250" s="56" t="s">
        <v>226</v>
      </c>
      <c r="F250" s="56" t="s">
        <v>226</v>
      </c>
      <c r="G250" s="21" t="s">
        <v>226</v>
      </c>
      <c r="H250" s="21" t="s">
        <v>226</v>
      </c>
      <c r="I250" s="59">
        <f>I251</f>
        <v>9859</v>
      </c>
      <c r="J250" s="59">
        <f t="shared" ref="J250:S250" si="34">J251</f>
        <v>7442.6100000000006</v>
      </c>
      <c r="K250" s="59">
        <f t="shared" si="34"/>
        <v>7015.51</v>
      </c>
      <c r="L250" s="60">
        <f t="shared" si="34"/>
        <v>366</v>
      </c>
      <c r="M250" s="59">
        <f t="shared" si="34"/>
        <v>6173371.2899999991</v>
      </c>
      <c r="N250" s="59">
        <f t="shared" si="34"/>
        <v>0</v>
      </c>
      <c r="O250" s="59">
        <f t="shared" si="34"/>
        <v>0</v>
      </c>
      <c r="P250" s="59">
        <f t="shared" si="34"/>
        <v>0</v>
      </c>
      <c r="Q250" s="59">
        <f t="shared" si="34"/>
        <v>6173371.2899999991</v>
      </c>
      <c r="R250" s="59">
        <f t="shared" si="34"/>
        <v>6173371.2899999991</v>
      </c>
      <c r="S250" s="59">
        <f t="shared" si="34"/>
        <v>0</v>
      </c>
      <c r="T250" s="68" t="s">
        <v>22</v>
      </c>
      <c r="U250" s="68" t="s">
        <v>22</v>
      </c>
      <c r="V250" s="62" t="s">
        <v>22</v>
      </c>
    </row>
    <row r="251" spans="1:22" s="9" customFormat="1" ht="30" customHeight="1" x14ac:dyDescent="0.25">
      <c r="A251" s="45" t="s">
        <v>383</v>
      </c>
      <c r="B251" s="45"/>
      <c r="C251" s="56" t="s">
        <v>226</v>
      </c>
      <c r="D251" s="56" t="s">
        <v>226</v>
      </c>
      <c r="E251" s="56" t="s">
        <v>226</v>
      </c>
      <c r="F251" s="56" t="s">
        <v>226</v>
      </c>
      <c r="G251" s="21" t="s">
        <v>226</v>
      </c>
      <c r="H251" s="21" t="s">
        <v>226</v>
      </c>
      <c r="I251" s="59">
        <f>SUM(I252:I253)</f>
        <v>9859</v>
      </c>
      <c r="J251" s="59">
        <f t="shared" ref="J251:S251" si="35">SUM(J252:J253)</f>
        <v>7442.6100000000006</v>
      </c>
      <c r="K251" s="59">
        <f t="shared" si="35"/>
        <v>7015.51</v>
      </c>
      <c r="L251" s="60">
        <f t="shared" si="35"/>
        <v>366</v>
      </c>
      <c r="M251" s="59">
        <f t="shared" si="35"/>
        <v>6173371.2899999991</v>
      </c>
      <c r="N251" s="59">
        <f t="shared" si="35"/>
        <v>0</v>
      </c>
      <c r="O251" s="59">
        <f t="shared" si="35"/>
        <v>0</v>
      </c>
      <c r="P251" s="59">
        <f t="shared" si="35"/>
        <v>0</v>
      </c>
      <c r="Q251" s="59">
        <f t="shared" si="35"/>
        <v>6173371.2899999991</v>
      </c>
      <c r="R251" s="59">
        <f t="shared" si="35"/>
        <v>6173371.2899999991</v>
      </c>
      <c r="S251" s="59">
        <f t="shared" si="35"/>
        <v>0</v>
      </c>
      <c r="T251" s="68" t="s">
        <v>22</v>
      </c>
      <c r="U251" s="68" t="s">
        <v>22</v>
      </c>
      <c r="V251" s="62" t="s">
        <v>22</v>
      </c>
    </row>
    <row r="252" spans="1:22" ht="46.5" customHeight="1" x14ac:dyDescent="0.25">
      <c r="A252" s="35">
        <v>1</v>
      </c>
      <c r="B252" s="18" t="s">
        <v>668</v>
      </c>
      <c r="C252" s="35" t="s">
        <v>23</v>
      </c>
      <c r="D252" s="35" t="s">
        <v>146</v>
      </c>
      <c r="E252" s="35">
        <v>2021</v>
      </c>
      <c r="F252" s="35" t="s">
        <v>87</v>
      </c>
      <c r="G252" s="10">
        <v>5</v>
      </c>
      <c r="H252" s="10">
        <v>6</v>
      </c>
      <c r="I252" s="58">
        <v>5722</v>
      </c>
      <c r="J252" s="58">
        <v>4410.3100000000004</v>
      </c>
      <c r="K252" s="58">
        <v>4172.91</v>
      </c>
      <c r="L252" s="61">
        <v>201</v>
      </c>
      <c r="M252" s="58">
        <f>SUM(N252:Q252)</f>
        <v>5540541.6899999995</v>
      </c>
      <c r="N252" s="58">
        <v>0</v>
      </c>
      <c r="O252" s="58">
        <v>0</v>
      </c>
      <c r="P252" s="58">
        <v>0</v>
      </c>
      <c r="Q252" s="58">
        <f>'Таблица 3 '!C249</f>
        <v>5540541.6899999995</v>
      </c>
      <c r="R252" s="58">
        <f>Q252</f>
        <v>5540541.6899999995</v>
      </c>
      <c r="S252" s="58">
        <v>0</v>
      </c>
      <c r="T252" s="67">
        <f>M252/J252</f>
        <v>1256.2703506102744</v>
      </c>
      <c r="U252" s="67" t="s">
        <v>156</v>
      </c>
      <c r="V252" s="57" t="s">
        <v>38</v>
      </c>
    </row>
    <row r="253" spans="1:22" ht="45" x14ac:dyDescent="0.25">
      <c r="A253" s="35">
        <v>2</v>
      </c>
      <c r="B253" s="18" t="s">
        <v>669</v>
      </c>
      <c r="C253" s="35" t="s">
        <v>23</v>
      </c>
      <c r="D253" s="35" t="s">
        <v>54</v>
      </c>
      <c r="E253" s="35">
        <v>2021</v>
      </c>
      <c r="F253" s="35" t="s">
        <v>87</v>
      </c>
      <c r="G253" s="10">
        <v>5</v>
      </c>
      <c r="H253" s="10">
        <v>4</v>
      </c>
      <c r="I253" s="58">
        <v>4137</v>
      </c>
      <c r="J253" s="58">
        <v>3032.3</v>
      </c>
      <c r="K253" s="58">
        <v>2842.6</v>
      </c>
      <c r="L253" s="61">
        <v>165</v>
      </c>
      <c r="M253" s="58">
        <f>SUM(N253:Q253)</f>
        <v>632829.6</v>
      </c>
      <c r="N253" s="58">
        <v>0</v>
      </c>
      <c r="O253" s="58">
        <v>0</v>
      </c>
      <c r="P253" s="58">
        <v>0</v>
      </c>
      <c r="Q253" s="58">
        <f>'Таблица 3 '!C250</f>
        <v>632829.6</v>
      </c>
      <c r="R253" s="58">
        <f>Q253</f>
        <v>632829.6</v>
      </c>
      <c r="S253" s="58">
        <v>0</v>
      </c>
      <c r="T253" s="67">
        <f>M253/J253</f>
        <v>208.69623717969856</v>
      </c>
      <c r="U253" s="67" t="s">
        <v>157</v>
      </c>
      <c r="V253" s="57" t="s">
        <v>38</v>
      </c>
    </row>
    <row r="254" spans="1:22" s="9" customFormat="1" ht="31.5" customHeight="1" x14ac:dyDescent="0.25">
      <c r="A254" s="45" t="s">
        <v>163</v>
      </c>
      <c r="B254" s="45"/>
      <c r="C254" s="56" t="s">
        <v>226</v>
      </c>
      <c r="D254" s="56" t="s">
        <v>226</v>
      </c>
      <c r="E254" s="56" t="s">
        <v>226</v>
      </c>
      <c r="F254" s="56" t="s">
        <v>226</v>
      </c>
      <c r="G254" s="21" t="s">
        <v>226</v>
      </c>
      <c r="H254" s="21" t="s">
        <v>226</v>
      </c>
      <c r="I254" s="59">
        <f>I255+I277</f>
        <v>36632.050000000003</v>
      </c>
      <c r="J254" s="59">
        <f t="shared" ref="J254:S254" si="36">J255+J277</f>
        <v>29250.760000000002</v>
      </c>
      <c r="K254" s="59">
        <f t="shared" si="36"/>
        <v>24903.559999999998</v>
      </c>
      <c r="L254" s="60">
        <f t="shared" si="36"/>
        <v>1141</v>
      </c>
      <c r="M254" s="59">
        <f t="shared" si="36"/>
        <v>41446964.829999998</v>
      </c>
      <c r="N254" s="59">
        <f t="shared" si="36"/>
        <v>0</v>
      </c>
      <c r="O254" s="59">
        <f t="shared" si="36"/>
        <v>0</v>
      </c>
      <c r="P254" s="59">
        <f t="shared" si="36"/>
        <v>0</v>
      </c>
      <c r="Q254" s="59">
        <f t="shared" si="36"/>
        <v>41446964.829999998</v>
      </c>
      <c r="R254" s="59">
        <f t="shared" si="36"/>
        <v>41446964.829999998</v>
      </c>
      <c r="S254" s="59">
        <f t="shared" si="36"/>
        <v>0</v>
      </c>
      <c r="T254" s="68" t="s">
        <v>22</v>
      </c>
      <c r="U254" s="68" t="s">
        <v>22</v>
      </c>
      <c r="V254" s="62" t="s">
        <v>22</v>
      </c>
    </row>
    <row r="255" spans="1:22" s="9" customFormat="1" ht="30" customHeight="1" x14ac:dyDescent="0.25">
      <c r="A255" s="45" t="s">
        <v>165</v>
      </c>
      <c r="B255" s="45"/>
      <c r="C255" s="56" t="s">
        <v>226</v>
      </c>
      <c r="D255" s="56" t="s">
        <v>226</v>
      </c>
      <c r="E255" s="56" t="s">
        <v>226</v>
      </c>
      <c r="F255" s="56" t="s">
        <v>226</v>
      </c>
      <c r="G255" s="21" t="s">
        <v>226</v>
      </c>
      <c r="H255" s="21" t="s">
        <v>226</v>
      </c>
      <c r="I255" s="59">
        <f>SUM(I256:I276)</f>
        <v>32225.95</v>
      </c>
      <c r="J255" s="59">
        <f t="shared" ref="J255:S255" si="37">SUM(J256:J276)</f>
        <v>25254.760000000002</v>
      </c>
      <c r="K255" s="59">
        <f t="shared" si="37"/>
        <v>21047.16</v>
      </c>
      <c r="L255" s="60">
        <f t="shared" si="37"/>
        <v>954</v>
      </c>
      <c r="M255" s="59">
        <f t="shared" si="37"/>
        <v>31271659.27</v>
      </c>
      <c r="N255" s="59">
        <f t="shared" si="37"/>
        <v>0</v>
      </c>
      <c r="O255" s="59">
        <f t="shared" si="37"/>
        <v>0</v>
      </c>
      <c r="P255" s="59">
        <f t="shared" si="37"/>
        <v>0</v>
      </c>
      <c r="Q255" s="59">
        <f t="shared" si="37"/>
        <v>31271659.27</v>
      </c>
      <c r="R255" s="59">
        <f t="shared" si="37"/>
        <v>31271659.27</v>
      </c>
      <c r="S255" s="59">
        <f t="shared" si="37"/>
        <v>0</v>
      </c>
      <c r="T255" s="68" t="s">
        <v>22</v>
      </c>
      <c r="U255" s="68" t="s">
        <v>22</v>
      </c>
      <c r="V255" s="62" t="s">
        <v>22</v>
      </c>
    </row>
    <row r="256" spans="1:22" ht="45" customHeight="1" x14ac:dyDescent="0.25">
      <c r="A256" s="35">
        <v>1</v>
      </c>
      <c r="B256" s="18" t="s">
        <v>174</v>
      </c>
      <c r="C256" s="35" t="s">
        <v>23</v>
      </c>
      <c r="D256" s="35">
        <v>1983</v>
      </c>
      <c r="E256" s="35" t="s">
        <v>22</v>
      </c>
      <c r="F256" s="35" t="s">
        <v>87</v>
      </c>
      <c r="G256" s="10">
        <v>5</v>
      </c>
      <c r="H256" s="10">
        <v>6</v>
      </c>
      <c r="I256" s="58">
        <v>5546.9</v>
      </c>
      <c r="J256" s="58">
        <v>4196</v>
      </c>
      <c r="K256" s="58">
        <v>859.5</v>
      </c>
      <c r="L256" s="61">
        <v>246</v>
      </c>
      <c r="M256" s="58">
        <f>SUM(N256:Q256)</f>
        <v>5535849.2699999996</v>
      </c>
      <c r="N256" s="58">
        <v>0</v>
      </c>
      <c r="O256" s="58">
        <v>0</v>
      </c>
      <c r="P256" s="58">
        <v>0</v>
      </c>
      <c r="Q256" s="58">
        <f>'Таблица 3 '!C253</f>
        <v>5535849.2699999996</v>
      </c>
      <c r="R256" s="58">
        <f>Q256</f>
        <v>5535849.2699999996</v>
      </c>
      <c r="S256" s="58">
        <v>0</v>
      </c>
      <c r="T256" s="67">
        <f>M256/J256</f>
        <v>1319.3158412774069</v>
      </c>
      <c r="U256" s="67">
        <v>1319.3158412774069</v>
      </c>
      <c r="V256" s="57" t="s">
        <v>38</v>
      </c>
    </row>
    <row r="257" spans="1:22" ht="47.25" customHeight="1" x14ac:dyDescent="0.25">
      <c r="A257" s="35">
        <v>2</v>
      </c>
      <c r="B257" s="18" t="s">
        <v>635</v>
      </c>
      <c r="C257" s="35" t="s">
        <v>23</v>
      </c>
      <c r="D257" s="35">
        <v>1987</v>
      </c>
      <c r="E257" s="35" t="s">
        <v>22</v>
      </c>
      <c r="F257" s="35" t="s">
        <v>87</v>
      </c>
      <c r="G257" s="10">
        <v>5</v>
      </c>
      <c r="H257" s="10">
        <v>5</v>
      </c>
      <c r="I257" s="58">
        <v>2884.2</v>
      </c>
      <c r="J257" s="58">
        <v>1692.1</v>
      </c>
      <c r="K257" s="58">
        <v>1692.1</v>
      </c>
      <c r="L257" s="61">
        <v>10</v>
      </c>
      <c r="M257" s="58">
        <f t="shared" ref="M257:M276" si="38">SUM(N257:Q257)</f>
        <v>6154071.4500000002</v>
      </c>
      <c r="N257" s="58">
        <v>0</v>
      </c>
      <c r="O257" s="58">
        <v>0</v>
      </c>
      <c r="P257" s="58">
        <v>0</v>
      </c>
      <c r="Q257" s="58">
        <f>'Таблица 3 '!C254</f>
        <v>6154071.4500000002</v>
      </c>
      <c r="R257" s="58">
        <f>Q257</f>
        <v>6154071.4500000002</v>
      </c>
      <c r="S257" s="58">
        <v>0</v>
      </c>
      <c r="T257" s="67">
        <f>M257/J257</f>
        <v>3636.94311801903</v>
      </c>
      <c r="U257" s="67">
        <v>3636.94311801903</v>
      </c>
      <c r="V257" s="57" t="s">
        <v>38</v>
      </c>
    </row>
    <row r="258" spans="1:22" ht="47.25" customHeight="1" x14ac:dyDescent="0.25">
      <c r="A258" s="35">
        <v>3</v>
      </c>
      <c r="B258" s="18" t="s">
        <v>537</v>
      </c>
      <c r="C258" s="35" t="s">
        <v>23</v>
      </c>
      <c r="D258" s="35">
        <v>1965</v>
      </c>
      <c r="E258" s="35" t="s">
        <v>22</v>
      </c>
      <c r="F258" s="35" t="s">
        <v>495</v>
      </c>
      <c r="G258" s="10">
        <v>2</v>
      </c>
      <c r="H258" s="10">
        <v>2</v>
      </c>
      <c r="I258" s="58">
        <v>670.2</v>
      </c>
      <c r="J258" s="58">
        <v>616.70000000000005</v>
      </c>
      <c r="K258" s="58">
        <v>616.70000000000005</v>
      </c>
      <c r="L258" s="61">
        <v>18</v>
      </c>
      <c r="M258" s="58">
        <f t="shared" si="38"/>
        <v>1889478.56</v>
      </c>
      <c r="N258" s="58">
        <v>0</v>
      </c>
      <c r="O258" s="58">
        <v>0</v>
      </c>
      <c r="P258" s="58">
        <v>0</v>
      </c>
      <c r="Q258" s="58">
        <f>'Таблица 3 '!C255</f>
        <v>1889478.56</v>
      </c>
      <c r="R258" s="58">
        <f>Q258</f>
        <v>1889478.56</v>
      </c>
      <c r="S258" s="58">
        <v>0</v>
      </c>
      <c r="T258" s="67">
        <f>M258/J258</f>
        <v>3063.8536727744445</v>
      </c>
      <c r="U258" s="67">
        <v>3063.8536727744445</v>
      </c>
      <c r="V258" s="57" t="s">
        <v>38</v>
      </c>
    </row>
    <row r="259" spans="1:22" ht="47.25" customHeight="1" x14ac:dyDescent="0.25">
      <c r="A259" s="35">
        <v>4</v>
      </c>
      <c r="B259" s="18" t="s">
        <v>176</v>
      </c>
      <c r="C259" s="35" t="s">
        <v>23</v>
      </c>
      <c r="D259" s="35">
        <v>1971</v>
      </c>
      <c r="E259" s="35" t="s">
        <v>22</v>
      </c>
      <c r="F259" s="35" t="s">
        <v>393</v>
      </c>
      <c r="G259" s="10">
        <v>5</v>
      </c>
      <c r="H259" s="10">
        <v>4</v>
      </c>
      <c r="I259" s="58">
        <v>4306.42</v>
      </c>
      <c r="J259" s="58">
        <v>3141.12</v>
      </c>
      <c r="K259" s="58">
        <v>3012.72</v>
      </c>
      <c r="L259" s="61">
        <v>76</v>
      </c>
      <c r="M259" s="58">
        <f t="shared" si="38"/>
        <v>255152.11</v>
      </c>
      <c r="N259" s="58">
        <v>0</v>
      </c>
      <c r="O259" s="58">
        <v>0</v>
      </c>
      <c r="P259" s="58">
        <v>0</v>
      </c>
      <c r="Q259" s="58">
        <f>'Таблица 3 '!C256</f>
        <v>255152.11</v>
      </c>
      <c r="R259" s="58">
        <f>Q259</f>
        <v>255152.11</v>
      </c>
      <c r="S259" s="58">
        <v>0</v>
      </c>
      <c r="T259" s="67">
        <f>M259/J259</f>
        <v>81.229660121230637</v>
      </c>
      <c r="U259" s="67">
        <v>81.229660121230637</v>
      </c>
      <c r="V259" s="57" t="s">
        <v>38</v>
      </c>
    </row>
    <row r="260" spans="1:22" ht="47.25" customHeight="1" x14ac:dyDescent="0.25">
      <c r="A260" s="35">
        <v>5</v>
      </c>
      <c r="B260" s="18" t="s">
        <v>175</v>
      </c>
      <c r="C260" s="35" t="s">
        <v>23</v>
      </c>
      <c r="D260" s="35">
        <v>1970</v>
      </c>
      <c r="E260" s="35" t="s">
        <v>22</v>
      </c>
      <c r="F260" s="35" t="s">
        <v>393</v>
      </c>
      <c r="G260" s="10">
        <v>2</v>
      </c>
      <c r="H260" s="10">
        <v>2</v>
      </c>
      <c r="I260" s="58">
        <v>836.2</v>
      </c>
      <c r="J260" s="58">
        <v>732.9</v>
      </c>
      <c r="K260" s="58">
        <v>732.9</v>
      </c>
      <c r="L260" s="61">
        <v>31</v>
      </c>
      <c r="M260" s="58">
        <f t="shared" si="38"/>
        <v>101278.8</v>
      </c>
      <c r="N260" s="58">
        <v>0</v>
      </c>
      <c r="O260" s="58">
        <v>0</v>
      </c>
      <c r="P260" s="58">
        <v>0</v>
      </c>
      <c r="Q260" s="58">
        <f>'Таблица 3 '!C257</f>
        <v>101278.8</v>
      </c>
      <c r="R260" s="58">
        <f t="shared" ref="R260:R294" si="39">Q260</f>
        <v>101278.8</v>
      </c>
      <c r="S260" s="58">
        <v>0</v>
      </c>
      <c r="T260" s="67">
        <f t="shared" ref="T260:T294" si="40">M260/J260</f>
        <v>138.189111747851</v>
      </c>
      <c r="U260" s="67">
        <v>138.189111747851</v>
      </c>
      <c r="V260" s="57" t="s">
        <v>38</v>
      </c>
    </row>
    <row r="261" spans="1:22" ht="47.25" customHeight="1" x14ac:dyDescent="0.25">
      <c r="A261" s="35">
        <v>6</v>
      </c>
      <c r="B261" s="18" t="s">
        <v>161</v>
      </c>
      <c r="C261" s="35" t="s">
        <v>23</v>
      </c>
      <c r="D261" s="35">
        <v>1970</v>
      </c>
      <c r="E261" s="35" t="s">
        <v>22</v>
      </c>
      <c r="F261" s="35" t="s">
        <v>393</v>
      </c>
      <c r="G261" s="10">
        <v>2</v>
      </c>
      <c r="H261" s="10">
        <v>2</v>
      </c>
      <c r="I261" s="58">
        <v>1175.5</v>
      </c>
      <c r="J261" s="58">
        <v>725.9</v>
      </c>
      <c r="K261" s="58">
        <v>725.9</v>
      </c>
      <c r="L261" s="61">
        <v>35</v>
      </c>
      <c r="M261" s="58">
        <f t="shared" si="38"/>
        <v>188220</v>
      </c>
      <c r="N261" s="58">
        <v>0</v>
      </c>
      <c r="O261" s="58">
        <v>0</v>
      </c>
      <c r="P261" s="58">
        <v>0</v>
      </c>
      <c r="Q261" s="58">
        <f>'Таблица 3 '!C258</f>
        <v>188220</v>
      </c>
      <c r="R261" s="58">
        <f t="shared" si="39"/>
        <v>188220</v>
      </c>
      <c r="S261" s="58">
        <v>0</v>
      </c>
      <c r="T261" s="67">
        <f t="shared" si="40"/>
        <v>259.29191348670616</v>
      </c>
      <c r="U261" s="67">
        <v>259.29191348670616</v>
      </c>
      <c r="V261" s="57" t="s">
        <v>38</v>
      </c>
    </row>
    <row r="262" spans="1:22" ht="47.25" customHeight="1" x14ac:dyDescent="0.25">
      <c r="A262" s="35">
        <v>7</v>
      </c>
      <c r="B262" s="18" t="s">
        <v>172</v>
      </c>
      <c r="C262" s="35" t="s">
        <v>23</v>
      </c>
      <c r="D262" s="35">
        <v>1965</v>
      </c>
      <c r="E262" s="35">
        <v>2021</v>
      </c>
      <c r="F262" s="35" t="s">
        <v>393</v>
      </c>
      <c r="G262" s="10">
        <v>2</v>
      </c>
      <c r="H262" s="10">
        <v>2</v>
      </c>
      <c r="I262" s="58">
        <v>677.9</v>
      </c>
      <c r="J262" s="58">
        <v>636.5</v>
      </c>
      <c r="K262" s="58">
        <v>636.5</v>
      </c>
      <c r="L262" s="61">
        <v>28</v>
      </c>
      <c r="M262" s="58">
        <f t="shared" si="38"/>
        <v>1488209.4100000001</v>
      </c>
      <c r="N262" s="58">
        <v>0</v>
      </c>
      <c r="O262" s="58">
        <v>0</v>
      </c>
      <c r="P262" s="58">
        <v>0</v>
      </c>
      <c r="Q262" s="58">
        <f>'Таблица 3 '!C259</f>
        <v>1488209.4100000001</v>
      </c>
      <c r="R262" s="58">
        <f t="shared" si="39"/>
        <v>1488209.4100000001</v>
      </c>
      <c r="S262" s="58">
        <v>0</v>
      </c>
      <c r="T262" s="67">
        <f t="shared" si="40"/>
        <v>2338.1137627651219</v>
      </c>
      <c r="U262" s="67">
        <v>2338.1137627651219</v>
      </c>
      <c r="V262" s="57" t="s">
        <v>38</v>
      </c>
    </row>
    <row r="263" spans="1:22" ht="47.25" customHeight="1" x14ac:dyDescent="0.25">
      <c r="A263" s="35">
        <v>8</v>
      </c>
      <c r="B263" s="18" t="s">
        <v>539</v>
      </c>
      <c r="C263" s="35" t="s">
        <v>23</v>
      </c>
      <c r="D263" s="35">
        <v>1980</v>
      </c>
      <c r="E263" s="35" t="s">
        <v>22</v>
      </c>
      <c r="F263" s="35" t="s">
        <v>495</v>
      </c>
      <c r="G263" s="10">
        <v>2</v>
      </c>
      <c r="H263" s="10">
        <v>3</v>
      </c>
      <c r="I263" s="58">
        <v>1321.8</v>
      </c>
      <c r="J263" s="58">
        <v>969</v>
      </c>
      <c r="K263" s="58">
        <v>969</v>
      </c>
      <c r="L263" s="61">
        <v>40</v>
      </c>
      <c r="M263" s="58">
        <f t="shared" si="38"/>
        <v>2660311.15</v>
      </c>
      <c r="N263" s="58">
        <v>0</v>
      </c>
      <c r="O263" s="58">
        <v>0</v>
      </c>
      <c r="P263" s="58">
        <v>0</v>
      </c>
      <c r="Q263" s="58">
        <f>'Таблица 3 '!C260</f>
        <v>2660311.15</v>
      </c>
      <c r="R263" s="58">
        <f t="shared" si="39"/>
        <v>2660311.15</v>
      </c>
      <c r="S263" s="58">
        <v>0</v>
      </c>
      <c r="T263" s="67">
        <f t="shared" si="40"/>
        <v>2745.4191434468521</v>
      </c>
      <c r="U263" s="67">
        <v>2745.4191434468521</v>
      </c>
      <c r="V263" s="57" t="s">
        <v>38</v>
      </c>
    </row>
    <row r="264" spans="1:22" ht="47.25" customHeight="1" x14ac:dyDescent="0.25">
      <c r="A264" s="35">
        <v>9</v>
      </c>
      <c r="B264" s="18" t="s">
        <v>540</v>
      </c>
      <c r="C264" s="35" t="s">
        <v>23</v>
      </c>
      <c r="D264" s="35">
        <v>1955</v>
      </c>
      <c r="E264" s="35" t="s">
        <v>22</v>
      </c>
      <c r="F264" s="35" t="s">
        <v>495</v>
      </c>
      <c r="G264" s="10">
        <v>2</v>
      </c>
      <c r="H264" s="10">
        <v>2</v>
      </c>
      <c r="I264" s="58">
        <v>472.2</v>
      </c>
      <c r="J264" s="58">
        <v>443</v>
      </c>
      <c r="K264" s="58">
        <v>443</v>
      </c>
      <c r="L264" s="61">
        <v>13</v>
      </c>
      <c r="M264" s="58">
        <f t="shared" si="38"/>
        <v>1099665.6000000001</v>
      </c>
      <c r="N264" s="58">
        <v>0</v>
      </c>
      <c r="O264" s="58">
        <v>0</v>
      </c>
      <c r="P264" s="58">
        <v>0</v>
      </c>
      <c r="Q264" s="58">
        <f>'Таблица 3 '!C261</f>
        <v>1099665.6000000001</v>
      </c>
      <c r="R264" s="58">
        <f t="shared" si="39"/>
        <v>1099665.6000000001</v>
      </c>
      <c r="S264" s="58">
        <v>0</v>
      </c>
      <c r="T264" s="67">
        <f t="shared" si="40"/>
        <v>2482.3151241534993</v>
      </c>
      <c r="U264" s="67">
        <v>2482.3151241534993</v>
      </c>
      <c r="V264" s="57" t="s">
        <v>38</v>
      </c>
    </row>
    <row r="265" spans="1:22" ht="47.25" customHeight="1" x14ac:dyDescent="0.25">
      <c r="A265" s="35">
        <v>10</v>
      </c>
      <c r="B265" s="18" t="s">
        <v>160</v>
      </c>
      <c r="C265" s="35" t="s">
        <v>23</v>
      </c>
      <c r="D265" s="35">
        <v>1970</v>
      </c>
      <c r="E265" s="35">
        <v>2021</v>
      </c>
      <c r="F265" s="35" t="s">
        <v>393</v>
      </c>
      <c r="G265" s="10">
        <v>3</v>
      </c>
      <c r="H265" s="10">
        <v>2</v>
      </c>
      <c r="I265" s="58">
        <v>1626</v>
      </c>
      <c r="J265" s="58">
        <v>1069.5999999999999</v>
      </c>
      <c r="K265" s="58">
        <v>1069.5999999999999</v>
      </c>
      <c r="L265" s="61">
        <v>44</v>
      </c>
      <c r="M265" s="58">
        <f t="shared" si="38"/>
        <v>201906</v>
      </c>
      <c r="N265" s="58">
        <v>0</v>
      </c>
      <c r="O265" s="58">
        <v>0</v>
      </c>
      <c r="P265" s="58">
        <v>0</v>
      </c>
      <c r="Q265" s="58">
        <f>'Таблица 3 '!C262</f>
        <v>201906</v>
      </c>
      <c r="R265" s="58">
        <f t="shared" si="39"/>
        <v>201906</v>
      </c>
      <c r="S265" s="58">
        <v>0</v>
      </c>
      <c r="T265" s="67">
        <f t="shared" si="40"/>
        <v>188.76776364996263</v>
      </c>
      <c r="U265" s="67">
        <v>188.76776364996263</v>
      </c>
      <c r="V265" s="57" t="s">
        <v>38</v>
      </c>
    </row>
    <row r="266" spans="1:22" ht="47.25" customHeight="1" x14ac:dyDescent="0.25">
      <c r="A266" s="35">
        <v>11</v>
      </c>
      <c r="B266" s="18" t="s">
        <v>169</v>
      </c>
      <c r="C266" s="35" t="s">
        <v>23</v>
      </c>
      <c r="D266" s="35">
        <v>1957</v>
      </c>
      <c r="E266" s="35">
        <v>2019</v>
      </c>
      <c r="F266" s="35" t="s">
        <v>393</v>
      </c>
      <c r="G266" s="10">
        <v>2</v>
      </c>
      <c r="H266" s="10">
        <v>2</v>
      </c>
      <c r="I266" s="58">
        <v>896</v>
      </c>
      <c r="J266" s="58">
        <v>830</v>
      </c>
      <c r="K266" s="58">
        <v>830</v>
      </c>
      <c r="L266" s="61">
        <v>25</v>
      </c>
      <c r="M266" s="58">
        <f t="shared" si="38"/>
        <v>123531.05</v>
      </c>
      <c r="N266" s="58">
        <v>0</v>
      </c>
      <c r="O266" s="58">
        <v>0</v>
      </c>
      <c r="P266" s="58">
        <v>0</v>
      </c>
      <c r="Q266" s="58">
        <f>'Таблица 3 '!C263</f>
        <v>123531.05</v>
      </c>
      <c r="R266" s="58">
        <f t="shared" si="39"/>
        <v>123531.05</v>
      </c>
      <c r="S266" s="58">
        <v>0</v>
      </c>
      <c r="T266" s="67">
        <f t="shared" si="40"/>
        <v>148.8325903614458</v>
      </c>
      <c r="U266" s="67">
        <v>148.8325903614458</v>
      </c>
      <c r="V266" s="57" t="s">
        <v>38</v>
      </c>
    </row>
    <row r="267" spans="1:22" ht="47.25" customHeight="1" x14ac:dyDescent="0.25">
      <c r="A267" s="35">
        <v>12</v>
      </c>
      <c r="B267" s="18" t="s">
        <v>168</v>
      </c>
      <c r="C267" s="35" t="s">
        <v>23</v>
      </c>
      <c r="D267" s="35">
        <v>1963</v>
      </c>
      <c r="E267" s="35">
        <v>2016</v>
      </c>
      <c r="F267" s="35" t="s">
        <v>393</v>
      </c>
      <c r="G267" s="10">
        <v>2</v>
      </c>
      <c r="H267" s="10">
        <v>2</v>
      </c>
      <c r="I267" s="58">
        <v>893.9</v>
      </c>
      <c r="J267" s="58">
        <v>829.4</v>
      </c>
      <c r="K267" s="58">
        <v>829.4</v>
      </c>
      <c r="L267" s="61">
        <v>21</v>
      </c>
      <c r="M267" s="58">
        <f t="shared" si="38"/>
        <v>9150.48</v>
      </c>
      <c r="N267" s="58">
        <v>0</v>
      </c>
      <c r="O267" s="58">
        <v>0</v>
      </c>
      <c r="P267" s="58">
        <v>0</v>
      </c>
      <c r="Q267" s="58">
        <f>'Таблица 3 '!C264</f>
        <v>9150.48</v>
      </c>
      <c r="R267" s="58">
        <f t="shared" si="39"/>
        <v>9150.48</v>
      </c>
      <c r="S267" s="58">
        <v>0</v>
      </c>
      <c r="T267" s="67">
        <f t="shared" si="40"/>
        <v>11.032650108512177</v>
      </c>
      <c r="U267" s="67">
        <v>11.032650108512177</v>
      </c>
      <c r="V267" s="57" t="s">
        <v>38</v>
      </c>
    </row>
    <row r="268" spans="1:22" ht="47.25" customHeight="1" x14ac:dyDescent="0.25">
      <c r="A268" s="35">
        <v>13</v>
      </c>
      <c r="B268" s="18" t="s">
        <v>170</v>
      </c>
      <c r="C268" s="35" t="s">
        <v>23</v>
      </c>
      <c r="D268" s="35">
        <v>1961</v>
      </c>
      <c r="E268" s="35">
        <v>2018</v>
      </c>
      <c r="F268" s="35" t="s">
        <v>393</v>
      </c>
      <c r="G268" s="10">
        <v>2</v>
      </c>
      <c r="H268" s="10">
        <v>2</v>
      </c>
      <c r="I268" s="58">
        <v>886.1</v>
      </c>
      <c r="J268" s="58">
        <v>838.6</v>
      </c>
      <c r="K268" s="58">
        <v>838.6</v>
      </c>
      <c r="L268" s="61">
        <v>25</v>
      </c>
      <c r="M268" s="58">
        <f t="shared" si="38"/>
        <v>1666406.99</v>
      </c>
      <c r="N268" s="58">
        <v>0</v>
      </c>
      <c r="O268" s="58">
        <v>0</v>
      </c>
      <c r="P268" s="58">
        <v>0</v>
      </c>
      <c r="Q268" s="58">
        <f>'Таблица 3 '!C265</f>
        <v>1666406.99</v>
      </c>
      <c r="R268" s="58">
        <f t="shared" si="39"/>
        <v>1666406.99</v>
      </c>
      <c r="S268" s="58">
        <v>0</v>
      </c>
      <c r="T268" s="67">
        <f t="shared" si="40"/>
        <v>1987.1297281182924</v>
      </c>
      <c r="U268" s="67">
        <v>1987.1297281182924</v>
      </c>
      <c r="V268" s="57" t="s">
        <v>38</v>
      </c>
    </row>
    <row r="269" spans="1:22" ht="47.25" customHeight="1" x14ac:dyDescent="0.25">
      <c r="A269" s="35">
        <v>14</v>
      </c>
      <c r="B269" s="18" t="s">
        <v>544</v>
      </c>
      <c r="C269" s="35" t="s">
        <v>23</v>
      </c>
      <c r="D269" s="35">
        <v>1955</v>
      </c>
      <c r="E269" s="35" t="s">
        <v>22</v>
      </c>
      <c r="F269" s="35" t="s">
        <v>495</v>
      </c>
      <c r="G269" s="10">
        <v>2</v>
      </c>
      <c r="H269" s="10">
        <v>2</v>
      </c>
      <c r="I269" s="58">
        <v>444.5</v>
      </c>
      <c r="J269" s="58">
        <v>395.2</v>
      </c>
      <c r="K269" s="58">
        <v>395.2</v>
      </c>
      <c r="L269" s="61">
        <v>16</v>
      </c>
      <c r="M269" s="58">
        <f t="shared" si="38"/>
        <v>562305.6</v>
      </c>
      <c r="N269" s="58">
        <v>0</v>
      </c>
      <c r="O269" s="58">
        <v>0</v>
      </c>
      <c r="P269" s="58">
        <v>0</v>
      </c>
      <c r="Q269" s="58">
        <f>'Таблица 3 '!C266</f>
        <v>562305.6</v>
      </c>
      <c r="R269" s="58">
        <f t="shared" si="39"/>
        <v>562305.6</v>
      </c>
      <c r="S269" s="58">
        <v>0</v>
      </c>
      <c r="T269" s="67">
        <f t="shared" si="40"/>
        <v>1422.838056680162</v>
      </c>
      <c r="U269" s="67">
        <v>1422.838056680162</v>
      </c>
      <c r="V269" s="57" t="s">
        <v>38</v>
      </c>
    </row>
    <row r="270" spans="1:22" ht="47.25" customHeight="1" x14ac:dyDescent="0.25">
      <c r="A270" s="35">
        <v>15</v>
      </c>
      <c r="B270" s="18" t="s">
        <v>171</v>
      </c>
      <c r="C270" s="35" t="s">
        <v>23</v>
      </c>
      <c r="D270" s="35">
        <v>1956</v>
      </c>
      <c r="E270" s="35" t="s">
        <v>22</v>
      </c>
      <c r="F270" s="35" t="s">
        <v>393</v>
      </c>
      <c r="G270" s="10">
        <v>2</v>
      </c>
      <c r="H270" s="10">
        <v>2</v>
      </c>
      <c r="I270" s="58">
        <v>929.8</v>
      </c>
      <c r="J270" s="58">
        <v>927.8</v>
      </c>
      <c r="K270" s="58">
        <v>668.8</v>
      </c>
      <c r="L270" s="61">
        <v>34</v>
      </c>
      <c r="M270" s="58">
        <f t="shared" si="38"/>
        <v>7786.22</v>
      </c>
      <c r="N270" s="58">
        <v>0</v>
      </c>
      <c r="O270" s="58">
        <v>0</v>
      </c>
      <c r="P270" s="58">
        <v>0</v>
      </c>
      <c r="Q270" s="58">
        <f>'Таблица 3 '!C267</f>
        <v>7786.22</v>
      </c>
      <c r="R270" s="58">
        <f t="shared" si="39"/>
        <v>7786.22</v>
      </c>
      <c r="S270" s="58">
        <v>0</v>
      </c>
      <c r="T270" s="67">
        <f t="shared" si="40"/>
        <v>8.3921319249838326</v>
      </c>
      <c r="U270" s="67">
        <v>8.3921319249838326</v>
      </c>
      <c r="V270" s="57" t="s">
        <v>38</v>
      </c>
    </row>
    <row r="271" spans="1:22" ht="47.25" customHeight="1" x14ac:dyDescent="0.25">
      <c r="A271" s="35">
        <v>16</v>
      </c>
      <c r="B271" s="18" t="s">
        <v>177</v>
      </c>
      <c r="C271" s="35" t="s">
        <v>23</v>
      </c>
      <c r="D271" s="35">
        <v>1953</v>
      </c>
      <c r="E271" s="35" t="s">
        <v>22</v>
      </c>
      <c r="F271" s="35" t="s">
        <v>393</v>
      </c>
      <c r="G271" s="10">
        <v>2</v>
      </c>
      <c r="H271" s="10">
        <v>2</v>
      </c>
      <c r="I271" s="58">
        <v>1340.2</v>
      </c>
      <c r="J271" s="58">
        <v>1316.4</v>
      </c>
      <c r="K271" s="58">
        <v>1316.4</v>
      </c>
      <c r="L271" s="61">
        <v>46</v>
      </c>
      <c r="M271" s="58">
        <f t="shared" si="38"/>
        <v>126419.04</v>
      </c>
      <c r="N271" s="58">
        <v>0</v>
      </c>
      <c r="O271" s="58">
        <v>0</v>
      </c>
      <c r="P271" s="58">
        <v>0</v>
      </c>
      <c r="Q271" s="58">
        <f>'Таблица 3 '!C268</f>
        <v>126419.04</v>
      </c>
      <c r="R271" s="58">
        <f t="shared" si="39"/>
        <v>126419.04</v>
      </c>
      <c r="S271" s="58">
        <v>0</v>
      </c>
      <c r="T271" s="67">
        <f t="shared" si="40"/>
        <v>96.033910665451216</v>
      </c>
      <c r="U271" s="67">
        <v>96.033910665451216</v>
      </c>
      <c r="V271" s="57" t="s">
        <v>38</v>
      </c>
    </row>
    <row r="272" spans="1:22" ht="47.25" customHeight="1" x14ac:dyDescent="0.25">
      <c r="A272" s="35">
        <v>17</v>
      </c>
      <c r="B272" s="18" t="s">
        <v>603</v>
      </c>
      <c r="C272" s="35" t="s">
        <v>23</v>
      </c>
      <c r="D272" s="35" t="s">
        <v>54</v>
      </c>
      <c r="E272" s="35" t="s">
        <v>22</v>
      </c>
      <c r="F272" s="35" t="s">
        <v>495</v>
      </c>
      <c r="G272" s="10">
        <v>5</v>
      </c>
      <c r="H272" s="10">
        <v>8</v>
      </c>
      <c r="I272" s="58">
        <v>5246.83</v>
      </c>
      <c r="J272" s="58">
        <v>4442</v>
      </c>
      <c r="K272" s="58">
        <v>4211.7</v>
      </c>
      <c r="L272" s="61">
        <v>176</v>
      </c>
      <c r="M272" s="58">
        <f t="shared" si="38"/>
        <v>245087.65</v>
      </c>
      <c r="N272" s="58">
        <v>0</v>
      </c>
      <c r="O272" s="58">
        <v>0</v>
      </c>
      <c r="P272" s="58">
        <v>0</v>
      </c>
      <c r="Q272" s="58">
        <f>'Таблица 3 '!C269</f>
        <v>245087.65</v>
      </c>
      <c r="R272" s="58">
        <f t="shared" si="39"/>
        <v>245087.65</v>
      </c>
      <c r="S272" s="58">
        <v>0</v>
      </c>
      <c r="T272" s="67">
        <f t="shared" si="40"/>
        <v>55.175067537145431</v>
      </c>
      <c r="U272" s="67">
        <v>55.175067537145431</v>
      </c>
      <c r="V272" s="57" t="s">
        <v>38</v>
      </c>
    </row>
    <row r="273" spans="1:22" ht="47.25" customHeight="1" x14ac:dyDescent="0.25">
      <c r="A273" s="35">
        <v>18</v>
      </c>
      <c r="B273" s="18" t="s">
        <v>173</v>
      </c>
      <c r="C273" s="35" t="s">
        <v>23</v>
      </c>
      <c r="D273" s="35">
        <v>1963</v>
      </c>
      <c r="E273" s="35" t="s">
        <v>22</v>
      </c>
      <c r="F273" s="35" t="s">
        <v>393</v>
      </c>
      <c r="G273" s="10">
        <v>2</v>
      </c>
      <c r="H273" s="10">
        <v>2</v>
      </c>
      <c r="I273" s="58">
        <v>1146.0999999999999</v>
      </c>
      <c r="J273" s="58">
        <v>621.14</v>
      </c>
      <c r="K273" s="58">
        <v>505.74</v>
      </c>
      <c r="L273" s="61">
        <v>26</v>
      </c>
      <c r="M273" s="58">
        <f t="shared" si="38"/>
        <v>7291497.8400000008</v>
      </c>
      <c r="N273" s="58">
        <v>0</v>
      </c>
      <c r="O273" s="58">
        <v>0</v>
      </c>
      <c r="P273" s="58">
        <v>0</v>
      </c>
      <c r="Q273" s="58">
        <f>'Таблица 3 '!C270</f>
        <v>7291497.8400000008</v>
      </c>
      <c r="R273" s="58">
        <f t="shared" si="39"/>
        <v>7291497.8400000008</v>
      </c>
      <c r="S273" s="58">
        <v>0</v>
      </c>
      <c r="T273" s="67">
        <f t="shared" si="40"/>
        <v>11738.895965482823</v>
      </c>
      <c r="U273" s="67">
        <v>11738.895965482823</v>
      </c>
      <c r="V273" s="57" t="s">
        <v>38</v>
      </c>
    </row>
    <row r="274" spans="1:22" ht="47.25" customHeight="1" x14ac:dyDescent="0.25">
      <c r="A274" s="35">
        <v>19</v>
      </c>
      <c r="B274" s="18" t="s">
        <v>605</v>
      </c>
      <c r="C274" s="35" t="s">
        <v>23</v>
      </c>
      <c r="D274" s="35">
        <v>1959</v>
      </c>
      <c r="E274" s="35">
        <v>2021</v>
      </c>
      <c r="F274" s="35" t="s">
        <v>393</v>
      </c>
      <c r="G274" s="10">
        <v>2</v>
      </c>
      <c r="H274" s="10">
        <v>1</v>
      </c>
      <c r="I274" s="58">
        <v>291.2</v>
      </c>
      <c r="J274" s="58">
        <v>281</v>
      </c>
      <c r="K274" s="58">
        <v>242.6</v>
      </c>
      <c r="L274" s="61">
        <v>17</v>
      </c>
      <c r="M274" s="58">
        <f t="shared" si="38"/>
        <v>1143064.5999999999</v>
      </c>
      <c r="N274" s="58">
        <v>0</v>
      </c>
      <c r="O274" s="58">
        <v>0</v>
      </c>
      <c r="P274" s="58">
        <v>0</v>
      </c>
      <c r="Q274" s="58">
        <f>'Таблица 3 '!C271</f>
        <v>1143064.5999999999</v>
      </c>
      <c r="R274" s="58">
        <f t="shared" si="39"/>
        <v>1143064.5999999999</v>
      </c>
      <c r="S274" s="58">
        <v>0</v>
      </c>
      <c r="T274" s="67">
        <f t="shared" si="40"/>
        <v>4067.8455516014228</v>
      </c>
      <c r="U274" s="67">
        <v>4067.8455516014228</v>
      </c>
      <c r="V274" s="57" t="s">
        <v>38</v>
      </c>
    </row>
    <row r="275" spans="1:22" ht="47.25" customHeight="1" x14ac:dyDescent="0.25">
      <c r="A275" s="35">
        <v>20</v>
      </c>
      <c r="B275" s="18" t="s">
        <v>606</v>
      </c>
      <c r="C275" s="35" t="s">
        <v>23</v>
      </c>
      <c r="D275" s="35">
        <v>1961</v>
      </c>
      <c r="E275" s="35">
        <v>2018</v>
      </c>
      <c r="F275" s="35" t="s">
        <v>393</v>
      </c>
      <c r="G275" s="10">
        <v>2</v>
      </c>
      <c r="H275" s="10">
        <v>1</v>
      </c>
      <c r="I275" s="58">
        <v>319.89999999999998</v>
      </c>
      <c r="J275" s="58">
        <v>276</v>
      </c>
      <c r="K275" s="58">
        <v>244.8</v>
      </c>
      <c r="L275" s="61">
        <v>17</v>
      </c>
      <c r="M275" s="58">
        <f t="shared" si="38"/>
        <v>427884.83999999997</v>
      </c>
      <c r="N275" s="58">
        <v>0</v>
      </c>
      <c r="O275" s="58">
        <v>0</v>
      </c>
      <c r="P275" s="58">
        <v>0</v>
      </c>
      <c r="Q275" s="58">
        <f>'Таблица 3 '!C272</f>
        <v>427884.83999999997</v>
      </c>
      <c r="R275" s="58">
        <f t="shared" si="39"/>
        <v>427884.83999999997</v>
      </c>
      <c r="S275" s="58">
        <v>0</v>
      </c>
      <c r="T275" s="67">
        <f t="shared" si="40"/>
        <v>1550.3073913043477</v>
      </c>
      <c r="U275" s="67">
        <v>1550.3073913043477</v>
      </c>
      <c r="V275" s="57" t="s">
        <v>38</v>
      </c>
    </row>
    <row r="276" spans="1:22" ht="47.25" customHeight="1" x14ac:dyDescent="0.25">
      <c r="A276" s="35">
        <v>21</v>
      </c>
      <c r="B276" s="18" t="s">
        <v>607</v>
      </c>
      <c r="C276" s="35" t="s">
        <v>23</v>
      </c>
      <c r="D276" s="35">
        <v>1961</v>
      </c>
      <c r="E276" s="35">
        <v>2021</v>
      </c>
      <c r="F276" s="35" t="s">
        <v>393</v>
      </c>
      <c r="G276" s="10">
        <v>2</v>
      </c>
      <c r="H276" s="10">
        <v>1</v>
      </c>
      <c r="I276" s="58">
        <v>314.10000000000002</v>
      </c>
      <c r="J276" s="58">
        <v>274.39999999999998</v>
      </c>
      <c r="K276" s="58">
        <v>206</v>
      </c>
      <c r="L276" s="61">
        <v>10</v>
      </c>
      <c r="M276" s="58">
        <f t="shared" si="38"/>
        <v>94382.61</v>
      </c>
      <c r="N276" s="58">
        <v>0</v>
      </c>
      <c r="O276" s="58">
        <v>0</v>
      </c>
      <c r="P276" s="58">
        <v>0</v>
      </c>
      <c r="Q276" s="58">
        <f>'Таблица 3 '!C273</f>
        <v>94382.61</v>
      </c>
      <c r="R276" s="58">
        <f t="shared" si="39"/>
        <v>94382.61</v>
      </c>
      <c r="S276" s="58">
        <v>0</v>
      </c>
      <c r="T276" s="67">
        <f t="shared" si="40"/>
        <v>343.95994897959184</v>
      </c>
      <c r="U276" s="67">
        <v>343.95994897959184</v>
      </c>
      <c r="V276" s="57" t="s">
        <v>38</v>
      </c>
    </row>
    <row r="277" spans="1:22" s="9" customFormat="1" ht="29.25" customHeight="1" x14ac:dyDescent="0.25">
      <c r="A277" s="45" t="s">
        <v>164</v>
      </c>
      <c r="B277" s="45"/>
      <c r="C277" s="56" t="s">
        <v>226</v>
      </c>
      <c r="D277" s="56" t="s">
        <v>226</v>
      </c>
      <c r="E277" s="56" t="s">
        <v>226</v>
      </c>
      <c r="F277" s="56" t="s">
        <v>226</v>
      </c>
      <c r="G277" s="21" t="s">
        <v>226</v>
      </c>
      <c r="H277" s="21" t="s">
        <v>226</v>
      </c>
      <c r="I277" s="59">
        <f>SUM(I278:I282)</f>
        <v>4406.1000000000004</v>
      </c>
      <c r="J277" s="59">
        <f t="shared" ref="J277:S277" si="41">SUM(J278:J282)</f>
        <v>3996</v>
      </c>
      <c r="K277" s="59">
        <f t="shared" si="41"/>
        <v>3856.3999999999996</v>
      </c>
      <c r="L277" s="60">
        <f t="shared" si="41"/>
        <v>187</v>
      </c>
      <c r="M277" s="59">
        <f t="shared" si="41"/>
        <v>10175305.560000002</v>
      </c>
      <c r="N277" s="59">
        <f t="shared" si="41"/>
        <v>0</v>
      </c>
      <c r="O277" s="59">
        <f t="shared" si="41"/>
        <v>0</v>
      </c>
      <c r="P277" s="59">
        <f t="shared" si="41"/>
        <v>0</v>
      </c>
      <c r="Q277" s="59">
        <f t="shared" si="41"/>
        <v>10175305.560000002</v>
      </c>
      <c r="R277" s="59">
        <f t="shared" si="41"/>
        <v>10175305.560000002</v>
      </c>
      <c r="S277" s="59">
        <f t="shared" si="41"/>
        <v>0</v>
      </c>
      <c r="T277" s="68" t="s">
        <v>22</v>
      </c>
      <c r="U277" s="68" t="s">
        <v>22</v>
      </c>
      <c r="V277" s="62" t="s">
        <v>22</v>
      </c>
    </row>
    <row r="278" spans="1:22" ht="45" customHeight="1" x14ac:dyDescent="0.25">
      <c r="A278" s="35">
        <v>1</v>
      </c>
      <c r="B278" s="18" t="s">
        <v>167</v>
      </c>
      <c r="C278" s="35" t="s">
        <v>23</v>
      </c>
      <c r="D278" s="35">
        <v>1977</v>
      </c>
      <c r="E278" s="35">
        <v>2021</v>
      </c>
      <c r="F278" s="35" t="s">
        <v>393</v>
      </c>
      <c r="G278" s="10">
        <v>3</v>
      </c>
      <c r="H278" s="10">
        <v>3</v>
      </c>
      <c r="I278" s="58">
        <v>1138.0999999999999</v>
      </c>
      <c r="J278" s="58">
        <v>1080</v>
      </c>
      <c r="K278" s="58">
        <v>1080</v>
      </c>
      <c r="L278" s="61">
        <v>50</v>
      </c>
      <c r="M278" s="58">
        <f>SUM(N278:Q278)</f>
        <v>1084779.8500000001</v>
      </c>
      <c r="N278" s="58">
        <v>0</v>
      </c>
      <c r="O278" s="58">
        <v>0</v>
      </c>
      <c r="P278" s="58">
        <v>0</v>
      </c>
      <c r="Q278" s="58">
        <f>'Таблица 3 '!C275</f>
        <v>1084779.8500000001</v>
      </c>
      <c r="R278" s="58">
        <f t="shared" si="39"/>
        <v>1084779.8500000001</v>
      </c>
      <c r="S278" s="58">
        <v>0</v>
      </c>
      <c r="T278" s="67">
        <f t="shared" si="40"/>
        <v>1004.4257870370371</v>
      </c>
      <c r="U278" s="67">
        <v>1004.4257870370371</v>
      </c>
      <c r="V278" s="57" t="s">
        <v>38</v>
      </c>
    </row>
    <row r="279" spans="1:22" ht="45" customHeight="1" x14ac:dyDescent="0.25">
      <c r="A279" s="35">
        <v>2</v>
      </c>
      <c r="B279" s="18" t="s">
        <v>179</v>
      </c>
      <c r="C279" s="35" t="s">
        <v>23</v>
      </c>
      <c r="D279" s="35">
        <v>1959</v>
      </c>
      <c r="E279" s="35">
        <v>2019</v>
      </c>
      <c r="F279" s="35" t="s">
        <v>393</v>
      </c>
      <c r="G279" s="10">
        <v>2</v>
      </c>
      <c r="H279" s="10">
        <v>2</v>
      </c>
      <c r="I279" s="58">
        <v>519.20000000000005</v>
      </c>
      <c r="J279" s="58">
        <v>459.8</v>
      </c>
      <c r="K279" s="58">
        <v>459.8</v>
      </c>
      <c r="L279" s="61">
        <v>12</v>
      </c>
      <c r="M279" s="58">
        <f>SUM(N279:Q279)</f>
        <v>2700564.99</v>
      </c>
      <c r="N279" s="58">
        <v>0</v>
      </c>
      <c r="O279" s="58">
        <v>0</v>
      </c>
      <c r="P279" s="58">
        <v>0</v>
      </c>
      <c r="Q279" s="58">
        <f>'Таблица 3 '!C276</f>
        <v>2700564.99</v>
      </c>
      <c r="R279" s="58">
        <f t="shared" si="39"/>
        <v>2700564.99</v>
      </c>
      <c r="S279" s="58">
        <v>0</v>
      </c>
      <c r="T279" s="67">
        <f t="shared" si="40"/>
        <v>5873.347085689431</v>
      </c>
      <c r="U279" s="67">
        <v>5873.347085689431</v>
      </c>
      <c r="V279" s="57" t="s">
        <v>38</v>
      </c>
    </row>
    <row r="280" spans="1:22" ht="45" customHeight="1" x14ac:dyDescent="0.25">
      <c r="A280" s="35">
        <v>3</v>
      </c>
      <c r="B280" s="18" t="s">
        <v>406</v>
      </c>
      <c r="C280" s="35" t="s">
        <v>23</v>
      </c>
      <c r="D280" s="35">
        <v>1983</v>
      </c>
      <c r="E280" s="35" t="s">
        <v>22</v>
      </c>
      <c r="F280" s="35" t="s">
        <v>393</v>
      </c>
      <c r="G280" s="10">
        <v>3</v>
      </c>
      <c r="H280" s="10">
        <v>2</v>
      </c>
      <c r="I280" s="58">
        <v>1083.2</v>
      </c>
      <c r="J280" s="58">
        <v>999</v>
      </c>
      <c r="K280" s="58">
        <v>948.4</v>
      </c>
      <c r="L280" s="61">
        <v>45</v>
      </c>
      <c r="M280" s="58">
        <f>SUM(N280:Q280)</f>
        <v>4341781.5200000005</v>
      </c>
      <c r="N280" s="58">
        <v>0</v>
      </c>
      <c r="O280" s="58">
        <v>0</v>
      </c>
      <c r="P280" s="58">
        <v>0</v>
      </c>
      <c r="Q280" s="58">
        <f>'Таблица 3 '!C277</f>
        <v>4341781.5200000005</v>
      </c>
      <c r="R280" s="58">
        <f t="shared" si="39"/>
        <v>4341781.5200000005</v>
      </c>
      <c r="S280" s="58">
        <v>0</v>
      </c>
      <c r="T280" s="67">
        <f t="shared" si="40"/>
        <v>4346.1276476476478</v>
      </c>
      <c r="U280" s="67">
        <v>4346.1276476476478</v>
      </c>
      <c r="V280" s="57" t="s">
        <v>38</v>
      </c>
    </row>
    <row r="281" spans="1:22" ht="45" customHeight="1" x14ac:dyDescent="0.25">
      <c r="A281" s="35">
        <v>4</v>
      </c>
      <c r="B281" s="18" t="s">
        <v>180</v>
      </c>
      <c r="C281" s="35" t="s">
        <v>23</v>
      </c>
      <c r="D281" s="35">
        <v>1986</v>
      </c>
      <c r="E281" s="35">
        <v>2017</v>
      </c>
      <c r="F281" s="35" t="s">
        <v>393</v>
      </c>
      <c r="G281" s="10">
        <v>5</v>
      </c>
      <c r="H281" s="10">
        <v>1</v>
      </c>
      <c r="I281" s="58">
        <v>973.6</v>
      </c>
      <c r="J281" s="58">
        <v>818</v>
      </c>
      <c r="K281" s="58">
        <v>729</v>
      </c>
      <c r="L281" s="61">
        <v>45</v>
      </c>
      <c r="M281" s="58">
        <f>SUM(N281:Q281)</f>
        <v>791920.79999999993</v>
      </c>
      <c r="N281" s="58">
        <v>0</v>
      </c>
      <c r="O281" s="58">
        <v>0</v>
      </c>
      <c r="P281" s="58">
        <v>0</v>
      </c>
      <c r="Q281" s="58">
        <f>'Таблица 3 '!C278</f>
        <v>791920.79999999993</v>
      </c>
      <c r="R281" s="58">
        <f t="shared" si="39"/>
        <v>791920.79999999993</v>
      </c>
      <c r="S281" s="58">
        <v>0</v>
      </c>
      <c r="T281" s="67">
        <f t="shared" si="40"/>
        <v>968.11833740831287</v>
      </c>
      <c r="U281" s="67">
        <v>968.11833740831287</v>
      </c>
      <c r="V281" s="57" t="s">
        <v>38</v>
      </c>
    </row>
    <row r="282" spans="1:22" ht="45" customHeight="1" x14ac:dyDescent="0.25">
      <c r="A282" s="35">
        <v>5</v>
      </c>
      <c r="B282" s="18" t="s">
        <v>589</v>
      </c>
      <c r="C282" s="35" t="s">
        <v>23</v>
      </c>
      <c r="D282" s="35">
        <v>1958</v>
      </c>
      <c r="E282" s="35" t="s">
        <v>22</v>
      </c>
      <c r="F282" s="35" t="s">
        <v>399</v>
      </c>
      <c r="G282" s="10">
        <v>2</v>
      </c>
      <c r="H282" s="10">
        <v>2</v>
      </c>
      <c r="I282" s="58">
        <v>692</v>
      </c>
      <c r="J282" s="58">
        <v>639.20000000000005</v>
      </c>
      <c r="K282" s="58">
        <v>639.20000000000005</v>
      </c>
      <c r="L282" s="61">
        <v>35</v>
      </c>
      <c r="M282" s="58">
        <f>SUM(N282:Q282)</f>
        <v>1256258.3999999999</v>
      </c>
      <c r="N282" s="58">
        <v>0</v>
      </c>
      <c r="O282" s="58">
        <v>0</v>
      </c>
      <c r="P282" s="58">
        <v>0</v>
      </c>
      <c r="Q282" s="58">
        <f>'Таблица 3 '!C279</f>
        <v>1256258.3999999999</v>
      </c>
      <c r="R282" s="58">
        <f t="shared" si="39"/>
        <v>1256258.3999999999</v>
      </c>
      <c r="S282" s="58">
        <v>0</v>
      </c>
      <c r="T282" s="67">
        <f t="shared" si="40"/>
        <v>1965.3604505632038</v>
      </c>
      <c r="U282" s="67">
        <v>1965.3604505632038</v>
      </c>
      <c r="V282" s="57" t="s">
        <v>38</v>
      </c>
    </row>
    <row r="283" spans="1:22" s="9" customFormat="1" ht="32.25" customHeight="1" x14ac:dyDescent="0.25">
      <c r="A283" s="45" t="s">
        <v>423</v>
      </c>
      <c r="B283" s="45"/>
      <c r="C283" s="56" t="s">
        <v>226</v>
      </c>
      <c r="D283" s="56" t="s">
        <v>226</v>
      </c>
      <c r="E283" s="56" t="s">
        <v>226</v>
      </c>
      <c r="F283" s="56" t="s">
        <v>226</v>
      </c>
      <c r="G283" s="21" t="s">
        <v>226</v>
      </c>
      <c r="H283" s="21" t="s">
        <v>226</v>
      </c>
      <c r="I283" s="59">
        <f>I284</f>
        <v>430.3</v>
      </c>
      <c r="J283" s="59">
        <f t="shared" ref="J283:S284" si="42">J284</f>
        <v>380.39</v>
      </c>
      <c r="K283" s="59">
        <f t="shared" si="42"/>
        <v>336.64</v>
      </c>
      <c r="L283" s="60">
        <f t="shared" si="42"/>
        <v>25</v>
      </c>
      <c r="M283" s="59">
        <f t="shared" si="42"/>
        <v>561807.92999999993</v>
      </c>
      <c r="N283" s="59">
        <f t="shared" si="42"/>
        <v>0</v>
      </c>
      <c r="O283" s="59">
        <f t="shared" si="42"/>
        <v>0</v>
      </c>
      <c r="P283" s="59">
        <f t="shared" si="42"/>
        <v>0</v>
      </c>
      <c r="Q283" s="59">
        <f t="shared" si="42"/>
        <v>561807.92999999993</v>
      </c>
      <c r="R283" s="59">
        <f t="shared" si="42"/>
        <v>561807.92999999993</v>
      </c>
      <c r="S283" s="59">
        <f t="shared" si="42"/>
        <v>0</v>
      </c>
      <c r="T283" s="68" t="s">
        <v>226</v>
      </c>
      <c r="U283" s="68" t="s">
        <v>226</v>
      </c>
      <c r="V283" s="62" t="s">
        <v>226</v>
      </c>
    </row>
    <row r="284" spans="1:22" s="9" customFormat="1" ht="27" customHeight="1" x14ac:dyDescent="0.25">
      <c r="A284" s="45" t="s">
        <v>672</v>
      </c>
      <c r="B284" s="45"/>
      <c r="C284" s="56" t="s">
        <v>226</v>
      </c>
      <c r="D284" s="56" t="s">
        <v>226</v>
      </c>
      <c r="E284" s="56" t="s">
        <v>226</v>
      </c>
      <c r="F284" s="56" t="s">
        <v>226</v>
      </c>
      <c r="G284" s="21" t="s">
        <v>226</v>
      </c>
      <c r="H284" s="21" t="s">
        <v>226</v>
      </c>
      <c r="I284" s="59">
        <f>I285</f>
        <v>430.3</v>
      </c>
      <c r="J284" s="59">
        <f t="shared" si="42"/>
        <v>380.39</v>
      </c>
      <c r="K284" s="59">
        <f t="shared" si="42"/>
        <v>336.64</v>
      </c>
      <c r="L284" s="60">
        <f t="shared" si="42"/>
        <v>25</v>
      </c>
      <c r="M284" s="59">
        <f t="shared" si="42"/>
        <v>561807.92999999993</v>
      </c>
      <c r="N284" s="59">
        <f t="shared" si="42"/>
        <v>0</v>
      </c>
      <c r="O284" s="59">
        <f t="shared" si="42"/>
        <v>0</v>
      </c>
      <c r="P284" s="59">
        <f t="shared" si="42"/>
        <v>0</v>
      </c>
      <c r="Q284" s="59">
        <f t="shared" si="42"/>
        <v>561807.92999999993</v>
      </c>
      <c r="R284" s="59">
        <f t="shared" si="42"/>
        <v>561807.92999999993</v>
      </c>
      <c r="S284" s="59">
        <f t="shared" si="42"/>
        <v>0</v>
      </c>
      <c r="T284" s="68" t="s">
        <v>226</v>
      </c>
      <c r="U284" s="68" t="s">
        <v>226</v>
      </c>
      <c r="V284" s="62" t="s">
        <v>226</v>
      </c>
    </row>
    <row r="285" spans="1:22" ht="46.5" customHeight="1" x14ac:dyDescent="0.25">
      <c r="A285" s="35">
        <v>1</v>
      </c>
      <c r="B285" s="18" t="s">
        <v>185</v>
      </c>
      <c r="C285" s="35" t="s">
        <v>23</v>
      </c>
      <c r="D285" s="35">
        <v>1964</v>
      </c>
      <c r="E285" s="35">
        <v>2022</v>
      </c>
      <c r="F285" s="35" t="s">
        <v>393</v>
      </c>
      <c r="G285" s="10">
        <v>2</v>
      </c>
      <c r="H285" s="10">
        <v>2</v>
      </c>
      <c r="I285" s="58">
        <v>430.3</v>
      </c>
      <c r="J285" s="58">
        <v>380.39</v>
      </c>
      <c r="K285" s="58">
        <v>336.64</v>
      </c>
      <c r="L285" s="61">
        <v>25</v>
      </c>
      <c r="M285" s="58">
        <f>SUM(N285:Q285)</f>
        <v>561807.92999999993</v>
      </c>
      <c r="N285" s="58">
        <v>0</v>
      </c>
      <c r="O285" s="58">
        <v>0</v>
      </c>
      <c r="P285" s="58">
        <v>0</v>
      </c>
      <c r="Q285" s="58">
        <f>'Таблица 3 '!C282</f>
        <v>561807.92999999993</v>
      </c>
      <c r="R285" s="58">
        <f t="shared" si="39"/>
        <v>561807.92999999993</v>
      </c>
      <c r="S285" s="58">
        <v>0</v>
      </c>
      <c r="T285" s="67">
        <f t="shared" si="40"/>
        <v>1476.9261284471199</v>
      </c>
      <c r="U285" s="67">
        <v>1476.9261284471199</v>
      </c>
      <c r="V285" s="57" t="s">
        <v>38</v>
      </c>
    </row>
    <row r="286" spans="1:22" s="9" customFormat="1" ht="27.75" customHeight="1" x14ac:dyDescent="0.25">
      <c r="A286" s="45" t="s">
        <v>24</v>
      </c>
      <c r="B286" s="45"/>
      <c r="C286" s="56" t="s">
        <v>226</v>
      </c>
      <c r="D286" s="56" t="s">
        <v>226</v>
      </c>
      <c r="E286" s="56" t="s">
        <v>226</v>
      </c>
      <c r="F286" s="56" t="s">
        <v>226</v>
      </c>
      <c r="G286" s="21" t="s">
        <v>226</v>
      </c>
      <c r="H286" s="21" t="s">
        <v>226</v>
      </c>
      <c r="I286" s="59">
        <f>I290+I287+I295+I297</f>
        <v>15799.090000000002</v>
      </c>
      <c r="J286" s="59">
        <f t="shared" ref="J286:S286" si="43">J290+J287+J295+J297</f>
        <v>13677.170000000002</v>
      </c>
      <c r="K286" s="59">
        <f t="shared" si="43"/>
        <v>12823.34</v>
      </c>
      <c r="L286" s="60">
        <f t="shared" si="43"/>
        <v>585</v>
      </c>
      <c r="M286" s="59">
        <f t="shared" si="43"/>
        <v>25033781.339999996</v>
      </c>
      <c r="N286" s="59">
        <f t="shared" si="43"/>
        <v>0</v>
      </c>
      <c r="O286" s="59">
        <f t="shared" si="43"/>
        <v>0</v>
      </c>
      <c r="P286" s="59">
        <f t="shared" si="43"/>
        <v>0</v>
      </c>
      <c r="Q286" s="59">
        <f t="shared" si="43"/>
        <v>25033781.339999996</v>
      </c>
      <c r="R286" s="59">
        <f t="shared" si="43"/>
        <v>25033781.339999996</v>
      </c>
      <c r="S286" s="59">
        <f t="shared" si="43"/>
        <v>0</v>
      </c>
      <c r="T286" s="68" t="s">
        <v>226</v>
      </c>
      <c r="U286" s="68" t="s">
        <v>226</v>
      </c>
      <c r="V286" s="62" t="s">
        <v>226</v>
      </c>
    </row>
    <row r="287" spans="1:22" s="9" customFormat="1" ht="27.75" customHeight="1" x14ac:dyDescent="0.25">
      <c r="A287" s="45" t="s">
        <v>360</v>
      </c>
      <c r="B287" s="45"/>
      <c r="C287" s="56" t="s">
        <v>226</v>
      </c>
      <c r="D287" s="56" t="s">
        <v>226</v>
      </c>
      <c r="E287" s="56" t="s">
        <v>226</v>
      </c>
      <c r="F287" s="56" t="s">
        <v>226</v>
      </c>
      <c r="G287" s="21" t="s">
        <v>226</v>
      </c>
      <c r="H287" s="21" t="s">
        <v>226</v>
      </c>
      <c r="I287" s="59">
        <f>SUM(I288:I289)</f>
        <v>1147</v>
      </c>
      <c r="J287" s="59">
        <f t="shared" ref="J287:S287" si="44">SUM(J288:J289)</f>
        <v>1059.03</v>
      </c>
      <c r="K287" s="59">
        <f t="shared" si="44"/>
        <v>978.1</v>
      </c>
      <c r="L287" s="60">
        <f t="shared" si="44"/>
        <v>38</v>
      </c>
      <c r="M287" s="59">
        <f t="shared" si="44"/>
        <v>614358.62</v>
      </c>
      <c r="N287" s="59">
        <f t="shared" si="44"/>
        <v>0</v>
      </c>
      <c r="O287" s="59">
        <f t="shared" si="44"/>
        <v>0</v>
      </c>
      <c r="P287" s="59">
        <f t="shared" si="44"/>
        <v>0</v>
      </c>
      <c r="Q287" s="59">
        <f t="shared" si="44"/>
        <v>614358.62</v>
      </c>
      <c r="R287" s="59">
        <f t="shared" si="44"/>
        <v>614358.62</v>
      </c>
      <c r="S287" s="59">
        <f t="shared" si="44"/>
        <v>0</v>
      </c>
      <c r="T287" s="68" t="s">
        <v>226</v>
      </c>
      <c r="U287" s="68" t="s">
        <v>226</v>
      </c>
      <c r="V287" s="62" t="s">
        <v>226</v>
      </c>
    </row>
    <row r="288" spans="1:22" ht="45" customHeight="1" x14ac:dyDescent="0.25">
      <c r="A288" s="35">
        <v>1</v>
      </c>
      <c r="B288" s="18" t="s">
        <v>195</v>
      </c>
      <c r="C288" s="35" t="s">
        <v>23</v>
      </c>
      <c r="D288" s="35" t="s">
        <v>189</v>
      </c>
      <c r="E288" s="35">
        <v>2017</v>
      </c>
      <c r="F288" s="35" t="s">
        <v>393</v>
      </c>
      <c r="G288" s="10">
        <v>2</v>
      </c>
      <c r="H288" s="10">
        <v>1</v>
      </c>
      <c r="I288" s="58">
        <v>566</v>
      </c>
      <c r="J288" s="58">
        <v>523.5</v>
      </c>
      <c r="K288" s="58">
        <v>523.5</v>
      </c>
      <c r="L288" s="61">
        <v>18</v>
      </c>
      <c r="M288" s="58">
        <f>SUM(N288:Q288)</f>
        <v>339544.12</v>
      </c>
      <c r="N288" s="58">
        <v>0</v>
      </c>
      <c r="O288" s="58">
        <v>0</v>
      </c>
      <c r="P288" s="58">
        <v>0</v>
      </c>
      <c r="Q288" s="58">
        <f>'Таблица 3 '!C285</f>
        <v>339544.12</v>
      </c>
      <c r="R288" s="58">
        <f t="shared" si="39"/>
        <v>339544.12</v>
      </c>
      <c r="S288" s="58">
        <v>0</v>
      </c>
      <c r="T288" s="67">
        <f t="shared" si="40"/>
        <v>648.60385864374405</v>
      </c>
      <c r="U288" s="67">
        <v>648.60385864374405</v>
      </c>
      <c r="V288" s="57" t="s">
        <v>38</v>
      </c>
    </row>
    <row r="289" spans="1:22" ht="45" customHeight="1" x14ac:dyDescent="0.25">
      <c r="A289" s="35">
        <v>2</v>
      </c>
      <c r="B289" s="18" t="s">
        <v>196</v>
      </c>
      <c r="C289" s="35" t="s">
        <v>23</v>
      </c>
      <c r="D289" s="35" t="s">
        <v>189</v>
      </c>
      <c r="E289" s="35">
        <v>2017</v>
      </c>
      <c r="F289" s="35" t="s">
        <v>393</v>
      </c>
      <c r="G289" s="10">
        <v>2</v>
      </c>
      <c r="H289" s="10">
        <v>1</v>
      </c>
      <c r="I289" s="58">
        <v>581</v>
      </c>
      <c r="J289" s="58">
        <v>535.53</v>
      </c>
      <c r="K289" s="58">
        <v>454.6</v>
      </c>
      <c r="L289" s="61">
        <v>20</v>
      </c>
      <c r="M289" s="58">
        <f>SUM(N289:Q289)</f>
        <v>274814.5</v>
      </c>
      <c r="N289" s="58">
        <v>0</v>
      </c>
      <c r="O289" s="58">
        <v>0</v>
      </c>
      <c r="P289" s="58">
        <v>0</v>
      </c>
      <c r="Q289" s="58">
        <f>'Таблица 3 '!C286</f>
        <v>274814.5</v>
      </c>
      <c r="R289" s="58">
        <f t="shared" si="39"/>
        <v>274814.5</v>
      </c>
      <c r="S289" s="58">
        <v>0</v>
      </c>
      <c r="T289" s="67">
        <f t="shared" si="40"/>
        <v>513.16359494332721</v>
      </c>
      <c r="U289" s="67">
        <v>513.16359494332721</v>
      </c>
      <c r="V289" s="57" t="s">
        <v>38</v>
      </c>
    </row>
    <row r="290" spans="1:22" s="9" customFormat="1" ht="27.75" customHeight="1" x14ac:dyDescent="0.25">
      <c r="A290" s="45" t="s">
        <v>4</v>
      </c>
      <c r="B290" s="45"/>
      <c r="C290" s="56" t="s">
        <v>226</v>
      </c>
      <c r="D290" s="56" t="s">
        <v>226</v>
      </c>
      <c r="E290" s="56" t="s">
        <v>226</v>
      </c>
      <c r="F290" s="56" t="s">
        <v>226</v>
      </c>
      <c r="G290" s="21" t="s">
        <v>226</v>
      </c>
      <c r="H290" s="21" t="s">
        <v>226</v>
      </c>
      <c r="I290" s="59">
        <f>SUM(I291:I294)</f>
        <v>10021.990000000002</v>
      </c>
      <c r="J290" s="59">
        <f t="shared" ref="J290:S290" si="45">SUM(J291:J294)</f>
        <v>8535.69</v>
      </c>
      <c r="K290" s="59">
        <f t="shared" si="45"/>
        <v>8375.39</v>
      </c>
      <c r="L290" s="60">
        <f t="shared" si="45"/>
        <v>396</v>
      </c>
      <c r="M290" s="59">
        <f t="shared" si="45"/>
        <v>12660962.560000001</v>
      </c>
      <c r="N290" s="59">
        <f t="shared" si="45"/>
        <v>0</v>
      </c>
      <c r="O290" s="59">
        <f t="shared" si="45"/>
        <v>0</v>
      </c>
      <c r="P290" s="59">
        <f t="shared" si="45"/>
        <v>0</v>
      </c>
      <c r="Q290" s="59">
        <f t="shared" si="45"/>
        <v>12660962.560000001</v>
      </c>
      <c r="R290" s="59">
        <f t="shared" si="45"/>
        <v>12660962.560000001</v>
      </c>
      <c r="S290" s="59">
        <f t="shared" si="45"/>
        <v>0</v>
      </c>
      <c r="T290" s="68" t="s">
        <v>226</v>
      </c>
      <c r="U290" s="68" t="s">
        <v>226</v>
      </c>
      <c r="V290" s="62" t="s">
        <v>226</v>
      </c>
    </row>
    <row r="291" spans="1:22" ht="45" customHeight="1" x14ac:dyDescent="0.25">
      <c r="A291" s="35">
        <v>1</v>
      </c>
      <c r="B291" s="18" t="s">
        <v>553</v>
      </c>
      <c r="C291" s="35" t="s">
        <v>23</v>
      </c>
      <c r="D291" s="35">
        <v>1982</v>
      </c>
      <c r="E291" s="35" t="s">
        <v>22</v>
      </c>
      <c r="F291" s="35" t="s">
        <v>495</v>
      </c>
      <c r="G291" s="10">
        <v>5</v>
      </c>
      <c r="H291" s="10">
        <v>5</v>
      </c>
      <c r="I291" s="58">
        <v>3754</v>
      </c>
      <c r="J291" s="58">
        <v>3003.2</v>
      </c>
      <c r="K291" s="58">
        <v>3003.2</v>
      </c>
      <c r="L291" s="61">
        <v>170</v>
      </c>
      <c r="M291" s="58">
        <f>SUM(N291:Q291)</f>
        <v>229449.52</v>
      </c>
      <c r="N291" s="58">
        <v>0</v>
      </c>
      <c r="O291" s="58">
        <v>0</v>
      </c>
      <c r="P291" s="58">
        <v>0</v>
      </c>
      <c r="Q291" s="58">
        <f>'Таблица 3 '!C288</f>
        <v>229449.52</v>
      </c>
      <c r="R291" s="58">
        <f t="shared" si="39"/>
        <v>229449.52</v>
      </c>
      <c r="S291" s="58">
        <v>0</v>
      </c>
      <c r="T291" s="67">
        <f t="shared" si="40"/>
        <v>76.401678209909434</v>
      </c>
      <c r="U291" s="67">
        <v>76.401678209909434</v>
      </c>
      <c r="V291" s="57" t="s">
        <v>38</v>
      </c>
    </row>
    <row r="292" spans="1:22" ht="45" customHeight="1" x14ac:dyDescent="0.25">
      <c r="A292" s="35">
        <v>2</v>
      </c>
      <c r="B292" s="18" t="s">
        <v>36</v>
      </c>
      <c r="C292" s="35" t="s">
        <v>23</v>
      </c>
      <c r="D292" s="35" t="s">
        <v>28</v>
      </c>
      <c r="E292" s="35" t="s">
        <v>22</v>
      </c>
      <c r="F292" s="35" t="s">
        <v>393</v>
      </c>
      <c r="G292" s="10">
        <v>2</v>
      </c>
      <c r="H292" s="10">
        <v>2</v>
      </c>
      <c r="I292" s="58">
        <v>706.67</v>
      </c>
      <c r="J292" s="58">
        <v>706.67</v>
      </c>
      <c r="K292" s="58">
        <v>706.67</v>
      </c>
      <c r="L292" s="61">
        <v>16</v>
      </c>
      <c r="M292" s="58">
        <f>SUM(N292:Q292)</f>
        <v>1058350.8</v>
      </c>
      <c r="N292" s="58">
        <v>0</v>
      </c>
      <c r="O292" s="58">
        <v>0</v>
      </c>
      <c r="P292" s="58">
        <v>0</v>
      </c>
      <c r="Q292" s="58">
        <f>'Таблица 3 '!C289</f>
        <v>1058350.8</v>
      </c>
      <c r="R292" s="58">
        <f t="shared" si="39"/>
        <v>1058350.8</v>
      </c>
      <c r="S292" s="58">
        <v>0</v>
      </c>
      <c r="T292" s="67">
        <f t="shared" si="40"/>
        <v>1497.6591619850851</v>
      </c>
      <c r="U292" s="67">
        <v>1497.6591619850851</v>
      </c>
      <c r="V292" s="57" t="s">
        <v>38</v>
      </c>
    </row>
    <row r="293" spans="1:22" ht="45" customHeight="1" x14ac:dyDescent="0.25">
      <c r="A293" s="35">
        <v>3</v>
      </c>
      <c r="B293" s="18" t="s">
        <v>551</v>
      </c>
      <c r="C293" s="35" t="s">
        <v>681</v>
      </c>
      <c r="D293" s="35">
        <v>1990</v>
      </c>
      <c r="E293" s="35" t="s">
        <v>226</v>
      </c>
      <c r="F293" s="35" t="s">
        <v>393</v>
      </c>
      <c r="G293" s="10">
        <v>2</v>
      </c>
      <c r="H293" s="10">
        <v>2</v>
      </c>
      <c r="I293" s="58">
        <v>1145.3</v>
      </c>
      <c r="J293" s="58">
        <v>842</v>
      </c>
      <c r="K293" s="58">
        <v>681.7</v>
      </c>
      <c r="L293" s="61">
        <v>34</v>
      </c>
      <c r="M293" s="58">
        <f>SUM(N293:Q293)</f>
        <v>571980.77</v>
      </c>
      <c r="N293" s="58">
        <v>0</v>
      </c>
      <c r="O293" s="58">
        <v>0</v>
      </c>
      <c r="P293" s="58">
        <v>0</v>
      </c>
      <c r="Q293" s="58">
        <f>'Таблица 3 '!C290</f>
        <v>571980.77</v>
      </c>
      <c r="R293" s="58">
        <f t="shared" si="39"/>
        <v>571980.77</v>
      </c>
      <c r="S293" s="58">
        <v>0</v>
      </c>
      <c r="T293" s="67">
        <f t="shared" si="40"/>
        <v>679.31207838479816</v>
      </c>
      <c r="U293" s="67">
        <v>679.31207838479816</v>
      </c>
      <c r="V293" s="57" t="s">
        <v>38</v>
      </c>
    </row>
    <row r="294" spans="1:22" ht="45" customHeight="1" x14ac:dyDescent="0.25">
      <c r="A294" s="35">
        <v>4</v>
      </c>
      <c r="B294" s="18" t="s">
        <v>552</v>
      </c>
      <c r="C294" s="35" t="s">
        <v>23</v>
      </c>
      <c r="D294" s="35" t="s">
        <v>70</v>
      </c>
      <c r="E294" s="35" t="s">
        <v>22</v>
      </c>
      <c r="F294" s="35" t="s">
        <v>495</v>
      </c>
      <c r="G294" s="10">
        <v>5</v>
      </c>
      <c r="H294" s="10">
        <v>4</v>
      </c>
      <c r="I294" s="58">
        <v>4416.0200000000004</v>
      </c>
      <c r="J294" s="58">
        <v>3983.82</v>
      </c>
      <c r="K294" s="58">
        <v>3983.82</v>
      </c>
      <c r="L294" s="61">
        <v>176</v>
      </c>
      <c r="M294" s="58">
        <f>SUM(N294:Q294)</f>
        <v>10801181.470000001</v>
      </c>
      <c r="N294" s="58">
        <v>0</v>
      </c>
      <c r="O294" s="58">
        <v>0</v>
      </c>
      <c r="P294" s="58">
        <v>0</v>
      </c>
      <c r="Q294" s="58">
        <f>'Таблица 3 '!C291</f>
        <v>10801181.470000001</v>
      </c>
      <c r="R294" s="58">
        <f t="shared" si="39"/>
        <v>10801181.470000001</v>
      </c>
      <c r="S294" s="58">
        <v>0</v>
      </c>
      <c r="T294" s="67">
        <f t="shared" si="40"/>
        <v>2711.2624240051009</v>
      </c>
      <c r="U294" s="67">
        <v>2711.2624240051009</v>
      </c>
      <c r="V294" s="57" t="s">
        <v>38</v>
      </c>
    </row>
    <row r="295" spans="1:22" s="9" customFormat="1" ht="32.25" customHeight="1" x14ac:dyDescent="0.25">
      <c r="A295" s="45" t="s">
        <v>554</v>
      </c>
      <c r="B295" s="45"/>
      <c r="C295" s="56" t="s">
        <v>226</v>
      </c>
      <c r="D295" s="56" t="s">
        <v>226</v>
      </c>
      <c r="E295" s="56" t="s">
        <v>226</v>
      </c>
      <c r="F295" s="56" t="s">
        <v>226</v>
      </c>
      <c r="G295" s="21" t="s">
        <v>226</v>
      </c>
      <c r="H295" s="21" t="s">
        <v>226</v>
      </c>
      <c r="I295" s="59">
        <f>SUM(I296)</f>
        <v>3747.1</v>
      </c>
      <c r="J295" s="59">
        <f t="shared" ref="J295:S295" si="46">SUM(J296)</f>
        <v>3480.1</v>
      </c>
      <c r="K295" s="59">
        <f t="shared" si="46"/>
        <v>2867.5</v>
      </c>
      <c r="L295" s="60">
        <f t="shared" si="46"/>
        <v>118</v>
      </c>
      <c r="M295" s="59">
        <f t="shared" si="46"/>
        <v>11252294.439999999</v>
      </c>
      <c r="N295" s="59">
        <f t="shared" si="46"/>
        <v>0</v>
      </c>
      <c r="O295" s="59">
        <f t="shared" si="46"/>
        <v>0</v>
      </c>
      <c r="P295" s="59">
        <f t="shared" si="46"/>
        <v>0</v>
      </c>
      <c r="Q295" s="59">
        <f t="shared" si="46"/>
        <v>11252294.439999999</v>
      </c>
      <c r="R295" s="59">
        <f t="shared" si="46"/>
        <v>11252294.439999999</v>
      </c>
      <c r="S295" s="59">
        <f t="shared" si="46"/>
        <v>0</v>
      </c>
      <c r="T295" s="68" t="s">
        <v>226</v>
      </c>
      <c r="U295" s="68" t="s">
        <v>226</v>
      </c>
      <c r="V295" s="62" t="s">
        <v>226</v>
      </c>
    </row>
    <row r="296" spans="1:22" ht="45" customHeight="1" x14ac:dyDescent="0.25">
      <c r="A296" s="35">
        <v>1</v>
      </c>
      <c r="B296" s="18" t="s">
        <v>555</v>
      </c>
      <c r="C296" s="35" t="s">
        <v>23</v>
      </c>
      <c r="D296" s="35" t="s">
        <v>37</v>
      </c>
      <c r="E296" s="35" t="s">
        <v>22</v>
      </c>
      <c r="F296" s="35" t="s">
        <v>495</v>
      </c>
      <c r="G296" s="10">
        <v>5</v>
      </c>
      <c r="H296" s="10">
        <v>4</v>
      </c>
      <c r="I296" s="58">
        <v>3747.1</v>
      </c>
      <c r="J296" s="58">
        <v>3480.1</v>
      </c>
      <c r="K296" s="58">
        <v>2867.5</v>
      </c>
      <c r="L296" s="61">
        <v>118</v>
      </c>
      <c r="M296" s="58">
        <f>SUM(N296:Q296)</f>
        <v>11252294.439999999</v>
      </c>
      <c r="N296" s="58">
        <v>0</v>
      </c>
      <c r="O296" s="58">
        <v>0</v>
      </c>
      <c r="P296" s="58">
        <v>0</v>
      </c>
      <c r="Q296" s="58">
        <f>'Таблица 3 '!C293</f>
        <v>11252294.439999999</v>
      </c>
      <c r="R296" s="58">
        <f>Q296</f>
        <v>11252294.439999999</v>
      </c>
      <c r="S296" s="58">
        <v>0</v>
      </c>
      <c r="T296" s="67">
        <f>M296/J296</f>
        <v>3233.3250308899169</v>
      </c>
      <c r="U296" s="67">
        <v>3233.3250308899169</v>
      </c>
      <c r="V296" s="57" t="s">
        <v>38</v>
      </c>
    </row>
    <row r="297" spans="1:22" s="9" customFormat="1" ht="30" customHeight="1" x14ac:dyDescent="0.25">
      <c r="A297" s="45" t="s">
        <v>361</v>
      </c>
      <c r="B297" s="45"/>
      <c r="C297" s="56" t="s">
        <v>226</v>
      </c>
      <c r="D297" s="56" t="s">
        <v>226</v>
      </c>
      <c r="E297" s="56" t="s">
        <v>226</v>
      </c>
      <c r="F297" s="56" t="s">
        <v>226</v>
      </c>
      <c r="G297" s="21" t="s">
        <v>226</v>
      </c>
      <c r="H297" s="21" t="s">
        <v>226</v>
      </c>
      <c r="I297" s="59">
        <f>I298</f>
        <v>883</v>
      </c>
      <c r="J297" s="59">
        <f t="shared" ref="J297:S297" si="47">J298</f>
        <v>602.35</v>
      </c>
      <c r="K297" s="59">
        <f t="shared" si="47"/>
        <v>602.35</v>
      </c>
      <c r="L297" s="60">
        <f t="shared" si="47"/>
        <v>33</v>
      </c>
      <c r="M297" s="59">
        <f t="shared" si="47"/>
        <v>506165.72000000003</v>
      </c>
      <c r="N297" s="59">
        <f t="shared" si="47"/>
        <v>0</v>
      </c>
      <c r="O297" s="59">
        <f t="shared" si="47"/>
        <v>0</v>
      </c>
      <c r="P297" s="59">
        <f t="shared" si="47"/>
        <v>0</v>
      </c>
      <c r="Q297" s="59">
        <f t="shared" si="47"/>
        <v>506165.72000000003</v>
      </c>
      <c r="R297" s="59">
        <f t="shared" si="47"/>
        <v>506165.72000000003</v>
      </c>
      <c r="S297" s="59">
        <f t="shared" si="47"/>
        <v>0</v>
      </c>
      <c r="T297" s="68" t="s">
        <v>226</v>
      </c>
      <c r="U297" s="68" t="s">
        <v>226</v>
      </c>
      <c r="V297" s="62" t="s">
        <v>226</v>
      </c>
    </row>
    <row r="298" spans="1:22" ht="45" customHeight="1" x14ac:dyDescent="0.25">
      <c r="A298" s="35">
        <v>1</v>
      </c>
      <c r="B298" s="18" t="s">
        <v>40</v>
      </c>
      <c r="C298" s="35" t="s">
        <v>23</v>
      </c>
      <c r="D298" s="35">
        <v>1984</v>
      </c>
      <c r="E298" s="35">
        <v>2018</v>
      </c>
      <c r="F298" s="35" t="s">
        <v>87</v>
      </c>
      <c r="G298" s="10">
        <v>2</v>
      </c>
      <c r="H298" s="10">
        <v>2</v>
      </c>
      <c r="I298" s="58">
        <v>883</v>
      </c>
      <c r="J298" s="58">
        <v>602.35</v>
      </c>
      <c r="K298" s="58">
        <v>602.35</v>
      </c>
      <c r="L298" s="61">
        <v>33</v>
      </c>
      <c r="M298" s="58">
        <f>SUM(N298:Q298)</f>
        <v>506165.72000000003</v>
      </c>
      <c r="N298" s="58">
        <v>0</v>
      </c>
      <c r="O298" s="58">
        <v>0</v>
      </c>
      <c r="P298" s="58">
        <v>0</v>
      </c>
      <c r="Q298" s="58">
        <f>'Таблица 3 '!C295</f>
        <v>506165.72000000003</v>
      </c>
      <c r="R298" s="58">
        <f>Q298</f>
        <v>506165.72000000003</v>
      </c>
      <c r="S298" s="58">
        <v>0</v>
      </c>
      <c r="T298" s="67">
        <f>M298/J298</f>
        <v>840.31828671038431</v>
      </c>
      <c r="U298" s="67">
        <v>840.31828671038431</v>
      </c>
      <c r="V298" s="57" t="s">
        <v>38</v>
      </c>
    </row>
    <row r="299" spans="1:22" s="9" customFormat="1" ht="34.5" customHeight="1" x14ac:dyDescent="0.25">
      <c r="A299" s="45" t="s">
        <v>362</v>
      </c>
      <c r="B299" s="45"/>
      <c r="C299" s="56" t="s">
        <v>226</v>
      </c>
      <c r="D299" s="56" t="s">
        <v>226</v>
      </c>
      <c r="E299" s="56" t="s">
        <v>226</v>
      </c>
      <c r="F299" s="56" t="s">
        <v>226</v>
      </c>
      <c r="G299" s="21" t="s">
        <v>226</v>
      </c>
      <c r="H299" s="21" t="s">
        <v>226</v>
      </c>
      <c r="I299" s="59">
        <f>I300</f>
        <v>798.62</v>
      </c>
      <c r="J299" s="59">
        <f t="shared" ref="J299:S300" si="48">J300</f>
        <v>727.77</v>
      </c>
      <c r="K299" s="59">
        <f t="shared" si="48"/>
        <v>727.77</v>
      </c>
      <c r="L299" s="60">
        <f t="shared" si="48"/>
        <v>31</v>
      </c>
      <c r="M299" s="59">
        <f t="shared" si="48"/>
        <v>469287.6</v>
      </c>
      <c r="N299" s="59">
        <f t="shared" si="48"/>
        <v>0</v>
      </c>
      <c r="O299" s="59">
        <f t="shared" si="48"/>
        <v>0</v>
      </c>
      <c r="P299" s="59">
        <f t="shared" si="48"/>
        <v>0</v>
      </c>
      <c r="Q299" s="59">
        <f t="shared" si="48"/>
        <v>469287.6</v>
      </c>
      <c r="R299" s="59">
        <f t="shared" si="48"/>
        <v>469287.6</v>
      </c>
      <c r="S299" s="59">
        <f t="shared" si="48"/>
        <v>0</v>
      </c>
      <c r="T299" s="68" t="s">
        <v>22</v>
      </c>
      <c r="U299" s="68" t="s">
        <v>22</v>
      </c>
      <c r="V299" s="62" t="s">
        <v>22</v>
      </c>
    </row>
    <row r="300" spans="1:22" s="9" customFormat="1" ht="30" customHeight="1" x14ac:dyDescent="0.25">
      <c r="A300" s="45" t="s">
        <v>363</v>
      </c>
      <c r="B300" s="45"/>
      <c r="C300" s="56" t="s">
        <v>226</v>
      </c>
      <c r="D300" s="56" t="s">
        <v>226</v>
      </c>
      <c r="E300" s="56" t="s">
        <v>226</v>
      </c>
      <c r="F300" s="56" t="s">
        <v>226</v>
      </c>
      <c r="G300" s="21" t="s">
        <v>226</v>
      </c>
      <c r="H300" s="21" t="s">
        <v>226</v>
      </c>
      <c r="I300" s="59">
        <f>I301</f>
        <v>798.62</v>
      </c>
      <c r="J300" s="59">
        <f t="shared" si="48"/>
        <v>727.77</v>
      </c>
      <c r="K300" s="59">
        <f t="shared" si="48"/>
        <v>727.77</v>
      </c>
      <c r="L300" s="60">
        <f t="shared" si="48"/>
        <v>31</v>
      </c>
      <c r="M300" s="59">
        <f t="shared" si="48"/>
        <v>469287.6</v>
      </c>
      <c r="N300" s="59">
        <f t="shared" si="48"/>
        <v>0</v>
      </c>
      <c r="O300" s="59">
        <f t="shared" si="48"/>
        <v>0</v>
      </c>
      <c r="P300" s="59">
        <f t="shared" si="48"/>
        <v>0</v>
      </c>
      <c r="Q300" s="59">
        <f t="shared" si="48"/>
        <v>469287.6</v>
      </c>
      <c r="R300" s="59">
        <f t="shared" si="48"/>
        <v>469287.6</v>
      </c>
      <c r="S300" s="59">
        <f t="shared" si="48"/>
        <v>0</v>
      </c>
      <c r="T300" s="68" t="s">
        <v>22</v>
      </c>
      <c r="U300" s="68" t="s">
        <v>22</v>
      </c>
      <c r="V300" s="62" t="s">
        <v>22</v>
      </c>
    </row>
    <row r="301" spans="1:22" ht="45" x14ac:dyDescent="0.25">
      <c r="A301" s="35">
        <v>1</v>
      </c>
      <c r="B301" s="18" t="s">
        <v>353</v>
      </c>
      <c r="C301" s="35" t="s">
        <v>23</v>
      </c>
      <c r="D301" s="35" t="s">
        <v>190</v>
      </c>
      <c r="E301" s="35" t="s">
        <v>22</v>
      </c>
      <c r="F301" s="35" t="s">
        <v>393</v>
      </c>
      <c r="G301" s="10">
        <v>2</v>
      </c>
      <c r="H301" s="10">
        <v>2</v>
      </c>
      <c r="I301" s="58">
        <v>798.62</v>
      </c>
      <c r="J301" s="58">
        <v>727.77</v>
      </c>
      <c r="K301" s="58">
        <v>727.77</v>
      </c>
      <c r="L301" s="61">
        <v>31</v>
      </c>
      <c r="M301" s="58">
        <f>SUM(N301:Q301)</f>
        <v>469287.6</v>
      </c>
      <c r="N301" s="58">
        <v>0</v>
      </c>
      <c r="O301" s="58">
        <v>0</v>
      </c>
      <c r="P301" s="58">
        <v>0</v>
      </c>
      <c r="Q301" s="58">
        <f>'Таблица 3 '!C298</f>
        <v>469287.6</v>
      </c>
      <c r="R301" s="58">
        <f>Q301</f>
        <v>469287.6</v>
      </c>
      <c r="S301" s="58">
        <v>0</v>
      </c>
      <c r="T301" s="67">
        <f>M301/J301</f>
        <v>644.82954779669399</v>
      </c>
      <c r="U301" s="67">
        <v>644.82954779669399</v>
      </c>
      <c r="V301" s="57" t="s">
        <v>38</v>
      </c>
    </row>
    <row r="302" spans="1:22" s="9" customFormat="1" ht="30" customHeight="1" x14ac:dyDescent="0.25">
      <c r="A302" s="45" t="s">
        <v>556</v>
      </c>
      <c r="B302" s="45"/>
      <c r="C302" s="56" t="s">
        <v>226</v>
      </c>
      <c r="D302" s="56" t="s">
        <v>226</v>
      </c>
      <c r="E302" s="56" t="s">
        <v>226</v>
      </c>
      <c r="F302" s="56" t="s">
        <v>226</v>
      </c>
      <c r="G302" s="21" t="s">
        <v>226</v>
      </c>
      <c r="H302" s="21" t="s">
        <v>226</v>
      </c>
      <c r="I302" s="59">
        <f>I303</f>
        <v>2507.6</v>
      </c>
      <c r="J302" s="59">
        <f t="shared" ref="J302:S302" si="49">J303</f>
        <v>1515.3</v>
      </c>
      <c r="K302" s="59">
        <f t="shared" si="49"/>
        <v>1515.4</v>
      </c>
      <c r="L302" s="60">
        <f t="shared" si="49"/>
        <v>62</v>
      </c>
      <c r="M302" s="59">
        <f t="shared" si="49"/>
        <v>5450833.2000000002</v>
      </c>
      <c r="N302" s="59">
        <f t="shared" si="49"/>
        <v>0</v>
      </c>
      <c r="O302" s="59">
        <f t="shared" si="49"/>
        <v>0</v>
      </c>
      <c r="P302" s="59">
        <f t="shared" si="49"/>
        <v>0</v>
      </c>
      <c r="Q302" s="59">
        <f t="shared" si="49"/>
        <v>5450833.2000000002</v>
      </c>
      <c r="R302" s="59">
        <f t="shared" si="49"/>
        <v>5450833.2000000002</v>
      </c>
      <c r="S302" s="59">
        <f t="shared" si="49"/>
        <v>0</v>
      </c>
      <c r="T302" s="68" t="s">
        <v>22</v>
      </c>
      <c r="U302" s="68" t="s">
        <v>22</v>
      </c>
      <c r="V302" s="62" t="s">
        <v>22</v>
      </c>
    </row>
    <row r="303" spans="1:22" s="9" customFormat="1" ht="27.75" customHeight="1" x14ac:dyDescent="0.25">
      <c r="A303" s="45" t="s">
        <v>557</v>
      </c>
      <c r="B303" s="45"/>
      <c r="C303" s="56" t="s">
        <v>226</v>
      </c>
      <c r="D303" s="56" t="s">
        <v>226</v>
      </c>
      <c r="E303" s="56" t="s">
        <v>226</v>
      </c>
      <c r="F303" s="56" t="s">
        <v>226</v>
      </c>
      <c r="G303" s="21" t="s">
        <v>226</v>
      </c>
      <c r="H303" s="21" t="s">
        <v>226</v>
      </c>
      <c r="I303" s="59">
        <f>SUM(I304:I305)</f>
        <v>2507.6</v>
      </c>
      <c r="J303" s="59">
        <f t="shared" ref="J303:S303" si="50">SUM(J304:J305)</f>
        <v>1515.3</v>
      </c>
      <c r="K303" s="59">
        <f t="shared" si="50"/>
        <v>1515.4</v>
      </c>
      <c r="L303" s="60">
        <f t="shared" si="50"/>
        <v>62</v>
      </c>
      <c r="M303" s="59">
        <f t="shared" si="50"/>
        <v>5450833.2000000002</v>
      </c>
      <c r="N303" s="59">
        <f t="shared" si="50"/>
        <v>0</v>
      </c>
      <c r="O303" s="59">
        <f t="shared" si="50"/>
        <v>0</v>
      </c>
      <c r="P303" s="59">
        <f t="shared" si="50"/>
        <v>0</v>
      </c>
      <c r="Q303" s="59">
        <f t="shared" si="50"/>
        <v>5450833.2000000002</v>
      </c>
      <c r="R303" s="59">
        <f t="shared" si="50"/>
        <v>5450833.2000000002</v>
      </c>
      <c r="S303" s="59">
        <f t="shared" si="50"/>
        <v>0</v>
      </c>
      <c r="T303" s="68" t="s">
        <v>22</v>
      </c>
      <c r="U303" s="68" t="s">
        <v>22</v>
      </c>
      <c r="V303" s="62" t="s">
        <v>22</v>
      </c>
    </row>
    <row r="304" spans="1:22" ht="45" x14ac:dyDescent="0.25">
      <c r="A304" s="35">
        <v>1</v>
      </c>
      <c r="B304" s="18" t="s">
        <v>558</v>
      </c>
      <c r="C304" s="35" t="s">
        <v>23</v>
      </c>
      <c r="D304" s="35" t="s">
        <v>70</v>
      </c>
      <c r="E304" s="35" t="s">
        <v>22</v>
      </c>
      <c r="F304" s="35" t="s">
        <v>495</v>
      </c>
      <c r="G304" s="10">
        <v>2</v>
      </c>
      <c r="H304" s="10">
        <v>2</v>
      </c>
      <c r="I304" s="58">
        <v>1454.5</v>
      </c>
      <c r="J304" s="58">
        <v>954.8</v>
      </c>
      <c r="K304" s="58">
        <v>954.9</v>
      </c>
      <c r="L304" s="61">
        <v>39</v>
      </c>
      <c r="M304" s="58">
        <f>SUM(N304:Q304)</f>
        <v>4969080</v>
      </c>
      <c r="N304" s="58">
        <v>0</v>
      </c>
      <c r="O304" s="58">
        <v>0</v>
      </c>
      <c r="P304" s="58">
        <v>0</v>
      </c>
      <c r="Q304" s="58">
        <f>'Таблица 3 '!C301</f>
        <v>4969080</v>
      </c>
      <c r="R304" s="58">
        <f>Q304</f>
        <v>4969080</v>
      </c>
      <c r="S304" s="58">
        <v>0</v>
      </c>
      <c r="T304" s="67">
        <f>M304/J304</f>
        <v>5204.3150397989111</v>
      </c>
      <c r="U304" s="67">
        <v>5204.3150397989111</v>
      </c>
      <c r="V304" s="57" t="s">
        <v>38</v>
      </c>
    </row>
    <row r="305" spans="1:22" ht="45" x14ac:dyDescent="0.25">
      <c r="A305" s="35">
        <v>2</v>
      </c>
      <c r="B305" s="18" t="s">
        <v>559</v>
      </c>
      <c r="C305" s="35" t="s">
        <v>23</v>
      </c>
      <c r="D305" s="35" t="s">
        <v>209</v>
      </c>
      <c r="E305" s="35" t="s">
        <v>22</v>
      </c>
      <c r="F305" s="35" t="s">
        <v>393</v>
      </c>
      <c r="G305" s="10">
        <v>2</v>
      </c>
      <c r="H305" s="10">
        <v>2</v>
      </c>
      <c r="I305" s="58">
        <v>1053.0999999999999</v>
      </c>
      <c r="J305" s="58">
        <v>560.5</v>
      </c>
      <c r="K305" s="58">
        <v>560.5</v>
      </c>
      <c r="L305" s="61">
        <v>23</v>
      </c>
      <c r="M305" s="58">
        <f>SUM(N305:Q305)</f>
        <v>481753.2</v>
      </c>
      <c r="N305" s="58">
        <v>0</v>
      </c>
      <c r="O305" s="58">
        <v>0</v>
      </c>
      <c r="P305" s="58">
        <v>0</v>
      </c>
      <c r="Q305" s="58">
        <f>'Таблица 3 '!C302</f>
        <v>481753.2</v>
      </c>
      <c r="R305" s="58">
        <f>Q305</f>
        <v>481753.2</v>
      </c>
      <c r="S305" s="58">
        <v>0</v>
      </c>
      <c r="T305" s="67">
        <f>M305/J305</f>
        <v>859.50615521855491</v>
      </c>
      <c r="U305" s="67">
        <v>859.50615521855491</v>
      </c>
      <c r="V305" s="57" t="s">
        <v>38</v>
      </c>
    </row>
    <row r="306" spans="1:22" s="9" customFormat="1" ht="33" customHeight="1" x14ac:dyDescent="0.25">
      <c r="A306" s="45" t="s">
        <v>381</v>
      </c>
      <c r="B306" s="45"/>
      <c r="C306" s="56" t="s">
        <v>226</v>
      </c>
      <c r="D306" s="56" t="s">
        <v>226</v>
      </c>
      <c r="E306" s="56" t="s">
        <v>226</v>
      </c>
      <c r="F306" s="56" t="s">
        <v>226</v>
      </c>
      <c r="G306" s="21" t="s">
        <v>226</v>
      </c>
      <c r="H306" s="21" t="s">
        <v>226</v>
      </c>
      <c r="I306" s="59">
        <f>I307</f>
        <v>1220</v>
      </c>
      <c r="J306" s="59">
        <f t="shared" ref="J306:S306" si="51">J307</f>
        <v>989.2</v>
      </c>
      <c r="K306" s="59">
        <f t="shared" si="51"/>
        <v>989.2</v>
      </c>
      <c r="L306" s="60">
        <f t="shared" si="51"/>
        <v>46</v>
      </c>
      <c r="M306" s="59">
        <f t="shared" si="51"/>
        <v>2018971.2</v>
      </c>
      <c r="N306" s="59">
        <f t="shared" si="51"/>
        <v>0</v>
      </c>
      <c r="O306" s="59">
        <f t="shared" si="51"/>
        <v>0</v>
      </c>
      <c r="P306" s="59">
        <f t="shared" si="51"/>
        <v>0</v>
      </c>
      <c r="Q306" s="59">
        <f t="shared" si="51"/>
        <v>2018971.2</v>
      </c>
      <c r="R306" s="59">
        <f t="shared" si="51"/>
        <v>2018971.2</v>
      </c>
      <c r="S306" s="59">
        <f t="shared" si="51"/>
        <v>0</v>
      </c>
      <c r="T306" s="68" t="s">
        <v>22</v>
      </c>
      <c r="U306" s="68" t="s">
        <v>22</v>
      </c>
      <c r="V306" s="62" t="s">
        <v>22</v>
      </c>
    </row>
    <row r="307" spans="1:22" s="9" customFormat="1" ht="27.75" customHeight="1" x14ac:dyDescent="0.25">
      <c r="A307" s="45" t="s">
        <v>480</v>
      </c>
      <c r="B307" s="45"/>
      <c r="C307" s="56" t="s">
        <v>226</v>
      </c>
      <c r="D307" s="56" t="s">
        <v>226</v>
      </c>
      <c r="E307" s="56" t="s">
        <v>226</v>
      </c>
      <c r="F307" s="56" t="s">
        <v>226</v>
      </c>
      <c r="G307" s="21" t="s">
        <v>226</v>
      </c>
      <c r="H307" s="21" t="s">
        <v>226</v>
      </c>
      <c r="I307" s="59">
        <f>SUM(I308)</f>
        <v>1220</v>
      </c>
      <c r="J307" s="59">
        <f t="shared" ref="J307:S307" si="52">SUM(J308)</f>
        <v>989.2</v>
      </c>
      <c r="K307" s="59">
        <f t="shared" si="52"/>
        <v>989.2</v>
      </c>
      <c r="L307" s="60">
        <f t="shared" si="52"/>
        <v>46</v>
      </c>
      <c r="M307" s="59">
        <f t="shared" si="52"/>
        <v>2018971.2</v>
      </c>
      <c r="N307" s="59">
        <f t="shared" si="52"/>
        <v>0</v>
      </c>
      <c r="O307" s="59">
        <f t="shared" si="52"/>
        <v>0</v>
      </c>
      <c r="P307" s="59">
        <f t="shared" si="52"/>
        <v>0</v>
      </c>
      <c r="Q307" s="59">
        <f t="shared" si="52"/>
        <v>2018971.2</v>
      </c>
      <c r="R307" s="59">
        <f t="shared" si="52"/>
        <v>2018971.2</v>
      </c>
      <c r="S307" s="59">
        <f t="shared" si="52"/>
        <v>0</v>
      </c>
      <c r="T307" s="68" t="s">
        <v>22</v>
      </c>
      <c r="U307" s="68" t="s">
        <v>22</v>
      </c>
      <c r="V307" s="62" t="s">
        <v>22</v>
      </c>
    </row>
    <row r="308" spans="1:22" ht="45.75" customHeight="1" x14ac:dyDescent="0.25">
      <c r="A308" s="35">
        <v>1</v>
      </c>
      <c r="B308" s="18" t="s">
        <v>326</v>
      </c>
      <c r="C308" s="35" t="s">
        <v>23</v>
      </c>
      <c r="D308" s="35" t="s">
        <v>190</v>
      </c>
      <c r="E308" s="35" t="s">
        <v>22</v>
      </c>
      <c r="F308" s="35" t="s">
        <v>495</v>
      </c>
      <c r="G308" s="10">
        <v>2</v>
      </c>
      <c r="H308" s="10">
        <v>2</v>
      </c>
      <c r="I308" s="58">
        <v>1220</v>
      </c>
      <c r="J308" s="58">
        <v>989.2</v>
      </c>
      <c r="K308" s="58">
        <v>989.2</v>
      </c>
      <c r="L308" s="61">
        <v>46</v>
      </c>
      <c r="M308" s="58">
        <f>SUM(N308:Q308)</f>
        <v>2018971.2</v>
      </c>
      <c r="N308" s="58">
        <v>0</v>
      </c>
      <c r="O308" s="58">
        <v>0</v>
      </c>
      <c r="P308" s="58">
        <v>0</v>
      </c>
      <c r="Q308" s="58">
        <f>'Таблица 3 '!C305</f>
        <v>2018971.2</v>
      </c>
      <c r="R308" s="58">
        <f>Q308</f>
        <v>2018971.2</v>
      </c>
      <c r="S308" s="58">
        <v>0</v>
      </c>
      <c r="T308" s="67">
        <f>M308/J308</f>
        <v>2041.0141528507884</v>
      </c>
      <c r="U308" s="67">
        <v>2041.0141528507884</v>
      </c>
      <c r="V308" s="57" t="s">
        <v>38</v>
      </c>
    </row>
    <row r="309" spans="1:22" s="9" customFormat="1" ht="30" customHeight="1" x14ac:dyDescent="0.25">
      <c r="A309" s="45" t="s">
        <v>364</v>
      </c>
      <c r="B309" s="45"/>
      <c r="C309" s="56" t="s">
        <v>226</v>
      </c>
      <c r="D309" s="56" t="s">
        <v>226</v>
      </c>
      <c r="E309" s="56" t="s">
        <v>226</v>
      </c>
      <c r="F309" s="56" t="s">
        <v>226</v>
      </c>
      <c r="G309" s="21" t="s">
        <v>226</v>
      </c>
      <c r="H309" s="21" t="s">
        <v>226</v>
      </c>
      <c r="I309" s="59">
        <f>I310</f>
        <v>10071.469999999999</v>
      </c>
      <c r="J309" s="59">
        <f t="shared" ref="J309:S309" si="53">J310</f>
        <v>8250.69</v>
      </c>
      <c r="K309" s="59">
        <f t="shared" si="53"/>
        <v>7552.75</v>
      </c>
      <c r="L309" s="60">
        <f t="shared" si="53"/>
        <v>372</v>
      </c>
      <c r="M309" s="59">
        <f t="shared" si="53"/>
        <v>5824644.5099999998</v>
      </c>
      <c r="N309" s="59">
        <f t="shared" si="53"/>
        <v>0</v>
      </c>
      <c r="O309" s="59">
        <f t="shared" si="53"/>
        <v>0</v>
      </c>
      <c r="P309" s="59">
        <f t="shared" si="53"/>
        <v>0</v>
      </c>
      <c r="Q309" s="59">
        <f t="shared" si="53"/>
        <v>5824644.5099999998</v>
      </c>
      <c r="R309" s="59">
        <f t="shared" si="53"/>
        <v>5824644.5099999998</v>
      </c>
      <c r="S309" s="59">
        <f t="shared" si="53"/>
        <v>0</v>
      </c>
      <c r="T309" s="68" t="s">
        <v>22</v>
      </c>
      <c r="U309" s="68" t="s">
        <v>22</v>
      </c>
      <c r="V309" s="62" t="s">
        <v>22</v>
      </c>
    </row>
    <row r="310" spans="1:22" s="9" customFormat="1" ht="30" customHeight="1" x14ac:dyDescent="0.25">
      <c r="A310" s="45" t="s">
        <v>365</v>
      </c>
      <c r="B310" s="45"/>
      <c r="C310" s="56" t="s">
        <v>226</v>
      </c>
      <c r="D310" s="56" t="s">
        <v>226</v>
      </c>
      <c r="E310" s="56" t="s">
        <v>226</v>
      </c>
      <c r="F310" s="56" t="s">
        <v>226</v>
      </c>
      <c r="G310" s="21" t="s">
        <v>226</v>
      </c>
      <c r="H310" s="21" t="s">
        <v>226</v>
      </c>
      <c r="I310" s="59">
        <f>SUM(I311:I314)</f>
        <v>10071.469999999999</v>
      </c>
      <c r="J310" s="59">
        <f t="shared" ref="J310:S310" si="54">SUM(J311:J314)</f>
        <v>8250.69</v>
      </c>
      <c r="K310" s="59">
        <f t="shared" si="54"/>
        <v>7552.75</v>
      </c>
      <c r="L310" s="60">
        <f t="shared" si="54"/>
        <v>372</v>
      </c>
      <c r="M310" s="59">
        <f t="shared" si="54"/>
        <v>5824644.5099999998</v>
      </c>
      <c r="N310" s="59">
        <f t="shared" si="54"/>
        <v>0</v>
      </c>
      <c r="O310" s="59">
        <f t="shared" si="54"/>
        <v>0</v>
      </c>
      <c r="P310" s="59">
        <f t="shared" si="54"/>
        <v>0</v>
      </c>
      <c r="Q310" s="59">
        <f t="shared" si="54"/>
        <v>5824644.5099999998</v>
      </c>
      <c r="R310" s="59">
        <f t="shared" si="54"/>
        <v>5824644.5099999998</v>
      </c>
      <c r="S310" s="59">
        <f t="shared" si="54"/>
        <v>0</v>
      </c>
      <c r="T310" s="68" t="s">
        <v>22</v>
      </c>
      <c r="U310" s="68" t="s">
        <v>22</v>
      </c>
      <c r="V310" s="62" t="s">
        <v>22</v>
      </c>
    </row>
    <row r="311" spans="1:22" ht="44.25" customHeight="1" x14ac:dyDescent="0.25">
      <c r="A311" s="35">
        <v>1</v>
      </c>
      <c r="B311" s="18" t="s">
        <v>858</v>
      </c>
      <c r="C311" s="35" t="s">
        <v>23</v>
      </c>
      <c r="D311" s="35">
        <v>1992</v>
      </c>
      <c r="E311" s="35">
        <v>2015</v>
      </c>
      <c r="F311" s="35" t="s">
        <v>414</v>
      </c>
      <c r="G311" s="10">
        <v>5</v>
      </c>
      <c r="H311" s="10">
        <v>3</v>
      </c>
      <c r="I311" s="58">
        <v>3726.7</v>
      </c>
      <c r="J311" s="58">
        <v>3198.6</v>
      </c>
      <c r="K311" s="58">
        <v>2692.98</v>
      </c>
      <c r="L311" s="61">
        <v>110</v>
      </c>
      <c r="M311" s="58">
        <f>SUM(N311:Q311)</f>
        <v>235544.91</v>
      </c>
      <c r="N311" s="58">
        <v>0</v>
      </c>
      <c r="O311" s="58">
        <v>0</v>
      </c>
      <c r="P311" s="58">
        <v>0</v>
      </c>
      <c r="Q311" s="58">
        <f>'Таблица 3 '!C308</f>
        <v>235544.91</v>
      </c>
      <c r="R311" s="58">
        <f>Q311</f>
        <v>235544.91</v>
      </c>
      <c r="S311" s="58">
        <v>0</v>
      </c>
      <c r="T311" s="67">
        <f>M311/J311</f>
        <v>73.640001875820673</v>
      </c>
      <c r="U311" s="67">
        <v>73.640001875820673</v>
      </c>
      <c r="V311" s="57" t="s">
        <v>38</v>
      </c>
    </row>
    <row r="312" spans="1:22" ht="45.75" customHeight="1" x14ac:dyDescent="0.25">
      <c r="A312" s="35">
        <v>2</v>
      </c>
      <c r="B312" s="18" t="s">
        <v>855</v>
      </c>
      <c r="C312" s="35" t="s">
        <v>681</v>
      </c>
      <c r="D312" s="35">
        <v>1991</v>
      </c>
      <c r="E312" s="35" t="s">
        <v>226</v>
      </c>
      <c r="F312" s="35" t="s">
        <v>495</v>
      </c>
      <c r="G312" s="10">
        <v>2</v>
      </c>
      <c r="H312" s="10">
        <v>2</v>
      </c>
      <c r="I312" s="58">
        <v>807.49</v>
      </c>
      <c r="J312" s="58">
        <v>721.78</v>
      </c>
      <c r="K312" s="58">
        <v>721.78</v>
      </c>
      <c r="L312" s="61">
        <v>29</v>
      </c>
      <c r="M312" s="58">
        <f>SUM(N312:Q312)</f>
        <v>116505</v>
      </c>
      <c r="N312" s="58">
        <v>0</v>
      </c>
      <c r="O312" s="58">
        <v>0</v>
      </c>
      <c r="P312" s="58">
        <v>0</v>
      </c>
      <c r="Q312" s="58">
        <f>'Таблица 3 '!C309</f>
        <v>116505</v>
      </c>
      <c r="R312" s="58">
        <f>Q312</f>
        <v>116505</v>
      </c>
      <c r="S312" s="58">
        <v>0</v>
      </c>
      <c r="T312" s="67">
        <f>M312/J312</f>
        <v>161.41345008174235</v>
      </c>
      <c r="U312" s="67">
        <v>161.41345008174235</v>
      </c>
      <c r="V312" s="57" t="s">
        <v>38</v>
      </c>
    </row>
    <row r="313" spans="1:22" ht="44.25" customHeight="1" x14ac:dyDescent="0.25">
      <c r="A313" s="35">
        <v>3</v>
      </c>
      <c r="B313" s="18" t="s">
        <v>856</v>
      </c>
      <c r="C313" s="35" t="s">
        <v>23</v>
      </c>
      <c r="D313" s="35">
        <v>1974</v>
      </c>
      <c r="E313" s="35" t="s">
        <v>22</v>
      </c>
      <c r="F313" s="35" t="s">
        <v>495</v>
      </c>
      <c r="G313" s="10">
        <v>2</v>
      </c>
      <c r="H313" s="10">
        <v>2</v>
      </c>
      <c r="I313" s="58">
        <v>779.78</v>
      </c>
      <c r="J313" s="58">
        <v>701.17</v>
      </c>
      <c r="K313" s="58">
        <v>628.4</v>
      </c>
      <c r="L313" s="61">
        <v>35</v>
      </c>
      <c r="M313" s="58">
        <f>SUM(N313:Q313)</f>
        <v>3144855.6</v>
      </c>
      <c r="N313" s="58">
        <v>0</v>
      </c>
      <c r="O313" s="58">
        <v>0</v>
      </c>
      <c r="P313" s="58">
        <v>0</v>
      </c>
      <c r="Q313" s="58">
        <f>'Таблица 3 '!C310</f>
        <v>3144855.6</v>
      </c>
      <c r="R313" s="58">
        <f>Q313</f>
        <v>3144855.6</v>
      </c>
      <c r="S313" s="58">
        <v>0</v>
      </c>
      <c r="T313" s="67">
        <f>M313/J313</f>
        <v>4485.1542421951881</v>
      </c>
      <c r="U313" s="67">
        <v>4485.1542421951881</v>
      </c>
      <c r="V313" s="57" t="s">
        <v>38</v>
      </c>
    </row>
    <row r="314" spans="1:22" ht="45.75" customHeight="1" x14ac:dyDescent="0.25">
      <c r="A314" s="35">
        <v>4</v>
      </c>
      <c r="B314" s="18" t="s">
        <v>857</v>
      </c>
      <c r="C314" s="35" t="s">
        <v>681</v>
      </c>
      <c r="D314" s="35">
        <v>1974</v>
      </c>
      <c r="E314" s="35" t="s">
        <v>22</v>
      </c>
      <c r="F314" s="35" t="s">
        <v>415</v>
      </c>
      <c r="G314" s="10">
        <v>5</v>
      </c>
      <c r="H314" s="10">
        <v>5</v>
      </c>
      <c r="I314" s="58">
        <v>4757.5</v>
      </c>
      <c r="J314" s="58">
        <v>3629.14</v>
      </c>
      <c r="K314" s="58">
        <v>3509.59</v>
      </c>
      <c r="L314" s="61">
        <v>198</v>
      </c>
      <c r="M314" s="58">
        <f>SUM(N314:Q314)</f>
        <v>2327739</v>
      </c>
      <c r="N314" s="58">
        <v>0</v>
      </c>
      <c r="O314" s="58">
        <v>0</v>
      </c>
      <c r="P314" s="58">
        <v>0</v>
      </c>
      <c r="Q314" s="58">
        <f>'Таблица 3 '!C311</f>
        <v>2327739</v>
      </c>
      <c r="R314" s="58">
        <f>Q314</f>
        <v>2327739</v>
      </c>
      <c r="S314" s="58">
        <v>0</v>
      </c>
      <c r="T314" s="67">
        <f>M314/J314</f>
        <v>641.40237080961333</v>
      </c>
      <c r="U314" s="67">
        <v>706.3061524217859</v>
      </c>
      <c r="V314" s="57" t="s">
        <v>38</v>
      </c>
    </row>
    <row r="315" spans="1:22" s="9" customFormat="1" ht="33.75" customHeight="1" x14ac:dyDescent="0.25">
      <c r="A315" s="45" t="s">
        <v>366</v>
      </c>
      <c r="B315" s="45"/>
      <c r="C315" s="56" t="s">
        <v>226</v>
      </c>
      <c r="D315" s="56" t="s">
        <v>226</v>
      </c>
      <c r="E315" s="56" t="s">
        <v>226</v>
      </c>
      <c r="F315" s="56" t="s">
        <v>226</v>
      </c>
      <c r="G315" s="21" t="s">
        <v>226</v>
      </c>
      <c r="H315" s="21" t="s">
        <v>226</v>
      </c>
      <c r="I315" s="59">
        <f>I316+I321</f>
        <v>25906.5</v>
      </c>
      <c r="J315" s="59">
        <f t="shared" ref="J315:S315" si="55">J316+J321</f>
        <v>19510.29</v>
      </c>
      <c r="K315" s="59">
        <f t="shared" si="55"/>
        <v>18413.489999999998</v>
      </c>
      <c r="L315" s="60">
        <f t="shared" si="55"/>
        <v>1082</v>
      </c>
      <c r="M315" s="59">
        <f t="shared" si="55"/>
        <v>22521479.370000001</v>
      </c>
      <c r="N315" s="59">
        <f t="shared" si="55"/>
        <v>0</v>
      </c>
      <c r="O315" s="59">
        <f t="shared" si="55"/>
        <v>0</v>
      </c>
      <c r="P315" s="59">
        <f t="shared" si="55"/>
        <v>0</v>
      </c>
      <c r="Q315" s="59">
        <f t="shared" si="55"/>
        <v>22521479.370000001</v>
      </c>
      <c r="R315" s="59">
        <f t="shared" si="55"/>
        <v>22521479.370000001</v>
      </c>
      <c r="S315" s="59">
        <f t="shared" si="55"/>
        <v>0</v>
      </c>
      <c r="T315" s="68" t="s">
        <v>22</v>
      </c>
      <c r="U315" s="68" t="s">
        <v>22</v>
      </c>
      <c r="V315" s="62" t="s">
        <v>22</v>
      </c>
    </row>
    <row r="316" spans="1:22" s="9" customFormat="1" ht="28.5" customHeight="1" x14ac:dyDescent="0.25">
      <c r="A316" s="45" t="s">
        <v>367</v>
      </c>
      <c r="B316" s="45"/>
      <c r="C316" s="56" t="s">
        <v>226</v>
      </c>
      <c r="D316" s="56" t="s">
        <v>226</v>
      </c>
      <c r="E316" s="56" t="s">
        <v>226</v>
      </c>
      <c r="F316" s="56" t="s">
        <v>226</v>
      </c>
      <c r="G316" s="21" t="s">
        <v>226</v>
      </c>
      <c r="H316" s="21" t="s">
        <v>226</v>
      </c>
      <c r="I316" s="59">
        <f>SUM(I317:I320)</f>
        <v>6756.7999999999993</v>
      </c>
      <c r="J316" s="59">
        <f t="shared" ref="J316:S316" si="56">SUM(J317:J320)</f>
        <v>6566.89</v>
      </c>
      <c r="K316" s="59">
        <f t="shared" si="56"/>
        <v>6355.39</v>
      </c>
      <c r="L316" s="60">
        <f t="shared" si="56"/>
        <v>374</v>
      </c>
      <c r="M316" s="59">
        <f t="shared" si="56"/>
        <v>11557540.810000001</v>
      </c>
      <c r="N316" s="59">
        <f t="shared" si="56"/>
        <v>0</v>
      </c>
      <c r="O316" s="59">
        <f t="shared" si="56"/>
        <v>0</v>
      </c>
      <c r="P316" s="59">
        <f t="shared" si="56"/>
        <v>0</v>
      </c>
      <c r="Q316" s="59">
        <f t="shared" si="56"/>
        <v>11557540.810000001</v>
      </c>
      <c r="R316" s="59">
        <f t="shared" si="56"/>
        <v>11557540.810000001</v>
      </c>
      <c r="S316" s="59">
        <f t="shared" si="56"/>
        <v>0</v>
      </c>
      <c r="T316" s="68" t="s">
        <v>22</v>
      </c>
      <c r="U316" s="68" t="s">
        <v>22</v>
      </c>
      <c r="V316" s="62" t="s">
        <v>22</v>
      </c>
    </row>
    <row r="317" spans="1:22" ht="46.5" customHeight="1" x14ac:dyDescent="0.25">
      <c r="A317" s="35">
        <v>1</v>
      </c>
      <c r="B317" s="18" t="s">
        <v>208</v>
      </c>
      <c r="C317" s="35" t="s">
        <v>23</v>
      </c>
      <c r="D317" s="35" t="s">
        <v>209</v>
      </c>
      <c r="E317" s="35">
        <v>2020</v>
      </c>
      <c r="F317" s="35" t="s">
        <v>393</v>
      </c>
      <c r="G317" s="10">
        <v>2</v>
      </c>
      <c r="H317" s="10">
        <v>2</v>
      </c>
      <c r="I317" s="58">
        <v>576</v>
      </c>
      <c r="J317" s="58">
        <v>779.3</v>
      </c>
      <c r="K317" s="58">
        <v>779.3</v>
      </c>
      <c r="L317" s="61">
        <v>24</v>
      </c>
      <c r="M317" s="58">
        <f>SUM(N317:Q317)</f>
        <v>486963.42000000004</v>
      </c>
      <c r="N317" s="58">
        <v>0</v>
      </c>
      <c r="O317" s="58">
        <v>0</v>
      </c>
      <c r="P317" s="58">
        <v>0</v>
      </c>
      <c r="Q317" s="58">
        <f>'Таблица 3 '!C314</f>
        <v>486963.42000000004</v>
      </c>
      <c r="R317" s="58">
        <f>Q317</f>
        <v>486963.42000000004</v>
      </c>
      <c r="S317" s="58">
        <v>0</v>
      </c>
      <c r="T317" s="67">
        <f>M317/J317</f>
        <v>624.87286025920707</v>
      </c>
      <c r="U317" s="67">
        <v>624.87286025920707</v>
      </c>
      <c r="V317" s="57" t="s">
        <v>38</v>
      </c>
    </row>
    <row r="318" spans="1:22" ht="46.5" customHeight="1" x14ac:dyDescent="0.25">
      <c r="A318" s="35">
        <v>2</v>
      </c>
      <c r="B318" s="18" t="s">
        <v>212</v>
      </c>
      <c r="C318" s="35" t="s">
        <v>23</v>
      </c>
      <c r="D318" s="35" t="s">
        <v>37</v>
      </c>
      <c r="E318" s="35" t="s">
        <v>22</v>
      </c>
      <c r="F318" s="35" t="s">
        <v>393</v>
      </c>
      <c r="G318" s="10">
        <v>2</v>
      </c>
      <c r="H318" s="10">
        <v>3</v>
      </c>
      <c r="I318" s="58">
        <v>923</v>
      </c>
      <c r="J318" s="58">
        <v>906.9</v>
      </c>
      <c r="K318" s="58">
        <v>906.9</v>
      </c>
      <c r="L318" s="61">
        <v>51</v>
      </c>
      <c r="M318" s="58">
        <f>SUM(N318:Q318)</f>
        <v>816073.62</v>
      </c>
      <c r="N318" s="58">
        <v>0</v>
      </c>
      <c r="O318" s="58">
        <v>0</v>
      </c>
      <c r="P318" s="58">
        <v>0</v>
      </c>
      <c r="Q318" s="58">
        <f>'Таблица 3 '!C315</f>
        <v>816073.62</v>
      </c>
      <c r="R318" s="58">
        <f>Q318</f>
        <v>816073.62</v>
      </c>
      <c r="S318" s="58">
        <v>0</v>
      </c>
      <c r="T318" s="67">
        <f>M318/J318</f>
        <v>899.84961958319548</v>
      </c>
      <c r="U318" s="67">
        <v>899.84961958319548</v>
      </c>
      <c r="V318" s="57" t="s">
        <v>38</v>
      </c>
    </row>
    <row r="319" spans="1:22" ht="46.5" customHeight="1" x14ac:dyDescent="0.25">
      <c r="A319" s="35">
        <v>3</v>
      </c>
      <c r="B319" s="18" t="s">
        <v>609</v>
      </c>
      <c r="C319" s="35" t="s">
        <v>23</v>
      </c>
      <c r="D319" s="35" t="s">
        <v>31</v>
      </c>
      <c r="E319" s="35" t="s">
        <v>22</v>
      </c>
      <c r="F319" s="35" t="s">
        <v>87</v>
      </c>
      <c r="G319" s="10">
        <v>5</v>
      </c>
      <c r="H319" s="10">
        <v>6</v>
      </c>
      <c r="I319" s="58">
        <v>4723.3999999999996</v>
      </c>
      <c r="J319" s="58">
        <v>4385.3900000000003</v>
      </c>
      <c r="K319" s="58">
        <v>4173.8900000000003</v>
      </c>
      <c r="L319" s="61">
        <v>263</v>
      </c>
      <c r="M319" s="58">
        <f>SUM(N319:Q319)</f>
        <v>9955854.209999999</v>
      </c>
      <c r="N319" s="58">
        <v>0</v>
      </c>
      <c r="O319" s="58">
        <v>0</v>
      </c>
      <c r="P319" s="58">
        <v>0</v>
      </c>
      <c r="Q319" s="58">
        <f>'Таблица 3 '!C316</f>
        <v>9955854.209999999</v>
      </c>
      <c r="R319" s="58">
        <f>Q319</f>
        <v>9955854.209999999</v>
      </c>
      <c r="S319" s="58">
        <v>0</v>
      </c>
      <c r="T319" s="67">
        <f>M319/J319</f>
        <v>2270.2323419353806</v>
      </c>
      <c r="U319" s="67">
        <v>2270.2323419353806</v>
      </c>
      <c r="V319" s="57" t="s">
        <v>38</v>
      </c>
    </row>
    <row r="320" spans="1:22" ht="46.5" customHeight="1" x14ac:dyDescent="0.25">
      <c r="A320" s="35">
        <v>4</v>
      </c>
      <c r="B320" s="18" t="s">
        <v>211</v>
      </c>
      <c r="C320" s="35" t="s">
        <v>23</v>
      </c>
      <c r="D320" s="35" t="s">
        <v>147</v>
      </c>
      <c r="E320" s="35">
        <v>2020</v>
      </c>
      <c r="F320" s="35" t="s">
        <v>87</v>
      </c>
      <c r="G320" s="10">
        <v>2</v>
      </c>
      <c r="H320" s="10">
        <v>3</v>
      </c>
      <c r="I320" s="58">
        <v>534.4</v>
      </c>
      <c r="J320" s="58">
        <v>495.3</v>
      </c>
      <c r="K320" s="58">
        <v>495.3</v>
      </c>
      <c r="L320" s="61">
        <v>36</v>
      </c>
      <c r="M320" s="58">
        <f>SUM(N320:Q320)</f>
        <v>298649.56</v>
      </c>
      <c r="N320" s="58">
        <v>0</v>
      </c>
      <c r="O320" s="58">
        <v>0</v>
      </c>
      <c r="P320" s="58">
        <v>0</v>
      </c>
      <c r="Q320" s="58">
        <f>'Таблица 3 '!C317</f>
        <v>298649.56</v>
      </c>
      <c r="R320" s="58">
        <f>Q320</f>
        <v>298649.56</v>
      </c>
      <c r="S320" s="58">
        <v>0</v>
      </c>
      <c r="T320" s="67">
        <f>M320/J320</f>
        <v>602.96700989299416</v>
      </c>
      <c r="U320" s="67">
        <v>602.96700989299416</v>
      </c>
      <c r="V320" s="57" t="s">
        <v>38</v>
      </c>
    </row>
    <row r="321" spans="1:22" s="9" customFormat="1" ht="28.5" customHeight="1" x14ac:dyDescent="0.25">
      <c r="A321" s="45" t="s">
        <v>590</v>
      </c>
      <c r="B321" s="45"/>
      <c r="C321" s="56" t="s">
        <v>226</v>
      </c>
      <c r="D321" s="56" t="s">
        <v>226</v>
      </c>
      <c r="E321" s="56" t="s">
        <v>226</v>
      </c>
      <c r="F321" s="56" t="s">
        <v>226</v>
      </c>
      <c r="G321" s="21" t="s">
        <v>226</v>
      </c>
      <c r="H321" s="21" t="s">
        <v>226</v>
      </c>
      <c r="I321" s="59">
        <f>SUM(I322:I324)</f>
        <v>19149.7</v>
      </c>
      <c r="J321" s="59">
        <f t="shared" ref="J321:S321" si="57">SUM(J322:J324)</f>
        <v>12943.4</v>
      </c>
      <c r="K321" s="59">
        <f t="shared" si="57"/>
        <v>12058.099999999999</v>
      </c>
      <c r="L321" s="60">
        <f t="shared" si="57"/>
        <v>708</v>
      </c>
      <c r="M321" s="59">
        <f t="shared" si="57"/>
        <v>10963938.560000001</v>
      </c>
      <c r="N321" s="59">
        <f t="shared" si="57"/>
        <v>0</v>
      </c>
      <c r="O321" s="59">
        <f t="shared" si="57"/>
        <v>0</v>
      </c>
      <c r="P321" s="59">
        <f t="shared" si="57"/>
        <v>0</v>
      </c>
      <c r="Q321" s="59">
        <f t="shared" si="57"/>
        <v>10963938.560000001</v>
      </c>
      <c r="R321" s="59">
        <f t="shared" si="57"/>
        <v>10963938.560000001</v>
      </c>
      <c r="S321" s="59">
        <f t="shared" si="57"/>
        <v>0</v>
      </c>
      <c r="T321" s="68" t="s">
        <v>22</v>
      </c>
      <c r="U321" s="68" t="s">
        <v>22</v>
      </c>
      <c r="V321" s="62" t="s">
        <v>22</v>
      </c>
    </row>
    <row r="322" spans="1:22" ht="45" x14ac:dyDescent="0.25">
      <c r="A322" s="35">
        <v>1</v>
      </c>
      <c r="B322" s="18" t="s">
        <v>1224</v>
      </c>
      <c r="C322" s="35" t="s">
        <v>23</v>
      </c>
      <c r="D322" s="35">
        <v>1994</v>
      </c>
      <c r="E322" s="35" t="s">
        <v>22</v>
      </c>
      <c r="F322" s="35" t="s">
        <v>87</v>
      </c>
      <c r="G322" s="10">
        <v>9</v>
      </c>
      <c r="H322" s="10">
        <v>2</v>
      </c>
      <c r="I322" s="58">
        <v>8888.7000000000007</v>
      </c>
      <c r="J322" s="58">
        <v>5322.6</v>
      </c>
      <c r="K322" s="58">
        <v>4705.7</v>
      </c>
      <c r="L322" s="61">
        <v>329</v>
      </c>
      <c r="M322" s="58">
        <f>SUM(N322:Q322)</f>
        <v>419178</v>
      </c>
      <c r="N322" s="58">
        <v>0</v>
      </c>
      <c r="O322" s="58">
        <v>0</v>
      </c>
      <c r="P322" s="58">
        <v>0</v>
      </c>
      <c r="Q322" s="58">
        <f>'Таблица 3 '!C319</f>
        <v>419178</v>
      </c>
      <c r="R322" s="58">
        <f>Q322</f>
        <v>419178</v>
      </c>
      <c r="S322" s="58">
        <v>0</v>
      </c>
      <c r="T322" s="67">
        <f>M322/J322</f>
        <v>78.75436816593394</v>
      </c>
      <c r="U322" s="67">
        <v>78.75436816593394</v>
      </c>
      <c r="V322" s="57" t="s">
        <v>38</v>
      </c>
    </row>
    <row r="323" spans="1:22" ht="45" x14ac:dyDescent="0.25">
      <c r="A323" s="35">
        <v>2</v>
      </c>
      <c r="B323" s="18" t="s">
        <v>610</v>
      </c>
      <c r="C323" s="35" t="s">
        <v>23</v>
      </c>
      <c r="D323" s="35">
        <v>1980</v>
      </c>
      <c r="E323" s="35" t="s">
        <v>22</v>
      </c>
      <c r="F323" s="35" t="s">
        <v>87</v>
      </c>
      <c r="G323" s="10">
        <v>5</v>
      </c>
      <c r="H323" s="10">
        <v>6</v>
      </c>
      <c r="I323" s="58">
        <v>6293</v>
      </c>
      <c r="J323" s="58">
        <v>4604.7</v>
      </c>
      <c r="K323" s="58">
        <v>4604.7</v>
      </c>
      <c r="L323" s="61">
        <v>237</v>
      </c>
      <c r="M323" s="58">
        <f>SUM(N323:Q323)</f>
        <v>3309504.3800000004</v>
      </c>
      <c r="N323" s="58">
        <v>0</v>
      </c>
      <c r="O323" s="58">
        <v>0</v>
      </c>
      <c r="P323" s="58">
        <v>0</v>
      </c>
      <c r="Q323" s="58">
        <f>'Таблица 3 '!C320</f>
        <v>3309504.3800000004</v>
      </c>
      <c r="R323" s="58">
        <f>Q323</f>
        <v>3309504.3800000004</v>
      </c>
      <c r="S323" s="58">
        <v>0</v>
      </c>
      <c r="T323" s="67">
        <f>M323/J323</f>
        <v>718.72312637088203</v>
      </c>
      <c r="U323" s="67">
        <v>718.72312637088203</v>
      </c>
      <c r="V323" s="57" t="s">
        <v>38</v>
      </c>
    </row>
    <row r="324" spans="1:22" ht="45" x14ac:dyDescent="0.25">
      <c r="A324" s="35">
        <v>3</v>
      </c>
      <c r="B324" s="18" t="s">
        <v>611</v>
      </c>
      <c r="C324" s="35" t="s">
        <v>23</v>
      </c>
      <c r="D324" s="35" t="s">
        <v>158</v>
      </c>
      <c r="E324" s="35" t="s">
        <v>22</v>
      </c>
      <c r="F324" s="35" t="s">
        <v>87</v>
      </c>
      <c r="G324" s="10">
        <v>5</v>
      </c>
      <c r="H324" s="10">
        <v>3</v>
      </c>
      <c r="I324" s="58">
        <v>3968</v>
      </c>
      <c r="J324" s="58">
        <v>3016.1</v>
      </c>
      <c r="K324" s="58">
        <v>2747.7</v>
      </c>
      <c r="L324" s="61">
        <v>142</v>
      </c>
      <c r="M324" s="58">
        <f>SUM(N324:Q324)</f>
        <v>7235256.1799999997</v>
      </c>
      <c r="N324" s="58">
        <v>0</v>
      </c>
      <c r="O324" s="58">
        <v>0</v>
      </c>
      <c r="P324" s="58">
        <v>0</v>
      </c>
      <c r="Q324" s="58">
        <f>'Таблица 3 '!C321</f>
        <v>7235256.1799999997</v>
      </c>
      <c r="R324" s="58">
        <f>Q324</f>
        <v>7235256.1799999997</v>
      </c>
      <c r="S324" s="58">
        <v>0</v>
      </c>
      <c r="T324" s="67">
        <f>M324/J324</f>
        <v>2398.8780809654854</v>
      </c>
      <c r="U324" s="67">
        <v>2398.8780809654854</v>
      </c>
      <c r="V324" s="57" t="s">
        <v>38</v>
      </c>
    </row>
    <row r="325" spans="1:22" s="9" customFormat="1" ht="30" customHeight="1" x14ac:dyDescent="0.25">
      <c r="A325" s="45" t="s">
        <v>368</v>
      </c>
      <c r="B325" s="45"/>
      <c r="C325" s="56" t="s">
        <v>226</v>
      </c>
      <c r="D325" s="56" t="s">
        <v>226</v>
      </c>
      <c r="E325" s="56" t="s">
        <v>226</v>
      </c>
      <c r="F325" s="56" t="s">
        <v>226</v>
      </c>
      <c r="G325" s="21" t="s">
        <v>226</v>
      </c>
      <c r="H325" s="21" t="s">
        <v>226</v>
      </c>
      <c r="I325" s="59">
        <f>I326+I336+I338</f>
        <v>24903.599999999999</v>
      </c>
      <c r="J325" s="59">
        <f t="shared" ref="J325:S325" si="58">J326+J336+J338</f>
        <v>18711.34</v>
      </c>
      <c r="K325" s="59">
        <f t="shared" si="58"/>
        <v>17514.900000000001</v>
      </c>
      <c r="L325" s="60">
        <f t="shared" si="58"/>
        <v>732</v>
      </c>
      <c r="M325" s="59">
        <f t="shared" si="58"/>
        <v>10183389.17</v>
      </c>
      <c r="N325" s="59">
        <f t="shared" si="58"/>
        <v>0</v>
      </c>
      <c r="O325" s="59">
        <f t="shared" si="58"/>
        <v>0</v>
      </c>
      <c r="P325" s="59">
        <f t="shared" si="58"/>
        <v>0</v>
      </c>
      <c r="Q325" s="59">
        <f t="shared" si="58"/>
        <v>10183389.17</v>
      </c>
      <c r="R325" s="59">
        <f t="shared" si="58"/>
        <v>10183389.17</v>
      </c>
      <c r="S325" s="59">
        <f t="shared" si="58"/>
        <v>0</v>
      </c>
      <c r="T325" s="68" t="s">
        <v>22</v>
      </c>
      <c r="U325" s="68" t="s">
        <v>22</v>
      </c>
      <c r="V325" s="62" t="s">
        <v>22</v>
      </c>
    </row>
    <row r="326" spans="1:22" s="9" customFormat="1" ht="27.75" customHeight="1" x14ac:dyDescent="0.25">
      <c r="A326" s="45" t="s">
        <v>369</v>
      </c>
      <c r="B326" s="45"/>
      <c r="C326" s="56" t="s">
        <v>226</v>
      </c>
      <c r="D326" s="56" t="s">
        <v>226</v>
      </c>
      <c r="E326" s="56" t="s">
        <v>226</v>
      </c>
      <c r="F326" s="56" t="s">
        <v>226</v>
      </c>
      <c r="G326" s="21" t="s">
        <v>226</v>
      </c>
      <c r="H326" s="21" t="s">
        <v>226</v>
      </c>
      <c r="I326" s="59">
        <f>SUM(I327:I335)</f>
        <v>23075.1</v>
      </c>
      <c r="J326" s="59">
        <f t="shared" ref="J326:S326" si="59">SUM(J327:J335)</f>
        <v>17368.239999999998</v>
      </c>
      <c r="K326" s="59">
        <f t="shared" si="59"/>
        <v>16532</v>
      </c>
      <c r="L326" s="60">
        <f t="shared" si="59"/>
        <v>673</v>
      </c>
      <c r="M326" s="59">
        <f t="shared" si="59"/>
        <v>8872619.5700000003</v>
      </c>
      <c r="N326" s="59">
        <f t="shared" si="59"/>
        <v>0</v>
      </c>
      <c r="O326" s="59">
        <f t="shared" si="59"/>
        <v>0</v>
      </c>
      <c r="P326" s="59">
        <f t="shared" si="59"/>
        <v>0</v>
      </c>
      <c r="Q326" s="59">
        <f t="shared" si="59"/>
        <v>8872619.5700000003</v>
      </c>
      <c r="R326" s="59">
        <f t="shared" si="59"/>
        <v>8872619.5700000003</v>
      </c>
      <c r="S326" s="59">
        <f t="shared" si="59"/>
        <v>0</v>
      </c>
      <c r="T326" s="68" t="s">
        <v>22</v>
      </c>
      <c r="U326" s="68" t="s">
        <v>22</v>
      </c>
      <c r="V326" s="62" t="s">
        <v>22</v>
      </c>
    </row>
    <row r="327" spans="1:22" ht="45.75" customHeight="1" x14ac:dyDescent="0.25">
      <c r="A327" s="35">
        <v>1</v>
      </c>
      <c r="B327" s="18" t="s">
        <v>757</v>
      </c>
      <c r="C327" s="35" t="s">
        <v>681</v>
      </c>
      <c r="D327" s="35">
        <v>1953</v>
      </c>
      <c r="E327" s="35">
        <v>2010</v>
      </c>
      <c r="F327" s="35" t="s">
        <v>394</v>
      </c>
      <c r="G327" s="10">
        <v>2</v>
      </c>
      <c r="H327" s="10">
        <v>2</v>
      </c>
      <c r="I327" s="58">
        <v>957.3</v>
      </c>
      <c r="J327" s="58">
        <v>778.9</v>
      </c>
      <c r="K327" s="58">
        <v>778.9</v>
      </c>
      <c r="L327" s="61">
        <v>26</v>
      </c>
      <c r="M327" s="58">
        <f>SUM(N327:Q327)</f>
        <v>342169.2</v>
      </c>
      <c r="N327" s="58">
        <v>0</v>
      </c>
      <c r="O327" s="58">
        <v>0</v>
      </c>
      <c r="P327" s="58">
        <v>0</v>
      </c>
      <c r="Q327" s="58">
        <f>'Таблица 3 '!C324</f>
        <v>342169.2</v>
      </c>
      <c r="R327" s="58">
        <f t="shared" ref="R327:R333" si="60">Q327</f>
        <v>342169.2</v>
      </c>
      <c r="S327" s="58">
        <v>0</v>
      </c>
      <c r="T327" s="67">
        <f t="shared" ref="T327:T333" si="61">M327/J327</f>
        <v>439.29798433688541</v>
      </c>
      <c r="U327" s="67">
        <v>439.29798433688541</v>
      </c>
      <c r="V327" s="57" t="s">
        <v>38</v>
      </c>
    </row>
    <row r="328" spans="1:22" ht="45.75" customHeight="1" x14ac:dyDescent="0.25">
      <c r="A328" s="35">
        <v>2</v>
      </c>
      <c r="B328" s="18" t="s">
        <v>343</v>
      </c>
      <c r="C328" s="35" t="s">
        <v>23</v>
      </c>
      <c r="D328" s="35">
        <v>1959</v>
      </c>
      <c r="E328" s="35" t="s">
        <v>226</v>
      </c>
      <c r="F328" s="35" t="s">
        <v>394</v>
      </c>
      <c r="G328" s="10">
        <v>2</v>
      </c>
      <c r="H328" s="10">
        <v>2</v>
      </c>
      <c r="I328" s="58">
        <v>618.70000000000005</v>
      </c>
      <c r="J328" s="58">
        <v>544.9</v>
      </c>
      <c r="K328" s="58">
        <v>476.7</v>
      </c>
      <c r="L328" s="61">
        <v>25</v>
      </c>
      <c r="M328" s="58">
        <f t="shared" ref="M328:M335" si="62">SUM(N328:Q328)</f>
        <v>954338.88</v>
      </c>
      <c r="N328" s="58">
        <v>0</v>
      </c>
      <c r="O328" s="58">
        <v>0</v>
      </c>
      <c r="P328" s="58">
        <v>0</v>
      </c>
      <c r="Q328" s="58">
        <f>'Таблица 3 '!C325</f>
        <v>954338.88</v>
      </c>
      <c r="R328" s="58">
        <f t="shared" si="60"/>
        <v>954338.88</v>
      </c>
      <c r="S328" s="58">
        <v>0</v>
      </c>
      <c r="T328" s="67">
        <f t="shared" si="61"/>
        <v>1751.4018719031017</v>
      </c>
      <c r="U328" s="67">
        <v>1751.4018719031017</v>
      </c>
      <c r="V328" s="57" t="s">
        <v>38</v>
      </c>
    </row>
    <row r="329" spans="1:22" ht="45.75" customHeight="1" x14ac:dyDescent="0.25">
      <c r="A329" s="35">
        <v>3</v>
      </c>
      <c r="B329" s="18" t="s">
        <v>342</v>
      </c>
      <c r="C329" s="35" t="s">
        <v>23</v>
      </c>
      <c r="D329" s="35">
        <v>1961</v>
      </c>
      <c r="E329" s="35" t="s">
        <v>226</v>
      </c>
      <c r="F329" s="35" t="s">
        <v>394</v>
      </c>
      <c r="G329" s="10">
        <v>3</v>
      </c>
      <c r="H329" s="10">
        <v>3</v>
      </c>
      <c r="I329" s="58">
        <v>2076.4</v>
      </c>
      <c r="J329" s="58">
        <v>1547.3</v>
      </c>
      <c r="K329" s="58">
        <v>1375.8</v>
      </c>
      <c r="L329" s="61">
        <v>54</v>
      </c>
      <c r="M329" s="58">
        <f t="shared" si="62"/>
        <v>199639.09</v>
      </c>
      <c r="N329" s="58">
        <v>0</v>
      </c>
      <c r="O329" s="58">
        <v>0</v>
      </c>
      <c r="P329" s="58">
        <v>0</v>
      </c>
      <c r="Q329" s="58">
        <f>'Таблица 3 '!C326</f>
        <v>199639.09</v>
      </c>
      <c r="R329" s="58">
        <f t="shared" si="60"/>
        <v>199639.09</v>
      </c>
      <c r="S329" s="58">
        <v>0</v>
      </c>
      <c r="T329" s="67">
        <f t="shared" si="61"/>
        <v>129.02416467394818</v>
      </c>
      <c r="U329" s="67">
        <v>129.02416467394818</v>
      </c>
      <c r="V329" s="57" t="s">
        <v>38</v>
      </c>
    </row>
    <row r="330" spans="1:22" ht="45.75" customHeight="1" x14ac:dyDescent="0.25">
      <c r="A330" s="35">
        <v>4</v>
      </c>
      <c r="B330" s="18" t="s">
        <v>758</v>
      </c>
      <c r="C330" s="35" t="s">
        <v>681</v>
      </c>
      <c r="D330" s="35">
        <v>1957</v>
      </c>
      <c r="E330" s="35">
        <v>2010</v>
      </c>
      <c r="F330" s="35" t="s">
        <v>394</v>
      </c>
      <c r="G330" s="10">
        <v>2</v>
      </c>
      <c r="H330" s="10">
        <v>2</v>
      </c>
      <c r="I330" s="58">
        <v>964.9</v>
      </c>
      <c r="J330" s="58">
        <v>835.7</v>
      </c>
      <c r="K330" s="58">
        <v>716.1</v>
      </c>
      <c r="L330" s="61">
        <v>32</v>
      </c>
      <c r="M330" s="58">
        <f t="shared" si="62"/>
        <v>470523.6</v>
      </c>
      <c r="N330" s="58">
        <v>0</v>
      </c>
      <c r="O330" s="58">
        <v>0</v>
      </c>
      <c r="P330" s="58">
        <v>0</v>
      </c>
      <c r="Q330" s="58">
        <f>'Таблица 3 '!C327</f>
        <v>470523.6</v>
      </c>
      <c r="R330" s="58">
        <f t="shared" si="60"/>
        <v>470523.6</v>
      </c>
      <c r="S330" s="58">
        <v>0</v>
      </c>
      <c r="T330" s="67">
        <f t="shared" si="61"/>
        <v>563.02931674045703</v>
      </c>
      <c r="U330" s="67">
        <v>563.02931674045703</v>
      </c>
      <c r="V330" s="57" t="s">
        <v>38</v>
      </c>
    </row>
    <row r="331" spans="1:22" ht="45.75" customHeight="1" x14ac:dyDescent="0.25">
      <c r="A331" s="35">
        <v>5</v>
      </c>
      <c r="B331" s="18" t="s">
        <v>759</v>
      </c>
      <c r="C331" s="35" t="s">
        <v>681</v>
      </c>
      <c r="D331" s="35">
        <v>1971</v>
      </c>
      <c r="E331" s="35">
        <v>2009</v>
      </c>
      <c r="F331" s="35" t="s">
        <v>495</v>
      </c>
      <c r="G331" s="10">
        <v>5</v>
      </c>
      <c r="H331" s="10">
        <v>4</v>
      </c>
      <c r="I331" s="58">
        <v>4031.3</v>
      </c>
      <c r="J331" s="58">
        <v>2661.3</v>
      </c>
      <c r="K331" s="58">
        <v>2617.9</v>
      </c>
      <c r="L331" s="61">
        <v>106</v>
      </c>
      <c r="M331" s="58">
        <f t="shared" si="62"/>
        <v>1089049.2</v>
      </c>
      <c r="N331" s="58">
        <v>0</v>
      </c>
      <c r="O331" s="58">
        <v>0</v>
      </c>
      <c r="P331" s="58">
        <v>0</v>
      </c>
      <c r="Q331" s="58">
        <f>'Таблица 3 '!C328</f>
        <v>1089049.2</v>
      </c>
      <c r="R331" s="58">
        <f t="shared" si="60"/>
        <v>1089049.2</v>
      </c>
      <c r="S331" s="58">
        <v>0</v>
      </c>
      <c r="T331" s="67">
        <f t="shared" si="61"/>
        <v>409.21699921091192</v>
      </c>
      <c r="U331" s="67">
        <v>409.21699921091192</v>
      </c>
      <c r="V331" s="57" t="s">
        <v>38</v>
      </c>
    </row>
    <row r="332" spans="1:22" ht="45.75" customHeight="1" x14ac:dyDescent="0.25">
      <c r="A332" s="35">
        <v>6</v>
      </c>
      <c r="B332" s="18" t="s">
        <v>760</v>
      </c>
      <c r="C332" s="35" t="s">
        <v>681</v>
      </c>
      <c r="D332" s="35">
        <v>1968</v>
      </c>
      <c r="E332" s="35" t="s">
        <v>226</v>
      </c>
      <c r="F332" s="35" t="s">
        <v>495</v>
      </c>
      <c r="G332" s="10">
        <v>5</v>
      </c>
      <c r="H332" s="10">
        <v>4</v>
      </c>
      <c r="I332" s="58">
        <v>4311.3999999999996</v>
      </c>
      <c r="J332" s="58">
        <v>3151.2</v>
      </c>
      <c r="K332" s="58">
        <v>3021.4</v>
      </c>
      <c r="L332" s="61">
        <v>124</v>
      </c>
      <c r="M332" s="58">
        <f t="shared" si="62"/>
        <v>1039123.2</v>
      </c>
      <c r="N332" s="58">
        <v>0</v>
      </c>
      <c r="O332" s="58">
        <v>0</v>
      </c>
      <c r="P332" s="58">
        <v>0</v>
      </c>
      <c r="Q332" s="58">
        <f>'Таблица 3 '!C329</f>
        <v>1039123.2</v>
      </c>
      <c r="R332" s="58">
        <f t="shared" si="60"/>
        <v>1039123.2</v>
      </c>
      <c r="S332" s="58">
        <v>0</v>
      </c>
      <c r="T332" s="67">
        <f t="shared" si="61"/>
        <v>329.75476009139373</v>
      </c>
      <c r="U332" s="67">
        <v>329.75476009139373</v>
      </c>
      <c r="V332" s="57" t="s">
        <v>38</v>
      </c>
    </row>
    <row r="333" spans="1:22" ht="45.75" customHeight="1" x14ac:dyDescent="0.25">
      <c r="A333" s="35">
        <v>7</v>
      </c>
      <c r="B333" s="18" t="s">
        <v>761</v>
      </c>
      <c r="C333" s="35" t="s">
        <v>681</v>
      </c>
      <c r="D333" s="35">
        <v>1970</v>
      </c>
      <c r="E333" s="35" t="s">
        <v>226</v>
      </c>
      <c r="F333" s="35" t="s">
        <v>495</v>
      </c>
      <c r="G333" s="10">
        <v>5</v>
      </c>
      <c r="H333" s="10">
        <v>4</v>
      </c>
      <c r="I333" s="58">
        <v>4297</v>
      </c>
      <c r="J333" s="58">
        <v>3141</v>
      </c>
      <c r="K333" s="58">
        <v>3141</v>
      </c>
      <c r="L333" s="61">
        <v>136</v>
      </c>
      <c r="M333" s="58">
        <f t="shared" si="62"/>
        <v>2147637.6</v>
      </c>
      <c r="N333" s="58">
        <v>0</v>
      </c>
      <c r="O333" s="58">
        <v>0</v>
      </c>
      <c r="P333" s="58">
        <v>0</v>
      </c>
      <c r="Q333" s="58">
        <f>'Таблица 3 '!C330</f>
        <v>2147637.6</v>
      </c>
      <c r="R333" s="58">
        <f t="shared" si="60"/>
        <v>2147637.6</v>
      </c>
      <c r="S333" s="58">
        <v>0</v>
      </c>
      <c r="T333" s="67">
        <f t="shared" si="61"/>
        <v>683.74326647564476</v>
      </c>
      <c r="U333" s="67">
        <v>683.74326647564476</v>
      </c>
      <c r="V333" s="57" t="s">
        <v>38</v>
      </c>
    </row>
    <row r="334" spans="1:22" ht="45.75" customHeight="1" x14ac:dyDescent="0.25">
      <c r="A334" s="35">
        <v>8</v>
      </c>
      <c r="B334" s="18" t="s">
        <v>762</v>
      </c>
      <c r="C334" s="35" t="s">
        <v>681</v>
      </c>
      <c r="D334" s="35">
        <v>1962</v>
      </c>
      <c r="E334" s="35">
        <v>2009</v>
      </c>
      <c r="F334" s="35" t="s">
        <v>495</v>
      </c>
      <c r="G334" s="10">
        <v>3</v>
      </c>
      <c r="H334" s="10">
        <v>3</v>
      </c>
      <c r="I334" s="58">
        <v>2197</v>
      </c>
      <c r="J334" s="58">
        <v>1510.2</v>
      </c>
      <c r="K334" s="58">
        <v>1468.5</v>
      </c>
      <c r="L334" s="61">
        <v>57</v>
      </c>
      <c r="M334" s="58">
        <f t="shared" si="62"/>
        <v>760138.8</v>
      </c>
      <c r="N334" s="58">
        <v>0</v>
      </c>
      <c r="O334" s="58">
        <v>0</v>
      </c>
      <c r="P334" s="58">
        <v>0</v>
      </c>
      <c r="Q334" s="58">
        <f>'Таблица 3 '!C331</f>
        <v>760138.8</v>
      </c>
      <c r="R334" s="58">
        <f t="shared" ref="R334:R386" si="63">Q334</f>
        <v>760138.8</v>
      </c>
      <c r="S334" s="58">
        <v>0</v>
      </c>
      <c r="T334" s="67">
        <f t="shared" ref="T334:T386" si="64">M334/J334</f>
        <v>503.33651172030198</v>
      </c>
      <c r="U334" s="67">
        <v>503.33651172030198</v>
      </c>
      <c r="V334" s="57" t="s">
        <v>38</v>
      </c>
    </row>
    <row r="335" spans="1:22" ht="45.75" customHeight="1" x14ac:dyDescent="0.25">
      <c r="A335" s="35">
        <v>9</v>
      </c>
      <c r="B335" s="18" t="s">
        <v>763</v>
      </c>
      <c r="C335" s="35" t="s">
        <v>681</v>
      </c>
      <c r="D335" s="35">
        <v>1992</v>
      </c>
      <c r="E335" s="35" t="s">
        <v>226</v>
      </c>
      <c r="F335" s="35" t="s">
        <v>87</v>
      </c>
      <c r="G335" s="10">
        <v>5</v>
      </c>
      <c r="H335" s="10">
        <v>4</v>
      </c>
      <c r="I335" s="58">
        <v>3621.1</v>
      </c>
      <c r="J335" s="58">
        <v>3197.74</v>
      </c>
      <c r="K335" s="58">
        <v>2935.7</v>
      </c>
      <c r="L335" s="61">
        <v>113</v>
      </c>
      <c r="M335" s="58">
        <f t="shared" si="62"/>
        <v>1870000</v>
      </c>
      <c r="N335" s="58">
        <v>0</v>
      </c>
      <c r="O335" s="58">
        <v>0</v>
      </c>
      <c r="P335" s="58">
        <v>0</v>
      </c>
      <c r="Q335" s="58">
        <f>'Таблица 3 '!C332</f>
        <v>1870000</v>
      </c>
      <c r="R335" s="58">
        <f>Q335</f>
        <v>1870000</v>
      </c>
      <c r="S335" s="58">
        <v>0</v>
      </c>
      <c r="T335" s="67">
        <f>M335/J335</f>
        <v>584.78800652961161</v>
      </c>
      <c r="U335" s="67">
        <v>584.78800652961161</v>
      </c>
      <c r="V335" s="57" t="s">
        <v>38</v>
      </c>
    </row>
    <row r="336" spans="1:22" s="9" customFormat="1" ht="30" customHeight="1" x14ac:dyDescent="0.25">
      <c r="A336" s="45" t="s">
        <v>612</v>
      </c>
      <c r="B336" s="45"/>
      <c r="C336" s="56" t="s">
        <v>226</v>
      </c>
      <c r="D336" s="56" t="s">
        <v>226</v>
      </c>
      <c r="E336" s="56" t="s">
        <v>226</v>
      </c>
      <c r="F336" s="56" t="s">
        <v>226</v>
      </c>
      <c r="G336" s="21" t="s">
        <v>226</v>
      </c>
      <c r="H336" s="21" t="s">
        <v>226</v>
      </c>
      <c r="I336" s="59">
        <f>SUM(I337)</f>
        <v>1217.0999999999999</v>
      </c>
      <c r="J336" s="59">
        <f t="shared" ref="J336:S336" si="65">SUM(J337)</f>
        <v>731.7</v>
      </c>
      <c r="K336" s="59">
        <f t="shared" si="65"/>
        <v>731.7</v>
      </c>
      <c r="L336" s="60">
        <f t="shared" si="65"/>
        <v>28</v>
      </c>
      <c r="M336" s="59">
        <f t="shared" si="65"/>
        <v>338827.2</v>
      </c>
      <c r="N336" s="59">
        <f t="shared" si="65"/>
        <v>0</v>
      </c>
      <c r="O336" s="59">
        <f t="shared" si="65"/>
        <v>0</v>
      </c>
      <c r="P336" s="59">
        <f t="shared" si="65"/>
        <v>0</v>
      </c>
      <c r="Q336" s="59">
        <f t="shared" si="65"/>
        <v>338827.2</v>
      </c>
      <c r="R336" s="59">
        <f t="shared" si="65"/>
        <v>338827.2</v>
      </c>
      <c r="S336" s="59">
        <f t="shared" si="65"/>
        <v>0</v>
      </c>
      <c r="T336" s="68" t="s">
        <v>22</v>
      </c>
      <c r="U336" s="68" t="s">
        <v>22</v>
      </c>
      <c r="V336" s="62" t="s">
        <v>22</v>
      </c>
    </row>
    <row r="337" spans="1:22" ht="45.75" customHeight="1" x14ac:dyDescent="0.25">
      <c r="A337" s="35">
        <v>1</v>
      </c>
      <c r="B337" s="18" t="s">
        <v>571</v>
      </c>
      <c r="C337" s="35" t="s">
        <v>23</v>
      </c>
      <c r="D337" s="35">
        <v>1980</v>
      </c>
      <c r="E337" s="35" t="s">
        <v>22</v>
      </c>
      <c r="F337" s="35" t="s">
        <v>495</v>
      </c>
      <c r="G337" s="10">
        <v>2</v>
      </c>
      <c r="H337" s="10">
        <v>2</v>
      </c>
      <c r="I337" s="58">
        <v>1217.0999999999999</v>
      </c>
      <c r="J337" s="58">
        <v>731.7</v>
      </c>
      <c r="K337" s="58">
        <v>731.7</v>
      </c>
      <c r="L337" s="61">
        <v>28</v>
      </c>
      <c r="M337" s="58">
        <f>SUM(N337:Q337)</f>
        <v>338827.2</v>
      </c>
      <c r="N337" s="58">
        <v>0</v>
      </c>
      <c r="O337" s="58">
        <v>0</v>
      </c>
      <c r="P337" s="58">
        <v>0</v>
      </c>
      <c r="Q337" s="58">
        <f>'Таблица 3 '!C334</f>
        <v>338827.2</v>
      </c>
      <c r="R337" s="58">
        <f t="shared" si="63"/>
        <v>338827.2</v>
      </c>
      <c r="S337" s="58">
        <v>0</v>
      </c>
      <c r="T337" s="67">
        <f t="shared" si="64"/>
        <v>463.06847068470682</v>
      </c>
      <c r="U337" s="67">
        <v>463.06847068470682</v>
      </c>
      <c r="V337" s="57" t="s">
        <v>38</v>
      </c>
    </row>
    <row r="338" spans="1:22" s="9" customFormat="1" ht="27" customHeight="1" x14ac:dyDescent="0.25">
      <c r="A338" s="45" t="s">
        <v>384</v>
      </c>
      <c r="B338" s="45"/>
      <c r="C338" s="56" t="s">
        <v>226</v>
      </c>
      <c r="D338" s="56" t="s">
        <v>226</v>
      </c>
      <c r="E338" s="56" t="s">
        <v>226</v>
      </c>
      <c r="F338" s="56" t="s">
        <v>226</v>
      </c>
      <c r="G338" s="21" t="s">
        <v>226</v>
      </c>
      <c r="H338" s="21" t="s">
        <v>226</v>
      </c>
      <c r="I338" s="59">
        <f>I339</f>
        <v>611.4</v>
      </c>
      <c r="J338" s="59">
        <f t="shared" ref="J338:S338" si="66">J339</f>
        <v>611.4</v>
      </c>
      <c r="K338" s="59">
        <f t="shared" si="66"/>
        <v>251.2</v>
      </c>
      <c r="L338" s="60">
        <f t="shared" si="66"/>
        <v>31</v>
      </c>
      <c r="M338" s="59">
        <f t="shared" si="66"/>
        <v>971942.40000000002</v>
      </c>
      <c r="N338" s="59">
        <f t="shared" si="66"/>
        <v>0</v>
      </c>
      <c r="O338" s="59">
        <f t="shared" si="66"/>
        <v>0</v>
      </c>
      <c r="P338" s="59">
        <f t="shared" si="66"/>
        <v>0</v>
      </c>
      <c r="Q338" s="59">
        <f t="shared" si="66"/>
        <v>971942.40000000002</v>
      </c>
      <c r="R338" s="59">
        <f t="shared" si="66"/>
        <v>971942.40000000002</v>
      </c>
      <c r="S338" s="59">
        <f t="shared" si="66"/>
        <v>0</v>
      </c>
      <c r="T338" s="68" t="s">
        <v>22</v>
      </c>
      <c r="U338" s="68" t="s">
        <v>22</v>
      </c>
      <c r="V338" s="62" t="s">
        <v>22</v>
      </c>
    </row>
    <row r="339" spans="1:22" ht="45" x14ac:dyDescent="0.25">
      <c r="A339" s="35">
        <v>1</v>
      </c>
      <c r="B339" s="18" t="s">
        <v>236</v>
      </c>
      <c r="C339" s="35" t="s">
        <v>23</v>
      </c>
      <c r="D339" s="35" t="s">
        <v>86</v>
      </c>
      <c r="E339" s="35">
        <v>2019</v>
      </c>
      <c r="F339" s="35" t="s">
        <v>87</v>
      </c>
      <c r="G339" s="10">
        <v>2</v>
      </c>
      <c r="H339" s="10">
        <v>2</v>
      </c>
      <c r="I339" s="58">
        <v>611.4</v>
      </c>
      <c r="J339" s="58">
        <v>611.4</v>
      </c>
      <c r="K339" s="58">
        <v>251.2</v>
      </c>
      <c r="L339" s="61">
        <v>31</v>
      </c>
      <c r="M339" s="58">
        <f>SUM(N339:Q339)</f>
        <v>971942.40000000002</v>
      </c>
      <c r="N339" s="58">
        <v>0</v>
      </c>
      <c r="O339" s="58">
        <v>0</v>
      </c>
      <c r="P339" s="58">
        <v>0</v>
      </c>
      <c r="Q339" s="58">
        <f>'Таблица 3 '!C336</f>
        <v>971942.40000000002</v>
      </c>
      <c r="R339" s="58">
        <f t="shared" si="63"/>
        <v>971942.40000000002</v>
      </c>
      <c r="S339" s="58">
        <v>0</v>
      </c>
      <c r="T339" s="67">
        <f t="shared" si="64"/>
        <v>1589.6997055937195</v>
      </c>
      <c r="U339" s="67">
        <v>1589.6997055937195</v>
      </c>
      <c r="V339" s="57" t="s">
        <v>38</v>
      </c>
    </row>
    <row r="340" spans="1:22" s="9" customFormat="1" ht="29.25" customHeight="1" x14ac:dyDescent="0.25">
      <c r="A340" s="45" t="s">
        <v>370</v>
      </c>
      <c r="B340" s="45"/>
      <c r="C340" s="56" t="s">
        <v>226</v>
      </c>
      <c r="D340" s="56" t="s">
        <v>226</v>
      </c>
      <c r="E340" s="56" t="s">
        <v>226</v>
      </c>
      <c r="F340" s="56" t="s">
        <v>226</v>
      </c>
      <c r="G340" s="21" t="s">
        <v>226</v>
      </c>
      <c r="H340" s="21" t="s">
        <v>226</v>
      </c>
      <c r="I340" s="59">
        <f>I341+I346+I350</f>
        <v>10409.699999999999</v>
      </c>
      <c r="J340" s="59">
        <f t="shared" ref="J340:S340" si="67">J341+J346+J350</f>
        <v>9141.8200000000015</v>
      </c>
      <c r="K340" s="59">
        <f t="shared" si="67"/>
        <v>5528.0199999999995</v>
      </c>
      <c r="L340" s="60">
        <f t="shared" si="67"/>
        <v>302</v>
      </c>
      <c r="M340" s="59">
        <f t="shared" si="67"/>
        <v>6356880.6700000009</v>
      </c>
      <c r="N340" s="59">
        <f t="shared" si="67"/>
        <v>0</v>
      </c>
      <c r="O340" s="59">
        <f t="shared" si="67"/>
        <v>0</v>
      </c>
      <c r="P340" s="59">
        <f t="shared" si="67"/>
        <v>0</v>
      </c>
      <c r="Q340" s="59">
        <f t="shared" si="67"/>
        <v>6356880.6700000009</v>
      </c>
      <c r="R340" s="59">
        <f t="shared" si="67"/>
        <v>6356880.6700000009</v>
      </c>
      <c r="S340" s="59">
        <f t="shared" si="67"/>
        <v>0</v>
      </c>
      <c r="T340" s="68" t="s">
        <v>22</v>
      </c>
      <c r="U340" s="68" t="s">
        <v>22</v>
      </c>
      <c r="V340" s="62" t="s">
        <v>22</v>
      </c>
    </row>
    <row r="341" spans="1:22" s="9" customFormat="1" ht="27" customHeight="1" x14ac:dyDescent="0.25">
      <c r="A341" s="45" t="s">
        <v>574</v>
      </c>
      <c r="B341" s="45"/>
      <c r="C341" s="56" t="s">
        <v>226</v>
      </c>
      <c r="D341" s="56" t="s">
        <v>226</v>
      </c>
      <c r="E341" s="56" t="s">
        <v>226</v>
      </c>
      <c r="F341" s="56" t="s">
        <v>226</v>
      </c>
      <c r="G341" s="21" t="s">
        <v>226</v>
      </c>
      <c r="H341" s="21" t="s">
        <v>226</v>
      </c>
      <c r="I341" s="59">
        <f>SUM(I342:I345)</f>
        <v>8115.7</v>
      </c>
      <c r="J341" s="59">
        <f t="shared" ref="J341:S341" si="68">SUM(J342:J345)</f>
        <v>7074.3</v>
      </c>
      <c r="K341" s="59">
        <f t="shared" si="68"/>
        <v>3529.3</v>
      </c>
      <c r="L341" s="60">
        <f t="shared" si="68"/>
        <v>220</v>
      </c>
      <c r="M341" s="59">
        <f t="shared" si="68"/>
        <v>4523579.4700000007</v>
      </c>
      <c r="N341" s="59">
        <f t="shared" si="68"/>
        <v>0</v>
      </c>
      <c r="O341" s="59">
        <f t="shared" si="68"/>
        <v>0</v>
      </c>
      <c r="P341" s="59">
        <f t="shared" si="68"/>
        <v>0</v>
      </c>
      <c r="Q341" s="59">
        <f t="shared" si="68"/>
        <v>4523579.4700000007</v>
      </c>
      <c r="R341" s="59">
        <f t="shared" si="68"/>
        <v>4523579.4700000007</v>
      </c>
      <c r="S341" s="59">
        <f t="shared" si="68"/>
        <v>0</v>
      </c>
      <c r="T341" s="68" t="s">
        <v>22</v>
      </c>
      <c r="U341" s="68" t="s">
        <v>22</v>
      </c>
      <c r="V341" s="62" t="s">
        <v>22</v>
      </c>
    </row>
    <row r="342" spans="1:22" ht="45" customHeight="1" x14ac:dyDescent="0.25">
      <c r="A342" s="35">
        <v>1</v>
      </c>
      <c r="B342" s="18" t="s">
        <v>747</v>
      </c>
      <c r="C342" s="35" t="s">
        <v>681</v>
      </c>
      <c r="D342" s="35">
        <v>1989</v>
      </c>
      <c r="E342" s="35" t="s">
        <v>22</v>
      </c>
      <c r="F342" s="35" t="s">
        <v>495</v>
      </c>
      <c r="G342" s="10">
        <v>5</v>
      </c>
      <c r="H342" s="10">
        <v>5</v>
      </c>
      <c r="I342" s="58">
        <v>4440</v>
      </c>
      <c r="J342" s="58">
        <v>3894.8</v>
      </c>
      <c r="K342" s="58">
        <v>548.20000000000005</v>
      </c>
      <c r="L342" s="61">
        <v>124</v>
      </c>
      <c r="M342" s="58">
        <f>SUM(N342:Q342)</f>
        <v>2327209.52</v>
      </c>
      <c r="N342" s="58">
        <v>0</v>
      </c>
      <c r="O342" s="58">
        <v>0</v>
      </c>
      <c r="P342" s="58">
        <v>0</v>
      </c>
      <c r="Q342" s="58">
        <f>'Таблица 3 '!C339</f>
        <v>2327209.52</v>
      </c>
      <c r="R342" s="58">
        <f>Q342</f>
        <v>2327209.52</v>
      </c>
      <c r="S342" s="58">
        <v>0</v>
      </c>
      <c r="T342" s="67">
        <f>M342/J342</f>
        <v>597.51707918249974</v>
      </c>
      <c r="U342" s="67">
        <v>597.51707918249974</v>
      </c>
      <c r="V342" s="57" t="s">
        <v>38</v>
      </c>
    </row>
    <row r="343" spans="1:22" ht="45" customHeight="1" x14ac:dyDescent="0.25">
      <c r="A343" s="35">
        <v>2</v>
      </c>
      <c r="B343" s="18" t="s">
        <v>748</v>
      </c>
      <c r="C343" s="35" t="s">
        <v>681</v>
      </c>
      <c r="D343" s="35">
        <v>1982</v>
      </c>
      <c r="E343" s="35" t="s">
        <v>22</v>
      </c>
      <c r="F343" s="35" t="s">
        <v>495</v>
      </c>
      <c r="G343" s="10">
        <v>5</v>
      </c>
      <c r="H343" s="10">
        <v>5</v>
      </c>
      <c r="I343" s="58">
        <v>3165</v>
      </c>
      <c r="J343" s="58">
        <v>2762.7</v>
      </c>
      <c r="K343" s="58">
        <v>2564.3000000000002</v>
      </c>
      <c r="L343" s="61">
        <v>82</v>
      </c>
      <c r="M343" s="58">
        <f>SUM(N343:Q343)</f>
        <v>1988017.13</v>
      </c>
      <c r="N343" s="58">
        <v>0</v>
      </c>
      <c r="O343" s="58">
        <v>0</v>
      </c>
      <c r="P343" s="58">
        <v>0</v>
      </c>
      <c r="Q343" s="58">
        <f>'Таблица 3 '!C340</f>
        <v>1988017.13</v>
      </c>
      <c r="R343" s="58">
        <f>Q343</f>
        <v>1988017.13</v>
      </c>
      <c r="S343" s="58">
        <v>0</v>
      </c>
      <c r="T343" s="67">
        <f>M343/J343</f>
        <v>719.59211278821442</v>
      </c>
      <c r="U343" s="67">
        <v>719.59211278821442</v>
      </c>
      <c r="V343" s="57" t="s">
        <v>38</v>
      </c>
    </row>
    <row r="344" spans="1:22" ht="45" customHeight="1" x14ac:dyDescent="0.25">
      <c r="A344" s="35">
        <v>3</v>
      </c>
      <c r="B344" s="18" t="s">
        <v>613</v>
      </c>
      <c r="C344" s="35" t="s">
        <v>23</v>
      </c>
      <c r="D344" s="35" t="s">
        <v>614</v>
      </c>
      <c r="E344" s="35" t="s">
        <v>22</v>
      </c>
      <c r="F344" s="35" t="s">
        <v>399</v>
      </c>
      <c r="G344" s="10">
        <v>1</v>
      </c>
      <c r="H344" s="10">
        <v>4</v>
      </c>
      <c r="I344" s="58">
        <v>251</v>
      </c>
      <c r="J344" s="58">
        <v>172</v>
      </c>
      <c r="K344" s="58">
        <v>172</v>
      </c>
      <c r="L344" s="61">
        <v>7</v>
      </c>
      <c r="M344" s="58">
        <f>SUM(N344:Q344)</f>
        <v>56293.88</v>
      </c>
      <c r="N344" s="58">
        <v>0</v>
      </c>
      <c r="O344" s="58">
        <v>0</v>
      </c>
      <c r="P344" s="58">
        <v>0</v>
      </c>
      <c r="Q344" s="58">
        <f>'Таблица 3 '!C341</f>
        <v>56293.88</v>
      </c>
      <c r="R344" s="58">
        <f t="shared" si="63"/>
        <v>56293.88</v>
      </c>
      <c r="S344" s="58">
        <v>0</v>
      </c>
      <c r="T344" s="67">
        <f t="shared" si="64"/>
        <v>327.28999999999996</v>
      </c>
      <c r="U344" s="67">
        <v>327.28999999999996</v>
      </c>
      <c r="V344" s="57" t="s">
        <v>38</v>
      </c>
    </row>
    <row r="345" spans="1:22" ht="45" customHeight="1" x14ac:dyDescent="0.25">
      <c r="A345" s="35">
        <v>4</v>
      </c>
      <c r="B345" s="18" t="s">
        <v>615</v>
      </c>
      <c r="C345" s="35" t="s">
        <v>23</v>
      </c>
      <c r="D345" s="35">
        <v>1984</v>
      </c>
      <c r="E345" s="35" t="s">
        <v>22</v>
      </c>
      <c r="F345" s="35" t="s">
        <v>399</v>
      </c>
      <c r="G345" s="10">
        <v>1</v>
      </c>
      <c r="H345" s="10">
        <v>3</v>
      </c>
      <c r="I345" s="58">
        <v>259.7</v>
      </c>
      <c r="J345" s="58">
        <v>244.8</v>
      </c>
      <c r="K345" s="58">
        <v>244.8</v>
      </c>
      <c r="L345" s="61">
        <v>7</v>
      </c>
      <c r="M345" s="58">
        <f>SUM(N345:Q345)</f>
        <v>152058.94</v>
      </c>
      <c r="N345" s="58">
        <v>0</v>
      </c>
      <c r="O345" s="58">
        <v>0</v>
      </c>
      <c r="P345" s="58">
        <v>0</v>
      </c>
      <c r="Q345" s="58">
        <f>'Таблица 3 '!C342</f>
        <v>152058.94</v>
      </c>
      <c r="R345" s="58">
        <f t="shared" si="63"/>
        <v>152058.94</v>
      </c>
      <c r="S345" s="58">
        <v>0</v>
      </c>
      <c r="T345" s="67">
        <f t="shared" si="64"/>
        <v>621.15580065359472</v>
      </c>
      <c r="U345" s="67">
        <v>621.15580065359472</v>
      </c>
      <c r="V345" s="57" t="s">
        <v>38</v>
      </c>
    </row>
    <row r="346" spans="1:22" s="9" customFormat="1" ht="27" customHeight="1" x14ac:dyDescent="0.25">
      <c r="A346" s="45" t="s">
        <v>371</v>
      </c>
      <c r="B346" s="45"/>
      <c r="C346" s="56" t="s">
        <v>226</v>
      </c>
      <c r="D346" s="56" t="s">
        <v>226</v>
      </c>
      <c r="E346" s="56" t="s">
        <v>226</v>
      </c>
      <c r="F346" s="56" t="s">
        <v>226</v>
      </c>
      <c r="G346" s="21" t="s">
        <v>226</v>
      </c>
      <c r="H346" s="21" t="s">
        <v>226</v>
      </c>
      <c r="I346" s="59">
        <f>SUM(I347:I349)</f>
        <v>1891.2</v>
      </c>
      <c r="J346" s="59">
        <f t="shared" ref="J346:S346" si="69">SUM(J347:J349)</f>
        <v>1728.4</v>
      </c>
      <c r="K346" s="59">
        <f t="shared" si="69"/>
        <v>1659.6</v>
      </c>
      <c r="L346" s="60">
        <f t="shared" si="69"/>
        <v>66</v>
      </c>
      <c r="M346" s="59">
        <f t="shared" si="69"/>
        <v>1465044.0499999998</v>
      </c>
      <c r="N346" s="59">
        <f t="shared" si="69"/>
        <v>0</v>
      </c>
      <c r="O346" s="59">
        <f t="shared" si="69"/>
        <v>0</v>
      </c>
      <c r="P346" s="59">
        <f t="shared" si="69"/>
        <v>0</v>
      </c>
      <c r="Q346" s="59">
        <f t="shared" si="69"/>
        <v>1465044.0499999998</v>
      </c>
      <c r="R346" s="59">
        <f t="shared" si="69"/>
        <v>1465044.0499999998</v>
      </c>
      <c r="S346" s="59">
        <f t="shared" si="69"/>
        <v>0</v>
      </c>
      <c r="T346" s="68" t="s">
        <v>22</v>
      </c>
      <c r="U346" s="68" t="s">
        <v>22</v>
      </c>
      <c r="V346" s="62" t="s">
        <v>22</v>
      </c>
    </row>
    <row r="347" spans="1:22" ht="47.25" customHeight="1" x14ac:dyDescent="0.25">
      <c r="A347" s="35">
        <v>1</v>
      </c>
      <c r="B347" s="18" t="s">
        <v>578</v>
      </c>
      <c r="C347" s="35" t="s">
        <v>23</v>
      </c>
      <c r="D347" s="35">
        <v>1974</v>
      </c>
      <c r="E347" s="35" t="s">
        <v>22</v>
      </c>
      <c r="F347" s="35" t="s">
        <v>495</v>
      </c>
      <c r="G347" s="10">
        <v>2</v>
      </c>
      <c r="H347" s="10">
        <v>2</v>
      </c>
      <c r="I347" s="58">
        <v>739.6</v>
      </c>
      <c r="J347" s="58">
        <v>700.8</v>
      </c>
      <c r="K347" s="58">
        <v>664</v>
      </c>
      <c r="L347" s="61">
        <v>26</v>
      </c>
      <c r="M347" s="58">
        <f>SUM(N347:Q347)</f>
        <v>292437.59999999998</v>
      </c>
      <c r="N347" s="58">
        <v>0</v>
      </c>
      <c r="O347" s="58">
        <v>0</v>
      </c>
      <c r="P347" s="58">
        <v>0</v>
      </c>
      <c r="Q347" s="58">
        <f>'Таблица 3 '!C344</f>
        <v>292437.59999999998</v>
      </c>
      <c r="R347" s="58">
        <f t="shared" si="63"/>
        <v>292437.59999999998</v>
      </c>
      <c r="S347" s="58">
        <v>0</v>
      </c>
      <c r="T347" s="67">
        <f t="shared" si="64"/>
        <v>417.29109589041093</v>
      </c>
      <c r="U347" s="67">
        <v>417.29109589041093</v>
      </c>
      <c r="V347" s="57" t="s">
        <v>38</v>
      </c>
    </row>
    <row r="348" spans="1:22" ht="47.25" customHeight="1" x14ac:dyDescent="0.25">
      <c r="A348" s="35">
        <v>2</v>
      </c>
      <c r="B348" s="18" t="s">
        <v>579</v>
      </c>
      <c r="C348" s="35" t="s">
        <v>23</v>
      </c>
      <c r="D348" s="35">
        <v>1972</v>
      </c>
      <c r="E348" s="35" t="s">
        <v>22</v>
      </c>
      <c r="F348" s="35" t="s">
        <v>608</v>
      </c>
      <c r="G348" s="10">
        <v>2</v>
      </c>
      <c r="H348" s="10">
        <v>2</v>
      </c>
      <c r="I348" s="58">
        <v>571.6</v>
      </c>
      <c r="J348" s="58">
        <v>511.6</v>
      </c>
      <c r="K348" s="58">
        <v>511.6</v>
      </c>
      <c r="L348" s="61">
        <v>23</v>
      </c>
      <c r="M348" s="58">
        <f>SUM(N348:Q348)</f>
        <v>410826</v>
      </c>
      <c r="N348" s="58">
        <v>0</v>
      </c>
      <c r="O348" s="58">
        <v>0</v>
      </c>
      <c r="P348" s="58">
        <v>0</v>
      </c>
      <c r="Q348" s="58">
        <f>'Таблица 3 '!C345</f>
        <v>410826</v>
      </c>
      <c r="R348" s="58">
        <f t="shared" si="63"/>
        <v>410826</v>
      </c>
      <c r="S348" s="58">
        <v>0</v>
      </c>
      <c r="T348" s="67">
        <f t="shared" si="64"/>
        <v>803.02189210320557</v>
      </c>
      <c r="U348" s="67">
        <v>803.02189210320557</v>
      </c>
      <c r="V348" s="57" t="s">
        <v>38</v>
      </c>
    </row>
    <row r="349" spans="1:22" ht="47.25" customHeight="1" x14ac:dyDescent="0.25">
      <c r="A349" s="35">
        <v>3</v>
      </c>
      <c r="B349" s="18" t="s">
        <v>218</v>
      </c>
      <c r="C349" s="35" t="s">
        <v>23</v>
      </c>
      <c r="D349" s="35" t="s">
        <v>59</v>
      </c>
      <c r="E349" s="35" t="s">
        <v>22</v>
      </c>
      <c r="F349" s="35" t="s">
        <v>393</v>
      </c>
      <c r="G349" s="10">
        <v>2</v>
      </c>
      <c r="H349" s="10">
        <v>2</v>
      </c>
      <c r="I349" s="58">
        <v>580</v>
      </c>
      <c r="J349" s="58">
        <v>516</v>
      </c>
      <c r="K349" s="58">
        <v>484</v>
      </c>
      <c r="L349" s="61">
        <v>17</v>
      </c>
      <c r="M349" s="58">
        <f>SUM(N349:Q349)</f>
        <v>761780.45</v>
      </c>
      <c r="N349" s="58">
        <v>0</v>
      </c>
      <c r="O349" s="58">
        <v>0</v>
      </c>
      <c r="P349" s="58">
        <v>0</v>
      </c>
      <c r="Q349" s="58">
        <f>'Таблица 3 '!C346</f>
        <v>761780.45</v>
      </c>
      <c r="R349" s="58">
        <f t="shared" si="63"/>
        <v>761780.45</v>
      </c>
      <c r="S349" s="58">
        <v>0</v>
      </c>
      <c r="T349" s="67">
        <f t="shared" si="64"/>
        <v>1476.3187015503875</v>
      </c>
      <c r="U349" s="67">
        <v>1476.3187015503875</v>
      </c>
      <c r="V349" s="57" t="s">
        <v>38</v>
      </c>
    </row>
    <row r="350" spans="1:22" s="9" customFormat="1" ht="26.25" customHeight="1" x14ac:dyDescent="0.25">
      <c r="A350" s="45" t="s">
        <v>372</v>
      </c>
      <c r="B350" s="45"/>
      <c r="C350" s="56" t="s">
        <v>226</v>
      </c>
      <c r="D350" s="56" t="s">
        <v>226</v>
      </c>
      <c r="E350" s="56" t="s">
        <v>226</v>
      </c>
      <c r="F350" s="56" t="s">
        <v>226</v>
      </c>
      <c r="G350" s="21" t="s">
        <v>226</v>
      </c>
      <c r="H350" s="21" t="s">
        <v>226</v>
      </c>
      <c r="I350" s="59">
        <f>I351</f>
        <v>402.8</v>
      </c>
      <c r="J350" s="59">
        <f t="shared" ref="J350:S350" si="70">J351</f>
        <v>339.12</v>
      </c>
      <c r="K350" s="59">
        <f t="shared" si="70"/>
        <v>339.12</v>
      </c>
      <c r="L350" s="60">
        <f t="shared" si="70"/>
        <v>16</v>
      </c>
      <c r="M350" s="59">
        <f t="shared" si="70"/>
        <v>368257.15</v>
      </c>
      <c r="N350" s="59">
        <f t="shared" si="70"/>
        <v>0</v>
      </c>
      <c r="O350" s="59">
        <f t="shared" si="70"/>
        <v>0</v>
      </c>
      <c r="P350" s="59">
        <f t="shared" si="70"/>
        <v>0</v>
      </c>
      <c r="Q350" s="59">
        <f t="shared" si="70"/>
        <v>368257.15</v>
      </c>
      <c r="R350" s="59">
        <f t="shared" si="70"/>
        <v>368257.15</v>
      </c>
      <c r="S350" s="59">
        <f t="shared" si="70"/>
        <v>0</v>
      </c>
      <c r="T350" s="68" t="s">
        <v>22</v>
      </c>
      <c r="U350" s="68" t="s">
        <v>22</v>
      </c>
      <c r="V350" s="62" t="s">
        <v>22</v>
      </c>
    </row>
    <row r="351" spans="1:22" ht="45" x14ac:dyDescent="0.25">
      <c r="A351" s="35">
        <v>1</v>
      </c>
      <c r="B351" s="18" t="s">
        <v>400</v>
      </c>
      <c r="C351" s="35" t="s">
        <v>23</v>
      </c>
      <c r="D351" s="35" t="s">
        <v>147</v>
      </c>
      <c r="E351" s="35" t="s">
        <v>22</v>
      </c>
      <c r="F351" s="35" t="s">
        <v>393</v>
      </c>
      <c r="G351" s="10">
        <v>2</v>
      </c>
      <c r="H351" s="10">
        <v>2</v>
      </c>
      <c r="I351" s="58">
        <v>402.8</v>
      </c>
      <c r="J351" s="58">
        <v>339.12</v>
      </c>
      <c r="K351" s="58">
        <v>339.12</v>
      </c>
      <c r="L351" s="61">
        <v>16</v>
      </c>
      <c r="M351" s="58">
        <f>SUM(N351:Q351)</f>
        <v>368257.15</v>
      </c>
      <c r="N351" s="58">
        <v>0</v>
      </c>
      <c r="O351" s="58">
        <v>0</v>
      </c>
      <c r="P351" s="58">
        <v>0</v>
      </c>
      <c r="Q351" s="58">
        <f>'Таблица 3 '!C348</f>
        <v>368257.15</v>
      </c>
      <c r="R351" s="58">
        <f t="shared" si="63"/>
        <v>368257.15</v>
      </c>
      <c r="S351" s="58">
        <v>0</v>
      </c>
      <c r="T351" s="67">
        <f t="shared" si="64"/>
        <v>1085.9198808681294</v>
      </c>
      <c r="U351" s="67">
        <v>1085.9198808681294</v>
      </c>
      <c r="V351" s="57" t="s">
        <v>38</v>
      </c>
    </row>
    <row r="352" spans="1:22" s="9" customFormat="1" ht="36" customHeight="1" x14ac:dyDescent="0.25">
      <c r="A352" s="45" t="s">
        <v>401</v>
      </c>
      <c r="B352" s="45"/>
      <c r="C352" s="56" t="s">
        <v>226</v>
      </c>
      <c r="D352" s="56" t="s">
        <v>226</v>
      </c>
      <c r="E352" s="56" t="s">
        <v>226</v>
      </c>
      <c r="F352" s="56" t="s">
        <v>226</v>
      </c>
      <c r="G352" s="21" t="s">
        <v>226</v>
      </c>
      <c r="H352" s="21" t="s">
        <v>226</v>
      </c>
      <c r="I352" s="59">
        <f>I353</f>
        <v>1417.3</v>
      </c>
      <c r="J352" s="59">
        <f t="shared" ref="J352:S352" si="71">J353</f>
        <v>1186.0999999999999</v>
      </c>
      <c r="K352" s="59">
        <f t="shared" si="71"/>
        <v>1186.0999999999999</v>
      </c>
      <c r="L352" s="60">
        <f t="shared" si="71"/>
        <v>58</v>
      </c>
      <c r="M352" s="59">
        <f t="shared" si="71"/>
        <v>268038.92000000004</v>
      </c>
      <c r="N352" s="59">
        <f t="shared" si="71"/>
        <v>0</v>
      </c>
      <c r="O352" s="59">
        <f t="shared" si="71"/>
        <v>0</v>
      </c>
      <c r="P352" s="59">
        <f t="shared" si="71"/>
        <v>0</v>
      </c>
      <c r="Q352" s="59">
        <f t="shared" si="71"/>
        <v>268038.92000000004</v>
      </c>
      <c r="R352" s="59">
        <f t="shared" si="71"/>
        <v>268038.92000000004</v>
      </c>
      <c r="S352" s="59">
        <f t="shared" si="71"/>
        <v>0</v>
      </c>
      <c r="T352" s="68" t="s">
        <v>22</v>
      </c>
      <c r="U352" s="68" t="s">
        <v>22</v>
      </c>
      <c r="V352" s="62" t="s">
        <v>22</v>
      </c>
    </row>
    <row r="353" spans="1:22" s="9" customFormat="1" ht="27.75" customHeight="1" x14ac:dyDescent="0.25">
      <c r="A353" s="45" t="s">
        <v>373</v>
      </c>
      <c r="B353" s="45"/>
      <c r="C353" s="56" t="s">
        <v>226</v>
      </c>
      <c r="D353" s="56" t="s">
        <v>226</v>
      </c>
      <c r="E353" s="56" t="s">
        <v>226</v>
      </c>
      <c r="F353" s="56" t="s">
        <v>226</v>
      </c>
      <c r="G353" s="21" t="s">
        <v>226</v>
      </c>
      <c r="H353" s="21" t="s">
        <v>226</v>
      </c>
      <c r="I353" s="59">
        <f>SUM(I354:I355)</f>
        <v>1417.3</v>
      </c>
      <c r="J353" s="59">
        <f t="shared" ref="J353:S353" si="72">SUM(J354:J355)</f>
        <v>1186.0999999999999</v>
      </c>
      <c r="K353" s="59">
        <f t="shared" si="72"/>
        <v>1186.0999999999999</v>
      </c>
      <c r="L353" s="60">
        <f t="shared" si="72"/>
        <v>58</v>
      </c>
      <c r="M353" s="59">
        <f t="shared" si="72"/>
        <v>268038.92000000004</v>
      </c>
      <c r="N353" s="59">
        <f t="shared" si="72"/>
        <v>0</v>
      </c>
      <c r="O353" s="59">
        <f t="shared" si="72"/>
        <v>0</v>
      </c>
      <c r="P353" s="59">
        <f t="shared" si="72"/>
        <v>0</v>
      </c>
      <c r="Q353" s="59">
        <f t="shared" si="72"/>
        <v>268038.92000000004</v>
      </c>
      <c r="R353" s="59">
        <f t="shared" si="72"/>
        <v>268038.92000000004</v>
      </c>
      <c r="S353" s="59">
        <f t="shared" si="72"/>
        <v>0</v>
      </c>
      <c r="T353" s="68" t="s">
        <v>22</v>
      </c>
      <c r="U353" s="68" t="s">
        <v>22</v>
      </c>
      <c r="V353" s="62" t="s">
        <v>22</v>
      </c>
    </row>
    <row r="354" spans="1:22" ht="45" x14ac:dyDescent="0.25">
      <c r="A354" s="35">
        <v>1</v>
      </c>
      <c r="B354" s="18" t="s">
        <v>220</v>
      </c>
      <c r="C354" s="35" t="s">
        <v>23</v>
      </c>
      <c r="D354" s="35" t="s">
        <v>141</v>
      </c>
      <c r="E354" s="35" t="s">
        <v>22</v>
      </c>
      <c r="F354" s="35" t="s">
        <v>393</v>
      </c>
      <c r="G354" s="10">
        <v>2</v>
      </c>
      <c r="H354" s="10">
        <v>2</v>
      </c>
      <c r="I354" s="58">
        <v>696.4</v>
      </c>
      <c r="J354" s="58">
        <v>644.4</v>
      </c>
      <c r="K354" s="58">
        <v>644.4</v>
      </c>
      <c r="L354" s="61">
        <v>33</v>
      </c>
      <c r="M354" s="58">
        <f>SUM(N354:Q354)</f>
        <v>133310.42000000001</v>
      </c>
      <c r="N354" s="58">
        <v>0</v>
      </c>
      <c r="O354" s="58">
        <v>0</v>
      </c>
      <c r="P354" s="58">
        <v>0</v>
      </c>
      <c r="Q354" s="58">
        <f>'Таблица 3 '!C351</f>
        <v>133310.42000000001</v>
      </c>
      <c r="R354" s="58">
        <f t="shared" si="63"/>
        <v>133310.42000000001</v>
      </c>
      <c r="S354" s="58">
        <v>0</v>
      </c>
      <c r="T354" s="67">
        <f t="shared" si="64"/>
        <v>206.87526381129734</v>
      </c>
      <c r="U354" s="67">
        <v>206.87526381129734</v>
      </c>
      <c r="V354" s="57" t="s">
        <v>38</v>
      </c>
    </row>
    <row r="355" spans="1:22" ht="45" x14ac:dyDescent="0.25">
      <c r="A355" s="35">
        <v>2</v>
      </c>
      <c r="B355" s="18" t="s">
        <v>219</v>
      </c>
      <c r="C355" s="35" t="s">
        <v>23</v>
      </c>
      <c r="D355" s="35" t="s">
        <v>149</v>
      </c>
      <c r="E355" s="35" t="s">
        <v>22</v>
      </c>
      <c r="F355" s="35" t="s">
        <v>393</v>
      </c>
      <c r="G355" s="10">
        <v>2</v>
      </c>
      <c r="H355" s="10">
        <v>3</v>
      </c>
      <c r="I355" s="58">
        <v>720.9</v>
      </c>
      <c r="J355" s="58">
        <v>541.70000000000005</v>
      </c>
      <c r="K355" s="58">
        <v>541.70000000000005</v>
      </c>
      <c r="L355" s="61">
        <v>25</v>
      </c>
      <c r="M355" s="58">
        <f>SUM(N355:Q355)</f>
        <v>134728.5</v>
      </c>
      <c r="N355" s="58">
        <v>0</v>
      </c>
      <c r="O355" s="58">
        <v>0</v>
      </c>
      <c r="P355" s="58">
        <v>0</v>
      </c>
      <c r="Q355" s="58">
        <f>'Таблица 3 '!C352</f>
        <v>134728.5</v>
      </c>
      <c r="R355" s="58">
        <f t="shared" si="63"/>
        <v>134728.5</v>
      </c>
      <c r="S355" s="58">
        <v>0</v>
      </c>
      <c r="T355" s="67">
        <f t="shared" si="64"/>
        <v>248.71423297027874</v>
      </c>
      <c r="U355" s="67">
        <v>248.71423297027874</v>
      </c>
      <c r="V355" s="57" t="s">
        <v>38</v>
      </c>
    </row>
    <row r="356" spans="1:22" s="9" customFormat="1" ht="30" customHeight="1" x14ac:dyDescent="0.25">
      <c r="A356" s="45" t="s">
        <v>200</v>
      </c>
      <c r="B356" s="45"/>
      <c r="C356" s="56" t="s">
        <v>226</v>
      </c>
      <c r="D356" s="56" t="s">
        <v>226</v>
      </c>
      <c r="E356" s="56" t="s">
        <v>226</v>
      </c>
      <c r="F356" s="56" t="s">
        <v>226</v>
      </c>
      <c r="G356" s="21" t="s">
        <v>226</v>
      </c>
      <c r="H356" s="21" t="s">
        <v>226</v>
      </c>
      <c r="I356" s="59">
        <f>I357+I361+I368</f>
        <v>44273.1</v>
      </c>
      <c r="J356" s="59">
        <f t="shared" ref="J356:S356" si="73">J357+J361+J368</f>
        <v>34123.259999999995</v>
      </c>
      <c r="K356" s="59">
        <f t="shared" si="73"/>
        <v>29352.260000000002</v>
      </c>
      <c r="L356" s="60">
        <f t="shared" si="73"/>
        <v>1472</v>
      </c>
      <c r="M356" s="59">
        <f t="shared" si="73"/>
        <v>26301443.139999993</v>
      </c>
      <c r="N356" s="59">
        <f t="shared" si="73"/>
        <v>0</v>
      </c>
      <c r="O356" s="59">
        <f t="shared" si="73"/>
        <v>0</v>
      </c>
      <c r="P356" s="59">
        <f t="shared" si="73"/>
        <v>0</v>
      </c>
      <c r="Q356" s="59">
        <f t="shared" si="73"/>
        <v>26301443.139999993</v>
      </c>
      <c r="R356" s="59">
        <f t="shared" si="73"/>
        <v>26301443.139999993</v>
      </c>
      <c r="S356" s="59">
        <f t="shared" si="73"/>
        <v>0</v>
      </c>
      <c r="T356" s="68" t="s">
        <v>22</v>
      </c>
      <c r="U356" s="68" t="s">
        <v>22</v>
      </c>
      <c r="V356" s="62" t="s">
        <v>22</v>
      </c>
    </row>
    <row r="357" spans="1:22" s="9" customFormat="1" ht="25.5" customHeight="1" x14ac:dyDescent="0.25">
      <c r="A357" s="45" t="s">
        <v>201</v>
      </c>
      <c r="B357" s="45"/>
      <c r="C357" s="56" t="s">
        <v>226</v>
      </c>
      <c r="D357" s="56" t="s">
        <v>226</v>
      </c>
      <c r="E357" s="56" t="s">
        <v>226</v>
      </c>
      <c r="F357" s="56" t="s">
        <v>226</v>
      </c>
      <c r="G357" s="21" t="s">
        <v>226</v>
      </c>
      <c r="H357" s="21" t="s">
        <v>226</v>
      </c>
      <c r="I357" s="59">
        <f>SUM(I358:I360)</f>
        <v>10112.799999999999</v>
      </c>
      <c r="J357" s="59">
        <f t="shared" ref="J357:S357" si="74">SUM(J358:J360)</f>
        <v>9221.1</v>
      </c>
      <c r="K357" s="59">
        <f t="shared" si="74"/>
        <v>8973.880000000001</v>
      </c>
      <c r="L357" s="60">
        <f t="shared" si="74"/>
        <v>372</v>
      </c>
      <c r="M357" s="59">
        <f t="shared" si="74"/>
        <v>11349446.059999999</v>
      </c>
      <c r="N357" s="59">
        <f t="shared" si="74"/>
        <v>0</v>
      </c>
      <c r="O357" s="59">
        <f t="shared" si="74"/>
        <v>0</v>
      </c>
      <c r="P357" s="59">
        <f t="shared" si="74"/>
        <v>0</v>
      </c>
      <c r="Q357" s="59">
        <f t="shared" si="74"/>
        <v>11349446.059999999</v>
      </c>
      <c r="R357" s="59">
        <f t="shared" si="74"/>
        <v>11349446.059999999</v>
      </c>
      <c r="S357" s="59">
        <f t="shared" si="74"/>
        <v>0</v>
      </c>
      <c r="T357" s="68" t="s">
        <v>22</v>
      </c>
      <c r="U357" s="68" t="s">
        <v>22</v>
      </c>
      <c r="V357" s="62" t="s">
        <v>22</v>
      </c>
    </row>
    <row r="358" spans="1:22" ht="45" x14ac:dyDescent="0.25">
      <c r="A358" s="35">
        <v>1</v>
      </c>
      <c r="B358" s="18" t="s">
        <v>587</v>
      </c>
      <c r="C358" s="35" t="s">
        <v>23</v>
      </c>
      <c r="D358" s="35">
        <v>1972</v>
      </c>
      <c r="E358" s="35" t="s">
        <v>22</v>
      </c>
      <c r="F358" s="35" t="s">
        <v>87</v>
      </c>
      <c r="G358" s="10">
        <v>5</v>
      </c>
      <c r="H358" s="10">
        <v>4</v>
      </c>
      <c r="I358" s="58">
        <v>3474.6</v>
      </c>
      <c r="J358" s="58">
        <v>3473</v>
      </c>
      <c r="K358" s="58">
        <v>3473</v>
      </c>
      <c r="L358" s="61">
        <v>100</v>
      </c>
      <c r="M358" s="58">
        <f>SUM(N358:Q358)</f>
        <v>2632053.6</v>
      </c>
      <c r="N358" s="58">
        <v>0</v>
      </c>
      <c r="O358" s="58">
        <v>0</v>
      </c>
      <c r="P358" s="58">
        <v>0</v>
      </c>
      <c r="Q358" s="58">
        <f>'Таблица 3 '!C355</f>
        <v>2632053.6</v>
      </c>
      <c r="R358" s="58">
        <f t="shared" si="63"/>
        <v>2632053.6</v>
      </c>
      <c r="S358" s="58">
        <v>0</v>
      </c>
      <c r="T358" s="67">
        <f t="shared" si="64"/>
        <v>757.86167578462425</v>
      </c>
      <c r="U358" s="67">
        <v>757.86167578462425</v>
      </c>
      <c r="V358" s="57" t="s">
        <v>38</v>
      </c>
    </row>
    <row r="359" spans="1:22" ht="45" x14ac:dyDescent="0.25">
      <c r="A359" s="35">
        <v>2</v>
      </c>
      <c r="B359" s="18" t="s">
        <v>586</v>
      </c>
      <c r="C359" s="35" t="s">
        <v>23</v>
      </c>
      <c r="D359" s="35">
        <v>1978</v>
      </c>
      <c r="E359" s="35" t="s">
        <v>226</v>
      </c>
      <c r="F359" s="35" t="s">
        <v>495</v>
      </c>
      <c r="G359" s="10">
        <v>5</v>
      </c>
      <c r="H359" s="10">
        <v>4</v>
      </c>
      <c r="I359" s="58">
        <v>2590.9</v>
      </c>
      <c r="J359" s="58">
        <v>2074.5</v>
      </c>
      <c r="K359" s="58">
        <v>2074.5</v>
      </c>
      <c r="L359" s="61">
        <v>136</v>
      </c>
      <c r="M359" s="58">
        <f>SUM(N359:Q359)</f>
        <v>2525340</v>
      </c>
      <c r="N359" s="58">
        <v>0</v>
      </c>
      <c r="O359" s="58">
        <v>0</v>
      </c>
      <c r="P359" s="58">
        <v>0</v>
      </c>
      <c r="Q359" s="58">
        <f>'Таблица 3 '!C356</f>
        <v>2525340</v>
      </c>
      <c r="R359" s="58">
        <f t="shared" si="63"/>
        <v>2525340</v>
      </c>
      <c r="S359" s="58">
        <v>0</v>
      </c>
      <c r="T359" s="67">
        <f t="shared" si="64"/>
        <v>1217.3246565437455</v>
      </c>
      <c r="U359" s="67">
        <v>1217.3246565437455</v>
      </c>
      <c r="V359" s="57" t="s">
        <v>38</v>
      </c>
    </row>
    <row r="360" spans="1:22" ht="45" x14ac:dyDescent="0.25">
      <c r="A360" s="35">
        <v>3</v>
      </c>
      <c r="B360" s="18" t="s">
        <v>616</v>
      </c>
      <c r="C360" s="35" t="s">
        <v>23</v>
      </c>
      <c r="D360" s="35">
        <v>1985</v>
      </c>
      <c r="E360" s="35" t="s">
        <v>226</v>
      </c>
      <c r="F360" s="35" t="s">
        <v>87</v>
      </c>
      <c r="G360" s="10">
        <v>5</v>
      </c>
      <c r="H360" s="10">
        <v>5</v>
      </c>
      <c r="I360" s="58">
        <v>4047.3</v>
      </c>
      <c r="J360" s="58">
        <v>3673.6</v>
      </c>
      <c r="K360" s="58">
        <v>3426.38</v>
      </c>
      <c r="L360" s="61">
        <v>136</v>
      </c>
      <c r="M360" s="58">
        <f>SUM(N360:Q360)</f>
        <v>6192052.46</v>
      </c>
      <c r="N360" s="58">
        <v>0</v>
      </c>
      <c r="O360" s="58">
        <v>0</v>
      </c>
      <c r="P360" s="58">
        <v>0</v>
      </c>
      <c r="Q360" s="58">
        <f>'Таблица 3 '!C357</f>
        <v>6192052.46</v>
      </c>
      <c r="R360" s="58">
        <f t="shared" si="63"/>
        <v>6192052.46</v>
      </c>
      <c r="S360" s="58">
        <v>0</v>
      </c>
      <c r="T360" s="67">
        <f t="shared" si="64"/>
        <v>1685.554349956446</v>
      </c>
      <c r="U360" s="67">
        <v>1685.554349956446</v>
      </c>
      <c r="V360" s="57" t="s">
        <v>38</v>
      </c>
    </row>
    <row r="361" spans="1:22" s="9" customFormat="1" ht="32.25" customHeight="1" x14ac:dyDescent="0.25">
      <c r="A361" s="45" t="s">
        <v>374</v>
      </c>
      <c r="B361" s="45"/>
      <c r="C361" s="56" t="s">
        <v>226</v>
      </c>
      <c r="D361" s="56" t="s">
        <v>226</v>
      </c>
      <c r="E361" s="56" t="s">
        <v>226</v>
      </c>
      <c r="F361" s="56" t="s">
        <v>226</v>
      </c>
      <c r="G361" s="21" t="s">
        <v>226</v>
      </c>
      <c r="H361" s="21" t="s">
        <v>226</v>
      </c>
      <c r="I361" s="59">
        <f>SUM(I362:I367)</f>
        <v>30174.600000000002</v>
      </c>
      <c r="J361" s="59">
        <f t="shared" ref="J361:S361" si="75">SUM(J362:J367)</f>
        <v>22158.999999999996</v>
      </c>
      <c r="K361" s="59">
        <f t="shared" si="75"/>
        <v>19632.600000000002</v>
      </c>
      <c r="L361" s="60">
        <f t="shared" si="75"/>
        <v>951</v>
      </c>
      <c r="M361" s="59">
        <f t="shared" si="75"/>
        <v>10324771.179999998</v>
      </c>
      <c r="N361" s="59">
        <f t="shared" si="75"/>
        <v>0</v>
      </c>
      <c r="O361" s="59">
        <f t="shared" si="75"/>
        <v>0</v>
      </c>
      <c r="P361" s="59">
        <f t="shared" si="75"/>
        <v>0</v>
      </c>
      <c r="Q361" s="59">
        <f t="shared" si="75"/>
        <v>10324771.179999998</v>
      </c>
      <c r="R361" s="59">
        <f t="shared" si="75"/>
        <v>10324771.179999998</v>
      </c>
      <c r="S361" s="59">
        <f t="shared" si="75"/>
        <v>0</v>
      </c>
      <c r="T361" s="68" t="s">
        <v>22</v>
      </c>
      <c r="U361" s="68" t="s">
        <v>22</v>
      </c>
      <c r="V361" s="62" t="s">
        <v>22</v>
      </c>
    </row>
    <row r="362" spans="1:22" ht="42.75" customHeight="1" x14ac:dyDescent="0.25">
      <c r="A362" s="35">
        <v>1</v>
      </c>
      <c r="B362" s="18" t="s">
        <v>206</v>
      </c>
      <c r="C362" s="35" t="s">
        <v>23</v>
      </c>
      <c r="D362" s="35">
        <v>1970</v>
      </c>
      <c r="E362" s="35" t="s">
        <v>22</v>
      </c>
      <c r="F362" s="35" t="s">
        <v>393</v>
      </c>
      <c r="G362" s="10">
        <v>5</v>
      </c>
      <c r="H362" s="10">
        <v>4</v>
      </c>
      <c r="I362" s="58">
        <v>4312.3</v>
      </c>
      <c r="J362" s="58">
        <v>3441.9</v>
      </c>
      <c r="K362" s="58">
        <v>2205.9</v>
      </c>
      <c r="L362" s="61">
        <v>75</v>
      </c>
      <c r="M362" s="58">
        <f t="shared" ref="M362:M367" si="76">SUM(N362:Q362)</f>
        <v>6024374.4699999997</v>
      </c>
      <c r="N362" s="58">
        <v>0</v>
      </c>
      <c r="O362" s="58">
        <v>0</v>
      </c>
      <c r="P362" s="58">
        <v>0</v>
      </c>
      <c r="Q362" s="58">
        <f>'Таблица 3 '!C359</f>
        <v>6024374.4699999997</v>
      </c>
      <c r="R362" s="58">
        <f t="shared" si="63"/>
        <v>6024374.4699999997</v>
      </c>
      <c r="S362" s="58">
        <v>0</v>
      </c>
      <c r="T362" s="67">
        <f t="shared" si="64"/>
        <v>1750.3049100787355</v>
      </c>
      <c r="U362" s="67">
        <v>1750.3049100787355</v>
      </c>
      <c r="V362" s="57" t="s">
        <v>38</v>
      </c>
    </row>
    <row r="363" spans="1:22" ht="42.75" customHeight="1" x14ac:dyDescent="0.25">
      <c r="A363" s="35">
        <v>2</v>
      </c>
      <c r="B363" s="18" t="s">
        <v>853</v>
      </c>
      <c r="C363" s="35" t="s">
        <v>681</v>
      </c>
      <c r="D363" s="35">
        <v>1980</v>
      </c>
      <c r="E363" s="35">
        <v>2022</v>
      </c>
      <c r="F363" s="35" t="s">
        <v>87</v>
      </c>
      <c r="G363" s="10">
        <v>5</v>
      </c>
      <c r="H363" s="10">
        <v>5</v>
      </c>
      <c r="I363" s="58">
        <v>5075.6000000000004</v>
      </c>
      <c r="J363" s="58">
        <v>3691.7</v>
      </c>
      <c r="K363" s="58">
        <v>3587</v>
      </c>
      <c r="L363" s="61">
        <v>160</v>
      </c>
      <c r="M363" s="58">
        <f t="shared" si="76"/>
        <v>299001.59999999998</v>
      </c>
      <c r="N363" s="58">
        <v>0</v>
      </c>
      <c r="O363" s="58">
        <v>0</v>
      </c>
      <c r="P363" s="58">
        <v>0</v>
      </c>
      <c r="Q363" s="58">
        <f>'Таблица 3 '!C360</f>
        <v>299001.59999999998</v>
      </c>
      <c r="R363" s="58">
        <f>Q363</f>
        <v>299001.59999999998</v>
      </c>
      <c r="S363" s="58">
        <v>0</v>
      </c>
      <c r="T363" s="67">
        <f>M363/J363</f>
        <v>80.992930086410055</v>
      </c>
      <c r="U363" s="67">
        <v>80.992930086410055</v>
      </c>
      <c r="V363" s="57" t="s">
        <v>38</v>
      </c>
    </row>
    <row r="364" spans="1:22" ht="42.75" customHeight="1" x14ac:dyDescent="0.25">
      <c r="A364" s="35">
        <v>3</v>
      </c>
      <c r="B364" s="18" t="s">
        <v>1173</v>
      </c>
      <c r="C364" s="35" t="s">
        <v>681</v>
      </c>
      <c r="D364" s="35">
        <v>1980</v>
      </c>
      <c r="E364" s="35">
        <v>2022</v>
      </c>
      <c r="F364" s="35" t="s">
        <v>87</v>
      </c>
      <c r="G364" s="10">
        <v>5</v>
      </c>
      <c r="H364" s="10">
        <v>5</v>
      </c>
      <c r="I364" s="58">
        <v>5075.6000000000004</v>
      </c>
      <c r="J364" s="58">
        <v>3626.2</v>
      </c>
      <c r="K364" s="58">
        <v>3368.9</v>
      </c>
      <c r="L364" s="61">
        <v>171</v>
      </c>
      <c r="M364" s="58">
        <f t="shared" si="76"/>
        <v>677985.6</v>
      </c>
      <c r="N364" s="58">
        <v>0</v>
      </c>
      <c r="O364" s="58">
        <v>0</v>
      </c>
      <c r="P364" s="58">
        <v>0</v>
      </c>
      <c r="Q364" s="58">
        <f>'Таблица 3 '!C361</f>
        <v>677985.6</v>
      </c>
      <c r="R364" s="58">
        <f t="shared" si="63"/>
        <v>677985.6</v>
      </c>
      <c r="S364" s="58">
        <v>0</v>
      </c>
      <c r="T364" s="67">
        <f>M364/J364</f>
        <v>186.96861728531246</v>
      </c>
      <c r="U364" s="67">
        <v>186.96861728531246</v>
      </c>
      <c r="V364" s="57" t="s">
        <v>38</v>
      </c>
    </row>
    <row r="365" spans="1:22" ht="42.75" customHeight="1" x14ac:dyDescent="0.25">
      <c r="A365" s="35">
        <v>4</v>
      </c>
      <c r="B365" s="18" t="s">
        <v>854</v>
      </c>
      <c r="C365" s="35" t="s">
        <v>681</v>
      </c>
      <c r="D365" s="35">
        <v>1991</v>
      </c>
      <c r="E365" s="35">
        <v>2022</v>
      </c>
      <c r="F365" s="35" t="s">
        <v>87</v>
      </c>
      <c r="G365" s="10">
        <v>5</v>
      </c>
      <c r="H365" s="10">
        <v>6</v>
      </c>
      <c r="I365" s="58">
        <v>6851.5</v>
      </c>
      <c r="J365" s="58">
        <v>4926.3999999999996</v>
      </c>
      <c r="K365" s="58">
        <v>4805.6000000000004</v>
      </c>
      <c r="L365" s="61">
        <v>252</v>
      </c>
      <c r="M365" s="58">
        <f t="shared" si="76"/>
        <v>1126682.3999999999</v>
      </c>
      <c r="N365" s="58">
        <v>0</v>
      </c>
      <c r="O365" s="58">
        <v>0</v>
      </c>
      <c r="P365" s="58">
        <v>0</v>
      </c>
      <c r="Q365" s="58">
        <f>'Таблица 3 '!C362</f>
        <v>1126682.3999999999</v>
      </c>
      <c r="R365" s="58">
        <f t="shared" si="63"/>
        <v>1126682.3999999999</v>
      </c>
      <c r="S365" s="58">
        <v>0</v>
      </c>
      <c r="T365" s="67">
        <f t="shared" si="64"/>
        <v>228.7029879831114</v>
      </c>
      <c r="U365" s="67">
        <v>228.7029879831114</v>
      </c>
      <c r="V365" s="57" t="s">
        <v>38</v>
      </c>
    </row>
    <row r="366" spans="1:22" ht="42.75" customHeight="1" x14ac:dyDescent="0.25">
      <c r="A366" s="35">
        <v>5</v>
      </c>
      <c r="B366" s="18" t="s">
        <v>204</v>
      </c>
      <c r="C366" s="35" t="s">
        <v>681</v>
      </c>
      <c r="D366" s="35" t="s">
        <v>145</v>
      </c>
      <c r="E366" s="35" t="s">
        <v>22</v>
      </c>
      <c r="F366" s="35" t="s">
        <v>87</v>
      </c>
      <c r="G366" s="10">
        <v>5</v>
      </c>
      <c r="H366" s="10">
        <v>4</v>
      </c>
      <c r="I366" s="58">
        <v>4479.3999999999996</v>
      </c>
      <c r="J366" s="58">
        <v>3234</v>
      </c>
      <c r="K366" s="58">
        <v>2701</v>
      </c>
      <c r="L366" s="61">
        <v>169</v>
      </c>
      <c r="M366" s="58">
        <f t="shared" si="76"/>
        <v>1887352.28</v>
      </c>
      <c r="N366" s="58">
        <v>0</v>
      </c>
      <c r="O366" s="58">
        <v>0</v>
      </c>
      <c r="P366" s="58">
        <v>0</v>
      </c>
      <c r="Q366" s="58">
        <f>'Таблица 3 '!C363</f>
        <v>1887352.28</v>
      </c>
      <c r="R366" s="58">
        <f t="shared" si="63"/>
        <v>1887352.28</v>
      </c>
      <c r="S366" s="58">
        <v>0</v>
      </c>
      <c r="T366" s="67">
        <f t="shared" si="64"/>
        <v>583.59687074829935</v>
      </c>
      <c r="U366" s="67">
        <v>583.59687074829935</v>
      </c>
      <c r="V366" s="57" t="s">
        <v>38</v>
      </c>
    </row>
    <row r="367" spans="1:22" ht="42.75" customHeight="1" x14ac:dyDescent="0.25">
      <c r="A367" s="35">
        <v>6</v>
      </c>
      <c r="B367" s="18" t="s">
        <v>424</v>
      </c>
      <c r="C367" s="35" t="s">
        <v>681</v>
      </c>
      <c r="D367" s="35" t="s">
        <v>203</v>
      </c>
      <c r="E367" s="35" t="s">
        <v>22</v>
      </c>
      <c r="F367" s="35" t="s">
        <v>87</v>
      </c>
      <c r="G367" s="10">
        <v>5</v>
      </c>
      <c r="H367" s="10">
        <v>4</v>
      </c>
      <c r="I367" s="58">
        <v>4380.2</v>
      </c>
      <c r="J367" s="58">
        <v>3238.8</v>
      </c>
      <c r="K367" s="58">
        <v>2964.2</v>
      </c>
      <c r="L367" s="61">
        <v>124</v>
      </c>
      <c r="M367" s="58">
        <f t="shared" si="76"/>
        <v>309374.82999999996</v>
      </c>
      <c r="N367" s="58">
        <v>0</v>
      </c>
      <c r="O367" s="58">
        <v>0</v>
      </c>
      <c r="P367" s="58">
        <v>0</v>
      </c>
      <c r="Q367" s="58">
        <f>'Таблица 3 '!C364</f>
        <v>309374.82999999996</v>
      </c>
      <c r="R367" s="58">
        <f t="shared" si="63"/>
        <v>309374.82999999996</v>
      </c>
      <c r="S367" s="58">
        <v>0</v>
      </c>
      <c r="T367" s="67">
        <f t="shared" si="64"/>
        <v>95.521436951957497</v>
      </c>
      <c r="U367" s="67">
        <v>95.521436951957497</v>
      </c>
      <c r="V367" s="57" t="s">
        <v>38</v>
      </c>
    </row>
    <row r="368" spans="1:22" s="9" customFormat="1" ht="28.5" customHeight="1" x14ac:dyDescent="0.25">
      <c r="A368" s="45" t="s">
        <v>583</v>
      </c>
      <c r="B368" s="45"/>
      <c r="C368" s="56" t="s">
        <v>226</v>
      </c>
      <c r="D368" s="56" t="s">
        <v>226</v>
      </c>
      <c r="E368" s="56" t="s">
        <v>226</v>
      </c>
      <c r="F368" s="56" t="s">
        <v>226</v>
      </c>
      <c r="G368" s="21" t="s">
        <v>226</v>
      </c>
      <c r="H368" s="21" t="s">
        <v>226</v>
      </c>
      <c r="I368" s="59">
        <f>I369</f>
        <v>3985.7</v>
      </c>
      <c r="J368" s="59">
        <f t="shared" ref="J368:S368" si="77">J369</f>
        <v>2743.16</v>
      </c>
      <c r="K368" s="59">
        <f t="shared" si="77"/>
        <v>745.78</v>
      </c>
      <c r="L368" s="60">
        <f t="shared" si="77"/>
        <v>149</v>
      </c>
      <c r="M368" s="59">
        <f t="shared" si="77"/>
        <v>4627225.9000000004</v>
      </c>
      <c r="N368" s="59">
        <f t="shared" si="77"/>
        <v>0</v>
      </c>
      <c r="O368" s="59">
        <f t="shared" si="77"/>
        <v>0</v>
      </c>
      <c r="P368" s="59">
        <f t="shared" si="77"/>
        <v>0</v>
      </c>
      <c r="Q368" s="59">
        <f t="shared" si="77"/>
        <v>4627225.9000000004</v>
      </c>
      <c r="R368" s="59">
        <f t="shared" si="77"/>
        <v>4627225.9000000004</v>
      </c>
      <c r="S368" s="59">
        <f t="shared" si="77"/>
        <v>0</v>
      </c>
      <c r="T368" s="68" t="s">
        <v>22</v>
      </c>
      <c r="U368" s="68" t="s">
        <v>22</v>
      </c>
      <c r="V368" s="62" t="s">
        <v>22</v>
      </c>
    </row>
    <row r="369" spans="1:22" ht="45" x14ac:dyDescent="0.25">
      <c r="A369" s="35">
        <v>1</v>
      </c>
      <c r="B369" s="18" t="s">
        <v>618</v>
      </c>
      <c r="C369" s="35" t="s">
        <v>23</v>
      </c>
      <c r="D369" s="35">
        <v>1990</v>
      </c>
      <c r="E369" s="35" t="s">
        <v>22</v>
      </c>
      <c r="F369" s="35" t="s">
        <v>87</v>
      </c>
      <c r="G369" s="10">
        <v>5</v>
      </c>
      <c r="H369" s="10">
        <v>5</v>
      </c>
      <c r="I369" s="58">
        <v>3985.7</v>
      </c>
      <c r="J369" s="58">
        <v>2743.16</v>
      </c>
      <c r="K369" s="58">
        <v>745.78</v>
      </c>
      <c r="L369" s="61">
        <v>149</v>
      </c>
      <c r="M369" s="58">
        <f>SUM(N369:Q369)</f>
        <v>4627225.9000000004</v>
      </c>
      <c r="N369" s="58">
        <v>0</v>
      </c>
      <c r="O369" s="58">
        <v>0</v>
      </c>
      <c r="P369" s="58">
        <v>0</v>
      </c>
      <c r="Q369" s="58">
        <f>'Таблица 3 '!C366</f>
        <v>4627225.9000000004</v>
      </c>
      <c r="R369" s="58">
        <f t="shared" si="63"/>
        <v>4627225.9000000004</v>
      </c>
      <c r="S369" s="58">
        <v>0</v>
      </c>
      <c r="T369" s="67">
        <f t="shared" si="64"/>
        <v>1686.8231893145135</v>
      </c>
      <c r="U369" s="67">
        <v>1686.8231893145135</v>
      </c>
      <c r="V369" s="57" t="s">
        <v>38</v>
      </c>
    </row>
    <row r="370" spans="1:22" s="9" customFormat="1" ht="37.5" customHeight="1" x14ac:dyDescent="0.25">
      <c r="A370" s="45" t="s">
        <v>375</v>
      </c>
      <c r="B370" s="45"/>
      <c r="C370" s="56" t="s">
        <v>226</v>
      </c>
      <c r="D370" s="56" t="s">
        <v>226</v>
      </c>
      <c r="E370" s="56" t="s">
        <v>226</v>
      </c>
      <c r="F370" s="56" t="s">
        <v>226</v>
      </c>
      <c r="G370" s="21" t="s">
        <v>226</v>
      </c>
      <c r="H370" s="21" t="s">
        <v>226</v>
      </c>
      <c r="I370" s="59">
        <f>I371+I382+I387+I399</f>
        <v>51298.259999999995</v>
      </c>
      <c r="J370" s="59">
        <f t="shared" ref="J370:S370" si="78">J371+J382+J387+J399</f>
        <v>46365.789999999994</v>
      </c>
      <c r="K370" s="59">
        <f t="shared" si="78"/>
        <v>45583.319999999992</v>
      </c>
      <c r="L370" s="60">
        <f t="shared" si="78"/>
        <v>1634</v>
      </c>
      <c r="M370" s="59">
        <f t="shared" si="78"/>
        <v>54470836.5</v>
      </c>
      <c r="N370" s="59">
        <f t="shared" si="78"/>
        <v>0</v>
      </c>
      <c r="O370" s="59">
        <f t="shared" si="78"/>
        <v>0</v>
      </c>
      <c r="P370" s="59">
        <f t="shared" si="78"/>
        <v>0</v>
      </c>
      <c r="Q370" s="59">
        <f t="shared" si="78"/>
        <v>54470836.5</v>
      </c>
      <c r="R370" s="59">
        <f t="shared" si="78"/>
        <v>54470836.5</v>
      </c>
      <c r="S370" s="59">
        <f t="shared" si="78"/>
        <v>0</v>
      </c>
      <c r="T370" s="68" t="s">
        <v>22</v>
      </c>
      <c r="U370" s="68" t="s">
        <v>22</v>
      </c>
      <c r="V370" s="62" t="s">
        <v>22</v>
      </c>
    </row>
    <row r="371" spans="1:22" s="9" customFormat="1" ht="32.25" customHeight="1" x14ac:dyDescent="0.25">
      <c r="A371" s="45" t="s">
        <v>376</v>
      </c>
      <c r="B371" s="45"/>
      <c r="C371" s="56" t="s">
        <v>226</v>
      </c>
      <c r="D371" s="56" t="s">
        <v>226</v>
      </c>
      <c r="E371" s="56" t="s">
        <v>226</v>
      </c>
      <c r="F371" s="56" t="s">
        <v>226</v>
      </c>
      <c r="G371" s="21" t="s">
        <v>226</v>
      </c>
      <c r="H371" s="21" t="s">
        <v>226</v>
      </c>
      <c r="I371" s="59">
        <f>SUM(I372:I381)</f>
        <v>25651.699999999997</v>
      </c>
      <c r="J371" s="59">
        <f t="shared" ref="J371:S371" si="79">SUM(J372:J381)</f>
        <v>22512.6</v>
      </c>
      <c r="K371" s="59">
        <f t="shared" si="79"/>
        <v>22512.399999999998</v>
      </c>
      <c r="L371" s="60">
        <f t="shared" si="79"/>
        <v>854</v>
      </c>
      <c r="M371" s="59">
        <f t="shared" si="79"/>
        <v>14824127.130000001</v>
      </c>
      <c r="N371" s="59">
        <f t="shared" si="79"/>
        <v>0</v>
      </c>
      <c r="O371" s="59">
        <f t="shared" si="79"/>
        <v>0</v>
      </c>
      <c r="P371" s="59">
        <f t="shared" si="79"/>
        <v>0</v>
      </c>
      <c r="Q371" s="59">
        <f t="shared" si="79"/>
        <v>14824127.130000001</v>
      </c>
      <c r="R371" s="59">
        <f t="shared" si="79"/>
        <v>14824127.130000001</v>
      </c>
      <c r="S371" s="59">
        <f t="shared" si="79"/>
        <v>0</v>
      </c>
      <c r="T371" s="68" t="s">
        <v>22</v>
      </c>
      <c r="U371" s="68" t="s">
        <v>22</v>
      </c>
      <c r="V371" s="62" t="s">
        <v>22</v>
      </c>
    </row>
    <row r="372" spans="1:22" ht="45" x14ac:dyDescent="0.25">
      <c r="A372" s="35">
        <v>1</v>
      </c>
      <c r="B372" s="18" t="s">
        <v>562</v>
      </c>
      <c r="C372" s="35" t="s">
        <v>23</v>
      </c>
      <c r="D372" s="35">
        <v>1967</v>
      </c>
      <c r="E372" s="35" t="s">
        <v>22</v>
      </c>
      <c r="F372" s="35" t="s">
        <v>495</v>
      </c>
      <c r="G372" s="10">
        <v>5</v>
      </c>
      <c r="H372" s="10">
        <v>4</v>
      </c>
      <c r="I372" s="58">
        <v>3536.3</v>
      </c>
      <c r="J372" s="58">
        <v>3256.3</v>
      </c>
      <c r="K372" s="58">
        <v>3256.3</v>
      </c>
      <c r="L372" s="61">
        <v>130</v>
      </c>
      <c r="M372" s="58">
        <f>SUM(N372:Q372)</f>
        <v>1791402</v>
      </c>
      <c r="N372" s="58">
        <v>0</v>
      </c>
      <c r="O372" s="58">
        <v>0</v>
      </c>
      <c r="P372" s="58">
        <v>0</v>
      </c>
      <c r="Q372" s="58">
        <f>'Таблица 3 '!C369</f>
        <v>1791402</v>
      </c>
      <c r="R372" s="58">
        <f t="shared" si="63"/>
        <v>1791402</v>
      </c>
      <c r="S372" s="58">
        <v>0</v>
      </c>
      <c r="T372" s="67">
        <f t="shared" si="64"/>
        <v>550.13420139422044</v>
      </c>
      <c r="U372" s="67">
        <v>558.25441759051682</v>
      </c>
      <c r="V372" s="57" t="s">
        <v>38</v>
      </c>
    </row>
    <row r="373" spans="1:22" ht="45" x14ac:dyDescent="0.25">
      <c r="A373" s="35">
        <v>2</v>
      </c>
      <c r="B373" s="18" t="s">
        <v>561</v>
      </c>
      <c r="C373" s="35" t="s">
        <v>23</v>
      </c>
      <c r="D373" s="35">
        <v>1988</v>
      </c>
      <c r="E373" s="35" t="s">
        <v>22</v>
      </c>
      <c r="F373" s="35" t="s">
        <v>495</v>
      </c>
      <c r="G373" s="10">
        <v>5</v>
      </c>
      <c r="H373" s="10">
        <v>5</v>
      </c>
      <c r="I373" s="58">
        <v>4341.2</v>
      </c>
      <c r="J373" s="58">
        <v>3293.2</v>
      </c>
      <c r="K373" s="58">
        <v>3293.2</v>
      </c>
      <c r="L373" s="61">
        <v>132</v>
      </c>
      <c r="M373" s="58">
        <f t="shared" ref="M373:M380" si="80">SUM(N373:Q373)</f>
        <v>4243800.53</v>
      </c>
      <c r="N373" s="58">
        <v>0</v>
      </c>
      <c r="O373" s="58">
        <v>0</v>
      </c>
      <c r="P373" s="58">
        <v>0</v>
      </c>
      <c r="Q373" s="58">
        <f>'Таблица 3 '!C370</f>
        <v>4243800.53</v>
      </c>
      <c r="R373" s="58">
        <f t="shared" si="63"/>
        <v>4243800.53</v>
      </c>
      <c r="S373" s="58">
        <v>0</v>
      </c>
      <c r="T373" s="67">
        <f t="shared" si="64"/>
        <v>1288.6555720879389</v>
      </c>
      <c r="U373" s="67">
        <v>640.53000121462412</v>
      </c>
      <c r="V373" s="57" t="s">
        <v>38</v>
      </c>
    </row>
    <row r="374" spans="1:22" ht="45" x14ac:dyDescent="0.25">
      <c r="A374" s="35">
        <v>3</v>
      </c>
      <c r="B374" s="18" t="s">
        <v>241</v>
      </c>
      <c r="C374" s="35" t="s">
        <v>23</v>
      </c>
      <c r="D374" s="35" t="s">
        <v>53</v>
      </c>
      <c r="E374" s="35">
        <v>2017</v>
      </c>
      <c r="F374" s="35" t="s">
        <v>399</v>
      </c>
      <c r="G374" s="10">
        <v>2</v>
      </c>
      <c r="H374" s="10">
        <v>1</v>
      </c>
      <c r="I374" s="58">
        <v>565.6</v>
      </c>
      <c r="J374" s="58">
        <v>523.4</v>
      </c>
      <c r="K374" s="58">
        <v>523.4</v>
      </c>
      <c r="L374" s="61">
        <v>18</v>
      </c>
      <c r="M374" s="58">
        <f t="shared" si="80"/>
        <v>10536.32</v>
      </c>
      <c r="N374" s="58">
        <v>0</v>
      </c>
      <c r="O374" s="58">
        <v>0</v>
      </c>
      <c r="P374" s="58">
        <v>0</v>
      </c>
      <c r="Q374" s="58">
        <f>'Таблица 3 '!C371</f>
        <v>10536.32</v>
      </c>
      <c r="R374" s="58">
        <f t="shared" si="63"/>
        <v>10536.32</v>
      </c>
      <c r="S374" s="58">
        <v>0</v>
      </c>
      <c r="T374" s="67">
        <f t="shared" si="64"/>
        <v>20.130531142529616</v>
      </c>
      <c r="U374" s="67">
        <v>20.130531142529616</v>
      </c>
      <c r="V374" s="57" t="s">
        <v>38</v>
      </c>
    </row>
    <row r="375" spans="1:22" ht="45" x14ac:dyDescent="0.25">
      <c r="A375" s="35">
        <v>4</v>
      </c>
      <c r="B375" s="18" t="s">
        <v>341</v>
      </c>
      <c r="C375" s="35" t="s">
        <v>23</v>
      </c>
      <c r="D375" s="35" t="s">
        <v>28</v>
      </c>
      <c r="E375" s="35" t="s">
        <v>22</v>
      </c>
      <c r="F375" s="35" t="s">
        <v>393</v>
      </c>
      <c r="G375" s="10">
        <v>5</v>
      </c>
      <c r="H375" s="10">
        <v>6</v>
      </c>
      <c r="I375" s="58">
        <v>4548.5</v>
      </c>
      <c r="J375" s="58">
        <v>4056.5</v>
      </c>
      <c r="K375" s="58">
        <v>4056.5</v>
      </c>
      <c r="L375" s="61">
        <v>150</v>
      </c>
      <c r="M375" s="58">
        <f t="shared" si="80"/>
        <v>246533.78</v>
      </c>
      <c r="N375" s="58">
        <v>0</v>
      </c>
      <c r="O375" s="58">
        <v>0</v>
      </c>
      <c r="P375" s="58">
        <v>0</v>
      </c>
      <c r="Q375" s="58">
        <f>'Таблица 3 '!C372</f>
        <v>246533.78</v>
      </c>
      <c r="R375" s="58">
        <f t="shared" si="63"/>
        <v>246533.78</v>
      </c>
      <c r="S375" s="58">
        <v>0</v>
      </c>
      <c r="T375" s="67">
        <f t="shared" si="64"/>
        <v>60.77499815111549</v>
      </c>
      <c r="U375" s="67">
        <v>189.17668433378529</v>
      </c>
      <c r="V375" s="57" t="s">
        <v>38</v>
      </c>
    </row>
    <row r="376" spans="1:22" ht="45" x14ac:dyDescent="0.25">
      <c r="A376" s="35">
        <v>5</v>
      </c>
      <c r="B376" s="18" t="s">
        <v>619</v>
      </c>
      <c r="C376" s="35" t="s">
        <v>23</v>
      </c>
      <c r="D376" s="35">
        <v>1963</v>
      </c>
      <c r="E376" s="35" t="s">
        <v>22</v>
      </c>
      <c r="F376" s="35" t="s">
        <v>495</v>
      </c>
      <c r="G376" s="10">
        <v>3</v>
      </c>
      <c r="H376" s="10">
        <v>2</v>
      </c>
      <c r="I376" s="58">
        <v>1022.6</v>
      </c>
      <c r="J376" s="58">
        <v>936.6</v>
      </c>
      <c r="K376" s="58">
        <v>936.6</v>
      </c>
      <c r="L376" s="61">
        <v>38</v>
      </c>
      <c r="M376" s="58">
        <f t="shared" si="80"/>
        <v>1615443.6</v>
      </c>
      <c r="N376" s="58">
        <v>0</v>
      </c>
      <c r="O376" s="58">
        <v>0</v>
      </c>
      <c r="P376" s="58">
        <v>0</v>
      </c>
      <c r="Q376" s="58">
        <f>'Таблица 3 '!C373</f>
        <v>1615443.6</v>
      </c>
      <c r="R376" s="58">
        <f t="shared" si="63"/>
        <v>1615443.6</v>
      </c>
      <c r="S376" s="58">
        <v>0</v>
      </c>
      <c r="T376" s="67">
        <f t="shared" si="64"/>
        <v>1724.7956438180654</v>
      </c>
      <c r="U376" s="67">
        <v>693.17019004911378</v>
      </c>
      <c r="V376" s="57" t="s">
        <v>38</v>
      </c>
    </row>
    <row r="377" spans="1:22" ht="45" x14ac:dyDescent="0.25">
      <c r="A377" s="35">
        <v>6</v>
      </c>
      <c r="B377" s="18" t="s">
        <v>250</v>
      </c>
      <c r="C377" s="35" t="s">
        <v>23</v>
      </c>
      <c r="D377" s="35" t="s">
        <v>150</v>
      </c>
      <c r="E377" s="35" t="s">
        <v>22</v>
      </c>
      <c r="F377" s="35" t="s">
        <v>393</v>
      </c>
      <c r="G377" s="10">
        <v>5</v>
      </c>
      <c r="H377" s="10">
        <v>6</v>
      </c>
      <c r="I377" s="58">
        <v>4546.3999999999996</v>
      </c>
      <c r="J377" s="58">
        <v>4054.5</v>
      </c>
      <c r="K377" s="58">
        <v>4054.5</v>
      </c>
      <c r="L377" s="61">
        <v>148</v>
      </c>
      <c r="M377" s="58">
        <f t="shared" si="80"/>
        <v>253798.48</v>
      </c>
      <c r="N377" s="58">
        <v>0</v>
      </c>
      <c r="O377" s="58">
        <v>0</v>
      </c>
      <c r="P377" s="58">
        <v>0</v>
      </c>
      <c r="Q377" s="58">
        <f>'Таблица 3 '!C374</f>
        <v>253798.48</v>
      </c>
      <c r="R377" s="58">
        <f t="shared" si="63"/>
        <v>253798.48</v>
      </c>
      <c r="S377" s="58">
        <v>0</v>
      </c>
      <c r="T377" s="67">
        <f t="shared" si="64"/>
        <v>62.596739425329886</v>
      </c>
      <c r="U377" s="67">
        <v>189.36336416327538</v>
      </c>
      <c r="V377" s="57" t="s">
        <v>38</v>
      </c>
    </row>
    <row r="378" spans="1:22" ht="45" x14ac:dyDescent="0.25">
      <c r="A378" s="35">
        <v>7</v>
      </c>
      <c r="B378" s="18" t="s">
        <v>418</v>
      </c>
      <c r="C378" s="35" t="s">
        <v>23</v>
      </c>
      <c r="D378" s="35" t="s">
        <v>53</v>
      </c>
      <c r="E378" s="35">
        <v>2017</v>
      </c>
      <c r="F378" s="35" t="s">
        <v>399</v>
      </c>
      <c r="G378" s="10">
        <v>2</v>
      </c>
      <c r="H378" s="10">
        <v>1</v>
      </c>
      <c r="I378" s="58">
        <v>562.6</v>
      </c>
      <c r="J378" s="58">
        <v>518.6</v>
      </c>
      <c r="K378" s="58">
        <v>518.6</v>
      </c>
      <c r="L378" s="61">
        <v>14</v>
      </c>
      <c r="M378" s="58">
        <f t="shared" si="80"/>
        <v>265933.75</v>
      </c>
      <c r="N378" s="58">
        <v>0</v>
      </c>
      <c r="O378" s="58">
        <v>0</v>
      </c>
      <c r="P378" s="58">
        <v>0</v>
      </c>
      <c r="Q378" s="58">
        <f>'Таблица 3 '!C375</f>
        <v>265933.75</v>
      </c>
      <c r="R378" s="58">
        <f t="shared" si="63"/>
        <v>265933.75</v>
      </c>
      <c r="S378" s="58">
        <v>0</v>
      </c>
      <c r="T378" s="67">
        <f t="shared" si="64"/>
        <v>512.79165059776324</v>
      </c>
      <c r="U378" s="67">
        <v>287.10000000000002</v>
      </c>
      <c r="V378" s="57" t="s">
        <v>38</v>
      </c>
    </row>
    <row r="379" spans="1:22" ht="45" x14ac:dyDescent="0.25">
      <c r="A379" s="35">
        <v>8</v>
      </c>
      <c r="B379" s="18" t="s">
        <v>340</v>
      </c>
      <c r="C379" s="35" t="s">
        <v>23</v>
      </c>
      <c r="D379" s="35" t="s">
        <v>58</v>
      </c>
      <c r="E379" s="35" t="s">
        <v>22</v>
      </c>
      <c r="F379" s="35" t="s">
        <v>393</v>
      </c>
      <c r="G379" s="10">
        <v>5</v>
      </c>
      <c r="H379" s="10">
        <v>4</v>
      </c>
      <c r="I379" s="58">
        <v>3035.8</v>
      </c>
      <c r="J379" s="58">
        <v>2730.8</v>
      </c>
      <c r="K379" s="58">
        <v>2730.8</v>
      </c>
      <c r="L379" s="61">
        <v>110</v>
      </c>
      <c r="M379" s="58">
        <f t="shared" si="80"/>
        <v>233001.93</v>
      </c>
      <c r="N379" s="58">
        <v>0</v>
      </c>
      <c r="O379" s="58">
        <v>0</v>
      </c>
      <c r="P379" s="58">
        <v>0</v>
      </c>
      <c r="Q379" s="58">
        <f>'Таблица 3 '!C376</f>
        <v>233001.93</v>
      </c>
      <c r="R379" s="58">
        <f t="shared" si="63"/>
        <v>233001.93</v>
      </c>
      <c r="S379" s="58">
        <v>0</v>
      </c>
      <c r="T379" s="67">
        <f t="shared" si="64"/>
        <v>85.323689028856009</v>
      </c>
      <c r="U379" s="67">
        <v>189.27000146477224</v>
      </c>
      <c r="V379" s="57" t="s">
        <v>38</v>
      </c>
    </row>
    <row r="380" spans="1:22" ht="45" x14ac:dyDescent="0.25">
      <c r="A380" s="35">
        <v>9</v>
      </c>
      <c r="B380" s="18" t="s">
        <v>428</v>
      </c>
      <c r="C380" s="35" t="s">
        <v>23</v>
      </c>
      <c r="D380" s="35" t="s">
        <v>150</v>
      </c>
      <c r="E380" s="35" t="s">
        <v>22</v>
      </c>
      <c r="F380" s="35" t="s">
        <v>393</v>
      </c>
      <c r="G380" s="10">
        <v>5</v>
      </c>
      <c r="H380" s="10">
        <v>4</v>
      </c>
      <c r="I380" s="58">
        <v>2922.4</v>
      </c>
      <c r="J380" s="58">
        <v>2617.4</v>
      </c>
      <c r="K380" s="58">
        <v>2617.4</v>
      </c>
      <c r="L380" s="61">
        <v>94</v>
      </c>
      <c r="M380" s="58">
        <f t="shared" si="80"/>
        <v>6032397.9800000004</v>
      </c>
      <c r="N380" s="58">
        <v>0</v>
      </c>
      <c r="O380" s="58">
        <v>0</v>
      </c>
      <c r="P380" s="58">
        <v>0</v>
      </c>
      <c r="Q380" s="58">
        <f>'Таблица 3 '!C377</f>
        <v>6032397.9800000004</v>
      </c>
      <c r="R380" s="58">
        <f t="shared" si="63"/>
        <v>6032397.9800000004</v>
      </c>
      <c r="S380" s="58">
        <v>0</v>
      </c>
      <c r="T380" s="67">
        <f t="shared" si="64"/>
        <v>2304.7291128600905</v>
      </c>
      <c r="U380" s="67">
        <v>3083.579999235883</v>
      </c>
      <c r="V380" s="57" t="s">
        <v>38</v>
      </c>
    </row>
    <row r="381" spans="1:22" ht="45" x14ac:dyDescent="0.25">
      <c r="A381" s="35">
        <v>10</v>
      </c>
      <c r="B381" s="18" t="s">
        <v>242</v>
      </c>
      <c r="C381" s="35" t="s">
        <v>23</v>
      </c>
      <c r="D381" s="35" t="s">
        <v>149</v>
      </c>
      <c r="E381" s="35">
        <v>2017</v>
      </c>
      <c r="F381" s="35" t="s">
        <v>399</v>
      </c>
      <c r="G381" s="10">
        <v>2</v>
      </c>
      <c r="H381" s="10">
        <v>1</v>
      </c>
      <c r="I381" s="58">
        <v>570.29999999999995</v>
      </c>
      <c r="J381" s="58">
        <v>525.29999999999995</v>
      </c>
      <c r="K381" s="58">
        <v>525.1</v>
      </c>
      <c r="L381" s="61">
        <v>20</v>
      </c>
      <c r="M381" s="58">
        <f>SUM(N381:Q381)</f>
        <v>131278.76</v>
      </c>
      <c r="N381" s="58">
        <v>0</v>
      </c>
      <c r="O381" s="58">
        <v>0</v>
      </c>
      <c r="P381" s="58">
        <v>0</v>
      </c>
      <c r="Q381" s="58">
        <f>'Таблица 3 '!C378</f>
        <v>131278.76</v>
      </c>
      <c r="R381" s="58">
        <f t="shared" si="63"/>
        <v>131278.76</v>
      </c>
      <c r="S381" s="58">
        <v>0</v>
      </c>
      <c r="T381" s="67">
        <f t="shared" si="64"/>
        <v>249.91197411003239</v>
      </c>
      <c r="U381" s="67">
        <v>19.778260041880834</v>
      </c>
      <c r="V381" s="57" t="s">
        <v>38</v>
      </c>
    </row>
    <row r="382" spans="1:22" s="9" customFormat="1" ht="30" customHeight="1" x14ac:dyDescent="0.25">
      <c r="A382" s="45" t="s">
        <v>377</v>
      </c>
      <c r="B382" s="45"/>
      <c r="C382" s="56" t="s">
        <v>226</v>
      </c>
      <c r="D382" s="56" t="s">
        <v>226</v>
      </c>
      <c r="E382" s="56" t="s">
        <v>226</v>
      </c>
      <c r="F382" s="56" t="s">
        <v>226</v>
      </c>
      <c r="G382" s="66"/>
      <c r="H382" s="66"/>
      <c r="I382" s="59">
        <f>SUM(I383:I386)</f>
        <v>3704.2599999999998</v>
      </c>
      <c r="J382" s="59">
        <f t="shared" ref="J382:S382" si="81">SUM(J383:J386)</f>
        <v>3499.89</v>
      </c>
      <c r="K382" s="59">
        <f t="shared" si="81"/>
        <v>3008.22</v>
      </c>
      <c r="L382" s="60">
        <f t="shared" si="81"/>
        <v>145</v>
      </c>
      <c r="M382" s="59">
        <f t="shared" si="81"/>
        <v>14499387.379999999</v>
      </c>
      <c r="N382" s="59">
        <f t="shared" si="81"/>
        <v>0</v>
      </c>
      <c r="O382" s="59">
        <f t="shared" si="81"/>
        <v>0</v>
      </c>
      <c r="P382" s="59">
        <f t="shared" si="81"/>
        <v>0</v>
      </c>
      <c r="Q382" s="59">
        <f t="shared" si="81"/>
        <v>14499387.379999999</v>
      </c>
      <c r="R382" s="59">
        <f t="shared" si="81"/>
        <v>14499387.379999999</v>
      </c>
      <c r="S382" s="59">
        <f t="shared" si="81"/>
        <v>0</v>
      </c>
      <c r="T382" s="68" t="s">
        <v>22</v>
      </c>
      <c r="U382" s="68" t="s">
        <v>22</v>
      </c>
      <c r="V382" s="62" t="s">
        <v>22</v>
      </c>
    </row>
    <row r="383" spans="1:22" ht="45" x14ac:dyDescent="0.25">
      <c r="A383" s="35">
        <v>1</v>
      </c>
      <c r="B383" s="18" t="s">
        <v>337</v>
      </c>
      <c r="C383" s="35" t="s">
        <v>23</v>
      </c>
      <c r="D383" s="35">
        <v>1937</v>
      </c>
      <c r="E383" s="35" t="s">
        <v>22</v>
      </c>
      <c r="F383" s="35" t="s">
        <v>393</v>
      </c>
      <c r="G383" s="10">
        <v>2</v>
      </c>
      <c r="H383" s="10">
        <v>3</v>
      </c>
      <c r="I383" s="58">
        <v>1127.7</v>
      </c>
      <c r="J383" s="58">
        <v>1036.29</v>
      </c>
      <c r="K383" s="58">
        <v>544.62</v>
      </c>
      <c r="L383" s="61">
        <v>55</v>
      </c>
      <c r="M383" s="58">
        <f>SUM(N383:Q383)</f>
        <v>8090556.5800000001</v>
      </c>
      <c r="N383" s="58">
        <v>0</v>
      </c>
      <c r="O383" s="58">
        <v>0</v>
      </c>
      <c r="P383" s="58">
        <v>0</v>
      </c>
      <c r="Q383" s="58">
        <f>'Таблица 3 '!C380</f>
        <v>8090556.5800000001</v>
      </c>
      <c r="R383" s="58">
        <f t="shared" si="63"/>
        <v>8090556.5800000001</v>
      </c>
      <c r="S383" s="58">
        <v>0</v>
      </c>
      <c r="T383" s="67">
        <f t="shared" si="64"/>
        <v>7807.2321261422967</v>
      </c>
      <c r="U383" s="67">
        <v>7807.2321261422967</v>
      </c>
      <c r="V383" s="57" t="s">
        <v>38</v>
      </c>
    </row>
    <row r="384" spans="1:22" ht="45" x14ac:dyDescent="0.25">
      <c r="A384" s="35">
        <v>2</v>
      </c>
      <c r="B384" s="18" t="s">
        <v>638</v>
      </c>
      <c r="C384" s="35" t="s">
        <v>23</v>
      </c>
      <c r="D384" s="35">
        <v>1983</v>
      </c>
      <c r="E384" s="35" t="s">
        <v>22</v>
      </c>
      <c r="F384" s="35" t="s">
        <v>393</v>
      </c>
      <c r="G384" s="10">
        <v>2</v>
      </c>
      <c r="H384" s="10">
        <v>2</v>
      </c>
      <c r="I384" s="58">
        <v>1017</v>
      </c>
      <c r="J384" s="58">
        <v>956</v>
      </c>
      <c r="K384" s="58">
        <v>956</v>
      </c>
      <c r="L384" s="61">
        <v>47</v>
      </c>
      <c r="M384" s="58">
        <f>SUM(N384:Q384)</f>
        <v>1850570.9700000002</v>
      </c>
      <c r="N384" s="58">
        <v>0</v>
      </c>
      <c r="O384" s="58">
        <v>0</v>
      </c>
      <c r="P384" s="58">
        <v>0</v>
      </c>
      <c r="Q384" s="58">
        <f>'Таблица 3 '!C381</f>
        <v>1850570.9700000002</v>
      </c>
      <c r="R384" s="58">
        <f t="shared" si="63"/>
        <v>1850570.9700000002</v>
      </c>
      <c r="S384" s="58">
        <v>0</v>
      </c>
      <c r="T384" s="67">
        <f t="shared" si="64"/>
        <v>1935.7436924686194</v>
      </c>
      <c r="U384" s="67">
        <v>1935.7436924686194</v>
      </c>
      <c r="V384" s="57" t="s">
        <v>38</v>
      </c>
    </row>
    <row r="385" spans="1:22" ht="45" x14ac:dyDescent="0.25">
      <c r="A385" s="35">
        <v>3</v>
      </c>
      <c r="B385" s="18" t="s">
        <v>339</v>
      </c>
      <c r="C385" s="35" t="s">
        <v>23</v>
      </c>
      <c r="D385" s="35">
        <v>1981</v>
      </c>
      <c r="E385" s="35" t="s">
        <v>22</v>
      </c>
      <c r="F385" s="35" t="s">
        <v>393</v>
      </c>
      <c r="G385" s="10">
        <v>2</v>
      </c>
      <c r="H385" s="10">
        <v>2</v>
      </c>
      <c r="I385" s="58">
        <v>887</v>
      </c>
      <c r="J385" s="58">
        <v>887</v>
      </c>
      <c r="K385" s="58">
        <v>887</v>
      </c>
      <c r="L385" s="61">
        <v>29</v>
      </c>
      <c r="M385" s="58">
        <f>SUM(N385:Q385)</f>
        <v>1379311.6900000002</v>
      </c>
      <c r="N385" s="58">
        <v>0</v>
      </c>
      <c r="O385" s="58">
        <v>0</v>
      </c>
      <c r="P385" s="58">
        <v>0</v>
      </c>
      <c r="Q385" s="58">
        <f>'Таблица 3 '!C382</f>
        <v>1379311.6900000002</v>
      </c>
      <c r="R385" s="58">
        <f t="shared" si="63"/>
        <v>1379311.6900000002</v>
      </c>
      <c r="S385" s="58">
        <v>0</v>
      </c>
      <c r="T385" s="67">
        <f t="shared" si="64"/>
        <v>1555.0300901916576</v>
      </c>
      <c r="U385" s="67">
        <v>1555.0300901916576</v>
      </c>
      <c r="V385" s="57" t="s">
        <v>38</v>
      </c>
    </row>
    <row r="386" spans="1:22" ht="45" x14ac:dyDescent="0.25">
      <c r="A386" s="35">
        <v>4</v>
      </c>
      <c r="B386" s="18" t="s">
        <v>338</v>
      </c>
      <c r="C386" s="35" t="s">
        <v>23</v>
      </c>
      <c r="D386" s="35">
        <v>1938</v>
      </c>
      <c r="E386" s="35">
        <v>2017</v>
      </c>
      <c r="F386" s="35" t="s">
        <v>399</v>
      </c>
      <c r="G386" s="10">
        <v>2</v>
      </c>
      <c r="H386" s="10">
        <v>2</v>
      </c>
      <c r="I386" s="58">
        <v>672.56</v>
      </c>
      <c r="J386" s="58">
        <v>620.6</v>
      </c>
      <c r="K386" s="58">
        <v>620.6</v>
      </c>
      <c r="L386" s="61">
        <v>14</v>
      </c>
      <c r="M386" s="58">
        <f>SUM(N386:Q386)</f>
        <v>3178948.1399999997</v>
      </c>
      <c r="N386" s="58">
        <v>0</v>
      </c>
      <c r="O386" s="58">
        <v>0</v>
      </c>
      <c r="P386" s="58">
        <v>0</v>
      </c>
      <c r="Q386" s="58">
        <f>'Таблица 3 '!C383</f>
        <v>3178948.1399999997</v>
      </c>
      <c r="R386" s="58">
        <f t="shared" si="63"/>
        <v>3178948.1399999997</v>
      </c>
      <c r="S386" s="58">
        <v>0</v>
      </c>
      <c r="T386" s="67">
        <f t="shared" si="64"/>
        <v>5122.3785691266512</v>
      </c>
      <c r="U386" s="67">
        <v>5122.3785691266512</v>
      </c>
      <c r="V386" s="57" t="s">
        <v>38</v>
      </c>
    </row>
    <row r="387" spans="1:22" s="9" customFormat="1" ht="30.75" customHeight="1" x14ac:dyDescent="0.25">
      <c r="A387" s="45" t="s">
        <v>378</v>
      </c>
      <c r="B387" s="45"/>
      <c r="C387" s="56" t="s">
        <v>226</v>
      </c>
      <c r="D387" s="56" t="s">
        <v>226</v>
      </c>
      <c r="E387" s="56" t="s">
        <v>226</v>
      </c>
      <c r="F387" s="56" t="s">
        <v>226</v>
      </c>
      <c r="G387" s="21" t="s">
        <v>226</v>
      </c>
      <c r="H387" s="21" t="s">
        <v>226</v>
      </c>
      <c r="I387" s="59">
        <f>SUM(I388:I398)</f>
        <v>21736.300000000003</v>
      </c>
      <c r="J387" s="59">
        <f t="shared" ref="J387:S387" si="82">SUM(J388:J398)</f>
        <v>20156.099999999999</v>
      </c>
      <c r="K387" s="59">
        <f t="shared" si="82"/>
        <v>19922.5</v>
      </c>
      <c r="L387" s="60">
        <f t="shared" si="82"/>
        <v>623</v>
      </c>
      <c r="M387" s="59">
        <f t="shared" si="82"/>
        <v>25082780.399999999</v>
      </c>
      <c r="N387" s="59">
        <f t="shared" si="82"/>
        <v>0</v>
      </c>
      <c r="O387" s="59">
        <f t="shared" si="82"/>
        <v>0</v>
      </c>
      <c r="P387" s="59">
        <f t="shared" si="82"/>
        <v>0</v>
      </c>
      <c r="Q387" s="59">
        <f t="shared" si="82"/>
        <v>25082780.399999999</v>
      </c>
      <c r="R387" s="59">
        <f t="shared" si="82"/>
        <v>25082780.399999999</v>
      </c>
      <c r="S387" s="59">
        <f t="shared" si="82"/>
        <v>0</v>
      </c>
      <c r="T387" s="68" t="s">
        <v>22</v>
      </c>
      <c r="U387" s="68" t="s">
        <v>22</v>
      </c>
      <c r="V387" s="62" t="s">
        <v>22</v>
      </c>
    </row>
    <row r="388" spans="1:22" ht="45" x14ac:dyDescent="0.25">
      <c r="A388" s="35">
        <v>1</v>
      </c>
      <c r="B388" s="18" t="s">
        <v>620</v>
      </c>
      <c r="C388" s="35" t="s">
        <v>23</v>
      </c>
      <c r="D388" s="35">
        <v>1988</v>
      </c>
      <c r="E388" s="35" t="s">
        <v>22</v>
      </c>
      <c r="F388" s="35" t="s">
        <v>495</v>
      </c>
      <c r="G388" s="10">
        <v>2</v>
      </c>
      <c r="H388" s="10">
        <v>3</v>
      </c>
      <c r="I388" s="58">
        <v>1047.2</v>
      </c>
      <c r="J388" s="58">
        <v>993</v>
      </c>
      <c r="K388" s="58">
        <v>993</v>
      </c>
      <c r="L388" s="61">
        <v>35</v>
      </c>
      <c r="M388" s="58">
        <f>SUM(N388:Q388)</f>
        <v>1051027.6000000001</v>
      </c>
      <c r="N388" s="58">
        <v>0</v>
      </c>
      <c r="O388" s="58">
        <v>0</v>
      </c>
      <c r="P388" s="58">
        <v>0</v>
      </c>
      <c r="Q388" s="58">
        <f>'Таблица 3 '!C385</f>
        <v>1051027.6000000001</v>
      </c>
      <c r="R388" s="58">
        <f t="shared" ref="R388:R398" si="83">Q388</f>
        <v>1051027.6000000001</v>
      </c>
      <c r="S388" s="58">
        <v>0</v>
      </c>
      <c r="T388" s="67">
        <f t="shared" ref="T388:T398" si="84">M388/J388</f>
        <v>1058.4366565961734</v>
      </c>
      <c r="U388" s="67">
        <v>1058.4366565961734</v>
      </c>
      <c r="V388" s="57" t="s">
        <v>38</v>
      </c>
    </row>
    <row r="389" spans="1:22" ht="45" x14ac:dyDescent="0.25">
      <c r="A389" s="35">
        <v>2</v>
      </c>
      <c r="B389" s="18" t="s">
        <v>247</v>
      </c>
      <c r="C389" s="35" t="s">
        <v>23</v>
      </c>
      <c r="D389" s="35" t="s">
        <v>152</v>
      </c>
      <c r="E389" s="35" t="s">
        <v>22</v>
      </c>
      <c r="F389" s="35" t="s">
        <v>393</v>
      </c>
      <c r="G389" s="10">
        <v>2</v>
      </c>
      <c r="H389" s="10">
        <v>2</v>
      </c>
      <c r="I389" s="58">
        <v>731.3</v>
      </c>
      <c r="J389" s="58">
        <v>721.5</v>
      </c>
      <c r="K389" s="58">
        <v>627.79999999999995</v>
      </c>
      <c r="L389" s="61">
        <v>26</v>
      </c>
      <c r="M389" s="58">
        <f t="shared" ref="M389:M398" si="85">SUM(N389:Q389)</f>
        <v>2209333.37</v>
      </c>
      <c r="N389" s="58">
        <v>0</v>
      </c>
      <c r="O389" s="58">
        <v>0</v>
      </c>
      <c r="P389" s="58">
        <v>0</v>
      </c>
      <c r="Q389" s="58">
        <f>'Таблица 3 '!C386</f>
        <v>2209333.37</v>
      </c>
      <c r="R389" s="58">
        <f t="shared" si="83"/>
        <v>2209333.37</v>
      </c>
      <c r="S389" s="58">
        <v>0</v>
      </c>
      <c r="T389" s="67">
        <f t="shared" si="84"/>
        <v>3062.1391129591129</v>
      </c>
      <c r="U389" s="67">
        <v>3062.1391129591129</v>
      </c>
      <c r="V389" s="57" t="s">
        <v>38</v>
      </c>
    </row>
    <row r="390" spans="1:22" ht="45" x14ac:dyDescent="0.25">
      <c r="A390" s="35">
        <v>3</v>
      </c>
      <c r="B390" s="18" t="s">
        <v>721</v>
      </c>
      <c r="C390" s="35" t="s">
        <v>23</v>
      </c>
      <c r="D390" s="35">
        <v>1972</v>
      </c>
      <c r="E390" s="35" t="s">
        <v>22</v>
      </c>
      <c r="F390" s="35" t="s">
        <v>393</v>
      </c>
      <c r="G390" s="10">
        <v>2</v>
      </c>
      <c r="H390" s="10">
        <v>2</v>
      </c>
      <c r="I390" s="58">
        <v>823.1</v>
      </c>
      <c r="J390" s="58">
        <v>722.1</v>
      </c>
      <c r="K390" s="58">
        <v>722.1</v>
      </c>
      <c r="L390" s="61">
        <v>30</v>
      </c>
      <c r="M390" s="58">
        <f t="shared" si="85"/>
        <v>465789.4</v>
      </c>
      <c r="N390" s="58">
        <v>0</v>
      </c>
      <c r="O390" s="58">
        <v>0</v>
      </c>
      <c r="P390" s="58">
        <v>0</v>
      </c>
      <c r="Q390" s="58">
        <f>'Таблица 3 '!C387</f>
        <v>465789.4</v>
      </c>
      <c r="R390" s="58">
        <f t="shared" si="83"/>
        <v>465789.4</v>
      </c>
      <c r="S390" s="58">
        <v>0</v>
      </c>
      <c r="T390" s="67">
        <f t="shared" si="84"/>
        <v>645.04833125605876</v>
      </c>
      <c r="U390" s="67">
        <v>645.04833125605876</v>
      </c>
      <c r="V390" s="57" t="s">
        <v>38</v>
      </c>
    </row>
    <row r="391" spans="1:22" ht="45" x14ac:dyDescent="0.25">
      <c r="A391" s="35">
        <v>4</v>
      </c>
      <c r="B391" s="18" t="s">
        <v>722</v>
      </c>
      <c r="C391" s="35" t="s">
        <v>23</v>
      </c>
      <c r="D391" s="35">
        <v>1977</v>
      </c>
      <c r="E391" s="35" t="s">
        <v>22</v>
      </c>
      <c r="F391" s="35" t="s">
        <v>393</v>
      </c>
      <c r="G391" s="10">
        <v>5</v>
      </c>
      <c r="H391" s="10">
        <v>5</v>
      </c>
      <c r="I391" s="58">
        <v>3341</v>
      </c>
      <c r="J391" s="58">
        <v>3195</v>
      </c>
      <c r="K391" s="58">
        <v>3195</v>
      </c>
      <c r="L391" s="61">
        <v>90</v>
      </c>
      <c r="M391" s="58">
        <f t="shared" si="85"/>
        <v>2803183</v>
      </c>
      <c r="N391" s="58">
        <v>0</v>
      </c>
      <c r="O391" s="58">
        <v>0</v>
      </c>
      <c r="P391" s="58">
        <v>0</v>
      </c>
      <c r="Q391" s="58">
        <f>'Таблица 3 '!C388</f>
        <v>2803183</v>
      </c>
      <c r="R391" s="58">
        <f t="shared" si="83"/>
        <v>2803183</v>
      </c>
      <c r="S391" s="58">
        <v>0</v>
      </c>
      <c r="T391" s="67">
        <f t="shared" si="84"/>
        <v>877.36557120500777</v>
      </c>
      <c r="U391" s="67">
        <v>877.36557120500777</v>
      </c>
      <c r="V391" s="57" t="s">
        <v>38</v>
      </c>
    </row>
    <row r="392" spans="1:22" ht="45" x14ac:dyDescent="0.25">
      <c r="A392" s="35">
        <v>5</v>
      </c>
      <c r="B392" s="18" t="s">
        <v>245</v>
      </c>
      <c r="C392" s="35" t="s">
        <v>23</v>
      </c>
      <c r="D392" s="35" t="s">
        <v>32</v>
      </c>
      <c r="E392" s="35" t="s">
        <v>22</v>
      </c>
      <c r="F392" s="35" t="s">
        <v>393</v>
      </c>
      <c r="G392" s="10">
        <v>2</v>
      </c>
      <c r="H392" s="10">
        <v>2</v>
      </c>
      <c r="I392" s="58">
        <v>798.5</v>
      </c>
      <c r="J392" s="58">
        <v>722.5</v>
      </c>
      <c r="K392" s="58">
        <v>671</v>
      </c>
      <c r="L392" s="61">
        <v>23</v>
      </c>
      <c r="M392" s="58">
        <f t="shared" si="85"/>
        <v>1916889.74</v>
      </c>
      <c r="N392" s="58">
        <v>0</v>
      </c>
      <c r="O392" s="58">
        <v>0</v>
      </c>
      <c r="P392" s="58">
        <v>0</v>
      </c>
      <c r="Q392" s="58">
        <f>'Таблица 3 '!C389</f>
        <v>1916889.74</v>
      </c>
      <c r="R392" s="58">
        <f t="shared" si="83"/>
        <v>1916889.74</v>
      </c>
      <c r="S392" s="58">
        <v>0</v>
      </c>
      <c r="T392" s="67">
        <f t="shared" si="84"/>
        <v>2653.1345882352939</v>
      </c>
      <c r="U392" s="67">
        <v>2653.1345882352939</v>
      </c>
      <c r="V392" s="57" t="s">
        <v>38</v>
      </c>
    </row>
    <row r="393" spans="1:22" ht="45.75" customHeight="1" x14ac:dyDescent="0.25">
      <c r="A393" s="35">
        <v>6</v>
      </c>
      <c r="B393" s="18" t="s">
        <v>779</v>
      </c>
      <c r="C393" s="35" t="s">
        <v>681</v>
      </c>
      <c r="D393" s="35">
        <v>1971</v>
      </c>
      <c r="E393" s="35" t="s">
        <v>708</v>
      </c>
      <c r="F393" s="35" t="s">
        <v>393</v>
      </c>
      <c r="G393" s="10">
        <v>5</v>
      </c>
      <c r="H393" s="10">
        <v>5</v>
      </c>
      <c r="I393" s="58">
        <v>3636.8</v>
      </c>
      <c r="J393" s="58">
        <v>3119.9</v>
      </c>
      <c r="K393" s="58">
        <v>3119.9</v>
      </c>
      <c r="L393" s="61">
        <v>118</v>
      </c>
      <c r="M393" s="58">
        <f t="shared" si="85"/>
        <v>2083994.6</v>
      </c>
      <c r="N393" s="58">
        <v>0</v>
      </c>
      <c r="O393" s="58">
        <v>0</v>
      </c>
      <c r="P393" s="58">
        <v>0</v>
      </c>
      <c r="Q393" s="58">
        <f>'Таблица 3 '!C390</f>
        <v>2083994.6</v>
      </c>
      <c r="R393" s="58">
        <f t="shared" si="83"/>
        <v>2083994.6</v>
      </c>
      <c r="S393" s="58">
        <v>0</v>
      </c>
      <c r="T393" s="67">
        <f t="shared" si="84"/>
        <v>667.96839642296231</v>
      </c>
      <c r="U393" s="67">
        <v>667.96839642296231</v>
      </c>
      <c r="V393" s="57" t="s">
        <v>38</v>
      </c>
    </row>
    <row r="394" spans="1:22" ht="45" x14ac:dyDescent="0.25">
      <c r="A394" s="35">
        <v>7</v>
      </c>
      <c r="B394" s="18" t="s">
        <v>723</v>
      </c>
      <c r="C394" s="35" t="s">
        <v>23</v>
      </c>
      <c r="D394" s="35">
        <v>1975</v>
      </c>
      <c r="E394" s="35" t="s">
        <v>22</v>
      </c>
      <c r="F394" s="35" t="s">
        <v>393</v>
      </c>
      <c r="G394" s="10">
        <v>5</v>
      </c>
      <c r="H394" s="10">
        <v>5</v>
      </c>
      <c r="I394" s="58">
        <v>3252.4</v>
      </c>
      <c r="J394" s="58">
        <v>3057.6</v>
      </c>
      <c r="K394" s="58">
        <v>3057.6</v>
      </c>
      <c r="L394" s="61">
        <v>88</v>
      </c>
      <c r="M394" s="58">
        <f t="shared" si="85"/>
        <v>2788013</v>
      </c>
      <c r="N394" s="58">
        <v>0</v>
      </c>
      <c r="O394" s="58">
        <v>0</v>
      </c>
      <c r="P394" s="58">
        <v>0</v>
      </c>
      <c r="Q394" s="58">
        <f>'Таблица 3 '!C391</f>
        <v>2788013</v>
      </c>
      <c r="R394" s="58">
        <f t="shared" si="83"/>
        <v>2788013</v>
      </c>
      <c r="S394" s="58">
        <v>0</v>
      </c>
      <c r="T394" s="67">
        <f t="shared" si="84"/>
        <v>911.83052066980645</v>
      </c>
      <c r="U394" s="67">
        <v>911.83052066980645</v>
      </c>
      <c r="V394" s="57" t="s">
        <v>38</v>
      </c>
    </row>
    <row r="395" spans="1:22" ht="45" x14ac:dyDescent="0.25">
      <c r="A395" s="35">
        <v>8</v>
      </c>
      <c r="B395" s="18" t="s">
        <v>244</v>
      </c>
      <c r="C395" s="35" t="s">
        <v>23</v>
      </c>
      <c r="D395" s="35" t="s">
        <v>56</v>
      </c>
      <c r="E395" s="35">
        <v>2022</v>
      </c>
      <c r="F395" s="35" t="s">
        <v>393</v>
      </c>
      <c r="G395" s="10">
        <v>2</v>
      </c>
      <c r="H395" s="10">
        <v>2</v>
      </c>
      <c r="I395" s="58">
        <v>517.1</v>
      </c>
      <c r="J395" s="58">
        <v>466.8</v>
      </c>
      <c r="K395" s="58">
        <v>409.7</v>
      </c>
      <c r="L395" s="61">
        <v>13</v>
      </c>
      <c r="M395" s="58">
        <f t="shared" si="85"/>
        <v>161744.21</v>
      </c>
      <c r="N395" s="58">
        <v>0</v>
      </c>
      <c r="O395" s="58">
        <v>0</v>
      </c>
      <c r="P395" s="58">
        <v>0</v>
      </c>
      <c r="Q395" s="58">
        <f>'Таблица 3 '!C392</f>
        <v>161744.21</v>
      </c>
      <c r="R395" s="58">
        <f t="shared" si="83"/>
        <v>161744.21</v>
      </c>
      <c r="S395" s="58">
        <v>0</v>
      </c>
      <c r="T395" s="67">
        <f t="shared" si="84"/>
        <v>346.49573693230502</v>
      </c>
      <c r="U395" s="67">
        <v>346.49573693230502</v>
      </c>
      <c r="V395" s="57" t="s">
        <v>38</v>
      </c>
    </row>
    <row r="396" spans="1:22" ht="45" x14ac:dyDescent="0.25">
      <c r="A396" s="35">
        <v>9</v>
      </c>
      <c r="B396" s="18" t="s">
        <v>246</v>
      </c>
      <c r="C396" s="35" t="s">
        <v>23</v>
      </c>
      <c r="D396" s="35" t="s">
        <v>141</v>
      </c>
      <c r="E396" s="35">
        <v>2018</v>
      </c>
      <c r="F396" s="35" t="s">
        <v>393</v>
      </c>
      <c r="G396" s="10">
        <v>2</v>
      </c>
      <c r="H396" s="10">
        <v>2</v>
      </c>
      <c r="I396" s="58">
        <v>287.89999999999998</v>
      </c>
      <c r="J396" s="58">
        <v>269.89999999999998</v>
      </c>
      <c r="K396" s="58">
        <v>238.6</v>
      </c>
      <c r="L396" s="61">
        <v>14</v>
      </c>
      <c r="M396" s="58">
        <f t="shared" si="85"/>
        <v>262698.08</v>
      </c>
      <c r="N396" s="58">
        <v>0</v>
      </c>
      <c r="O396" s="58">
        <v>0</v>
      </c>
      <c r="P396" s="58">
        <v>0</v>
      </c>
      <c r="Q396" s="58">
        <f>'Таблица 3 '!C393</f>
        <v>262698.08</v>
      </c>
      <c r="R396" s="58">
        <f t="shared" si="83"/>
        <v>262698.08</v>
      </c>
      <c r="S396" s="58">
        <v>0</v>
      </c>
      <c r="T396" s="67">
        <f t="shared" si="84"/>
        <v>973.31633938495759</v>
      </c>
      <c r="U396" s="67">
        <v>973.31633938495759</v>
      </c>
      <c r="V396" s="57" t="s">
        <v>38</v>
      </c>
    </row>
    <row r="397" spans="1:22" ht="45" x14ac:dyDescent="0.25">
      <c r="A397" s="35">
        <v>10</v>
      </c>
      <c r="B397" s="18" t="s">
        <v>724</v>
      </c>
      <c r="C397" s="35" t="s">
        <v>23</v>
      </c>
      <c r="D397" s="35">
        <v>1988</v>
      </c>
      <c r="E397" s="35">
        <v>2018</v>
      </c>
      <c r="F397" s="35" t="s">
        <v>393</v>
      </c>
      <c r="G397" s="10">
        <v>5</v>
      </c>
      <c r="H397" s="10">
        <v>5</v>
      </c>
      <c r="I397" s="58">
        <v>3246.5</v>
      </c>
      <c r="J397" s="58">
        <v>2981.7</v>
      </c>
      <c r="K397" s="58">
        <v>2981.7</v>
      </c>
      <c r="L397" s="61">
        <v>88</v>
      </c>
      <c r="M397" s="58">
        <f t="shared" si="85"/>
        <v>1748927.4</v>
      </c>
      <c r="N397" s="58">
        <v>0</v>
      </c>
      <c r="O397" s="58">
        <v>0</v>
      </c>
      <c r="P397" s="58">
        <v>0</v>
      </c>
      <c r="Q397" s="58">
        <f>'Таблица 3 '!C394</f>
        <v>1748927.4</v>
      </c>
      <c r="R397" s="58">
        <f t="shared" si="83"/>
        <v>1748927.4</v>
      </c>
      <c r="S397" s="58">
        <v>0</v>
      </c>
      <c r="T397" s="67">
        <f t="shared" si="84"/>
        <v>586.55377804608111</v>
      </c>
      <c r="U397" s="67">
        <v>586.55377804608111</v>
      </c>
      <c r="V397" s="57" t="s">
        <v>38</v>
      </c>
    </row>
    <row r="398" spans="1:22" ht="45" x14ac:dyDescent="0.25">
      <c r="A398" s="35">
        <v>11</v>
      </c>
      <c r="B398" s="18" t="s">
        <v>621</v>
      </c>
      <c r="C398" s="35" t="s">
        <v>23</v>
      </c>
      <c r="D398" s="35">
        <v>1987</v>
      </c>
      <c r="E398" s="35" t="s">
        <v>22</v>
      </c>
      <c r="F398" s="35" t="s">
        <v>495</v>
      </c>
      <c r="G398" s="10">
        <v>5</v>
      </c>
      <c r="H398" s="10">
        <v>6</v>
      </c>
      <c r="I398" s="58">
        <v>4054.5</v>
      </c>
      <c r="J398" s="58">
        <v>3906.1</v>
      </c>
      <c r="K398" s="58">
        <v>3906.1</v>
      </c>
      <c r="L398" s="61">
        <v>98</v>
      </c>
      <c r="M398" s="58">
        <f t="shared" si="85"/>
        <v>9591180</v>
      </c>
      <c r="N398" s="58">
        <v>0</v>
      </c>
      <c r="O398" s="58">
        <v>0</v>
      </c>
      <c r="P398" s="58">
        <v>0</v>
      </c>
      <c r="Q398" s="58">
        <f>'Таблица 3 '!C395</f>
        <v>9591180</v>
      </c>
      <c r="R398" s="58">
        <f t="shared" si="83"/>
        <v>9591180</v>
      </c>
      <c r="S398" s="58">
        <v>0</v>
      </c>
      <c r="T398" s="67">
        <f t="shared" si="84"/>
        <v>2455.4363687565601</v>
      </c>
      <c r="U398" s="67">
        <v>2455.4363687565601</v>
      </c>
      <c r="V398" s="57" t="s">
        <v>38</v>
      </c>
    </row>
    <row r="399" spans="1:22" s="9" customFormat="1" ht="27.75" customHeight="1" x14ac:dyDescent="0.25">
      <c r="A399" s="45" t="s">
        <v>379</v>
      </c>
      <c r="B399" s="45"/>
      <c r="C399" s="56" t="s">
        <v>226</v>
      </c>
      <c r="D399" s="56" t="s">
        <v>226</v>
      </c>
      <c r="E399" s="56" t="s">
        <v>226</v>
      </c>
      <c r="F399" s="56" t="s">
        <v>226</v>
      </c>
      <c r="G399" s="21" t="s">
        <v>226</v>
      </c>
      <c r="H399" s="21" t="s">
        <v>226</v>
      </c>
      <c r="I399" s="59">
        <f>I400</f>
        <v>206</v>
      </c>
      <c r="J399" s="59">
        <f t="shared" ref="J399:S399" si="86">J400</f>
        <v>197.2</v>
      </c>
      <c r="K399" s="59">
        <f t="shared" si="86"/>
        <v>140.19999999999999</v>
      </c>
      <c r="L399" s="60">
        <f t="shared" si="86"/>
        <v>12</v>
      </c>
      <c r="M399" s="59">
        <f t="shared" si="86"/>
        <v>64541.59</v>
      </c>
      <c r="N399" s="59">
        <f t="shared" si="86"/>
        <v>0</v>
      </c>
      <c r="O399" s="59">
        <f t="shared" si="86"/>
        <v>0</v>
      </c>
      <c r="P399" s="59">
        <f t="shared" si="86"/>
        <v>0</v>
      </c>
      <c r="Q399" s="59">
        <f t="shared" si="86"/>
        <v>64541.59</v>
      </c>
      <c r="R399" s="59">
        <f t="shared" si="86"/>
        <v>64541.59</v>
      </c>
      <c r="S399" s="59">
        <f t="shared" si="86"/>
        <v>0</v>
      </c>
      <c r="T399" s="68" t="s">
        <v>22</v>
      </c>
      <c r="U399" s="68" t="s">
        <v>22</v>
      </c>
      <c r="V399" s="62" t="s">
        <v>22</v>
      </c>
    </row>
    <row r="400" spans="1:22" ht="45" x14ac:dyDescent="0.25">
      <c r="A400" s="35">
        <v>1</v>
      </c>
      <c r="B400" s="18" t="s">
        <v>429</v>
      </c>
      <c r="C400" s="35" t="s">
        <v>23</v>
      </c>
      <c r="D400" s="35" t="s">
        <v>248</v>
      </c>
      <c r="E400" s="35">
        <v>2018</v>
      </c>
      <c r="F400" s="35" t="s">
        <v>399</v>
      </c>
      <c r="G400" s="10">
        <v>1</v>
      </c>
      <c r="H400" s="10">
        <v>4</v>
      </c>
      <c r="I400" s="58">
        <v>206</v>
      </c>
      <c r="J400" s="58">
        <v>197.2</v>
      </c>
      <c r="K400" s="58">
        <v>140.19999999999999</v>
      </c>
      <c r="L400" s="61">
        <v>12</v>
      </c>
      <c r="M400" s="58">
        <f>SUM(N400:Q400)</f>
        <v>64541.59</v>
      </c>
      <c r="N400" s="58">
        <v>0</v>
      </c>
      <c r="O400" s="58">
        <v>0</v>
      </c>
      <c r="P400" s="58">
        <v>0</v>
      </c>
      <c r="Q400" s="58">
        <f>'Таблица 3 '!C397</f>
        <v>64541.59</v>
      </c>
      <c r="R400" s="58">
        <f>Q400</f>
        <v>64541.59</v>
      </c>
      <c r="S400" s="58">
        <v>0</v>
      </c>
      <c r="T400" s="67">
        <f>M400/J400</f>
        <v>327.29001014198781</v>
      </c>
      <c r="U400" s="67">
        <v>327.29001014198781</v>
      </c>
      <c r="V400" s="57" t="s">
        <v>38</v>
      </c>
    </row>
    <row r="401" spans="1:22" s="24" customFormat="1" ht="27.75" customHeight="1" x14ac:dyDescent="0.25">
      <c r="A401" s="46" t="s">
        <v>358</v>
      </c>
      <c r="B401" s="46"/>
      <c r="C401" s="34"/>
      <c r="D401" s="34"/>
      <c r="E401" s="34"/>
      <c r="F401" s="34"/>
      <c r="G401" s="7"/>
      <c r="H401" s="7"/>
      <c r="I401" s="63"/>
      <c r="J401" s="63"/>
      <c r="K401" s="63"/>
      <c r="L401" s="64"/>
      <c r="M401" s="63"/>
      <c r="N401" s="63"/>
      <c r="O401" s="63"/>
      <c r="P401" s="63"/>
      <c r="Q401" s="63"/>
      <c r="R401" s="63"/>
      <c r="S401" s="63"/>
      <c r="T401" s="69"/>
      <c r="U401" s="69"/>
      <c r="V401" s="65"/>
    </row>
    <row r="402" spans="1:22" s="9" customFormat="1" ht="31.5" customHeight="1" x14ac:dyDescent="0.25">
      <c r="A402" s="45" t="s">
        <v>380</v>
      </c>
      <c r="B402" s="45"/>
      <c r="C402" s="56" t="s">
        <v>22</v>
      </c>
      <c r="D402" s="56" t="s">
        <v>22</v>
      </c>
      <c r="E402" s="56" t="s">
        <v>22</v>
      </c>
      <c r="F402" s="56" t="s">
        <v>22</v>
      </c>
      <c r="G402" s="21" t="s">
        <v>22</v>
      </c>
      <c r="H402" s="21" t="s">
        <v>22</v>
      </c>
      <c r="I402" s="59">
        <f>I403+I485+I488+I492+I494+I499+I507+I510+I522+I530+I539+I541+I544+I572+I575+I589+I592+I595+I598+I611+I616+I620+I631+I637+I650</f>
        <v>545114.56000000006</v>
      </c>
      <c r="J402" s="59">
        <f t="shared" ref="J402:S402" si="87">J403+J485+J488+J492+J494+J499+J507+J510+J522+J530+J539+J541+J544+J572+J575+J589+J592+J595+J598+J611+J616+J620+J631+J637+J650</f>
        <v>451335.37999999995</v>
      </c>
      <c r="K402" s="59">
        <f t="shared" si="87"/>
        <v>411950.83</v>
      </c>
      <c r="L402" s="60">
        <f t="shared" si="87"/>
        <v>16213</v>
      </c>
      <c r="M402" s="59">
        <f t="shared" si="87"/>
        <v>1033814641.8987002</v>
      </c>
      <c r="N402" s="59">
        <f t="shared" si="87"/>
        <v>0</v>
      </c>
      <c r="O402" s="59">
        <f t="shared" si="87"/>
        <v>0</v>
      </c>
      <c r="P402" s="59">
        <f t="shared" si="87"/>
        <v>0</v>
      </c>
      <c r="Q402" s="59">
        <f t="shared" si="87"/>
        <v>1033814641.8987002</v>
      </c>
      <c r="R402" s="59">
        <f t="shared" si="87"/>
        <v>1033814641.8987002</v>
      </c>
      <c r="S402" s="59">
        <f t="shared" si="87"/>
        <v>0</v>
      </c>
      <c r="T402" s="68" t="s">
        <v>22</v>
      </c>
      <c r="U402" s="68" t="s">
        <v>22</v>
      </c>
      <c r="V402" s="62" t="s">
        <v>22</v>
      </c>
    </row>
    <row r="403" spans="1:22" s="9" customFormat="1" ht="26.25" customHeight="1" x14ac:dyDescent="0.25">
      <c r="A403" s="45" t="s">
        <v>263</v>
      </c>
      <c r="B403" s="45"/>
      <c r="C403" s="56" t="s">
        <v>226</v>
      </c>
      <c r="D403" s="56" t="s">
        <v>22</v>
      </c>
      <c r="E403" s="56" t="s">
        <v>22</v>
      </c>
      <c r="F403" s="56" t="s">
        <v>22</v>
      </c>
      <c r="G403" s="21" t="s">
        <v>22</v>
      </c>
      <c r="H403" s="21" t="s">
        <v>22</v>
      </c>
      <c r="I403" s="59">
        <f t="shared" ref="I403:S403" si="88">SUM(I404:I484)</f>
        <v>305892.31000000006</v>
      </c>
      <c r="J403" s="59">
        <f t="shared" si="88"/>
        <v>257310.20999999993</v>
      </c>
      <c r="K403" s="59">
        <f t="shared" si="88"/>
        <v>233593.61000000002</v>
      </c>
      <c r="L403" s="60">
        <f t="shared" si="88"/>
        <v>9049</v>
      </c>
      <c r="M403" s="59">
        <f t="shared" si="88"/>
        <v>631293372.56760013</v>
      </c>
      <c r="N403" s="59">
        <f t="shared" si="88"/>
        <v>0</v>
      </c>
      <c r="O403" s="59">
        <f t="shared" si="88"/>
        <v>0</v>
      </c>
      <c r="P403" s="59">
        <f t="shared" si="88"/>
        <v>0</v>
      </c>
      <c r="Q403" s="59">
        <f t="shared" si="88"/>
        <v>631293372.56760013</v>
      </c>
      <c r="R403" s="59">
        <f t="shared" si="88"/>
        <v>631293372.56760013</v>
      </c>
      <c r="S403" s="59">
        <f t="shared" si="88"/>
        <v>0</v>
      </c>
      <c r="T403" s="68" t="s">
        <v>22</v>
      </c>
      <c r="U403" s="68" t="s">
        <v>22</v>
      </c>
      <c r="V403" s="62" t="s">
        <v>22</v>
      </c>
    </row>
    <row r="404" spans="1:22" ht="45.75" customHeight="1" x14ac:dyDescent="0.25">
      <c r="A404" s="35">
        <v>1</v>
      </c>
      <c r="B404" s="18" t="s">
        <v>292</v>
      </c>
      <c r="C404" s="35" t="s">
        <v>23</v>
      </c>
      <c r="D404" s="35">
        <v>1961</v>
      </c>
      <c r="E404" s="35">
        <v>2021</v>
      </c>
      <c r="F404" s="35" t="s">
        <v>393</v>
      </c>
      <c r="G404" s="10">
        <v>2</v>
      </c>
      <c r="H404" s="10">
        <v>1</v>
      </c>
      <c r="I404" s="58">
        <v>293.60000000000002</v>
      </c>
      <c r="J404" s="58">
        <v>291.39999999999998</v>
      </c>
      <c r="K404" s="58">
        <v>211.5</v>
      </c>
      <c r="L404" s="61">
        <v>22</v>
      </c>
      <c r="M404" s="58">
        <f>SUM(N404:Q404)</f>
        <v>615186.19999999995</v>
      </c>
      <c r="N404" s="58">
        <v>0</v>
      </c>
      <c r="O404" s="58">
        <v>0</v>
      </c>
      <c r="P404" s="58">
        <v>0</v>
      </c>
      <c r="Q404" s="58">
        <f>'Таблица 3 '!C401</f>
        <v>615186.19999999995</v>
      </c>
      <c r="R404" s="58">
        <f>Q404</f>
        <v>615186.19999999995</v>
      </c>
      <c r="S404" s="58">
        <v>0</v>
      </c>
      <c r="T404" s="67">
        <f>M404/J404</f>
        <v>2111.1400137268361</v>
      </c>
      <c r="U404" s="67">
        <v>2111.1400137268361</v>
      </c>
      <c r="V404" s="57" t="s">
        <v>39</v>
      </c>
    </row>
    <row r="405" spans="1:22" ht="45.75" customHeight="1" x14ac:dyDescent="0.25">
      <c r="A405" s="35">
        <v>2</v>
      </c>
      <c r="B405" s="18" t="s">
        <v>296</v>
      </c>
      <c r="C405" s="35" t="s">
        <v>23</v>
      </c>
      <c r="D405" s="35">
        <v>1973</v>
      </c>
      <c r="E405" s="35">
        <v>2021</v>
      </c>
      <c r="F405" s="35" t="s">
        <v>87</v>
      </c>
      <c r="G405" s="10">
        <v>5</v>
      </c>
      <c r="H405" s="10">
        <v>5</v>
      </c>
      <c r="I405" s="58">
        <v>4421.7</v>
      </c>
      <c r="J405" s="58">
        <v>4421.7</v>
      </c>
      <c r="K405" s="58">
        <v>4220.1000000000004</v>
      </c>
      <c r="L405" s="61">
        <v>208</v>
      </c>
      <c r="M405" s="58">
        <f t="shared" ref="M405:M469" si="89">SUM(N405:Q405)</f>
        <v>4665657.5999999996</v>
      </c>
      <c r="N405" s="58">
        <v>0</v>
      </c>
      <c r="O405" s="58">
        <v>0</v>
      </c>
      <c r="P405" s="58">
        <v>0</v>
      </c>
      <c r="Q405" s="58">
        <f>'Таблица 3 '!C402</f>
        <v>4665657.5999999996</v>
      </c>
      <c r="R405" s="58">
        <f t="shared" ref="R405:R469" si="90">Q405</f>
        <v>4665657.5999999996</v>
      </c>
      <c r="S405" s="58">
        <v>0</v>
      </c>
      <c r="T405" s="67">
        <f t="shared" ref="T405:T469" si="91">M405/J405</f>
        <v>1055.1728068389984</v>
      </c>
      <c r="U405" s="67">
        <v>1055.1728068389984</v>
      </c>
      <c r="V405" s="57" t="s">
        <v>39</v>
      </c>
    </row>
    <row r="406" spans="1:22" ht="45.75" customHeight="1" x14ac:dyDescent="0.25">
      <c r="A406" s="35">
        <v>3</v>
      </c>
      <c r="B406" s="18" t="s">
        <v>291</v>
      </c>
      <c r="C406" s="35" t="s">
        <v>23</v>
      </c>
      <c r="D406" s="35">
        <v>1970</v>
      </c>
      <c r="E406" s="35">
        <v>2021</v>
      </c>
      <c r="F406" s="35" t="s">
        <v>393</v>
      </c>
      <c r="G406" s="10">
        <v>5</v>
      </c>
      <c r="H406" s="10">
        <v>4</v>
      </c>
      <c r="I406" s="58">
        <v>4551.8999999999996</v>
      </c>
      <c r="J406" s="58">
        <v>3342.4</v>
      </c>
      <c r="K406" s="58">
        <v>3231.4</v>
      </c>
      <c r="L406" s="61">
        <v>157</v>
      </c>
      <c r="M406" s="58">
        <f t="shared" si="89"/>
        <v>12610474.112</v>
      </c>
      <c r="N406" s="58">
        <v>0</v>
      </c>
      <c r="O406" s="58">
        <v>0</v>
      </c>
      <c r="P406" s="58">
        <v>0</v>
      </c>
      <c r="Q406" s="58">
        <f>'Таблица 3 '!C403</f>
        <v>12610474.112</v>
      </c>
      <c r="R406" s="58">
        <f t="shared" si="90"/>
        <v>12610474.112</v>
      </c>
      <c r="S406" s="58">
        <v>0</v>
      </c>
      <c r="T406" s="67">
        <f t="shared" si="91"/>
        <v>3772.8799999999997</v>
      </c>
      <c r="U406" s="67">
        <v>3772.8799999999997</v>
      </c>
      <c r="V406" s="57" t="s">
        <v>39</v>
      </c>
    </row>
    <row r="407" spans="1:22" ht="45.75" customHeight="1" x14ac:dyDescent="0.25">
      <c r="A407" s="35">
        <v>4</v>
      </c>
      <c r="B407" s="18" t="s">
        <v>125</v>
      </c>
      <c r="C407" s="35" t="s">
        <v>23</v>
      </c>
      <c r="D407" s="35" t="s">
        <v>143</v>
      </c>
      <c r="E407" s="35">
        <v>2021</v>
      </c>
      <c r="F407" s="35" t="s">
        <v>87</v>
      </c>
      <c r="G407" s="10">
        <v>5</v>
      </c>
      <c r="H407" s="10">
        <v>4</v>
      </c>
      <c r="I407" s="58">
        <v>2959.4</v>
      </c>
      <c r="J407" s="58">
        <v>2951.9</v>
      </c>
      <c r="K407" s="58">
        <v>2821.7</v>
      </c>
      <c r="L407" s="61">
        <v>140</v>
      </c>
      <c r="M407" s="58">
        <f t="shared" si="89"/>
        <v>1159266.24</v>
      </c>
      <c r="N407" s="58">
        <v>0</v>
      </c>
      <c r="O407" s="58">
        <v>0</v>
      </c>
      <c r="P407" s="58">
        <v>0</v>
      </c>
      <c r="Q407" s="58">
        <f>'Таблица 3 '!C404</f>
        <v>1159266.24</v>
      </c>
      <c r="R407" s="58">
        <f t="shared" si="90"/>
        <v>1159266.24</v>
      </c>
      <c r="S407" s="58">
        <v>0</v>
      </c>
      <c r="T407" s="67">
        <f t="shared" si="91"/>
        <v>392.71866933161692</v>
      </c>
      <c r="U407" s="67">
        <v>392.71866933161692</v>
      </c>
      <c r="V407" s="57" t="s">
        <v>39</v>
      </c>
    </row>
    <row r="408" spans="1:22" ht="45.75" customHeight="1" x14ac:dyDescent="0.25">
      <c r="A408" s="35">
        <v>5</v>
      </c>
      <c r="B408" s="18" t="s">
        <v>290</v>
      </c>
      <c r="C408" s="35" t="s">
        <v>23</v>
      </c>
      <c r="D408" s="35">
        <v>1987</v>
      </c>
      <c r="E408" s="35">
        <v>2021</v>
      </c>
      <c r="F408" s="35" t="s">
        <v>87</v>
      </c>
      <c r="G408" s="10">
        <v>5</v>
      </c>
      <c r="H408" s="10">
        <v>4</v>
      </c>
      <c r="I408" s="58">
        <v>2987</v>
      </c>
      <c r="J408" s="58">
        <v>2911.11</v>
      </c>
      <c r="K408" s="58">
        <v>2911.11</v>
      </c>
      <c r="L408" s="61">
        <v>114</v>
      </c>
      <c r="M408" s="58">
        <f t="shared" si="89"/>
        <v>4242535.2696000002</v>
      </c>
      <c r="N408" s="58">
        <v>0</v>
      </c>
      <c r="O408" s="58">
        <v>0</v>
      </c>
      <c r="P408" s="58">
        <v>0</v>
      </c>
      <c r="Q408" s="58">
        <f>'Таблица 3 '!C405</f>
        <v>4242535.2696000002</v>
      </c>
      <c r="R408" s="58">
        <f t="shared" si="90"/>
        <v>4242535.2696000002</v>
      </c>
      <c r="S408" s="58">
        <v>0</v>
      </c>
      <c r="T408" s="67">
        <f t="shared" si="91"/>
        <v>1457.3600000000001</v>
      </c>
      <c r="U408" s="67">
        <v>1457.3600000000001</v>
      </c>
      <c r="V408" s="57" t="s">
        <v>39</v>
      </c>
    </row>
    <row r="409" spans="1:22" ht="45.75" customHeight="1" x14ac:dyDescent="0.25">
      <c r="A409" s="35">
        <v>6</v>
      </c>
      <c r="B409" s="18" t="s">
        <v>530</v>
      </c>
      <c r="C409" s="35" t="s">
        <v>23</v>
      </c>
      <c r="D409" s="35">
        <v>1990</v>
      </c>
      <c r="E409" s="35" t="s">
        <v>22</v>
      </c>
      <c r="F409" s="35" t="s">
        <v>414</v>
      </c>
      <c r="G409" s="10">
        <v>5</v>
      </c>
      <c r="H409" s="10">
        <v>4</v>
      </c>
      <c r="I409" s="58">
        <v>3000.4</v>
      </c>
      <c r="J409" s="58">
        <v>2995.3</v>
      </c>
      <c r="K409" s="58">
        <v>2995.3</v>
      </c>
      <c r="L409" s="61">
        <v>148</v>
      </c>
      <c r="M409" s="58">
        <f t="shared" si="89"/>
        <v>1673354.3</v>
      </c>
      <c r="N409" s="58">
        <v>0</v>
      </c>
      <c r="O409" s="58">
        <v>0</v>
      </c>
      <c r="P409" s="58">
        <v>0</v>
      </c>
      <c r="Q409" s="58">
        <f>'Таблица 3 '!C406</f>
        <v>1673354.3</v>
      </c>
      <c r="R409" s="58">
        <f t="shared" si="90"/>
        <v>1673354.3</v>
      </c>
      <c r="S409" s="58">
        <v>0</v>
      </c>
      <c r="T409" s="67">
        <f t="shared" si="91"/>
        <v>558.66000066771278</v>
      </c>
      <c r="U409" s="67">
        <v>558.66000066771278</v>
      </c>
      <c r="V409" s="57" t="s">
        <v>39</v>
      </c>
    </row>
    <row r="410" spans="1:22" ht="45.75" customHeight="1" x14ac:dyDescent="0.25">
      <c r="A410" s="35">
        <v>7</v>
      </c>
      <c r="B410" s="18" t="s">
        <v>262</v>
      </c>
      <c r="C410" s="35" t="s">
        <v>23</v>
      </c>
      <c r="D410" s="35">
        <v>2000</v>
      </c>
      <c r="E410" s="35">
        <v>2020</v>
      </c>
      <c r="F410" s="35" t="s">
        <v>87</v>
      </c>
      <c r="G410" s="10">
        <v>5</v>
      </c>
      <c r="H410" s="10">
        <v>4</v>
      </c>
      <c r="I410" s="58">
        <v>6620.5</v>
      </c>
      <c r="J410" s="58">
        <v>5143.8</v>
      </c>
      <c r="K410" s="58">
        <v>4204.5</v>
      </c>
      <c r="L410" s="61">
        <v>197</v>
      </c>
      <c r="M410" s="58">
        <f t="shared" si="89"/>
        <v>1467680.4539999999</v>
      </c>
      <c r="N410" s="58">
        <v>0</v>
      </c>
      <c r="O410" s="58">
        <v>0</v>
      </c>
      <c r="P410" s="58">
        <v>0</v>
      </c>
      <c r="Q410" s="58">
        <f>'Таблица 3 '!C407</f>
        <v>1467680.4539999999</v>
      </c>
      <c r="R410" s="58">
        <f t="shared" si="90"/>
        <v>1467680.4539999999</v>
      </c>
      <c r="S410" s="58">
        <v>0</v>
      </c>
      <c r="T410" s="67">
        <f t="shared" si="91"/>
        <v>285.33</v>
      </c>
      <c r="U410" s="67">
        <v>285.33</v>
      </c>
      <c r="V410" s="57" t="s">
        <v>39</v>
      </c>
    </row>
    <row r="411" spans="1:22" ht="45.75" customHeight="1" x14ac:dyDescent="0.25">
      <c r="A411" s="35">
        <v>8</v>
      </c>
      <c r="B411" s="18" t="s">
        <v>715</v>
      </c>
      <c r="C411" s="35" t="s">
        <v>23</v>
      </c>
      <c r="D411" s="35">
        <v>1980</v>
      </c>
      <c r="E411" s="35" t="s">
        <v>226</v>
      </c>
      <c r="F411" s="35" t="s">
        <v>87</v>
      </c>
      <c r="G411" s="10">
        <v>6</v>
      </c>
      <c r="H411" s="10">
        <v>4</v>
      </c>
      <c r="I411" s="58">
        <v>3677.2</v>
      </c>
      <c r="J411" s="58">
        <v>3677.2</v>
      </c>
      <c r="K411" s="58">
        <v>3677.2</v>
      </c>
      <c r="L411" s="61">
        <v>80</v>
      </c>
      <c r="M411" s="58">
        <f t="shared" si="89"/>
        <v>12780467.209999999</v>
      </c>
      <c r="N411" s="58">
        <v>0</v>
      </c>
      <c r="O411" s="58">
        <v>0</v>
      </c>
      <c r="P411" s="58">
        <v>0</v>
      </c>
      <c r="Q411" s="58">
        <f>'Таблица 3 '!C408</f>
        <v>12780467.209999999</v>
      </c>
      <c r="R411" s="58">
        <f t="shared" si="90"/>
        <v>12780467.209999999</v>
      </c>
      <c r="S411" s="58">
        <v>0</v>
      </c>
      <c r="T411" s="67">
        <f t="shared" si="91"/>
        <v>3475.5975225715215</v>
      </c>
      <c r="U411" s="67">
        <v>3475.5975225715215</v>
      </c>
      <c r="V411" s="57" t="s">
        <v>39</v>
      </c>
    </row>
    <row r="412" spans="1:22" ht="45.75" customHeight="1" x14ac:dyDescent="0.25">
      <c r="A412" s="35">
        <v>9</v>
      </c>
      <c r="B412" s="18" t="s">
        <v>261</v>
      </c>
      <c r="C412" s="35" t="s">
        <v>23</v>
      </c>
      <c r="D412" s="35">
        <v>2010</v>
      </c>
      <c r="E412" s="35" t="s">
        <v>22</v>
      </c>
      <c r="F412" s="35" t="s">
        <v>393</v>
      </c>
      <c r="G412" s="10">
        <v>3</v>
      </c>
      <c r="H412" s="10">
        <v>2</v>
      </c>
      <c r="I412" s="58">
        <v>2053.1</v>
      </c>
      <c r="J412" s="58">
        <v>1204.7</v>
      </c>
      <c r="K412" s="58">
        <v>957.3</v>
      </c>
      <c r="L412" s="61">
        <v>69</v>
      </c>
      <c r="M412" s="58">
        <f t="shared" si="89"/>
        <v>604012.48600000003</v>
      </c>
      <c r="N412" s="58">
        <v>0</v>
      </c>
      <c r="O412" s="58">
        <v>0</v>
      </c>
      <c r="P412" s="58">
        <v>0</v>
      </c>
      <c r="Q412" s="58">
        <f>'Таблица 3 '!C409</f>
        <v>604012.48600000003</v>
      </c>
      <c r="R412" s="58">
        <f t="shared" si="90"/>
        <v>604012.48600000003</v>
      </c>
      <c r="S412" s="58">
        <v>0</v>
      </c>
      <c r="T412" s="67">
        <f t="shared" si="91"/>
        <v>501.38</v>
      </c>
      <c r="U412" s="67">
        <v>501.38</v>
      </c>
      <c r="V412" s="57" t="s">
        <v>39</v>
      </c>
    </row>
    <row r="413" spans="1:22" ht="45" x14ac:dyDescent="0.25">
      <c r="A413" s="35">
        <v>10</v>
      </c>
      <c r="B413" s="18" t="s">
        <v>1235</v>
      </c>
      <c r="C413" s="35" t="s">
        <v>23</v>
      </c>
      <c r="D413" s="35">
        <v>1985</v>
      </c>
      <c r="E413" s="35">
        <v>2021</v>
      </c>
      <c r="F413" s="35" t="s">
        <v>87</v>
      </c>
      <c r="G413" s="10">
        <v>5</v>
      </c>
      <c r="H413" s="10">
        <v>4</v>
      </c>
      <c r="I413" s="58">
        <v>4266.6000000000004</v>
      </c>
      <c r="J413" s="58">
        <v>3488</v>
      </c>
      <c r="K413" s="58">
        <v>2983</v>
      </c>
      <c r="L413" s="61">
        <v>59</v>
      </c>
      <c r="M413" s="58">
        <f>SUM(N413:Q413)</f>
        <v>1490334.46</v>
      </c>
      <c r="N413" s="58">
        <v>0</v>
      </c>
      <c r="O413" s="58">
        <v>0</v>
      </c>
      <c r="P413" s="58">
        <v>0</v>
      </c>
      <c r="Q413" s="58">
        <f>'Таблица 3 '!C410</f>
        <v>1490334.46</v>
      </c>
      <c r="R413" s="58">
        <f t="shared" si="90"/>
        <v>1490334.46</v>
      </c>
      <c r="S413" s="58">
        <v>0</v>
      </c>
      <c r="T413" s="67">
        <f t="shared" si="91"/>
        <v>427.27478784403667</v>
      </c>
      <c r="U413" s="67">
        <v>427.27478784403667</v>
      </c>
      <c r="V413" s="57" t="s">
        <v>39</v>
      </c>
    </row>
    <row r="414" spans="1:22" ht="45.75" customHeight="1" x14ac:dyDescent="0.25">
      <c r="A414" s="35">
        <v>11</v>
      </c>
      <c r="B414" s="18" t="s">
        <v>260</v>
      </c>
      <c r="C414" s="35" t="s">
        <v>23</v>
      </c>
      <c r="D414" s="35">
        <v>1985</v>
      </c>
      <c r="E414" s="35">
        <v>2018</v>
      </c>
      <c r="F414" s="35" t="s">
        <v>87</v>
      </c>
      <c r="G414" s="10">
        <v>5</v>
      </c>
      <c r="H414" s="10">
        <v>7</v>
      </c>
      <c r="I414" s="58">
        <v>7035.1</v>
      </c>
      <c r="J414" s="58">
        <v>5080.6000000000004</v>
      </c>
      <c r="K414" s="58">
        <v>4979.7</v>
      </c>
      <c r="L414" s="61">
        <v>215</v>
      </c>
      <c r="M414" s="58">
        <f t="shared" si="89"/>
        <v>3688515.6</v>
      </c>
      <c r="N414" s="58">
        <v>0</v>
      </c>
      <c r="O414" s="58">
        <v>0</v>
      </c>
      <c r="P414" s="58">
        <v>0</v>
      </c>
      <c r="Q414" s="58">
        <f>'Таблица 3 '!C411</f>
        <v>3688515.6</v>
      </c>
      <c r="R414" s="58">
        <f t="shared" si="90"/>
        <v>3688515.6</v>
      </c>
      <c r="S414" s="58">
        <v>0</v>
      </c>
      <c r="T414" s="67">
        <f t="shared" si="91"/>
        <v>726</v>
      </c>
      <c r="U414" s="67">
        <v>726</v>
      </c>
      <c r="V414" s="57" t="s">
        <v>39</v>
      </c>
    </row>
    <row r="415" spans="1:22" ht="45.75" customHeight="1" x14ac:dyDescent="0.25">
      <c r="A415" s="35">
        <v>12</v>
      </c>
      <c r="B415" s="18" t="s">
        <v>122</v>
      </c>
      <c r="C415" s="35" t="s">
        <v>23</v>
      </c>
      <c r="D415" s="35">
        <v>1990</v>
      </c>
      <c r="E415" s="35">
        <v>2021</v>
      </c>
      <c r="F415" s="35" t="s">
        <v>393</v>
      </c>
      <c r="G415" s="10">
        <v>2</v>
      </c>
      <c r="H415" s="10">
        <v>1</v>
      </c>
      <c r="I415" s="58">
        <v>575.79999999999995</v>
      </c>
      <c r="J415" s="58">
        <v>516.4</v>
      </c>
      <c r="K415" s="58">
        <v>516.4</v>
      </c>
      <c r="L415" s="61">
        <v>25</v>
      </c>
      <c r="M415" s="58">
        <f t="shared" si="89"/>
        <v>933910.81200000003</v>
      </c>
      <c r="N415" s="58">
        <v>0</v>
      </c>
      <c r="O415" s="58">
        <v>0</v>
      </c>
      <c r="P415" s="58">
        <v>0</v>
      </c>
      <c r="Q415" s="58">
        <f>'Таблица 3 '!C412</f>
        <v>933910.81200000003</v>
      </c>
      <c r="R415" s="58">
        <f t="shared" si="90"/>
        <v>933910.81200000003</v>
      </c>
      <c r="S415" s="58">
        <v>0</v>
      </c>
      <c r="T415" s="67">
        <f t="shared" si="91"/>
        <v>1808.502734314485</v>
      </c>
      <c r="U415" s="67">
        <v>1808.502734314485</v>
      </c>
      <c r="V415" s="57" t="s">
        <v>39</v>
      </c>
    </row>
    <row r="416" spans="1:22" ht="45.75" customHeight="1" x14ac:dyDescent="0.25">
      <c r="A416" s="35">
        <v>13</v>
      </c>
      <c r="B416" s="18" t="s">
        <v>699</v>
      </c>
      <c r="C416" s="35" t="s">
        <v>23</v>
      </c>
      <c r="D416" s="35">
        <v>1989</v>
      </c>
      <c r="E416" s="35" t="s">
        <v>22</v>
      </c>
      <c r="F416" s="35" t="s">
        <v>87</v>
      </c>
      <c r="G416" s="10">
        <v>5</v>
      </c>
      <c r="H416" s="10">
        <v>6</v>
      </c>
      <c r="I416" s="58">
        <v>4797.8</v>
      </c>
      <c r="J416" s="58">
        <v>4301.1000000000004</v>
      </c>
      <c r="K416" s="58">
        <v>4301.1000000000004</v>
      </c>
      <c r="L416" s="61">
        <v>198</v>
      </c>
      <c r="M416" s="58">
        <f t="shared" si="89"/>
        <v>11494378.939999999</v>
      </c>
      <c r="N416" s="58">
        <v>0</v>
      </c>
      <c r="O416" s="58">
        <v>0</v>
      </c>
      <c r="P416" s="58">
        <v>0</v>
      </c>
      <c r="Q416" s="58">
        <f>'Таблица 3 '!C413</f>
        <v>11494378.939999999</v>
      </c>
      <c r="R416" s="58">
        <f t="shared" si="90"/>
        <v>11494378.939999999</v>
      </c>
      <c r="S416" s="58">
        <v>0</v>
      </c>
      <c r="T416" s="67">
        <f t="shared" si="91"/>
        <v>2672.4277370905115</v>
      </c>
      <c r="U416" s="67">
        <v>2672.4277370905115</v>
      </c>
      <c r="V416" s="57" t="s">
        <v>39</v>
      </c>
    </row>
    <row r="417" spans="1:22" ht="45.75" customHeight="1" x14ac:dyDescent="0.25">
      <c r="A417" s="35">
        <v>14</v>
      </c>
      <c r="B417" s="18" t="s">
        <v>716</v>
      </c>
      <c r="C417" s="35" t="s">
        <v>23</v>
      </c>
      <c r="D417" s="35">
        <v>1991</v>
      </c>
      <c r="E417" s="35">
        <v>2019</v>
      </c>
      <c r="F417" s="35" t="s">
        <v>393</v>
      </c>
      <c r="G417" s="10">
        <v>10</v>
      </c>
      <c r="H417" s="10">
        <v>1</v>
      </c>
      <c r="I417" s="58">
        <v>3798.6</v>
      </c>
      <c r="J417" s="58">
        <v>2956.7</v>
      </c>
      <c r="K417" s="58">
        <v>2956.7</v>
      </c>
      <c r="L417" s="61">
        <v>65</v>
      </c>
      <c r="M417" s="58">
        <f t="shared" si="89"/>
        <v>28750154.710000001</v>
      </c>
      <c r="N417" s="58">
        <v>0</v>
      </c>
      <c r="O417" s="58">
        <v>0</v>
      </c>
      <c r="P417" s="58">
        <v>0</v>
      </c>
      <c r="Q417" s="58">
        <f>'Таблица 3 '!C414</f>
        <v>28750154.710000001</v>
      </c>
      <c r="R417" s="58">
        <f t="shared" si="90"/>
        <v>28750154.710000001</v>
      </c>
      <c r="S417" s="58">
        <v>0</v>
      </c>
      <c r="T417" s="67">
        <f t="shared" si="91"/>
        <v>9723.7307504988676</v>
      </c>
      <c r="U417" s="67">
        <v>9723.7307504988676</v>
      </c>
      <c r="V417" s="57" t="s">
        <v>39</v>
      </c>
    </row>
    <row r="418" spans="1:22" ht="45.75" customHeight="1" x14ac:dyDescent="0.25">
      <c r="A418" s="35">
        <v>15</v>
      </c>
      <c r="B418" s="18" t="s">
        <v>742</v>
      </c>
      <c r="C418" s="35" t="s">
        <v>23</v>
      </c>
      <c r="D418" s="35">
        <v>1973</v>
      </c>
      <c r="E418" s="35">
        <v>2021</v>
      </c>
      <c r="F418" s="35" t="s">
        <v>393</v>
      </c>
      <c r="G418" s="10">
        <v>2</v>
      </c>
      <c r="H418" s="10">
        <v>2</v>
      </c>
      <c r="I418" s="58">
        <v>736</v>
      </c>
      <c r="J418" s="58">
        <v>732</v>
      </c>
      <c r="K418" s="58">
        <v>700.5</v>
      </c>
      <c r="L418" s="61">
        <v>37</v>
      </c>
      <c r="M418" s="58">
        <f t="shared" si="89"/>
        <v>965970.56</v>
      </c>
      <c r="N418" s="58">
        <v>0</v>
      </c>
      <c r="O418" s="58">
        <v>0</v>
      </c>
      <c r="P418" s="58">
        <v>0</v>
      </c>
      <c r="Q418" s="58">
        <f>'Таблица 3 '!C415</f>
        <v>965970.56</v>
      </c>
      <c r="R418" s="58">
        <f t="shared" si="90"/>
        <v>965970.56</v>
      </c>
      <c r="S418" s="58">
        <v>0</v>
      </c>
      <c r="T418" s="67">
        <f t="shared" si="91"/>
        <v>1319.631912568306</v>
      </c>
      <c r="U418" s="67">
        <v>1319.631912568306</v>
      </c>
      <c r="V418" s="57" t="s">
        <v>39</v>
      </c>
    </row>
    <row r="419" spans="1:22" ht="45.75" customHeight="1" x14ac:dyDescent="0.25">
      <c r="A419" s="35">
        <v>16</v>
      </c>
      <c r="B419" s="18" t="s">
        <v>726</v>
      </c>
      <c r="C419" s="35" t="s">
        <v>23</v>
      </c>
      <c r="D419" s="35">
        <v>1974</v>
      </c>
      <c r="E419" s="35">
        <v>2022</v>
      </c>
      <c r="F419" s="35" t="s">
        <v>393</v>
      </c>
      <c r="G419" s="10">
        <v>2</v>
      </c>
      <c r="H419" s="10">
        <v>2</v>
      </c>
      <c r="I419" s="58">
        <v>726.9</v>
      </c>
      <c r="J419" s="58">
        <v>725.3</v>
      </c>
      <c r="K419" s="58">
        <v>561.1</v>
      </c>
      <c r="L419" s="61">
        <v>33</v>
      </c>
      <c r="M419" s="58">
        <f t="shared" si="89"/>
        <v>2807890.1549999998</v>
      </c>
      <c r="N419" s="58">
        <v>0</v>
      </c>
      <c r="O419" s="58">
        <v>0</v>
      </c>
      <c r="P419" s="58">
        <v>0</v>
      </c>
      <c r="Q419" s="58">
        <f>'Таблица 3 '!C416</f>
        <v>2807890.1549999998</v>
      </c>
      <c r="R419" s="58">
        <f t="shared" si="90"/>
        <v>2807890.1549999998</v>
      </c>
      <c r="S419" s="58">
        <v>0</v>
      </c>
      <c r="T419" s="67">
        <f t="shared" si="91"/>
        <v>3871.35</v>
      </c>
      <c r="U419" s="67">
        <v>3871.35</v>
      </c>
      <c r="V419" s="57" t="s">
        <v>39</v>
      </c>
    </row>
    <row r="420" spans="1:22" ht="45.75" customHeight="1" x14ac:dyDescent="0.25">
      <c r="A420" s="35">
        <v>17</v>
      </c>
      <c r="B420" s="18" t="s">
        <v>119</v>
      </c>
      <c r="C420" s="35" t="s">
        <v>23</v>
      </c>
      <c r="D420" s="35">
        <v>1996</v>
      </c>
      <c r="E420" s="35" t="s">
        <v>22</v>
      </c>
      <c r="F420" s="35" t="s">
        <v>87</v>
      </c>
      <c r="G420" s="10">
        <v>0</v>
      </c>
      <c r="H420" s="10">
        <v>0</v>
      </c>
      <c r="I420" s="58">
        <v>1000</v>
      </c>
      <c r="J420" s="58">
        <v>568.1</v>
      </c>
      <c r="K420" s="58">
        <v>0</v>
      </c>
      <c r="L420" s="61">
        <v>12</v>
      </c>
      <c r="M420" s="58">
        <f t="shared" si="89"/>
        <v>3061689.7320000003</v>
      </c>
      <c r="N420" s="58">
        <v>0</v>
      </c>
      <c r="O420" s="58">
        <v>0</v>
      </c>
      <c r="P420" s="58">
        <v>0</v>
      </c>
      <c r="Q420" s="58">
        <f>'Таблица 3 '!C417</f>
        <v>3061689.7320000003</v>
      </c>
      <c r="R420" s="58">
        <f t="shared" si="90"/>
        <v>3061689.7320000003</v>
      </c>
      <c r="S420" s="58">
        <v>0</v>
      </c>
      <c r="T420" s="67">
        <f t="shared" si="91"/>
        <v>5389.3499947192395</v>
      </c>
      <c r="U420" s="67">
        <v>5389.3499947192395</v>
      </c>
      <c r="V420" s="57" t="s">
        <v>39</v>
      </c>
    </row>
    <row r="421" spans="1:22" ht="45.75" customHeight="1" x14ac:dyDescent="0.25">
      <c r="A421" s="35">
        <v>18</v>
      </c>
      <c r="B421" s="18" t="s">
        <v>714</v>
      </c>
      <c r="C421" s="35" t="s">
        <v>23</v>
      </c>
      <c r="D421" s="35">
        <v>1971</v>
      </c>
      <c r="E421" s="35" t="s">
        <v>226</v>
      </c>
      <c r="F421" s="35" t="s">
        <v>87</v>
      </c>
      <c r="G421" s="10">
        <v>4</v>
      </c>
      <c r="H421" s="10">
        <v>3</v>
      </c>
      <c r="I421" s="58">
        <v>2102.9</v>
      </c>
      <c r="J421" s="58">
        <v>2091.3000000000002</v>
      </c>
      <c r="K421" s="58">
        <v>2091.3000000000002</v>
      </c>
      <c r="L421" s="61">
        <v>48</v>
      </c>
      <c r="M421" s="58">
        <f t="shared" si="89"/>
        <v>451045.61</v>
      </c>
      <c r="N421" s="58">
        <v>0</v>
      </c>
      <c r="O421" s="58">
        <v>0</v>
      </c>
      <c r="P421" s="58">
        <v>0</v>
      </c>
      <c r="Q421" s="58">
        <f>'Таблица 3 '!C418</f>
        <v>451045.61</v>
      </c>
      <c r="R421" s="58">
        <f t="shared" si="90"/>
        <v>451045.61</v>
      </c>
      <c r="S421" s="58">
        <v>0</v>
      </c>
      <c r="T421" s="67">
        <f t="shared" si="91"/>
        <v>215.67714340362451</v>
      </c>
      <c r="U421" s="67">
        <v>215.67714340362451</v>
      </c>
      <c r="V421" s="57" t="s">
        <v>39</v>
      </c>
    </row>
    <row r="422" spans="1:22" ht="45.75" customHeight="1" x14ac:dyDescent="0.25">
      <c r="A422" s="35">
        <v>19</v>
      </c>
      <c r="B422" s="18" t="s">
        <v>278</v>
      </c>
      <c r="C422" s="35" t="s">
        <v>23</v>
      </c>
      <c r="D422" s="35">
        <v>1994</v>
      </c>
      <c r="E422" s="35">
        <v>2019</v>
      </c>
      <c r="F422" s="35" t="s">
        <v>87</v>
      </c>
      <c r="G422" s="10">
        <v>7</v>
      </c>
      <c r="H422" s="10">
        <v>3</v>
      </c>
      <c r="I422" s="58">
        <v>5762.9</v>
      </c>
      <c r="J422" s="58">
        <v>4550.7</v>
      </c>
      <c r="K422" s="58">
        <v>4147.8999999999996</v>
      </c>
      <c r="L422" s="61">
        <v>201</v>
      </c>
      <c r="M422" s="58">
        <f t="shared" si="89"/>
        <v>2436254.4</v>
      </c>
      <c r="N422" s="58">
        <v>0</v>
      </c>
      <c r="O422" s="58">
        <v>0</v>
      </c>
      <c r="P422" s="58">
        <v>0</v>
      </c>
      <c r="Q422" s="58">
        <f>'Таблица 3 '!C419</f>
        <v>2436254.4</v>
      </c>
      <c r="R422" s="58">
        <f t="shared" si="90"/>
        <v>2436254.4</v>
      </c>
      <c r="S422" s="58">
        <v>0</v>
      </c>
      <c r="T422" s="67">
        <f t="shared" si="91"/>
        <v>535.35816467796167</v>
      </c>
      <c r="U422" s="67">
        <v>535.35816467796167</v>
      </c>
      <c r="V422" s="57" t="s">
        <v>39</v>
      </c>
    </row>
    <row r="423" spans="1:22" ht="45.75" customHeight="1" x14ac:dyDescent="0.25">
      <c r="A423" s="35">
        <v>20</v>
      </c>
      <c r="B423" s="18" t="s">
        <v>596</v>
      </c>
      <c r="C423" s="35" t="s">
        <v>23</v>
      </c>
      <c r="D423" s="35">
        <v>1958</v>
      </c>
      <c r="E423" s="35" t="s">
        <v>22</v>
      </c>
      <c r="F423" s="35" t="s">
        <v>393</v>
      </c>
      <c r="G423" s="10">
        <v>2</v>
      </c>
      <c r="H423" s="10">
        <v>1</v>
      </c>
      <c r="I423" s="58">
        <v>279.39999999999998</v>
      </c>
      <c r="J423" s="58">
        <v>279.39999999999998</v>
      </c>
      <c r="K423" s="58">
        <v>172.4</v>
      </c>
      <c r="L423" s="61">
        <v>18</v>
      </c>
      <c r="M423" s="58">
        <f t="shared" si="89"/>
        <v>1081655.19</v>
      </c>
      <c r="N423" s="58">
        <v>0</v>
      </c>
      <c r="O423" s="58">
        <v>0</v>
      </c>
      <c r="P423" s="58">
        <v>0</v>
      </c>
      <c r="Q423" s="58">
        <f>'Таблица 3 '!C420</f>
        <v>1081655.19</v>
      </c>
      <c r="R423" s="58">
        <f t="shared" si="90"/>
        <v>1081655.19</v>
      </c>
      <c r="S423" s="58">
        <v>0</v>
      </c>
      <c r="T423" s="67">
        <f t="shared" si="91"/>
        <v>3871.35</v>
      </c>
      <c r="U423" s="67">
        <v>3871.35</v>
      </c>
      <c r="V423" s="57" t="s">
        <v>39</v>
      </c>
    </row>
    <row r="424" spans="1:22" ht="45.75" customHeight="1" x14ac:dyDescent="0.25">
      <c r="A424" s="35">
        <v>21</v>
      </c>
      <c r="B424" s="18" t="s">
        <v>138</v>
      </c>
      <c r="C424" s="35" t="s">
        <v>23</v>
      </c>
      <c r="D424" s="35">
        <v>1975</v>
      </c>
      <c r="E424" s="35">
        <v>2021</v>
      </c>
      <c r="F424" s="35" t="s">
        <v>393</v>
      </c>
      <c r="G424" s="10">
        <v>5</v>
      </c>
      <c r="H424" s="10">
        <v>3</v>
      </c>
      <c r="I424" s="58">
        <v>3734.6</v>
      </c>
      <c r="J424" s="58">
        <v>2713.8</v>
      </c>
      <c r="K424" s="58">
        <v>2713.8</v>
      </c>
      <c r="L424" s="61">
        <v>72</v>
      </c>
      <c r="M424" s="58">
        <f t="shared" si="89"/>
        <v>7920132.6700000009</v>
      </c>
      <c r="N424" s="58">
        <v>0</v>
      </c>
      <c r="O424" s="58">
        <v>0</v>
      </c>
      <c r="P424" s="58">
        <v>0</v>
      </c>
      <c r="Q424" s="58">
        <f>'Таблица 3 '!C421</f>
        <v>7920132.6700000009</v>
      </c>
      <c r="R424" s="58">
        <f t="shared" si="90"/>
        <v>7920132.6700000009</v>
      </c>
      <c r="S424" s="58">
        <v>0</v>
      </c>
      <c r="T424" s="67">
        <f t="shared" si="91"/>
        <v>2918.4658670498934</v>
      </c>
      <c r="U424" s="67">
        <v>2918.4658670498934</v>
      </c>
      <c r="V424" s="57" t="s">
        <v>39</v>
      </c>
    </row>
    <row r="425" spans="1:22" ht="45.75" customHeight="1" x14ac:dyDescent="0.25">
      <c r="A425" s="35">
        <v>22</v>
      </c>
      <c r="B425" s="18" t="s">
        <v>124</v>
      </c>
      <c r="C425" s="35" t="s">
        <v>23</v>
      </c>
      <c r="D425" s="35">
        <v>1963</v>
      </c>
      <c r="E425" s="35">
        <v>2019</v>
      </c>
      <c r="F425" s="35" t="s">
        <v>393</v>
      </c>
      <c r="G425" s="10">
        <v>3</v>
      </c>
      <c r="H425" s="10">
        <v>2</v>
      </c>
      <c r="I425" s="58">
        <v>682</v>
      </c>
      <c r="J425" s="58">
        <v>619.9</v>
      </c>
      <c r="K425" s="58">
        <v>619.9</v>
      </c>
      <c r="L425" s="61">
        <v>22</v>
      </c>
      <c r="M425" s="58">
        <f t="shared" si="89"/>
        <v>5181117.8760000002</v>
      </c>
      <c r="N425" s="58">
        <v>0</v>
      </c>
      <c r="O425" s="58">
        <v>0</v>
      </c>
      <c r="P425" s="58">
        <v>0</v>
      </c>
      <c r="Q425" s="58">
        <f>'Таблица 3 '!C422</f>
        <v>5181117.8760000002</v>
      </c>
      <c r="R425" s="58">
        <f t="shared" si="90"/>
        <v>5181117.8760000002</v>
      </c>
      <c r="S425" s="58">
        <v>0</v>
      </c>
      <c r="T425" s="67">
        <f t="shared" si="91"/>
        <v>8357.9897983545743</v>
      </c>
      <c r="U425" s="67">
        <v>8357.9897983545743</v>
      </c>
      <c r="V425" s="57" t="s">
        <v>39</v>
      </c>
    </row>
    <row r="426" spans="1:22" ht="45.75" customHeight="1" x14ac:dyDescent="0.25">
      <c r="A426" s="35">
        <v>23</v>
      </c>
      <c r="B426" s="18" t="s">
        <v>285</v>
      </c>
      <c r="C426" s="35" t="s">
        <v>23</v>
      </c>
      <c r="D426" s="35">
        <v>1987</v>
      </c>
      <c r="E426" s="35">
        <v>2021</v>
      </c>
      <c r="F426" s="35" t="s">
        <v>87</v>
      </c>
      <c r="G426" s="10">
        <v>5</v>
      </c>
      <c r="H426" s="10">
        <v>4</v>
      </c>
      <c r="I426" s="58">
        <v>4753.1000000000004</v>
      </c>
      <c r="J426" s="58">
        <v>3990.9</v>
      </c>
      <c r="K426" s="58">
        <v>3868.7</v>
      </c>
      <c r="L426" s="61">
        <v>169</v>
      </c>
      <c r="M426" s="58">
        <f t="shared" si="89"/>
        <v>14839044.197999999</v>
      </c>
      <c r="N426" s="58">
        <v>0</v>
      </c>
      <c r="O426" s="58">
        <v>0</v>
      </c>
      <c r="P426" s="58">
        <v>0</v>
      </c>
      <c r="Q426" s="58">
        <f>'Таблица 3 '!C423</f>
        <v>14839044.197999999</v>
      </c>
      <c r="R426" s="58">
        <f t="shared" si="90"/>
        <v>14839044.197999999</v>
      </c>
      <c r="S426" s="58">
        <v>0</v>
      </c>
      <c r="T426" s="67">
        <f t="shared" si="91"/>
        <v>3718.22</v>
      </c>
      <c r="U426" s="67">
        <v>3718.22</v>
      </c>
      <c r="V426" s="57" t="s">
        <v>39</v>
      </c>
    </row>
    <row r="427" spans="1:22" ht="45.75" customHeight="1" x14ac:dyDescent="0.25">
      <c r="A427" s="35">
        <v>24</v>
      </c>
      <c r="B427" s="18" t="s">
        <v>533</v>
      </c>
      <c r="C427" s="35" t="s">
        <v>23</v>
      </c>
      <c r="D427" s="35">
        <v>1935</v>
      </c>
      <c r="E427" s="35" t="s">
        <v>22</v>
      </c>
      <c r="F427" s="35" t="s">
        <v>495</v>
      </c>
      <c r="G427" s="10">
        <v>4</v>
      </c>
      <c r="H427" s="10">
        <v>7</v>
      </c>
      <c r="I427" s="58">
        <v>4718.5</v>
      </c>
      <c r="J427" s="58">
        <v>2825.1</v>
      </c>
      <c r="K427" s="58">
        <v>2427.3000000000002</v>
      </c>
      <c r="L427" s="61">
        <v>98</v>
      </c>
      <c r="M427" s="58">
        <f t="shared" si="89"/>
        <v>11404867.199999999</v>
      </c>
      <c r="N427" s="58">
        <v>0</v>
      </c>
      <c r="O427" s="58">
        <v>0</v>
      </c>
      <c r="P427" s="58">
        <v>0</v>
      </c>
      <c r="Q427" s="58">
        <f>'Таблица 3 '!C424</f>
        <v>11404867.199999999</v>
      </c>
      <c r="R427" s="58">
        <f t="shared" si="90"/>
        <v>11404867.199999999</v>
      </c>
      <c r="S427" s="58">
        <v>0</v>
      </c>
      <c r="T427" s="67">
        <f t="shared" si="91"/>
        <v>4036.9782308590843</v>
      </c>
      <c r="U427" s="67">
        <v>4036.9782308590843</v>
      </c>
      <c r="V427" s="57" t="s">
        <v>39</v>
      </c>
    </row>
    <row r="428" spans="1:22" ht="45.75" customHeight="1" x14ac:dyDescent="0.25">
      <c r="A428" s="35">
        <v>25</v>
      </c>
      <c r="B428" s="18" t="s">
        <v>622</v>
      </c>
      <c r="C428" s="35" t="s">
        <v>23</v>
      </c>
      <c r="D428" s="35">
        <v>1940</v>
      </c>
      <c r="E428" s="35" t="s">
        <v>226</v>
      </c>
      <c r="F428" s="35" t="s">
        <v>87</v>
      </c>
      <c r="G428" s="10">
        <v>4</v>
      </c>
      <c r="H428" s="10">
        <v>4</v>
      </c>
      <c r="I428" s="58">
        <v>3945.5</v>
      </c>
      <c r="J428" s="58">
        <v>3945.5</v>
      </c>
      <c r="K428" s="58">
        <v>3945.5</v>
      </c>
      <c r="L428" s="61">
        <v>67</v>
      </c>
      <c r="M428" s="58">
        <f t="shared" si="89"/>
        <v>2613147.36</v>
      </c>
      <c r="N428" s="58">
        <v>0</v>
      </c>
      <c r="O428" s="58">
        <v>0</v>
      </c>
      <c r="P428" s="58">
        <v>0</v>
      </c>
      <c r="Q428" s="58">
        <f>'Таблица 3 '!C425</f>
        <v>2613147.36</v>
      </c>
      <c r="R428" s="58">
        <f t="shared" si="90"/>
        <v>2613147.36</v>
      </c>
      <c r="S428" s="58">
        <v>0</v>
      </c>
      <c r="T428" s="67">
        <f t="shared" si="91"/>
        <v>662.31082499049546</v>
      </c>
      <c r="U428" s="67">
        <v>662.31082499049546</v>
      </c>
      <c r="V428" s="57" t="s">
        <v>39</v>
      </c>
    </row>
    <row r="429" spans="1:22" ht="45.75" customHeight="1" x14ac:dyDescent="0.25">
      <c r="A429" s="35">
        <v>26</v>
      </c>
      <c r="B429" s="18" t="s">
        <v>96</v>
      </c>
      <c r="C429" s="35" t="s">
        <v>23</v>
      </c>
      <c r="D429" s="35">
        <v>1962</v>
      </c>
      <c r="E429" s="35">
        <v>2021</v>
      </c>
      <c r="F429" s="35" t="s">
        <v>393</v>
      </c>
      <c r="G429" s="10">
        <v>5</v>
      </c>
      <c r="H429" s="10">
        <v>4</v>
      </c>
      <c r="I429" s="58">
        <v>4415.2</v>
      </c>
      <c r="J429" s="58">
        <v>3767.9</v>
      </c>
      <c r="K429" s="58">
        <v>3460.4</v>
      </c>
      <c r="L429" s="61">
        <v>137</v>
      </c>
      <c r="M429" s="58">
        <f t="shared" si="89"/>
        <v>10021295.235000001</v>
      </c>
      <c r="N429" s="58">
        <v>0</v>
      </c>
      <c r="O429" s="58">
        <v>0</v>
      </c>
      <c r="P429" s="58">
        <v>0</v>
      </c>
      <c r="Q429" s="58">
        <f>'Таблица 3 '!C426</f>
        <v>10021295.235000001</v>
      </c>
      <c r="R429" s="58">
        <f t="shared" si="90"/>
        <v>10021295.235000001</v>
      </c>
      <c r="S429" s="58">
        <v>0</v>
      </c>
      <c r="T429" s="67">
        <f t="shared" si="91"/>
        <v>2659.65</v>
      </c>
      <c r="U429" s="67">
        <v>2659.65</v>
      </c>
      <c r="V429" s="57" t="s">
        <v>39</v>
      </c>
    </row>
    <row r="430" spans="1:22" ht="45.75" customHeight="1" x14ac:dyDescent="0.25">
      <c r="A430" s="35">
        <v>27</v>
      </c>
      <c r="B430" s="18" t="s">
        <v>430</v>
      </c>
      <c r="C430" s="35" t="s">
        <v>23</v>
      </c>
      <c r="D430" s="35">
        <v>1961</v>
      </c>
      <c r="E430" s="35">
        <v>2019</v>
      </c>
      <c r="F430" s="35" t="s">
        <v>393</v>
      </c>
      <c r="G430" s="10">
        <v>4</v>
      </c>
      <c r="H430" s="10">
        <v>2</v>
      </c>
      <c r="I430" s="58">
        <v>1679.4</v>
      </c>
      <c r="J430" s="58">
        <v>1187.8</v>
      </c>
      <c r="K430" s="58">
        <v>880.2</v>
      </c>
      <c r="L430" s="61">
        <v>51</v>
      </c>
      <c r="M430" s="58">
        <f t="shared" si="89"/>
        <v>4185498.3719999995</v>
      </c>
      <c r="N430" s="58">
        <v>0</v>
      </c>
      <c r="O430" s="58">
        <v>0</v>
      </c>
      <c r="P430" s="58">
        <v>0</v>
      </c>
      <c r="Q430" s="58">
        <f>'Таблица 3 '!C427</f>
        <v>4185498.3719999995</v>
      </c>
      <c r="R430" s="58">
        <f t="shared" si="90"/>
        <v>4185498.3719999995</v>
      </c>
      <c r="S430" s="58">
        <v>0</v>
      </c>
      <c r="T430" s="67">
        <f t="shared" si="91"/>
        <v>3523.74</v>
      </c>
      <c r="U430" s="67">
        <v>3523.74</v>
      </c>
      <c r="V430" s="57" t="s">
        <v>39</v>
      </c>
    </row>
    <row r="431" spans="1:22" ht="45.75" customHeight="1" x14ac:dyDescent="0.25">
      <c r="A431" s="35">
        <v>28</v>
      </c>
      <c r="B431" s="18" t="s">
        <v>396</v>
      </c>
      <c r="C431" s="35" t="s">
        <v>23</v>
      </c>
      <c r="D431" s="35">
        <v>1967</v>
      </c>
      <c r="E431" s="35">
        <v>2018</v>
      </c>
      <c r="F431" s="35" t="s">
        <v>393</v>
      </c>
      <c r="G431" s="10">
        <v>5</v>
      </c>
      <c r="H431" s="10">
        <v>4</v>
      </c>
      <c r="I431" s="58">
        <v>4506.8999999999996</v>
      </c>
      <c r="J431" s="58">
        <v>4026.8</v>
      </c>
      <c r="K431" s="58">
        <v>3073.8</v>
      </c>
      <c r="L431" s="61">
        <v>123</v>
      </c>
      <c r="M431" s="58">
        <f t="shared" si="89"/>
        <v>10709878.620000001</v>
      </c>
      <c r="N431" s="58">
        <v>0</v>
      </c>
      <c r="O431" s="58">
        <v>0</v>
      </c>
      <c r="P431" s="58">
        <v>0</v>
      </c>
      <c r="Q431" s="58">
        <f>'Таблица 3 '!C428</f>
        <v>10709878.620000001</v>
      </c>
      <c r="R431" s="58">
        <f t="shared" si="90"/>
        <v>10709878.620000001</v>
      </c>
      <c r="S431" s="58">
        <v>0</v>
      </c>
      <c r="T431" s="67">
        <f t="shared" si="91"/>
        <v>2659.65</v>
      </c>
      <c r="U431" s="67">
        <v>2659.65</v>
      </c>
      <c r="V431" s="57" t="s">
        <v>39</v>
      </c>
    </row>
    <row r="432" spans="1:22" ht="45.75" customHeight="1" x14ac:dyDescent="0.25">
      <c r="A432" s="35">
        <v>29</v>
      </c>
      <c r="B432" s="18" t="s">
        <v>294</v>
      </c>
      <c r="C432" s="35" t="s">
        <v>23</v>
      </c>
      <c r="D432" s="35">
        <v>1994</v>
      </c>
      <c r="E432" s="35" t="s">
        <v>22</v>
      </c>
      <c r="F432" s="35" t="s">
        <v>87</v>
      </c>
      <c r="G432" s="10">
        <v>10</v>
      </c>
      <c r="H432" s="10">
        <v>2</v>
      </c>
      <c r="I432" s="58">
        <v>5559.8</v>
      </c>
      <c r="J432" s="58">
        <v>4793.6000000000004</v>
      </c>
      <c r="K432" s="58">
        <v>4694.2</v>
      </c>
      <c r="L432" s="61">
        <v>192</v>
      </c>
      <c r="M432" s="58">
        <f t="shared" si="89"/>
        <v>32440016.896000002</v>
      </c>
      <c r="N432" s="58">
        <v>0</v>
      </c>
      <c r="O432" s="58">
        <v>0</v>
      </c>
      <c r="P432" s="58">
        <v>0</v>
      </c>
      <c r="Q432" s="58">
        <f>'Таблица 3 '!C429</f>
        <v>32440016.896000002</v>
      </c>
      <c r="R432" s="58">
        <f t="shared" si="90"/>
        <v>32440016.896000002</v>
      </c>
      <c r="S432" s="58">
        <v>0</v>
      </c>
      <c r="T432" s="67">
        <f t="shared" si="91"/>
        <v>6767.36</v>
      </c>
      <c r="U432" s="67">
        <v>6767.36</v>
      </c>
      <c r="V432" s="57" t="s">
        <v>39</v>
      </c>
    </row>
    <row r="433" spans="1:22" ht="45.75" customHeight="1" x14ac:dyDescent="0.25">
      <c r="A433" s="35">
        <v>30</v>
      </c>
      <c r="B433" s="18" t="s">
        <v>93</v>
      </c>
      <c r="C433" s="35" t="s">
        <v>23</v>
      </c>
      <c r="D433" s="35">
        <v>1991</v>
      </c>
      <c r="E433" s="35" t="s">
        <v>22</v>
      </c>
      <c r="F433" s="35" t="s">
        <v>393</v>
      </c>
      <c r="G433" s="10">
        <v>5</v>
      </c>
      <c r="H433" s="10">
        <v>4</v>
      </c>
      <c r="I433" s="58">
        <v>4046.2</v>
      </c>
      <c r="J433" s="58">
        <v>2839.6</v>
      </c>
      <c r="K433" s="58">
        <v>2839.6</v>
      </c>
      <c r="L433" s="61">
        <v>113</v>
      </c>
      <c r="M433" s="58">
        <f t="shared" si="89"/>
        <v>8831010.1999999993</v>
      </c>
      <c r="N433" s="58">
        <v>0</v>
      </c>
      <c r="O433" s="58">
        <v>0</v>
      </c>
      <c r="P433" s="58">
        <v>0</v>
      </c>
      <c r="Q433" s="58">
        <f>'Таблица 3 '!C430</f>
        <v>8831010.1999999993</v>
      </c>
      <c r="R433" s="58">
        <f t="shared" si="90"/>
        <v>8831010.1999999993</v>
      </c>
      <c r="S433" s="58">
        <v>0</v>
      </c>
      <c r="T433" s="67">
        <f t="shared" si="91"/>
        <v>3109.9486547401043</v>
      </c>
      <c r="U433" s="67">
        <v>3109.9486547401043</v>
      </c>
      <c r="V433" s="57" t="s">
        <v>39</v>
      </c>
    </row>
    <row r="434" spans="1:22" ht="45.75" customHeight="1" x14ac:dyDescent="0.25">
      <c r="A434" s="35">
        <v>31</v>
      </c>
      <c r="B434" s="18" t="s">
        <v>325</v>
      </c>
      <c r="C434" s="35" t="s">
        <v>23</v>
      </c>
      <c r="D434" s="35">
        <v>1981</v>
      </c>
      <c r="E434" s="35">
        <v>2019</v>
      </c>
      <c r="F434" s="35" t="s">
        <v>393</v>
      </c>
      <c r="G434" s="10">
        <v>5</v>
      </c>
      <c r="H434" s="10">
        <v>6</v>
      </c>
      <c r="I434" s="58">
        <v>4236.6000000000004</v>
      </c>
      <c r="J434" s="58">
        <v>3807.7</v>
      </c>
      <c r="K434" s="58">
        <v>3638.4</v>
      </c>
      <c r="L434" s="61">
        <v>161</v>
      </c>
      <c r="M434" s="58">
        <f t="shared" si="89"/>
        <v>10127149.305</v>
      </c>
      <c r="N434" s="58">
        <v>0</v>
      </c>
      <c r="O434" s="58">
        <v>0</v>
      </c>
      <c r="P434" s="58">
        <v>0</v>
      </c>
      <c r="Q434" s="58">
        <f>'Таблица 3 '!C431</f>
        <v>10127149.305</v>
      </c>
      <c r="R434" s="58">
        <f t="shared" si="90"/>
        <v>10127149.305</v>
      </c>
      <c r="S434" s="58">
        <v>0</v>
      </c>
      <c r="T434" s="67">
        <f t="shared" si="91"/>
        <v>2659.65</v>
      </c>
      <c r="U434" s="67">
        <v>2659.65</v>
      </c>
      <c r="V434" s="57" t="s">
        <v>39</v>
      </c>
    </row>
    <row r="435" spans="1:22" ht="45.75" customHeight="1" x14ac:dyDescent="0.25">
      <c r="A435" s="35">
        <v>32</v>
      </c>
      <c r="B435" s="18" t="s">
        <v>298</v>
      </c>
      <c r="C435" s="35" t="s">
        <v>23</v>
      </c>
      <c r="D435" s="35">
        <v>1977</v>
      </c>
      <c r="E435" s="35">
        <v>2021</v>
      </c>
      <c r="F435" s="35" t="s">
        <v>87</v>
      </c>
      <c r="G435" s="10">
        <v>5</v>
      </c>
      <c r="H435" s="10">
        <v>6</v>
      </c>
      <c r="I435" s="58">
        <v>4396.6000000000004</v>
      </c>
      <c r="J435" s="58">
        <v>4375.3999999999996</v>
      </c>
      <c r="K435" s="58">
        <v>4230.7</v>
      </c>
      <c r="L435" s="61">
        <v>168</v>
      </c>
      <c r="M435" s="58">
        <f t="shared" si="89"/>
        <v>16509565.558</v>
      </c>
      <c r="N435" s="58">
        <v>0</v>
      </c>
      <c r="O435" s="58">
        <v>0</v>
      </c>
      <c r="P435" s="58">
        <v>0</v>
      </c>
      <c r="Q435" s="58">
        <f>'Таблица 3 '!C432</f>
        <v>16509565.558</v>
      </c>
      <c r="R435" s="58">
        <f t="shared" si="90"/>
        <v>16509565.558</v>
      </c>
      <c r="S435" s="58">
        <v>0</v>
      </c>
      <c r="T435" s="67">
        <f t="shared" si="91"/>
        <v>3773.2700000000004</v>
      </c>
      <c r="U435" s="67">
        <v>3773.2700000000004</v>
      </c>
      <c r="V435" s="57" t="s">
        <v>39</v>
      </c>
    </row>
    <row r="436" spans="1:22" ht="45.75" customHeight="1" x14ac:dyDescent="0.25">
      <c r="A436" s="35">
        <v>33</v>
      </c>
      <c r="B436" s="18" t="s">
        <v>127</v>
      </c>
      <c r="C436" s="35" t="s">
        <v>23</v>
      </c>
      <c r="D436" s="35">
        <v>1949</v>
      </c>
      <c r="E436" s="35">
        <v>2021</v>
      </c>
      <c r="F436" s="35" t="s">
        <v>393</v>
      </c>
      <c r="G436" s="10">
        <v>2</v>
      </c>
      <c r="H436" s="10">
        <v>2</v>
      </c>
      <c r="I436" s="58">
        <v>899.3</v>
      </c>
      <c r="J436" s="58">
        <v>861.7</v>
      </c>
      <c r="K436" s="58">
        <v>805.8</v>
      </c>
      <c r="L436" s="61">
        <v>24</v>
      </c>
      <c r="M436" s="58">
        <f t="shared" si="89"/>
        <v>3580699.5630000005</v>
      </c>
      <c r="N436" s="58">
        <v>0</v>
      </c>
      <c r="O436" s="58">
        <v>0</v>
      </c>
      <c r="P436" s="58">
        <v>0</v>
      </c>
      <c r="Q436" s="58">
        <f>'Таблица 3 '!C433</f>
        <v>3580699.5630000005</v>
      </c>
      <c r="R436" s="58">
        <f t="shared" si="90"/>
        <v>3580699.5630000005</v>
      </c>
      <c r="S436" s="58">
        <v>0</v>
      </c>
      <c r="T436" s="67">
        <f t="shared" si="91"/>
        <v>4155.3900000000003</v>
      </c>
      <c r="U436" s="67">
        <v>4155.3900000000003</v>
      </c>
      <c r="V436" s="57" t="s">
        <v>39</v>
      </c>
    </row>
    <row r="437" spans="1:22" ht="45.75" customHeight="1" x14ac:dyDescent="0.25">
      <c r="A437" s="35">
        <v>34</v>
      </c>
      <c r="B437" s="18" t="s">
        <v>300</v>
      </c>
      <c r="C437" s="35" t="s">
        <v>23</v>
      </c>
      <c r="D437" s="35">
        <v>1958</v>
      </c>
      <c r="E437" s="35" t="s">
        <v>22</v>
      </c>
      <c r="F437" s="35" t="s">
        <v>393</v>
      </c>
      <c r="G437" s="10">
        <v>5</v>
      </c>
      <c r="H437" s="10">
        <v>2</v>
      </c>
      <c r="I437" s="58">
        <v>2044.5</v>
      </c>
      <c r="J437" s="58">
        <v>1615.3</v>
      </c>
      <c r="K437" s="58">
        <v>1503.7</v>
      </c>
      <c r="L437" s="61">
        <v>69</v>
      </c>
      <c r="M437" s="58">
        <f t="shared" si="89"/>
        <v>6400060.8950000014</v>
      </c>
      <c r="N437" s="58">
        <v>0</v>
      </c>
      <c r="O437" s="58">
        <v>0</v>
      </c>
      <c r="P437" s="58">
        <v>0</v>
      </c>
      <c r="Q437" s="58">
        <f>'Таблица 3 '!C434</f>
        <v>6400060.8950000014</v>
      </c>
      <c r="R437" s="58">
        <f t="shared" si="90"/>
        <v>6400060.8950000014</v>
      </c>
      <c r="S437" s="58">
        <v>0</v>
      </c>
      <c r="T437" s="67">
        <f t="shared" si="91"/>
        <v>3962.150000000001</v>
      </c>
      <c r="U437" s="67">
        <v>3962.150000000001</v>
      </c>
      <c r="V437" s="57" t="s">
        <v>39</v>
      </c>
    </row>
    <row r="438" spans="1:22" ht="45.75" customHeight="1" x14ac:dyDescent="0.25">
      <c r="A438" s="35">
        <v>35</v>
      </c>
      <c r="B438" s="18" t="s">
        <v>289</v>
      </c>
      <c r="C438" s="35" t="s">
        <v>23</v>
      </c>
      <c r="D438" s="35">
        <v>1969</v>
      </c>
      <c r="E438" s="35">
        <v>2020</v>
      </c>
      <c r="F438" s="35" t="s">
        <v>87</v>
      </c>
      <c r="G438" s="10">
        <v>5</v>
      </c>
      <c r="H438" s="10">
        <v>2</v>
      </c>
      <c r="I438" s="58">
        <v>2116.1999999999998</v>
      </c>
      <c r="J438" s="58">
        <v>1646.7</v>
      </c>
      <c r="K438" s="58">
        <v>1600.4</v>
      </c>
      <c r="L438" s="61">
        <v>70</v>
      </c>
      <c r="M438" s="58">
        <f t="shared" si="89"/>
        <v>6561737.2260000007</v>
      </c>
      <c r="N438" s="58">
        <v>0</v>
      </c>
      <c r="O438" s="58">
        <v>0</v>
      </c>
      <c r="P438" s="58">
        <v>0</v>
      </c>
      <c r="Q438" s="58">
        <f>'Таблица 3 '!C435</f>
        <v>6561737.2260000007</v>
      </c>
      <c r="R438" s="58">
        <f t="shared" si="90"/>
        <v>6561737.2260000007</v>
      </c>
      <c r="S438" s="58">
        <v>0</v>
      </c>
      <c r="T438" s="67">
        <f t="shared" si="91"/>
        <v>3984.78</v>
      </c>
      <c r="U438" s="67">
        <v>3984.78</v>
      </c>
      <c r="V438" s="57" t="s">
        <v>39</v>
      </c>
    </row>
    <row r="439" spans="1:22" ht="45.75" customHeight="1" x14ac:dyDescent="0.25">
      <c r="A439" s="35">
        <v>36</v>
      </c>
      <c r="B439" s="18" t="s">
        <v>129</v>
      </c>
      <c r="C439" s="35" t="s">
        <v>23</v>
      </c>
      <c r="D439" s="35">
        <v>1968</v>
      </c>
      <c r="E439" s="35">
        <v>2018</v>
      </c>
      <c r="F439" s="35" t="s">
        <v>87</v>
      </c>
      <c r="G439" s="10">
        <v>5</v>
      </c>
      <c r="H439" s="10">
        <v>2</v>
      </c>
      <c r="I439" s="58">
        <v>2219.4</v>
      </c>
      <c r="J439" s="58">
        <v>1662.8</v>
      </c>
      <c r="K439" s="58">
        <v>1620.5</v>
      </c>
      <c r="L439" s="61">
        <v>67</v>
      </c>
      <c r="M439" s="58">
        <f t="shared" si="89"/>
        <v>1115655.6600000001</v>
      </c>
      <c r="N439" s="58">
        <v>0</v>
      </c>
      <c r="O439" s="58">
        <v>0</v>
      </c>
      <c r="P439" s="58">
        <v>0</v>
      </c>
      <c r="Q439" s="58">
        <f>'Таблица 3 '!C436</f>
        <v>1115655.6600000001</v>
      </c>
      <c r="R439" s="58">
        <f t="shared" si="90"/>
        <v>1115655.6600000001</v>
      </c>
      <c r="S439" s="58">
        <v>0</v>
      </c>
      <c r="T439" s="67">
        <f t="shared" si="91"/>
        <v>670.95000000000016</v>
      </c>
      <c r="U439" s="67">
        <v>670.95000000000016</v>
      </c>
      <c r="V439" s="57" t="s">
        <v>39</v>
      </c>
    </row>
    <row r="440" spans="1:22" ht="45.75" customHeight="1" x14ac:dyDescent="0.25">
      <c r="A440" s="35">
        <v>37</v>
      </c>
      <c r="B440" s="18" t="s">
        <v>297</v>
      </c>
      <c r="C440" s="35" t="s">
        <v>23</v>
      </c>
      <c r="D440" s="35">
        <v>1995</v>
      </c>
      <c r="E440" s="35" t="s">
        <v>22</v>
      </c>
      <c r="F440" s="35" t="s">
        <v>87</v>
      </c>
      <c r="G440" s="10">
        <v>5</v>
      </c>
      <c r="H440" s="10">
        <v>4</v>
      </c>
      <c r="I440" s="58">
        <v>5872.4</v>
      </c>
      <c r="J440" s="58">
        <v>4246.3999999999996</v>
      </c>
      <c r="K440" s="58">
        <v>2465.6999999999998</v>
      </c>
      <c r="L440" s="61">
        <v>208</v>
      </c>
      <c r="M440" s="58">
        <f t="shared" si="89"/>
        <v>8133002.527999999</v>
      </c>
      <c r="N440" s="58">
        <v>0</v>
      </c>
      <c r="O440" s="58">
        <v>0</v>
      </c>
      <c r="P440" s="58">
        <v>0</v>
      </c>
      <c r="Q440" s="58">
        <f>'Таблица 3 '!C437</f>
        <v>8133002.527999999</v>
      </c>
      <c r="R440" s="58">
        <f t="shared" si="90"/>
        <v>8133002.527999999</v>
      </c>
      <c r="S440" s="58">
        <v>0</v>
      </c>
      <c r="T440" s="67">
        <f t="shared" si="91"/>
        <v>1915.27</v>
      </c>
      <c r="U440" s="67">
        <v>1915.27</v>
      </c>
      <c r="V440" s="57" t="s">
        <v>39</v>
      </c>
    </row>
    <row r="441" spans="1:22" ht="45.75" customHeight="1" x14ac:dyDescent="0.25">
      <c r="A441" s="35">
        <v>38</v>
      </c>
      <c r="B441" s="18" t="s">
        <v>132</v>
      </c>
      <c r="C441" s="35" t="s">
        <v>23</v>
      </c>
      <c r="D441" s="35">
        <v>1993</v>
      </c>
      <c r="E441" s="35">
        <v>2021</v>
      </c>
      <c r="F441" s="35" t="s">
        <v>87</v>
      </c>
      <c r="G441" s="10">
        <v>5</v>
      </c>
      <c r="H441" s="10">
        <v>2</v>
      </c>
      <c r="I441" s="58">
        <v>2738.2</v>
      </c>
      <c r="J441" s="58">
        <v>2401.6999999999998</v>
      </c>
      <c r="K441" s="58">
        <v>2035.7</v>
      </c>
      <c r="L441" s="61">
        <v>101</v>
      </c>
      <c r="M441" s="58">
        <f t="shared" si="89"/>
        <v>1611420.615</v>
      </c>
      <c r="N441" s="58">
        <v>0</v>
      </c>
      <c r="O441" s="58">
        <v>0</v>
      </c>
      <c r="P441" s="58">
        <v>0</v>
      </c>
      <c r="Q441" s="58">
        <f>'Таблица 3 '!C438</f>
        <v>1611420.615</v>
      </c>
      <c r="R441" s="58">
        <f t="shared" si="90"/>
        <v>1611420.615</v>
      </c>
      <c r="S441" s="58">
        <v>0</v>
      </c>
      <c r="T441" s="67">
        <f t="shared" si="91"/>
        <v>670.95</v>
      </c>
      <c r="U441" s="67">
        <v>670.95</v>
      </c>
      <c r="V441" s="57" t="s">
        <v>39</v>
      </c>
    </row>
    <row r="442" spans="1:22" ht="45.75" customHeight="1" x14ac:dyDescent="0.25">
      <c r="A442" s="35">
        <v>39</v>
      </c>
      <c r="B442" s="18" t="s">
        <v>280</v>
      </c>
      <c r="C442" s="35" t="s">
        <v>23</v>
      </c>
      <c r="D442" s="35">
        <v>1984</v>
      </c>
      <c r="E442" s="35">
        <v>2021</v>
      </c>
      <c r="F442" s="35" t="s">
        <v>393</v>
      </c>
      <c r="G442" s="10">
        <v>9</v>
      </c>
      <c r="H442" s="10">
        <v>4</v>
      </c>
      <c r="I442" s="58">
        <v>10537.66</v>
      </c>
      <c r="J442" s="58">
        <v>8276.5</v>
      </c>
      <c r="K442" s="58">
        <v>7000.3</v>
      </c>
      <c r="L442" s="61">
        <v>240</v>
      </c>
      <c r="M442" s="58">
        <f t="shared" si="89"/>
        <v>45168088.335000008</v>
      </c>
      <c r="N442" s="58">
        <v>0</v>
      </c>
      <c r="O442" s="58">
        <v>0</v>
      </c>
      <c r="P442" s="58">
        <v>0</v>
      </c>
      <c r="Q442" s="58">
        <f>'Таблица 3 '!C439</f>
        <v>45168088.335000008</v>
      </c>
      <c r="R442" s="58">
        <f t="shared" si="90"/>
        <v>45168088.335000008</v>
      </c>
      <c r="S442" s="58">
        <v>0</v>
      </c>
      <c r="T442" s="67">
        <f t="shared" si="91"/>
        <v>5457.3900000000012</v>
      </c>
      <c r="U442" s="67">
        <v>5457.3900000000012</v>
      </c>
      <c r="V442" s="57" t="s">
        <v>39</v>
      </c>
    </row>
    <row r="443" spans="1:22" ht="45.75" customHeight="1" x14ac:dyDescent="0.25">
      <c r="A443" s="35">
        <v>40</v>
      </c>
      <c r="B443" s="18" t="s">
        <v>281</v>
      </c>
      <c r="C443" s="35" t="s">
        <v>23</v>
      </c>
      <c r="D443" s="35">
        <v>1968</v>
      </c>
      <c r="E443" s="35">
        <v>2021</v>
      </c>
      <c r="F443" s="35" t="s">
        <v>393</v>
      </c>
      <c r="G443" s="10">
        <v>5</v>
      </c>
      <c r="H443" s="10">
        <v>4</v>
      </c>
      <c r="I443" s="58">
        <v>3701.9</v>
      </c>
      <c r="J443" s="58">
        <v>3173.2</v>
      </c>
      <c r="K443" s="58">
        <v>2688.2</v>
      </c>
      <c r="L443" s="61">
        <v>89</v>
      </c>
      <c r="M443" s="58">
        <f t="shared" si="89"/>
        <v>9040192.9439999983</v>
      </c>
      <c r="N443" s="58">
        <v>0</v>
      </c>
      <c r="O443" s="58">
        <v>0</v>
      </c>
      <c r="P443" s="58">
        <v>0</v>
      </c>
      <c r="Q443" s="58">
        <f>'Таблица 3 '!C440</f>
        <v>9040192.9439999983</v>
      </c>
      <c r="R443" s="58">
        <f t="shared" si="90"/>
        <v>9040192.9439999983</v>
      </c>
      <c r="S443" s="58">
        <v>0</v>
      </c>
      <c r="T443" s="67">
        <f t="shared" si="91"/>
        <v>2848.9199999999996</v>
      </c>
      <c r="U443" s="67">
        <v>2848.9199999999996</v>
      </c>
      <c r="V443" s="57" t="s">
        <v>39</v>
      </c>
    </row>
    <row r="444" spans="1:22" ht="45.75" customHeight="1" x14ac:dyDescent="0.25">
      <c r="A444" s="35">
        <v>41</v>
      </c>
      <c r="B444" s="18" t="s">
        <v>284</v>
      </c>
      <c r="C444" s="35" t="s">
        <v>23</v>
      </c>
      <c r="D444" s="35">
        <v>1975</v>
      </c>
      <c r="E444" s="35">
        <v>2022</v>
      </c>
      <c r="F444" s="35" t="s">
        <v>393</v>
      </c>
      <c r="G444" s="10">
        <v>5</v>
      </c>
      <c r="H444" s="10">
        <v>6</v>
      </c>
      <c r="I444" s="58">
        <v>5309.9</v>
      </c>
      <c r="J444" s="58">
        <v>4498.5</v>
      </c>
      <c r="K444" s="58">
        <v>4180.3999999999996</v>
      </c>
      <c r="L444" s="61">
        <v>160</v>
      </c>
      <c r="M444" s="58">
        <f t="shared" si="89"/>
        <v>17823731.774999999</v>
      </c>
      <c r="N444" s="58">
        <v>0</v>
      </c>
      <c r="O444" s="58">
        <v>0</v>
      </c>
      <c r="P444" s="58">
        <v>0</v>
      </c>
      <c r="Q444" s="58">
        <f>'Таблица 3 '!C441</f>
        <v>17823731.774999999</v>
      </c>
      <c r="R444" s="58">
        <f t="shared" si="90"/>
        <v>17823731.774999999</v>
      </c>
      <c r="S444" s="58">
        <v>0</v>
      </c>
      <c r="T444" s="67">
        <f t="shared" si="91"/>
        <v>3962.1499999999996</v>
      </c>
      <c r="U444" s="67">
        <v>3962.1499999999996</v>
      </c>
      <c r="V444" s="57" t="s">
        <v>39</v>
      </c>
    </row>
    <row r="445" spans="1:22" ht="45.75" customHeight="1" x14ac:dyDescent="0.25">
      <c r="A445" s="35">
        <v>42</v>
      </c>
      <c r="B445" s="18" t="s">
        <v>259</v>
      </c>
      <c r="C445" s="35" t="s">
        <v>23</v>
      </c>
      <c r="D445" s="35">
        <v>1960</v>
      </c>
      <c r="E445" s="35">
        <v>2017</v>
      </c>
      <c r="F445" s="35" t="s">
        <v>393</v>
      </c>
      <c r="G445" s="10">
        <v>4</v>
      </c>
      <c r="H445" s="10">
        <v>2</v>
      </c>
      <c r="I445" s="58">
        <v>1896.7</v>
      </c>
      <c r="J445" s="58">
        <v>1370.6</v>
      </c>
      <c r="K445" s="58">
        <v>1370.6</v>
      </c>
      <c r="L445" s="61">
        <v>43</v>
      </c>
      <c r="M445" s="58">
        <f t="shared" si="89"/>
        <v>995055.6</v>
      </c>
      <c r="N445" s="58">
        <v>0</v>
      </c>
      <c r="O445" s="58">
        <v>0</v>
      </c>
      <c r="P445" s="58">
        <v>0</v>
      </c>
      <c r="Q445" s="58">
        <f>'Таблица 3 '!C442</f>
        <v>995055.6</v>
      </c>
      <c r="R445" s="58">
        <f t="shared" si="90"/>
        <v>995055.6</v>
      </c>
      <c r="S445" s="58">
        <v>0</v>
      </c>
      <c r="T445" s="67">
        <f t="shared" si="91"/>
        <v>726</v>
      </c>
      <c r="U445" s="67">
        <v>726</v>
      </c>
      <c r="V445" s="57" t="s">
        <v>39</v>
      </c>
    </row>
    <row r="446" spans="1:22" ht="45.75" customHeight="1" x14ac:dyDescent="0.25">
      <c r="A446" s="35">
        <v>43</v>
      </c>
      <c r="B446" s="18" t="s">
        <v>288</v>
      </c>
      <c r="C446" s="35" t="s">
        <v>23</v>
      </c>
      <c r="D446" s="35">
        <v>1982</v>
      </c>
      <c r="E446" s="35" t="s">
        <v>22</v>
      </c>
      <c r="F446" s="35" t="s">
        <v>393</v>
      </c>
      <c r="G446" s="10">
        <v>5</v>
      </c>
      <c r="H446" s="10">
        <v>4</v>
      </c>
      <c r="I446" s="58">
        <v>4841.8999999999996</v>
      </c>
      <c r="J446" s="58">
        <v>2858.2</v>
      </c>
      <c r="K446" s="58">
        <v>2858.2</v>
      </c>
      <c r="L446" s="61">
        <v>95</v>
      </c>
      <c r="M446" s="58">
        <f t="shared" si="89"/>
        <v>11231982.867999999</v>
      </c>
      <c r="N446" s="58">
        <v>0</v>
      </c>
      <c r="O446" s="58">
        <v>0</v>
      </c>
      <c r="P446" s="58">
        <v>0</v>
      </c>
      <c r="Q446" s="58">
        <f>'Таблица 3 '!C443</f>
        <v>11231982.867999999</v>
      </c>
      <c r="R446" s="58">
        <f t="shared" si="90"/>
        <v>11231982.867999999</v>
      </c>
      <c r="S446" s="58">
        <v>0</v>
      </c>
      <c r="T446" s="67">
        <f t="shared" si="91"/>
        <v>3929.74</v>
      </c>
      <c r="U446" s="67">
        <v>3929.74</v>
      </c>
      <c r="V446" s="57" t="s">
        <v>39</v>
      </c>
    </row>
    <row r="447" spans="1:22" ht="45.75" customHeight="1" x14ac:dyDescent="0.25">
      <c r="A447" s="35">
        <v>44</v>
      </c>
      <c r="B447" s="18" t="s">
        <v>90</v>
      </c>
      <c r="C447" s="35" t="s">
        <v>23</v>
      </c>
      <c r="D447" s="35">
        <v>1993</v>
      </c>
      <c r="E447" s="35" t="s">
        <v>22</v>
      </c>
      <c r="F447" s="35" t="s">
        <v>87</v>
      </c>
      <c r="G447" s="10">
        <v>7</v>
      </c>
      <c r="H447" s="10">
        <v>2</v>
      </c>
      <c r="I447" s="58">
        <v>3265.3</v>
      </c>
      <c r="J447" s="58">
        <v>2601.6999999999998</v>
      </c>
      <c r="K447" s="58">
        <v>2543.6999999999998</v>
      </c>
      <c r="L447" s="61">
        <v>68</v>
      </c>
      <c r="M447" s="58">
        <f t="shared" si="89"/>
        <v>9145723.9800000004</v>
      </c>
      <c r="N447" s="58">
        <v>0</v>
      </c>
      <c r="O447" s="58">
        <v>0</v>
      </c>
      <c r="P447" s="58">
        <v>0</v>
      </c>
      <c r="Q447" s="58">
        <f>'Таблица 3 '!C444</f>
        <v>9145723.9800000004</v>
      </c>
      <c r="R447" s="58">
        <f t="shared" si="90"/>
        <v>9145723.9800000004</v>
      </c>
      <c r="S447" s="58">
        <v>0</v>
      </c>
      <c r="T447" s="67">
        <f t="shared" si="91"/>
        <v>3515.2876888188498</v>
      </c>
      <c r="U447" s="67">
        <v>3515.2876888188498</v>
      </c>
      <c r="V447" s="57" t="s">
        <v>39</v>
      </c>
    </row>
    <row r="448" spans="1:22" ht="45.75" customHeight="1" x14ac:dyDescent="0.25">
      <c r="A448" s="35">
        <v>45</v>
      </c>
      <c r="B448" s="18" t="s">
        <v>123</v>
      </c>
      <c r="C448" s="35" t="s">
        <v>23</v>
      </c>
      <c r="D448" s="35">
        <v>1994</v>
      </c>
      <c r="E448" s="35">
        <v>2019</v>
      </c>
      <c r="F448" s="35" t="s">
        <v>87</v>
      </c>
      <c r="G448" s="10">
        <v>10</v>
      </c>
      <c r="H448" s="10">
        <v>1</v>
      </c>
      <c r="I448" s="58">
        <v>2419</v>
      </c>
      <c r="J448" s="58">
        <v>2361.8000000000002</v>
      </c>
      <c r="K448" s="58">
        <v>2361.8000000000002</v>
      </c>
      <c r="L448" s="61">
        <v>95</v>
      </c>
      <c r="M448" s="58">
        <f t="shared" si="89"/>
        <v>12234127.82</v>
      </c>
      <c r="N448" s="58">
        <v>0</v>
      </c>
      <c r="O448" s="58">
        <v>0</v>
      </c>
      <c r="P448" s="58">
        <v>0</v>
      </c>
      <c r="Q448" s="58">
        <f>'Таблица 3 '!C445</f>
        <v>12234127.82</v>
      </c>
      <c r="R448" s="58">
        <f t="shared" si="90"/>
        <v>12234127.82</v>
      </c>
      <c r="S448" s="58">
        <v>0</v>
      </c>
      <c r="T448" s="67">
        <f t="shared" si="91"/>
        <v>5180.0016174104494</v>
      </c>
      <c r="U448" s="67">
        <v>5180.0016174104494</v>
      </c>
      <c r="V448" s="57" t="s">
        <v>39</v>
      </c>
    </row>
    <row r="449" spans="1:22" ht="45.75" customHeight="1" x14ac:dyDescent="0.25">
      <c r="A449" s="35">
        <v>46</v>
      </c>
      <c r="B449" s="18" t="s">
        <v>286</v>
      </c>
      <c r="C449" s="35" t="s">
        <v>23</v>
      </c>
      <c r="D449" s="35">
        <v>1970</v>
      </c>
      <c r="E449" s="35" t="s">
        <v>22</v>
      </c>
      <c r="F449" s="35" t="s">
        <v>87</v>
      </c>
      <c r="G449" s="10">
        <v>5</v>
      </c>
      <c r="H449" s="10">
        <v>6</v>
      </c>
      <c r="I449" s="58">
        <v>4715.2</v>
      </c>
      <c r="J449" s="58">
        <v>4702.8</v>
      </c>
      <c r="K449" s="58">
        <v>4488.2</v>
      </c>
      <c r="L449" s="61">
        <v>230</v>
      </c>
      <c r="M449" s="58">
        <f t="shared" si="89"/>
        <v>16600508.714000002</v>
      </c>
      <c r="N449" s="58">
        <v>0</v>
      </c>
      <c r="O449" s="58">
        <v>0</v>
      </c>
      <c r="P449" s="58">
        <v>0</v>
      </c>
      <c r="Q449" s="58">
        <f>'Таблица 3 '!C446</f>
        <v>16600508.714000002</v>
      </c>
      <c r="R449" s="58">
        <f t="shared" si="90"/>
        <v>16600508.714000002</v>
      </c>
      <c r="S449" s="58">
        <v>0</v>
      </c>
      <c r="T449" s="67">
        <f t="shared" si="91"/>
        <v>3529.9201994556438</v>
      </c>
      <c r="U449" s="67">
        <v>3529.9201994556438</v>
      </c>
      <c r="V449" s="57" t="s">
        <v>39</v>
      </c>
    </row>
    <row r="450" spans="1:22" ht="45.75" customHeight="1" x14ac:dyDescent="0.25">
      <c r="A450" s="35">
        <v>47</v>
      </c>
      <c r="B450" s="18" t="s">
        <v>106</v>
      </c>
      <c r="C450" s="35" t="s">
        <v>23</v>
      </c>
      <c r="D450" s="35">
        <v>1975</v>
      </c>
      <c r="E450" s="35" t="s">
        <v>22</v>
      </c>
      <c r="F450" s="35" t="s">
        <v>393</v>
      </c>
      <c r="G450" s="10">
        <v>9</v>
      </c>
      <c r="H450" s="10">
        <v>1</v>
      </c>
      <c r="I450" s="58">
        <v>2577.9</v>
      </c>
      <c r="J450" s="58">
        <v>2577.9</v>
      </c>
      <c r="K450" s="58">
        <v>1962.7</v>
      </c>
      <c r="L450" s="61">
        <v>90</v>
      </c>
      <c r="M450" s="58">
        <f t="shared" si="89"/>
        <v>10684342.029999999</v>
      </c>
      <c r="N450" s="58">
        <v>0</v>
      </c>
      <c r="O450" s="58">
        <v>0</v>
      </c>
      <c r="P450" s="58">
        <v>0</v>
      </c>
      <c r="Q450" s="58">
        <f>'Таблица 3 '!C447</f>
        <v>10684342.029999999</v>
      </c>
      <c r="R450" s="58">
        <f t="shared" si="90"/>
        <v>10684342.029999999</v>
      </c>
      <c r="S450" s="58">
        <v>0</v>
      </c>
      <c r="T450" s="67">
        <f t="shared" si="91"/>
        <v>4144.591345668955</v>
      </c>
      <c r="U450" s="67">
        <v>4144.591345668955</v>
      </c>
      <c r="V450" s="57" t="s">
        <v>39</v>
      </c>
    </row>
    <row r="451" spans="1:22" ht="45.75" customHeight="1" x14ac:dyDescent="0.25">
      <c r="A451" s="35">
        <v>48</v>
      </c>
      <c r="B451" s="18" t="s">
        <v>116</v>
      </c>
      <c r="C451" s="35" t="s">
        <v>23</v>
      </c>
      <c r="D451" s="35">
        <v>1978</v>
      </c>
      <c r="E451" s="35">
        <v>2019</v>
      </c>
      <c r="F451" s="35" t="s">
        <v>393</v>
      </c>
      <c r="G451" s="10">
        <v>5</v>
      </c>
      <c r="H451" s="10">
        <v>6</v>
      </c>
      <c r="I451" s="58">
        <v>5770.5</v>
      </c>
      <c r="J451" s="58">
        <v>4274.8999999999996</v>
      </c>
      <c r="K451" s="58">
        <v>4187.6000000000004</v>
      </c>
      <c r="L451" s="61">
        <v>238</v>
      </c>
      <c r="M451" s="58">
        <f t="shared" si="89"/>
        <v>7378477.4000000004</v>
      </c>
      <c r="N451" s="58">
        <v>0</v>
      </c>
      <c r="O451" s="58">
        <v>0</v>
      </c>
      <c r="P451" s="58">
        <v>0</v>
      </c>
      <c r="Q451" s="58">
        <f>'Таблица 3 '!C448</f>
        <v>7378477.4000000004</v>
      </c>
      <c r="R451" s="58">
        <f t="shared" si="90"/>
        <v>7378477.4000000004</v>
      </c>
      <c r="S451" s="58">
        <v>0</v>
      </c>
      <c r="T451" s="67">
        <f t="shared" si="91"/>
        <v>1726.0000000000002</v>
      </c>
      <c r="U451" s="67">
        <v>1726.0000000000002</v>
      </c>
      <c r="V451" s="57" t="s">
        <v>39</v>
      </c>
    </row>
    <row r="452" spans="1:22" ht="45.75" customHeight="1" x14ac:dyDescent="0.25">
      <c r="A452" s="35">
        <v>49</v>
      </c>
      <c r="B452" s="18" t="s">
        <v>509</v>
      </c>
      <c r="C452" s="35" t="s">
        <v>23</v>
      </c>
      <c r="D452" s="35">
        <v>1961</v>
      </c>
      <c r="E452" s="35" t="s">
        <v>22</v>
      </c>
      <c r="F452" s="35" t="s">
        <v>495</v>
      </c>
      <c r="G452" s="10">
        <v>5</v>
      </c>
      <c r="H452" s="10">
        <v>3</v>
      </c>
      <c r="I452" s="58">
        <v>4377.8999999999996</v>
      </c>
      <c r="J452" s="58">
        <v>3015.5</v>
      </c>
      <c r="K452" s="58">
        <v>3015.5</v>
      </c>
      <c r="L452" s="61">
        <v>68</v>
      </c>
      <c r="M452" s="58">
        <f t="shared" si="89"/>
        <v>1229657.3400000001</v>
      </c>
      <c r="N452" s="58">
        <v>0</v>
      </c>
      <c r="O452" s="58">
        <v>0</v>
      </c>
      <c r="P452" s="58">
        <v>0</v>
      </c>
      <c r="Q452" s="58">
        <f>'Таблица 3 '!C449</f>
        <v>1229657.3400000001</v>
      </c>
      <c r="R452" s="58">
        <f t="shared" si="90"/>
        <v>1229657.3400000001</v>
      </c>
      <c r="S452" s="58">
        <v>0</v>
      </c>
      <c r="T452" s="67">
        <f t="shared" si="91"/>
        <v>407.77892223511856</v>
      </c>
      <c r="U452" s="67">
        <v>10412.3518222517</v>
      </c>
      <c r="V452" s="57" t="s">
        <v>39</v>
      </c>
    </row>
    <row r="453" spans="1:22" ht="45.75" customHeight="1" x14ac:dyDescent="0.25">
      <c r="A453" s="35">
        <v>50</v>
      </c>
      <c r="B453" s="18" t="s">
        <v>97</v>
      </c>
      <c r="C453" s="35" t="s">
        <v>23</v>
      </c>
      <c r="D453" s="35">
        <v>1948</v>
      </c>
      <c r="E453" s="35" t="s">
        <v>22</v>
      </c>
      <c r="F453" s="35" t="s">
        <v>393</v>
      </c>
      <c r="G453" s="10">
        <v>4</v>
      </c>
      <c r="H453" s="10">
        <v>9</v>
      </c>
      <c r="I453" s="58">
        <v>7379.8</v>
      </c>
      <c r="J453" s="58">
        <v>7379.8</v>
      </c>
      <c r="K453" s="58">
        <v>4293.2</v>
      </c>
      <c r="L453" s="61">
        <v>124</v>
      </c>
      <c r="M453" s="58">
        <f t="shared" si="89"/>
        <v>31398446.919999998</v>
      </c>
      <c r="N453" s="58">
        <v>0</v>
      </c>
      <c r="O453" s="58">
        <v>0</v>
      </c>
      <c r="P453" s="58">
        <v>0</v>
      </c>
      <c r="Q453" s="58">
        <f>'Таблица 3 '!C450</f>
        <v>31398446.919999998</v>
      </c>
      <c r="R453" s="58">
        <f t="shared" si="90"/>
        <v>31398446.919999998</v>
      </c>
      <c r="S453" s="58">
        <v>0</v>
      </c>
      <c r="T453" s="67">
        <f t="shared" si="91"/>
        <v>4254.6474050787283</v>
      </c>
      <c r="U453" s="67">
        <v>105.61321309520584</v>
      </c>
      <c r="V453" s="57" t="s">
        <v>39</v>
      </c>
    </row>
    <row r="454" spans="1:22" ht="45.75" customHeight="1" x14ac:dyDescent="0.25">
      <c r="A454" s="35">
        <v>51</v>
      </c>
      <c r="B454" s="18" t="s">
        <v>510</v>
      </c>
      <c r="C454" s="35" t="s">
        <v>23</v>
      </c>
      <c r="D454" s="35">
        <v>1950</v>
      </c>
      <c r="E454" s="35" t="s">
        <v>22</v>
      </c>
      <c r="F454" s="35" t="s">
        <v>393</v>
      </c>
      <c r="G454" s="10">
        <v>4</v>
      </c>
      <c r="H454" s="10">
        <v>5</v>
      </c>
      <c r="I454" s="58">
        <v>5039.1000000000004</v>
      </c>
      <c r="J454" s="58">
        <v>4386.1000000000004</v>
      </c>
      <c r="K454" s="58">
        <v>3121.6</v>
      </c>
      <c r="L454" s="61">
        <v>47</v>
      </c>
      <c r="M454" s="58">
        <f t="shared" si="89"/>
        <v>779404.39</v>
      </c>
      <c r="N454" s="58">
        <v>0</v>
      </c>
      <c r="O454" s="58">
        <v>0</v>
      </c>
      <c r="P454" s="58">
        <v>0</v>
      </c>
      <c r="Q454" s="58">
        <f>'Таблица 3 '!C451</f>
        <v>779404.39</v>
      </c>
      <c r="R454" s="58">
        <f t="shared" si="90"/>
        <v>779404.39</v>
      </c>
      <c r="S454" s="58">
        <v>0</v>
      </c>
      <c r="T454" s="67">
        <f t="shared" si="91"/>
        <v>177.69872779918379</v>
      </c>
      <c r="U454" s="67">
        <v>4831.1235325231974</v>
      </c>
      <c r="V454" s="57" t="s">
        <v>39</v>
      </c>
    </row>
    <row r="455" spans="1:22" ht="45.75" customHeight="1" x14ac:dyDescent="0.25">
      <c r="A455" s="35">
        <v>52</v>
      </c>
      <c r="B455" s="18" t="s">
        <v>91</v>
      </c>
      <c r="C455" s="35" t="s">
        <v>23</v>
      </c>
      <c r="D455" s="35">
        <v>1936</v>
      </c>
      <c r="E455" s="35">
        <v>2015</v>
      </c>
      <c r="F455" s="35" t="s">
        <v>393</v>
      </c>
      <c r="G455" s="10">
        <v>3</v>
      </c>
      <c r="H455" s="10">
        <v>6</v>
      </c>
      <c r="I455" s="58">
        <v>2973.9</v>
      </c>
      <c r="J455" s="58">
        <v>2639.9</v>
      </c>
      <c r="K455" s="58">
        <v>2639.9</v>
      </c>
      <c r="L455" s="61">
        <v>78</v>
      </c>
      <c r="M455" s="58">
        <f t="shared" si="89"/>
        <v>21189790.925999999</v>
      </c>
      <c r="N455" s="58">
        <v>0</v>
      </c>
      <c r="O455" s="58">
        <v>0</v>
      </c>
      <c r="P455" s="58">
        <v>0</v>
      </c>
      <c r="Q455" s="58">
        <f>'Таблица 3 '!C452</f>
        <v>21189790.925999999</v>
      </c>
      <c r="R455" s="58">
        <f t="shared" si="90"/>
        <v>21189790.925999999</v>
      </c>
      <c r="S455" s="58">
        <v>0</v>
      </c>
      <c r="T455" s="67">
        <f t="shared" si="91"/>
        <v>8026.74</v>
      </c>
      <c r="U455" s="67">
        <v>3298.9976608962461</v>
      </c>
      <c r="V455" s="57" t="s">
        <v>39</v>
      </c>
    </row>
    <row r="456" spans="1:22" ht="45.75" customHeight="1" x14ac:dyDescent="0.25">
      <c r="A456" s="35">
        <v>53</v>
      </c>
      <c r="B456" s="18" t="s">
        <v>107</v>
      </c>
      <c r="C456" s="35" t="s">
        <v>23</v>
      </c>
      <c r="D456" s="35">
        <v>1959</v>
      </c>
      <c r="E456" s="35">
        <v>2018</v>
      </c>
      <c r="F456" s="35" t="s">
        <v>393</v>
      </c>
      <c r="G456" s="10">
        <v>5</v>
      </c>
      <c r="H456" s="10">
        <v>4</v>
      </c>
      <c r="I456" s="58">
        <v>4498.3999999999996</v>
      </c>
      <c r="J456" s="58">
        <v>3274.5</v>
      </c>
      <c r="K456" s="58">
        <v>3274.5</v>
      </c>
      <c r="L456" s="61">
        <v>115</v>
      </c>
      <c r="M456" s="58">
        <f>SUM(N456:Q456)</f>
        <v>8709023.9250000007</v>
      </c>
      <c r="N456" s="58">
        <v>0</v>
      </c>
      <c r="O456" s="58">
        <v>0</v>
      </c>
      <c r="P456" s="58">
        <v>0</v>
      </c>
      <c r="Q456" s="58">
        <f>'Таблица 3 '!C453</f>
        <v>8709023.9250000007</v>
      </c>
      <c r="R456" s="58">
        <f>Q456</f>
        <v>8709023.9250000007</v>
      </c>
      <c r="S456" s="58">
        <v>0</v>
      </c>
      <c r="T456" s="67">
        <f>M456/J456</f>
        <v>2659.65</v>
      </c>
      <c r="U456" s="67">
        <v>1381.9574622079706</v>
      </c>
      <c r="V456" s="57" t="s">
        <v>39</v>
      </c>
    </row>
    <row r="457" spans="1:22" ht="45.75" customHeight="1" x14ac:dyDescent="0.25">
      <c r="A457" s="35">
        <v>54</v>
      </c>
      <c r="B457" s="18" t="s">
        <v>1264</v>
      </c>
      <c r="C457" s="35" t="s">
        <v>23</v>
      </c>
      <c r="D457" s="35">
        <v>1955</v>
      </c>
      <c r="E457" s="35">
        <v>2019</v>
      </c>
      <c r="F457" s="35" t="s">
        <v>495</v>
      </c>
      <c r="G457" s="10">
        <v>5</v>
      </c>
      <c r="H457" s="10">
        <v>5</v>
      </c>
      <c r="I457" s="58">
        <v>5103.2</v>
      </c>
      <c r="J457" s="58">
        <v>4002.6</v>
      </c>
      <c r="K457" s="58">
        <v>4002.6</v>
      </c>
      <c r="L457" s="61">
        <v>113</v>
      </c>
      <c r="M457" s="58">
        <f t="shared" si="89"/>
        <v>721888.8</v>
      </c>
      <c r="N457" s="58">
        <v>0</v>
      </c>
      <c r="O457" s="58">
        <v>0</v>
      </c>
      <c r="P457" s="58">
        <v>0</v>
      </c>
      <c r="Q457" s="58">
        <f>'Таблица 3 '!C454</f>
        <v>721888.8</v>
      </c>
      <c r="R457" s="58">
        <f t="shared" si="90"/>
        <v>721888.8</v>
      </c>
      <c r="S457" s="58">
        <v>0</v>
      </c>
      <c r="T457" s="67">
        <f t="shared" si="91"/>
        <v>180.35496926997453</v>
      </c>
      <c r="U457" s="67">
        <v>1381.9574622079706</v>
      </c>
      <c r="V457" s="57" t="s">
        <v>39</v>
      </c>
    </row>
    <row r="458" spans="1:22" ht="45.75" customHeight="1" x14ac:dyDescent="0.25">
      <c r="A458" s="35">
        <v>55</v>
      </c>
      <c r="B458" s="18" t="s">
        <v>94</v>
      </c>
      <c r="C458" s="35" t="s">
        <v>23</v>
      </c>
      <c r="D458" s="35">
        <v>1957</v>
      </c>
      <c r="E458" s="35">
        <v>2019</v>
      </c>
      <c r="F458" s="35" t="s">
        <v>393</v>
      </c>
      <c r="G458" s="10">
        <v>3</v>
      </c>
      <c r="H458" s="10">
        <v>3</v>
      </c>
      <c r="I458" s="58">
        <v>1484.3</v>
      </c>
      <c r="J458" s="58">
        <v>1089</v>
      </c>
      <c r="K458" s="58">
        <v>1089</v>
      </c>
      <c r="L458" s="61">
        <v>36</v>
      </c>
      <c r="M458" s="58">
        <f t="shared" si="89"/>
        <v>4525219.71</v>
      </c>
      <c r="N458" s="58">
        <v>0</v>
      </c>
      <c r="O458" s="58">
        <v>0</v>
      </c>
      <c r="P458" s="58">
        <v>0</v>
      </c>
      <c r="Q458" s="58">
        <f>'Таблица 3 '!C455</f>
        <v>4525219.71</v>
      </c>
      <c r="R458" s="58">
        <f t="shared" si="90"/>
        <v>4525219.71</v>
      </c>
      <c r="S458" s="58">
        <v>0</v>
      </c>
      <c r="T458" s="67">
        <f t="shared" si="91"/>
        <v>4155.3900000000003</v>
      </c>
      <c r="U458" s="67">
        <v>1572.4047144168962</v>
      </c>
      <c r="V458" s="57" t="s">
        <v>39</v>
      </c>
    </row>
    <row r="459" spans="1:22" ht="45.75" customHeight="1" x14ac:dyDescent="0.25">
      <c r="A459" s="35">
        <v>56</v>
      </c>
      <c r="B459" s="18" t="s">
        <v>597</v>
      </c>
      <c r="C459" s="35" t="s">
        <v>23</v>
      </c>
      <c r="D459" s="35">
        <v>1959</v>
      </c>
      <c r="E459" s="35" t="s">
        <v>22</v>
      </c>
      <c r="F459" s="35" t="s">
        <v>393</v>
      </c>
      <c r="G459" s="10">
        <v>2</v>
      </c>
      <c r="H459" s="10">
        <v>1</v>
      </c>
      <c r="I459" s="58">
        <v>476.95</v>
      </c>
      <c r="J459" s="58">
        <v>260.39999999999998</v>
      </c>
      <c r="K459" s="58">
        <v>224.9</v>
      </c>
      <c r="L459" s="61">
        <v>8</v>
      </c>
      <c r="M459" s="58">
        <f t="shared" si="89"/>
        <v>1712348.7339999999</v>
      </c>
      <c r="N459" s="58">
        <v>0</v>
      </c>
      <c r="O459" s="58">
        <v>0</v>
      </c>
      <c r="P459" s="58">
        <v>0</v>
      </c>
      <c r="Q459" s="58">
        <f>'Таблица 3 '!C456</f>
        <v>1712348.7339999999</v>
      </c>
      <c r="R459" s="58">
        <f t="shared" si="90"/>
        <v>1712348.7339999999</v>
      </c>
      <c r="S459" s="58">
        <v>0</v>
      </c>
      <c r="T459" s="67">
        <f t="shared" si="91"/>
        <v>6575.8399923195084</v>
      </c>
      <c r="U459" s="67">
        <v>2501.705069124424</v>
      </c>
      <c r="V459" s="57" t="s">
        <v>39</v>
      </c>
    </row>
    <row r="460" spans="1:22" ht="45.75" customHeight="1" x14ac:dyDescent="0.25">
      <c r="A460" s="35">
        <v>57</v>
      </c>
      <c r="B460" s="18" t="s">
        <v>121</v>
      </c>
      <c r="C460" s="35" t="s">
        <v>23</v>
      </c>
      <c r="D460" s="35">
        <v>1959</v>
      </c>
      <c r="E460" s="35">
        <v>2021</v>
      </c>
      <c r="F460" s="35" t="s">
        <v>393</v>
      </c>
      <c r="G460" s="10">
        <v>4</v>
      </c>
      <c r="H460" s="10">
        <v>1</v>
      </c>
      <c r="I460" s="58">
        <v>2195.9</v>
      </c>
      <c r="J460" s="58">
        <v>1554.8</v>
      </c>
      <c r="K460" s="58">
        <v>651.9</v>
      </c>
      <c r="L460" s="61">
        <v>24</v>
      </c>
      <c r="M460" s="58">
        <f>SUM(N460:Q460)</f>
        <v>651444</v>
      </c>
      <c r="N460" s="58">
        <v>0</v>
      </c>
      <c r="O460" s="58">
        <v>0</v>
      </c>
      <c r="P460" s="58">
        <v>0</v>
      </c>
      <c r="Q460" s="58">
        <f>'Таблица 3 '!C457</f>
        <v>651444</v>
      </c>
      <c r="R460" s="58">
        <f>Q460</f>
        <v>651444</v>
      </c>
      <c r="S460" s="58">
        <v>0</v>
      </c>
      <c r="T460" s="67">
        <f>M460/J460</f>
        <v>418.98893748392078</v>
      </c>
      <c r="U460" s="67">
        <v>790.8781450990482</v>
      </c>
      <c r="V460" s="57" t="s">
        <v>39</v>
      </c>
    </row>
    <row r="461" spans="1:22" ht="45.75" customHeight="1" x14ac:dyDescent="0.25">
      <c r="A461" s="35">
        <v>58</v>
      </c>
      <c r="B461" s="18" t="s">
        <v>279</v>
      </c>
      <c r="C461" s="35" t="s">
        <v>23</v>
      </c>
      <c r="D461" s="35">
        <v>1958</v>
      </c>
      <c r="E461" s="35" t="s">
        <v>22</v>
      </c>
      <c r="F461" s="35" t="s">
        <v>393</v>
      </c>
      <c r="G461" s="10">
        <v>2</v>
      </c>
      <c r="H461" s="10">
        <v>2</v>
      </c>
      <c r="I461" s="58">
        <v>761</v>
      </c>
      <c r="J461" s="58">
        <v>633.29999999999995</v>
      </c>
      <c r="K461" s="58">
        <v>633.29999999999995</v>
      </c>
      <c r="L461" s="61">
        <v>32</v>
      </c>
      <c r="M461" s="58">
        <f t="shared" si="89"/>
        <v>1336984.9619999998</v>
      </c>
      <c r="N461" s="58">
        <v>0</v>
      </c>
      <c r="O461" s="58">
        <v>0</v>
      </c>
      <c r="P461" s="58">
        <v>0</v>
      </c>
      <c r="Q461" s="58">
        <f>'Таблица 3 '!C458</f>
        <v>1336984.9619999998</v>
      </c>
      <c r="R461" s="58">
        <f t="shared" si="90"/>
        <v>1336984.9619999998</v>
      </c>
      <c r="S461" s="58">
        <v>0</v>
      </c>
      <c r="T461" s="67">
        <f t="shared" si="91"/>
        <v>2111.14</v>
      </c>
      <c r="U461" s="67">
        <v>2111.14</v>
      </c>
      <c r="V461" s="57" t="s">
        <v>39</v>
      </c>
    </row>
    <row r="462" spans="1:22" ht="45" x14ac:dyDescent="0.25">
      <c r="A462" s="35">
        <v>59</v>
      </c>
      <c r="B462" s="18" t="s">
        <v>1236</v>
      </c>
      <c r="C462" s="35" t="s">
        <v>23</v>
      </c>
      <c r="D462" s="35">
        <v>1986</v>
      </c>
      <c r="E462" s="35">
        <v>2020</v>
      </c>
      <c r="F462" s="35" t="s">
        <v>393</v>
      </c>
      <c r="G462" s="10">
        <v>9</v>
      </c>
      <c r="H462" s="10">
        <v>2</v>
      </c>
      <c r="I462" s="58">
        <v>13836.7</v>
      </c>
      <c r="J462" s="58">
        <v>10841.6</v>
      </c>
      <c r="K462" s="58">
        <v>7932</v>
      </c>
      <c r="L462" s="61">
        <v>213</v>
      </c>
      <c r="M462" s="58">
        <f>SUM(N462:Q462)</f>
        <v>3694398.9</v>
      </c>
      <c r="N462" s="58">
        <v>0</v>
      </c>
      <c r="O462" s="58">
        <v>0</v>
      </c>
      <c r="P462" s="58">
        <v>0</v>
      </c>
      <c r="Q462" s="58">
        <f>'Таблица 3 '!C459</f>
        <v>3694398.9</v>
      </c>
      <c r="R462" s="58">
        <f t="shared" si="90"/>
        <v>3694398.9</v>
      </c>
      <c r="S462" s="58">
        <v>0</v>
      </c>
      <c r="T462" s="67">
        <f t="shared" si="91"/>
        <v>340.76140975501767</v>
      </c>
      <c r="U462" s="67">
        <v>340.76140975501767</v>
      </c>
      <c r="V462" s="57" t="s">
        <v>39</v>
      </c>
    </row>
    <row r="463" spans="1:22" ht="45.75" customHeight="1" x14ac:dyDescent="0.25">
      <c r="A463" s="35">
        <v>60</v>
      </c>
      <c r="B463" s="18" t="s">
        <v>154</v>
      </c>
      <c r="C463" s="35" t="s">
        <v>23</v>
      </c>
      <c r="D463" s="35">
        <v>1956</v>
      </c>
      <c r="E463" s="35">
        <v>2018</v>
      </c>
      <c r="F463" s="35" t="s">
        <v>393</v>
      </c>
      <c r="G463" s="10">
        <v>2</v>
      </c>
      <c r="H463" s="10">
        <v>3</v>
      </c>
      <c r="I463" s="58">
        <v>988</v>
      </c>
      <c r="J463" s="58">
        <v>890.1</v>
      </c>
      <c r="K463" s="58">
        <v>890.1</v>
      </c>
      <c r="L463" s="61">
        <v>21</v>
      </c>
      <c r="M463" s="58">
        <f t="shared" si="89"/>
        <v>4219634.76</v>
      </c>
      <c r="N463" s="58">
        <v>0</v>
      </c>
      <c r="O463" s="58">
        <v>0</v>
      </c>
      <c r="P463" s="58">
        <v>0</v>
      </c>
      <c r="Q463" s="58">
        <f>'Таблица 3 '!C460</f>
        <v>4219634.76</v>
      </c>
      <c r="R463" s="58">
        <f t="shared" si="90"/>
        <v>4219634.76</v>
      </c>
      <c r="S463" s="58">
        <v>0</v>
      </c>
      <c r="T463" s="67">
        <f t="shared" si="91"/>
        <v>4740.6299966295919</v>
      </c>
      <c r="U463" s="67">
        <v>4740.6299966295919</v>
      </c>
      <c r="V463" s="57" t="s">
        <v>39</v>
      </c>
    </row>
    <row r="464" spans="1:22" ht="45.75" customHeight="1" x14ac:dyDescent="0.25">
      <c r="A464" s="35">
        <v>61</v>
      </c>
      <c r="B464" s="18" t="s">
        <v>515</v>
      </c>
      <c r="C464" s="35" t="s">
        <v>23</v>
      </c>
      <c r="D464" s="35">
        <v>1960</v>
      </c>
      <c r="E464" s="35" t="s">
        <v>22</v>
      </c>
      <c r="F464" s="35" t="s">
        <v>600</v>
      </c>
      <c r="G464" s="10">
        <v>2</v>
      </c>
      <c r="H464" s="10">
        <v>2</v>
      </c>
      <c r="I464" s="58">
        <v>676</v>
      </c>
      <c r="J464" s="58">
        <v>634</v>
      </c>
      <c r="K464" s="58">
        <v>634</v>
      </c>
      <c r="L464" s="61">
        <v>29</v>
      </c>
      <c r="M464" s="58">
        <f t="shared" si="89"/>
        <v>832099.64</v>
      </c>
      <c r="N464" s="58">
        <v>0</v>
      </c>
      <c r="O464" s="58">
        <v>0</v>
      </c>
      <c r="P464" s="58">
        <v>0</v>
      </c>
      <c r="Q464" s="58">
        <f>'Таблица 3 '!C461</f>
        <v>832099.64</v>
      </c>
      <c r="R464" s="58">
        <f t="shared" si="90"/>
        <v>832099.64</v>
      </c>
      <c r="S464" s="58">
        <v>0</v>
      </c>
      <c r="T464" s="67">
        <f t="shared" si="91"/>
        <v>1312.46</v>
      </c>
      <c r="U464" s="67">
        <v>1312.46</v>
      </c>
      <c r="V464" s="57" t="s">
        <v>39</v>
      </c>
    </row>
    <row r="465" spans="1:22" ht="45.75" customHeight="1" x14ac:dyDescent="0.25">
      <c r="A465" s="35">
        <v>62</v>
      </c>
      <c r="B465" s="18" t="s">
        <v>126</v>
      </c>
      <c r="C465" s="35" t="s">
        <v>23</v>
      </c>
      <c r="D465" s="35">
        <v>1960</v>
      </c>
      <c r="E465" s="35">
        <v>2017</v>
      </c>
      <c r="F465" s="35" t="s">
        <v>393</v>
      </c>
      <c r="G465" s="10">
        <v>2</v>
      </c>
      <c r="H465" s="10">
        <v>1</v>
      </c>
      <c r="I465" s="58">
        <v>357.1</v>
      </c>
      <c r="J465" s="58">
        <v>307.10000000000002</v>
      </c>
      <c r="K465" s="58">
        <v>262.39999999999998</v>
      </c>
      <c r="L465" s="61">
        <v>12</v>
      </c>
      <c r="M465" s="58">
        <f t="shared" si="89"/>
        <v>568487.80000000005</v>
      </c>
      <c r="N465" s="58">
        <v>0</v>
      </c>
      <c r="O465" s="58">
        <v>0</v>
      </c>
      <c r="P465" s="58">
        <v>0</v>
      </c>
      <c r="Q465" s="58">
        <f>'Таблица 3 '!C462</f>
        <v>568487.80000000005</v>
      </c>
      <c r="R465" s="58">
        <f t="shared" si="90"/>
        <v>568487.80000000005</v>
      </c>
      <c r="S465" s="58">
        <v>0</v>
      </c>
      <c r="T465" s="67">
        <f t="shared" si="91"/>
        <v>1851.1488114620645</v>
      </c>
      <c r="U465" s="67">
        <v>1851.1488114620645</v>
      </c>
      <c r="V465" s="57" t="s">
        <v>39</v>
      </c>
    </row>
    <row r="466" spans="1:22" ht="45.75" customHeight="1" x14ac:dyDescent="0.25">
      <c r="A466" s="35">
        <v>63</v>
      </c>
      <c r="B466" s="18" t="s">
        <v>517</v>
      </c>
      <c r="C466" s="35" t="s">
        <v>23</v>
      </c>
      <c r="D466" s="35">
        <v>1957</v>
      </c>
      <c r="E466" s="35" t="s">
        <v>22</v>
      </c>
      <c r="F466" s="35" t="s">
        <v>393</v>
      </c>
      <c r="G466" s="10">
        <v>2</v>
      </c>
      <c r="H466" s="10">
        <v>3</v>
      </c>
      <c r="I466" s="58">
        <v>1410</v>
      </c>
      <c r="J466" s="58">
        <v>1410</v>
      </c>
      <c r="K466" s="58">
        <v>1410</v>
      </c>
      <c r="L466" s="61">
        <v>39</v>
      </c>
      <c r="M466" s="58">
        <f t="shared" si="89"/>
        <v>1825950</v>
      </c>
      <c r="N466" s="58">
        <v>0</v>
      </c>
      <c r="O466" s="58">
        <v>0</v>
      </c>
      <c r="P466" s="58">
        <v>0</v>
      </c>
      <c r="Q466" s="58">
        <f>'Таблица 3 '!C463</f>
        <v>1825950</v>
      </c>
      <c r="R466" s="58">
        <f t="shared" si="90"/>
        <v>1825950</v>
      </c>
      <c r="S466" s="58">
        <v>0</v>
      </c>
      <c r="T466" s="67">
        <f t="shared" si="91"/>
        <v>1295</v>
      </c>
      <c r="U466" s="67">
        <v>1295</v>
      </c>
      <c r="V466" s="57" t="s">
        <v>39</v>
      </c>
    </row>
    <row r="467" spans="1:22" ht="45.75" customHeight="1" x14ac:dyDescent="0.25">
      <c r="A467" s="35">
        <v>64</v>
      </c>
      <c r="B467" s="18" t="s">
        <v>109</v>
      </c>
      <c r="C467" s="35" t="s">
        <v>23</v>
      </c>
      <c r="D467" s="35">
        <v>1965</v>
      </c>
      <c r="E467" s="35" t="s">
        <v>22</v>
      </c>
      <c r="F467" s="35" t="s">
        <v>87</v>
      </c>
      <c r="G467" s="10">
        <v>4</v>
      </c>
      <c r="H467" s="10">
        <v>2</v>
      </c>
      <c r="I467" s="58">
        <v>1403.3</v>
      </c>
      <c r="J467" s="58">
        <v>1330.7</v>
      </c>
      <c r="K467" s="58">
        <v>1330.7</v>
      </c>
      <c r="L467" s="61">
        <v>72</v>
      </c>
      <c r="M467" s="58">
        <f t="shared" si="89"/>
        <v>3803140.6</v>
      </c>
      <c r="N467" s="58">
        <v>0</v>
      </c>
      <c r="O467" s="58">
        <v>0</v>
      </c>
      <c r="P467" s="58">
        <v>0</v>
      </c>
      <c r="Q467" s="58">
        <f>'Таблица 3 '!C464</f>
        <v>3803140.6</v>
      </c>
      <c r="R467" s="58">
        <f t="shared" si="90"/>
        <v>3803140.6</v>
      </c>
      <c r="S467" s="58">
        <v>0</v>
      </c>
      <c r="T467" s="67">
        <f t="shared" si="91"/>
        <v>2858</v>
      </c>
      <c r="U467" s="67">
        <v>2858</v>
      </c>
      <c r="V467" s="57" t="s">
        <v>39</v>
      </c>
    </row>
    <row r="468" spans="1:22" ht="45.75" customHeight="1" x14ac:dyDescent="0.25">
      <c r="A468" s="35">
        <v>65</v>
      </c>
      <c r="B468" s="18" t="s">
        <v>519</v>
      </c>
      <c r="C468" s="35" t="s">
        <v>23</v>
      </c>
      <c r="D468" s="35">
        <v>1974</v>
      </c>
      <c r="E468" s="35" t="s">
        <v>22</v>
      </c>
      <c r="F468" s="35" t="s">
        <v>495</v>
      </c>
      <c r="G468" s="10">
        <v>5</v>
      </c>
      <c r="H468" s="10">
        <v>3</v>
      </c>
      <c r="I468" s="58">
        <v>2902</v>
      </c>
      <c r="J468" s="58">
        <v>2112.9</v>
      </c>
      <c r="K468" s="58">
        <v>2112.9</v>
      </c>
      <c r="L468" s="61">
        <v>90</v>
      </c>
      <c r="M468" s="58">
        <f t="shared" si="89"/>
        <v>5146042.8</v>
      </c>
      <c r="N468" s="58">
        <v>0</v>
      </c>
      <c r="O468" s="58">
        <v>0</v>
      </c>
      <c r="P468" s="58">
        <v>0</v>
      </c>
      <c r="Q468" s="58">
        <f>'Таблица 3 '!C465</f>
        <v>5146042.8</v>
      </c>
      <c r="R468" s="58">
        <f t="shared" si="90"/>
        <v>5146042.8</v>
      </c>
      <c r="S468" s="58">
        <v>0</v>
      </c>
      <c r="T468" s="67">
        <f t="shared" si="91"/>
        <v>2435.5354252449238</v>
      </c>
      <c r="U468" s="67">
        <v>2435.5354252449238</v>
      </c>
      <c r="V468" s="57" t="s">
        <v>39</v>
      </c>
    </row>
    <row r="469" spans="1:22" ht="45.75" customHeight="1" x14ac:dyDescent="0.25">
      <c r="A469" s="35">
        <v>66</v>
      </c>
      <c r="B469" s="18" t="s">
        <v>92</v>
      </c>
      <c r="C469" s="35" t="s">
        <v>23</v>
      </c>
      <c r="D469" s="35">
        <v>1991</v>
      </c>
      <c r="E469" s="35">
        <v>2021</v>
      </c>
      <c r="F469" s="35" t="s">
        <v>87</v>
      </c>
      <c r="G469" s="10">
        <v>10</v>
      </c>
      <c r="H469" s="10">
        <v>3</v>
      </c>
      <c r="I469" s="58">
        <v>7546.5</v>
      </c>
      <c r="J469" s="58">
        <v>7180.4</v>
      </c>
      <c r="K469" s="58">
        <v>7097.4</v>
      </c>
      <c r="L469" s="61">
        <v>283</v>
      </c>
      <c r="M469" s="58">
        <f t="shared" si="89"/>
        <v>4817689.38</v>
      </c>
      <c r="N469" s="58">
        <v>0</v>
      </c>
      <c r="O469" s="58">
        <v>0</v>
      </c>
      <c r="P469" s="58">
        <v>0</v>
      </c>
      <c r="Q469" s="58">
        <f>'Таблица 3 '!C466</f>
        <v>4817689.38</v>
      </c>
      <c r="R469" s="58">
        <f t="shared" si="90"/>
        <v>4817689.38</v>
      </c>
      <c r="S469" s="58">
        <v>0</v>
      </c>
      <c r="T469" s="67">
        <f t="shared" si="91"/>
        <v>670.95</v>
      </c>
      <c r="U469" s="67">
        <v>670.95</v>
      </c>
      <c r="V469" s="57" t="s">
        <v>39</v>
      </c>
    </row>
    <row r="470" spans="1:22" ht="45.75" customHeight="1" x14ac:dyDescent="0.25">
      <c r="A470" s="35">
        <v>67</v>
      </c>
      <c r="B470" s="18" t="s">
        <v>632</v>
      </c>
      <c r="C470" s="35" t="s">
        <v>23</v>
      </c>
      <c r="D470" s="35">
        <v>1996</v>
      </c>
      <c r="E470" s="35" t="s">
        <v>22</v>
      </c>
      <c r="F470" s="35" t="s">
        <v>87</v>
      </c>
      <c r="G470" s="10">
        <v>9</v>
      </c>
      <c r="H470" s="10">
        <v>9</v>
      </c>
      <c r="I470" s="58">
        <v>9061</v>
      </c>
      <c r="J470" s="58">
        <v>9061.1</v>
      </c>
      <c r="K470" s="58">
        <v>9061.1</v>
      </c>
      <c r="L470" s="61">
        <v>325</v>
      </c>
      <c r="M470" s="58">
        <f t="shared" ref="M470:M484" si="92">SUM(N470:Q470)</f>
        <v>16005180.48</v>
      </c>
      <c r="N470" s="58">
        <v>0</v>
      </c>
      <c r="O470" s="58">
        <v>0</v>
      </c>
      <c r="P470" s="58">
        <v>0</v>
      </c>
      <c r="Q470" s="58">
        <f>'Таблица 3 '!C467</f>
        <v>16005180.48</v>
      </c>
      <c r="R470" s="58">
        <f t="shared" ref="R470:R484" si="93">Q470</f>
        <v>16005180.48</v>
      </c>
      <c r="S470" s="58">
        <v>0</v>
      </c>
      <c r="T470" s="67">
        <f t="shared" ref="T470:T484" si="94">M470/J470</f>
        <v>1766.3617529880478</v>
      </c>
      <c r="U470" s="67">
        <v>1766.3617529880478</v>
      </c>
      <c r="V470" s="57" t="s">
        <v>39</v>
      </c>
    </row>
    <row r="471" spans="1:22" ht="45.75" customHeight="1" x14ac:dyDescent="0.25">
      <c r="A471" s="35">
        <v>68</v>
      </c>
      <c r="B471" s="18" t="s">
        <v>282</v>
      </c>
      <c r="C471" s="35" t="s">
        <v>23</v>
      </c>
      <c r="D471" s="35">
        <v>1964</v>
      </c>
      <c r="E471" s="35">
        <v>2018</v>
      </c>
      <c r="F471" s="35" t="s">
        <v>393</v>
      </c>
      <c r="G471" s="10">
        <v>4</v>
      </c>
      <c r="H471" s="10">
        <v>3</v>
      </c>
      <c r="I471" s="58">
        <v>2682.14</v>
      </c>
      <c r="J471" s="58">
        <v>2273</v>
      </c>
      <c r="K471" s="58">
        <v>1943.7</v>
      </c>
      <c r="L471" s="61">
        <v>88</v>
      </c>
      <c r="M471" s="58">
        <f t="shared" si="92"/>
        <v>13807971.100000001</v>
      </c>
      <c r="N471" s="58">
        <v>0</v>
      </c>
      <c r="O471" s="58">
        <v>0</v>
      </c>
      <c r="P471" s="58">
        <v>0</v>
      </c>
      <c r="Q471" s="58">
        <f>'Таблица 3 '!C468</f>
        <v>13807971.100000001</v>
      </c>
      <c r="R471" s="58">
        <f t="shared" si="93"/>
        <v>13807971.100000001</v>
      </c>
      <c r="S471" s="58">
        <v>0</v>
      </c>
      <c r="T471" s="67">
        <f t="shared" si="94"/>
        <v>6074.7783106027282</v>
      </c>
      <c r="U471" s="67">
        <v>6074.7783106027282</v>
      </c>
      <c r="V471" s="57" t="s">
        <v>39</v>
      </c>
    </row>
    <row r="472" spans="1:22" ht="45.75" customHeight="1" x14ac:dyDescent="0.25">
      <c r="A472" s="35">
        <v>69</v>
      </c>
      <c r="B472" s="18" t="s">
        <v>520</v>
      </c>
      <c r="C472" s="35" t="s">
        <v>23</v>
      </c>
      <c r="D472" s="35">
        <v>1963</v>
      </c>
      <c r="E472" s="35" t="s">
        <v>22</v>
      </c>
      <c r="F472" s="35" t="s">
        <v>495</v>
      </c>
      <c r="G472" s="10">
        <v>3</v>
      </c>
      <c r="H472" s="10">
        <v>2</v>
      </c>
      <c r="I472" s="58">
        <v>1728.1</v>
      </c>
      <c r="J472" s="58">
        <v>844</v>
      </c>
      <c r="K472" s="58">
        <v>844</v>
      </c>
      <c r="L472" s="61">
        <v>35</v>
      </c>
      <c r="M472" s="58">
        <f t="shared" si="92"/>
        <v>1184049.6000000001</v>
      </c>
      <c r="N472" s="58">
        <v>0</v>
      </c>
      <c r="O472" s="58">
        <v>0</v>
      </c>
      <c r="P472" s="58">
        <v>0</v>
      </c>
      <c r="Q472" s="58">
        <f>'Таблица 3 '!C469</f>
        <v>1184049.6000000001</v>
      </c>
      <c r="R472" s="58">
        <f t="shared" si="93"/>
        <v>1184049.6000000001</v>
      </c>
      <c r="S472" s="58">
        <v>0</v>
      </c>
      <c r="T472" s="67">
        <f t="shared" si="94"/>
        <v>1402.9023696682466</v>
      </c>
      <c r="U472" s="67">
        <v>1402.9023696682466</v>
      </c>
      <c r="V472" s="57" t="s">
        <v>39</v>
      </c>
    </row>
    <row r="473" spans="1:22" ht="45.75" customHeight="1" x14ac:dyDescent="0.25">
      <c r="A473" s="35">
        <v>70</v>
      </c>
      <c r="B473" s="18" t="s">
        <v>120</v>
      </c>
      <c r="C473" s="35" t="s">
        <v>23</v>
      </c>
      <c r="D473" s="35">
        <v>1960</v>
      </c>
      <c r="E473" s="35" t="s">
        <v>22</v>
      </c>
      <c r="F473" s="35" t="s">
        <v>393</v>
      </c>
      <c r="G473" s="10">
        <v>2</v>
      </c>
      <c r="H473" s="10">
        <v>1</v>
      </c>
      <c r="I473" s="58">
        <v>508.9</v>
      </c>
      <c r="J473" s="58">
        <v>279</v>
      </c>
      <c r="K473" s="58">
        <v>242.4</v>
      </c>
      <c r="L473" s="61">
        <v>11</v>
      </c>
      <c r="M473" s="58">
        <f t="shared" si="92"/>
        <v>1589013.8099999998</v>
      </c>
      <c r="N473" s="58">
        <v>0</v>
      </c>
      <c r="O473" s="58">
        <v>0</v>
      </c>
      <c r="P473" s="58">
        <v>0</v>
      </c>
      <c r="Q473" s="58">
        <f>'Таблица 3 '!C470</f>
        <v>1589013.8099999998</v>
      </c>
      <c r="R473" s="58">
        <f t="shared" si="93"/>
        <v>1589013.8099999998</v>
      </c>
      <c r="S473" s="58">
        <v>0</v>
      </c>
      <c r="T473" s="67">
        <f t="shared" si="94"/>
        <v>5695.3899999999994</v>
      </c>
      <c r="U473" s="67">
        <v>5695.3899999999994</v>
      </c>
      <c r="V473" s="57" t="s">
        <v>39</v>
      </c>
    </row>
    <row r="474" spans="1:22" ht="45.75" customHeight="1" x14ac:dyDescent="0.25">
      <c r="A474" s="35">
        <v>71</v>
      </c>
      <c r="B474" s="18" t="s">
        <v>283</v>
      </c>
      <c r="C474" s="35" t="s">
        <v>23</v>
      </c>
      <c r="D474" s="35">
        <v>1988</v>
      </c>
      <c r="E474" s="35">
        <v>2018</v>
      </c>
      <c r="F474" s="35" t="s">
        <v>87</v>
      </c>
      <c r="G474" s="10">
        <v>9</v>
      </c>
      <c r="H474" s="10">
        <v>3</v>
      </c>
      <c r="I474" s="58">
        <v>6599.14</v>
      </c>
      <c r="J474" s="58">
        <v>5123.3</v>
      </c>
      <c r="K474" s="58">
        <v>4901.7</v>
      </c>
      <c r="L474" s="61">
        <v>174</v>
      </c>
      <c r="M474" s="58">
        <f t="shared" si="92"/>
        <v>4407165.1260000002</v>
      </c>
      <c r="N474" s="58">
        <v>0</v>
      </c>
      <c r="O474" s="58">
        <v>0</v>
      </c>
      <c r="P474" s="58">
        <v>0</v>
      </c>
      <c r="Q474" s="58">
        <f>'Таблица 3 '!C471</f>
        <v>4407165.1260000002</v>
      </c>
      <c r="R474" s="58">
        <f t="shared" si="93"/>
        <v>4407165.1260000002</v>
      </c>
      <c r="S474" s="58">
        <v>0</v>
      </c>
      <c r="T474" s="67">
        <f t="shared" si="94"/>
        <v>860.22</v>
      </c>
      <c r="U474" s="67">
        <v>860.22</v>
      </c>
      <c r="V474" s="57" t="s">
        <v>39</v>
      </c>
    </row>
    <row r="475" spans="1:22" ht="45.75" customHeight="1" x14ac:dyDescent="0.25">
      <c r="A475" s="35">
        <v>72</v>
      </c>
      <c r="B475" s="18" t="s">
        <v>137</v>
      </c>
      <c r="C475" s="35" t="s">
        <v>23</v>
      </c>
      <c r="D475" s="35">
        <v>1969</v>
      </c>
      <c r="E475" s="35">
        <v>2021</v>
      </c>
      <c r="F475" s="35" t="s">
        <v>87</v>
      </c>
      <c r="G475" s="10">
        <v>5</v>
      </c>
      <c r="H475" s="10">
        <v>4</v>
      </c>
      <c r="I475" s="58">
        <v>4465.7</v>
      </c>
      <c r="J475" s="58">
        <v>3358.4</v>
      </c>
      <c r="K475" s="58">
        <v>3121.3</v>
      </c>
      <c r="L475" s="61">
        <v>136</v>
      </c>
      <c r="M475" s="58">
        <f t="shared" si="92"/>
        <v>2253318.48</v>
      </c>
      <c r="N475" s="58">
        <v>0</v>
      </c>
      <c r="O475" s="58">
        <v>0</v>
      </c>
      <c r="P475" s="58">
        <v>0</v>
      </c>
      <c r="Q475" s="58">
        <f>'Таблица 3 '!C472</f>
        <v>2253318.48</v>
      </c>
      <c r="R475" s="58">
        <f t="shared" si="93"/>
        <v>2253318.48</v>
      </c>
      <c r="S475" s="58">
        <v>0</v>
      </c>
      <c r="T475" s="67">
        <f t="shared" si="94"/>
        <v>670.94999999999993</v>
      </c>
      <c r="U475" s="67">
        <v>670.94999999999993</v>
      </c>
      <c r="V475" s="57" t="s">
        <v>39</v>
      </c>
    </row>
    <row r="476" spans="1:22" ht="45.75" customHeight="1" x14ac:dyDescent="0.25">
      <c r="A476" s="35">
        <v>73</v>
      </c>
      <c r="B476" s="18" t="s">
        <v>522</v>
      </c>
      <c r="C476" s="35" t="s">
        <v>23</v>
      </c>
      <c r="D476" s="35">
        <v>1993</v>
      </c>
      <c r="E476" s="35" t="s">
        <v>22</v>
      </c>
      <c r="F476" s="35" t="s">
        <v>414</v>
      </c>
      <c r="G476" s="10">
        <v>9</v>
      </c>
      <c r="H476" s="10">
        <v>3</v>
      </c>
      <c r="I476" s="58">
        <v>8292.7000000000007</v>
      </c>
      <c r="J476" s="58">
        <v>8039.5</v>
      </c>
      <c r="K476" s="58">
        <v>7012.7</v>
      </c>
      <c r="L476" s="61">
        <v>245</v>
      </c>
      <c r="M476" s="58">
        <f t="shared" si="92"/>
        <v>4814293.79</v>
      </c>
      <c r="N476" s="58">
        <v>0</v>
      </c>
      <c r="O476" s="58">
        <v>0</v>
      </c>
      <c r="P476" s="58">
        <v>0</v>
      </c>
      <c r="Q476" s="58">
        <f>'Таблица 3 '!C473</f>
        <v>4814293.79</v>
      </c>
      <c r="R476" s="58">
        <f t="shared" si="93"/>
        <v>4814293.79</v>
      </c>
      <c r="S476" s="58">
        <v>0</v>
      </c>
      <c r="T476" s="67">
        <f t="shared" si="94"/>
        <v>598.83000062192923</v>
      </c>
      <c r="U476" s="67">
        <v>598.83000062192923</v>
      </c>
      <c r="V476" s="57" t="s">
        <v>39</v>
      </c>
    </row>
    <row r="477" spans="1:22" ht="45.75" customHeight="1" x14ac:dyDescent="0.25">
      <c r="A477" s="35">
        <v>74</v>
      </c>
      <c r="B477" s="18" t="s">
        <v>293</v>
      </c>
      <c r="C477" s="35" t="s">
        <v>23</v>
      </c>
      <c r="D477" s="35">
        <v>1963</v>
      </c>
      <c r="E477" s="35">
        <v>2017</v>
      </c>
      <c r="F477" s="35" t="s">
        <v>393</v>
      </c>
      <c r="G477" s="10">
        <v>5</v>
      </c>
      <c r="H477" s="10">
        <v>4</v>
      </c>
      <c r="I477" s="58">
        <v>4140.12</v>
      </c>
      <c r="J477" s="58">
        <v>2944</v>
      </c>
      <c r="K477" s="58">
        <v>2914</v>
      </c>
      <c r="L477" s="61">
        <v>89</v>
      </c>
      <c r="M477" s="58">
        <f t="shared" si="92"/>
        <v>8387220.4800000004</v>
      </c>
      <c r="N477" s="58">
        <v>0</v>
      </c>
      <c r="O477" s="58">
        <v>0</v>
      </c>
      <c r="P477" s="58">
        <v>0</v>
      </c>
      <c r="Q477" s="58">
        <f>'Таблица 3 '!C474</f>
        <v>8387220.4800000004</v>
      </c>
      <c r="R477" s="58">
        <f t="shared" si="93"/>
        <v>8387220.4800000004</v>
      </c>
      <c r="S477" s="58">
        <v>0</v>
      </c>
      <c r="T477" s="67">
        <f t="shared" si="94"/>
        <v>2848.92</v>
      </c>
      <c r="U477" s="67">
        <v>2848.92</v>
      </c>
      <c r="V477" s="57" t="s">
        <v>39</v>
      </c>
    </row>
    <row r="478" spans="1:22" ht="45.75" customHeight="1" x14ac:dyDescent="0.25">
      <c r="A478" s="35">
        <v>75</v>
      </c>
      <c r="B478" s="18" t="s">
        <v>526</v>
      </c>
      <c r="C478" s="35" t="s">
        <v>23</v>
      </c>
      <c r="D478" s="35">
        <v>1979</v>
      </c>
      <c r="E478" s="35" t="s">
        <v>22</v>
      </c>
      <c r="F478" s="35" t="s">
        <v>495</v>
      </c>
      <c r="G478" s="10">
        <v>2</v>
      </c>
      <c r="H478" s="10">
        <v>1</v>
      </c>
      <c r="I478" s="58">
        <v>493.9</v>
      </c>
      <c r="J478" s="58">
        <v>485.8</v>
      </c>
      <c r="K478" s="58">
        <v>424.9</v>
      </c>
      <c r="L478" s="61">
        <v>10</v>
      </c>
      <c r="M478" s="58">
        <f t="shared" si="92"/>
        <v>1791144.6</v>
      </c>
      <c r="N478" s="58">
        <v>0</v>
      </c>
      <c r="O478" s="58">
        <v>0</v>
      </c>
      <c r="P478" s="58">
        <v>0</v>
      </c>
      <c r="Q478" s="58">
        <f>'Таблица 3 '!C475</f>
        <v>1791144.6</v>
      </c>
      <c r="R478" s="58">
        <f t="shared" si="93"/>
        <v>1791144.6</v>
      </c>
      <c r="S478" s="58">
        <v>0</v>
      </c>
      <c r="T478" s="67">
        <f t="shared" si="94"/>
        <v>3687</v>
      </c>
      <c r="U478" s="67">
        <v>3687</v>
      </c>
      <c r="V478" s="57" t="s">
        <v>39</v>
      </c>
    </row>
    <row r="479" spans="1:22" ht="45.75" customHeight="1" x14ac:dyDescent="0.25">
      <c r="A479" s="35">
        <v>76</v>
      </c>
      <c r="B479" s="18" t="s">
        <v>287</v>
      </c>
      <c r="C479" s="35" t="s">
        <v>23</v>
      </c>
      <c r="D479" s="35">
        <v>1982</v>
      </c>
      <c r="E479" s="35">
        <v>2020</v>
      </c>
      <c r="F479" s="35" t="s">
        <v>393</v>
      </c>
      <c r="G479" s="10">
        <v>5</v>
      </c>
      <c r="H479" s="10">
        <v>4</v>
      </c>
      <c r="I479" s="58">
        <v>3757.9</v>
      </c>
      <c r="J479" s="58">
        <v>2712.3</v>
      </c>
      <c r="K479" s="58">
        <v>2604.6999999999998</v>
      </c>
      <c r="L479" s="61">
        <v>108</v>
      </c>
      <c r="M479" s="58">
        <f t="shared" si="92"/>
        <v>7727125.716</v>
      </c>
      <c r="N479" s="58">
        <v>0</v>
      </c>
      <c r="O479" s="58">
        <v>0</v>
      </c>
      <c r="P479" s="58">
        <v>0</v>
      </c>
      <c r="Q479" s="58">
        <f>'Таблица 3 '!C476</f>
        <v>7727125.716</v>
      </c>
      <c r="R479" s="58">
        <f t="shared" si="93"/>
        <v>7727125.716</v>
      </c>
      <c r="S479" s="58">
        <v>0</v>
      </c>
      <c r="T479" s="67">
        <f t="shared" si="94"/>
        <v>2848.9199999999996</v>
      </c>
      <c r="U479" s="67">
        <v>2848.9199999999996</v>
      </c>
      <c r="V479" s="57" t="s">
        <v>39</v>
      </c>
    </row>
    <row r="480" spans="1:22" ht="45.75" customHeight="1" x14ac:dyDescent="0.25">
      <c r="A480" s="35">
        <v>77</v>
      </c>
      <c r="B480" s="18" t="s">
        <v>295</v>
      </c>
      <c r="C480" s="35" t="s">
        <v>23</v>
      </c>
      <c r="D480" s="35">
        <v>1977</v>
      </c>
      <c r="E480" s="35">
        <v>2021</v>
      </c>
      <c r="F480" s="35" t="s">
        <v>393</v>
      </c>
      <c r="G480" s="10">
        <v>5</v>
      </c>
      <c r="H480" s="10">
        <v>4</v>
      </c>
      <c r="I480" s="58">
        <v>3346.5</v>
      </c>
      <c r="J480" s="58">
        <v>3343.2</v>
      </c>
      <c r="K480" s="58">
        <v>3343.2</v>
      </c>
      <c r="L480" s="61">
        <v>134</v>
      </c>
      <c r="M480" s="58">
        <f t="shared" si="92"/>
        <v>16589459.879999997</v>
      </c>
      <c r="N480" s="58">
        <v>0</v>
      </c>
      <c r="O480" s="58">
        <v>0</v>
      </c>
      <c r="P480" s="58">
        <v>0</v>
      </c>
      <c r="Q480" s="58">
        <f>'Таблица 3 '!C477</f>
        <v>16589459.879999997</v>
      </c>
      <c r="R480" s="58">
        <f t="shared" si="93"/>
        <v>16589459.879999997</v>
      </c>
      <c r="S480" s="58">
        <v>0</v>
      </c>
      <c r="T480" s="67">
        <f t="shared" si="94"/>
        <v>4962.1499999999996</v>
      </c>
      <c r="U480" s="67">
        <v>4962.1499999999996</v>
      </c>
      <c r="V480" s="57" t="s">
        <v>39</v>
      </c>
    </row>
    <row r="481" spans="1:22" ht="45.75" customHeight="1" x14ac:dyDescent="0.25">
      <c r="A481" s="35">
        <v>78</v>
      </c>
      <c r="B481" s="18" t="s">
        <v>299</v>
      </c>
      <c r="C481" s="35" t="s">
        <v>23</v>
      </c>
      <c r="D481" s="35">
        <v>1974</v>
      </c>
      <c r="E481" s="35">
        <v>2020</v>
      </c>
      <c r="F481" s="35" t="s">
        <v>393</v>
      </c>
      <c r="G481" s="10">
        <v>5</v>
      </c>
      <c r="H481" s="10">
        <v>5</v>
      </c>
      <c r="I481" s="58">
        <v>4604</v>
      </c>
      <c r="J481" s="58">
        <v>4551.1000000000004</v>
      </c>
      <c r="K481" s="58">
        <v>4551.1000000000004</v>
      </c>
      <c r="L481" s="61">
        <v>215</v>
      </c>
      <c r="M481" s="58">
        <f t="shared" si="92"/>
        <v>17568383.775000002</v>
      </c>
      <c r="N481" s="58">
        <v>0</v>
      </c>
      <c r="O481" s="58">
        <v>0</v>
      </c>
      <c r="P481" s="58">
        <v>0</v>
      </c>
      <c r="Q481" s="58">
        <f>'Таблица 3 '!C478</f>
        <v>17568383.775000002</v>
      </c>
      <c r="R481" s="58">
        <f t="shared" si="93"/>
        <v>17568383.775000002</v>
      </c>
      <c r="S481" s="58">
        <v>0</v>
      </c>
      <c r="T481" s="67">
        <f t="shared" si="94"/>
        <v>3860.25</v>
      </c>
      <c r="U481" s="67">
        <v>3860.25</v>
      </c>
      <c r="V481" s="57" t="s">
        <v>39</v>
      </c>
    </row>
    <row r="482" spans="1:22" ht="45.75" customHeight="1" x14ac:dyDescent="0.25">
      <c r="A482" s="35">
        <v>79</v>
      </c>
      <c r="B482" s="18" t="s">
        <v>95</v>
      </c>
      <c r="C482" s="35" t="s">
        <v>23</v>
      </c>
      <c r="D482" s="35">
        <v>1968</v>
      </c>
      <c r="E482" s="35" t="s">
        <v>22</v>
      </c>
      <c r="F482" s="35" t="s">
        <v>393</v>
      </c>
      <c r="G482" s="10">
        <v>5</v>
      </c>
      <c r="H482" s="10">
        <v>4</v>
      </c>
      <c r="I482" s="58">
        <v>4357.5</v>
      </c>
      <c r="J482" s="58">
        <v>4043.5</v>
      </c>
      <c r="K482" s="58">
        <v>2510.6</v>
      </c>
      <c r="L482" s="61">
        <v>104</v>
      </c>
      <c r="M482" s="58">
        <f t="shared" si="92"/>
        <v>8484381.5999999996</v>
      </c>
      <c r="N482" s="58">
        <v>0</v>
      </c>
      <c r="O482" s="58">
        <v>0</v>
      </c>
      <c r="P482" s="58">
        <v>0</v>
      </c>
      <c r="Q482" s="58">
        <f>'Таблица 3 '!C479</f>
        <v>8484381.5999999996</v>
      </c>
      <c r="R482" s="58">
        <f t="shared" si="93"/>
        <v>8484381.5999999996</v>
      </c>
      <c r="S482" s="58">
        <v>0</v>
      </c>
      <c r="T482" s="67">
        <f t="shared" si="94"/>
        <v>2098.2766415234328</v>
      </c>
      <c r="U482" s="67">
        <v>2098.2766415234328</v>
      </c>
      <c r="V482" s="57" t="s">
        <v>39</v>
      </c>
    </row>
    <row r="483" spans="1:22" ht="45.75" customHeight="1" x14ac:dyDescent="0.25">
      <c r="A483" s="35">
        <v>80</v>
      </c>
      <c r="B483" s="18" t="s">
        <v>623</v>
      </c>
      <c r="C483" s="35" t="s">
        <v>23</v>
      </c>
      <c r="D483" s="35">
        <v>1990</v>
      </c>
      <c r="E483" s="35" t="s">
        <v>226</v>
      </c>
      <c r="F483" s="35" t="s">
        <v>393</v>
      </c>
      <c r="G483" s="10">
        <v>9</v>
      </c>
      <c r="H483" s="10">
        <v>9</v>
      </c>
      <c r="I483" s="58">
        <v>11854.9</v>
      </c>
      <c r="J483" s="58">
        <v>11854.9</v>
      </c>
      <c r="K483" s="58">
        <v>11854.9</v>
      </c>
      <c r="L483" s="61">
        <v>445</v>
      </c>
      <c r="M483" s="58">
        <f t="shared" si="92"/>
        <v>26565702.489999998</v>
      </c>
      <c r="N483" s="58">
        <v>0</v>
      </c>
      <c r="O483" s="58">
        <v>0</v>
      </c>
      <c r="P483" s="58">
        <v>0</v>
      </c>
      <c r="Q483" s="58">
        <f>'Таблица 3 '!C480</f>
        <v>26565702.489999998</v>
      </c>
      <c r="R483" s="58">
        <f t="shared" si="93"/>
        <v>26565702.489999998</v>
      </c>
      <c r="S483" s="58">
        <v>0</v>
      </c>
      <c r="T483" s="67">
        <f t="shared" si="94"/>
        <v>2240.9048148866714</v>
      </c>
      <c r="U483" s="67">
        <v>2240.9048148866714</v>
      </c>
      <c r="V483" s="57" t="s">
        <v>39</v>
      </c>
    </row>
    <row r="484" spans="1:22" ht="45.75" customHeight="1" x14ac:dyDescent="0.25">
      <c r="A484" s="35">
        <v>81</v>
      </c>
      <c r="B484" s="18" t="s">
        <v>135</v>
      </c>
      <c r="C484" s="35" t="s">
        <v>23</v>
      </c>
      <c r="D484" s="35">
        <v>1988</v>
      </c>
      <c r="E484" s="35">
        <v>2019</v>
      </c>
      <c r="F484" s="35" t="s">
        <v>87</v>
      </c>
      <c r="G484" s="10">
        <v>9</v>
      </c>
      <c r="H484" s="10">
        <v>3</v>
      </c>
      <c r="I484" s="58">
        <v>7342.6</v>
      </c>
      <c r="J484" s="58">
        <v>5200.6000000000004</v>
      </c>
      <c r="K484" s="58">
        <v>4941.2</v>
      </c>
      <c r="L484" s="61">
        <v>220</v>
      </c>
      <c r="M484" s="58">
        <f t="shared" si="92"/>
        <v>3489342.5700000003</v>
      </c>
      <c r="N484" s="58">
        <v>0</v>
      </c>
      <c r="O484" s="58">
        <v>0</v>
      </c>
      <c r="P484" s="58">
        <v>0</v>
      </c>
      <c r="Q484" s="58">
        <f>'Таблица 3 '!C481</f>
        <v>3489342.5700000003</v>
      </c>
      <c r="R484" s="58">
        <f t="shared" si="93"/>
        <v>3489342.5700000003</v>
      </c>
      <c r="S484" s="58">
        <v>0</v>
      </c>
      <c r="T484" s="67">
        <f t="shared" si="94"/>
        <v>670.95</v>
      </c>
      <c r="U484" s="67">
        <v>670.95</v>
      </c>
      <c r="V484" s="57" t="s">
        <v>39</v>
      </c>
    </row>
    <row r="485" spans="1:22" s="9" customFormat="1" ht="30" customHeight="1" x14ac:dyDescent="0.25">
      <c r="A485" s="45" t="s">
        <v>481</v>
      </c>
      <c r="B485" s="45"/>
      <c r="C485" s="56" t="s">
        <v>226</v>
      </c>
      <c r="D485" s="56" t="s">
        <v>226</v>
      </c>
      <c r="E485" s="56" t="s">
        <v>226</v>
      </c>
      <c r="F485" s="56" t="s">
        <v>226</v>
      </c>
      <c r="G485" s="21" t="s">
        <v>226</v>
      </c>
      <c r="H485" s="21" t="s">
        <v>226</v>
      </c>
      <c r="I485" s="59">
        <f>SUM(I486:I487)</f>
        <v>1438.12</v>
      </c>
      <c r="J485" s="59">
        <f t="shared" ref="J485:S485" si="95">SUM(J486:J487)</f>
        <v>1246.8600000000001</v>
      </c>
      <c r="K485" s="59">
        <f t="shared" si="95"/>
        <v>1159.8600000000001</v>
      </c>
      <c r="L485" s="60">
        <f t="shared" si="95"/>
        <v>51</v>
      </c>
      <c r="M485" s="59">
        <f t="shared" si="95"/>
        <v>1674043.2593999999</v>
      </c>
      <c r="N485" s="59">
        <f t="shared" si="95"/>
        <v>0</v>
      </c>
      <c r="O485" s="59">
        <f t="shared" si="95"/>
        <v>0</v>
      </c>
      <c r="P485" s="59">
        <f t="shared" si="95"/>
        <v>0</v>
      </c>
      <c r="Q485" s="59">
        <f t="shared" si="95"/>
        <v>1674043.2593999999</v>
      </c>
      <c r="R485" s="59">
        <f t="shared" si="95"/>
        <v>1674043.2593999999</v>
      </c>
      <c r="S485" s="59">
        <f t="shared" si="95"/>
        <v>0</v>
      </c>
      <c r="T485" s="68" t="s">
        <v>22</v>
      </c>
      <c r="U485" s="68" t="s">
        <v>22</v>
      </c>
      <c r="V485" s="62" t="s">
        <v>22</v>
      </c>
    </row>
    <row r="486" spans="1:22" ht="45.75" customHeight="1" x14ac:dyDescent="0.25">
      <c r="A486" s="18">
        <v>1</v>
      </c>
      <c r="B486" s="18" t="s">
        <v>68</v>
      </c>
      <c r="C486" s="35" t="s">
        <v>23</v>
      </c>
      <c r="D486" s="35">
        <v>1979</v>
      </c>
      <c r="E486" s="35">
        <v>2019</v>
      </c>
      <c r="F486" s="35" t="s">
        <v>393</v>
      </c>
      <c r="G486" s="10">
        <v>2</v>
      </c>
      <c r="H486" s="10">
        <v>2</v>
      </c>
      <c r="I486" s="58">
        <v>663.72</v>
      </c>
      <c r="J486" s="58">
        <v>515.88</v>
      </c>
      <c r="K486" s="58">
        <v>428.88</v>
      </c>
      <c r="L486" s="61">
        <v>23</v>
      </c>
      <c r="M486" s="58">
        <f>SUM(N486:Q486)</f>
        <v>776450.98800000001</v>
      </c>
      <c r="N486" s="58">
        <v>0</v>
      </c>
      <c r="O486" s="58">
        <v>0</v>
      </c>
      <c r="P486" s="58">
        <v>0</v>
      </c>
      <c r="Q486" s="58">
        <f>'Таблица 3 '!C483</f>
        <v>776450.98800000001</v>
      </c>
      <c r="R486" s="58">
        <f>Q486</f>
        <v>776450.98800000001</v>
      </c>
      <c r="S486" s="58">
        <v>0</v>
      </c>
      <c r="T486" s="67">
        <f>M486/J486</f>
        <v>1505.1000000000001</v>
      </c>
      <c r="U486" s="67">
        <v>1505.1</v>
      </c>
      <c r="V486" s="57" t="s">
        <v>39</v>
      </c>
    </row>
    <row r="487" spans="1:22" ht="45.75" customHeight="1" x14ac:dyDescent="0.25">
      <c r="A487" s="18">
        <v>2</v>
      </c>
      <c r="B487" s="18" t="s">
        <v>63</v>
      </c>
      <c r="C487" s="35" t="s">
        <v>23</v>
      </c>
      <c r="D487" s="35">
        <v>1972</v>
      </c>
      <c r="E487" s="35" t="s">
        <v>22</v>
      </c>
      <c r="F487" s="35" t="s">
        <v>393</v>
      </c>
      <c r="G487" s="10">
        <v>2</v>
      </c>
      <c r="H487" s="10">
        <v>2</v>
      </c>
      <c r="I487" s="58">
        <v>774.4</v>
      </c>
      <c r="J487" s="58">
        <v>730.98</v>
      </c>
      <c r="K487" s="58">
        <v>730.98</v>
      </c>
      <c r="L487" s="61">
        <v>28</v>
      </c>
      <c r="M487" s="58">
        <f>SUM(N487:Q487)</f>
        <v>897592.27139999997</v>
      </c>
      <c r="N487" s="58">
        <v>0</v>
      </c>
      <c r="O487" s="58">
        <v>0</v>
      </c>
      <c r="P487" s="58">
        <v>0</v>
      </c>
      <c r="Q487" s="58">
        <f>'Таблица 3 '!C484</f>
        <v>897592.27139999997</v>
      </c>
      <c r="R487" s="58">
        <f>Q487</f>
        <v>897592.27139999997</v>
      </c>
      <c r="S487" s="58">
        <v>0</v>
      </c>
      <c r="T487" s="67">
        <f>M487/J487</f>
        <v>1227.9299999999998</v>
      </c>
      <c r="U487" s="67">
        <v>1227.9299999999998</v>
      </c>
      <c r="V487" s="57" t="s">
        <v>39</v>
      </c>
    </row>
    <row r="488" spans="1:22" s="9" customFormat="1" ht="26.25" customHeight="1" x14ac:dyDescent="0.25">
      <c r="A488" s="45" t="s">
        <v>1246</v>
      </c>
      <c r="B488" s="45"/>
      <c r="C488" s="56" t="s">
        <v>226</v>
      </c>
      <c r="D488" s="56" t="s">
        <v>226</v>
      </c>
      <c r="E488" s="56" t="s">
        <v>226</v>
      </c>
      <c r="F488" s="56" t="s">
        <v>226</v>
      </c>
      <c r="G488" s="21" t="s">
        <v>226</v>
      </c>
      <c r="H488" s="21" t="s">
        <v>226</v>
      </c>
      <c r="I488" s="59">
        <f>SUM(I489:I491)</f>
        <v>3059.41</v>
      </c>
      <c r="J488" s="59">
        <f t="shared" ref="J488:S488" si="96">SUM(J489:J491)</f>
        <v>2965.65</v>
      </c>
      <c r="K488" s="59">
        <f t="shared" si="96"/>
        <v>2248.75</v>
      </c>
      <c r="L488" s="60">
        <f t="shared" si="96"/>
        <v>66</v>
      </c>
      <c r="M488" s="59">
        <f t="shared" si="96"/>
        <v>9877299.0298999995</v>
      </c>
      <c r="N488" s="59">
        <f t="shared" si="96"/>
        <v>0</v>
      </c>
      <c r="O488" s="59">
        <f t="shared" si="96"/>
        <v>0</v>
      </c>
      <c r="P488" s="59">
        <f t="shared" si="96"/>
        <v>0</v>
      </c>
      <c r="Q488" s="59">
        <f t="shared" si="96"/>
        <v>9877299.0298999995</v>
      </c>
      <c r="R488" s="59">
        <f t="shared" si="96"/>
        <v>9877299.0298999995</v>
      </c>
      <c r="S488" s="59">
        <f t="shared" si="96"/>
        <v>0</v>
      </c>
      <c r="T488" s="68" t="s">
        <v>22</v>
      </c>
      <c r="U488" s="68" t="s">
        <v>22</v>
      </c>
      <c r="V488" s="62" t="s">
        <v>22</v>
      </c>
    </row>
    <row r="489" spans="1:22" ht="45" x14ac:dyDescent="0.25">
      <c r="A489" s="18">
        <v>1</v>
      </c>
      <c r="B489" s="18" t="s">
        <v>61</v>
      </c>
      <c r="C489" s="35" t="s">
        <v>23</v>
      </c>
      <c r="D489" s="35">
        <v>1991</v>
      </c>
      <c r="E489" s="35" t="s">
        <v>22</v>
      </c>
      <c r="F489" s="35" t="s">
        <v>393</v>
      </c>
      <c r="G489" s="10">
        <v>2</v>
      </c>
      <c r="H489" s="10">
        <v>3</v>
      </c>
      <c r="I489" s="58">
        <v>1054.43</v>
      </c>
      <c r="J489" s="58">
        <v>960.67</v>
      </c>
      <c r="K489" s="58">
        <v>960.67</v>
      </c>
      <c r="L489" s="61">
        <v>26</v>
      </c>
      <c r="M489" s="58">
        <f>SUM(N489:Q489)</f>
        <v>4865245.96</v>
      </c>
      <c r="N489" s="58">
        <v>0</v>
      </c>
      <c r="O489" s="58">
        <v>0</v>
      </c>
      <c r="P489" s="58">
        <v>0</v>
      </c>
      <c r="Q489" s="58">
        <f>'Таблица 3 '!C486</f>
        <v>4865245.96</v>
      </c>
      <c r="R489" s="58">
        <f>Q489</f>
        <v>4865245.96</v>
      </c>
      <c r="S489" s="58">
        <v>0</v>
      </c>
      <c r="T489" s="67">
        <f>M489/J489</f>
        <v>5064.429991568385</v>
      </c>
      <c r="U489" s="67">
        <v>5064.429991568385</v>
      </c>
      <c r="V489" s="57" t="s">
        <v>39</v>
      </c>
    </row>
    <row r="490" spans="1:22" ht="45" x14ac:dyDescent="0.25">
      <c r="A490" s="18">
        <v>2</v>
      </c>
      <c r="B490" s="18" t="s">
        <v>159</v>
      </c>
      <c r="C490" s="35" t="s">
        <v>23</v>
      </c>
      <c r="D490" s="35">
        <v>1956</v>
      </c>
      <c r="E490" s="35" t="s">
        <v>22</v>
      </c>
      <c r="F490" s="35" t="s">
        <v>393</v>
      </c>
      <c r="G490" s="10">
        <v>2</v>
      </c>
      <c r="H490" s="10">
        <v>2</v>
      </c>
      <c r="I490" s="58">
        <v>813.29</v>
      </c>
      <c r="J490" s="58">
        <v>813.29</v>
      </c>
      <c r="K490" s="58">
        <v>705.89</v>
      </c>
      <c r="L490" s="61">
        <v>20</v>
      </c>
      <c r="M490" s="58">
        <f>SUM(N490:Q490)</f>
        <v>233495.55900000001</v>
      </c>
      <c r="N490" s="58">
        <v>0</v>
      </c>
      <c r="O490" s="58">
        <v>0</v>
      </c>
      <c r="P490" s="58">
        <v>0</v>
      </c>
      <c r="Q490" s="58">
        <f>'Таблица 3 '!C487</f>
        <v>233495.55900000001</v>
      </c>
      <c r="R490" s="58">
        <f>Q490</f>
        <v>233495.55900000001</v>
      </c>
      <c r="S490" s="58">
        <v>0</v>
      </c>
      <c r="T490" s="67">
        <f>M490/J490</f>
        <v>287.10000000000002</v>
      </c>
      <c r="U490" s="67">
        <v>287.10000000000002</v>
      </c>
      <c r="V490" s="57" t="s">
        <v>39</v>
      </c>
    </row>
    <row r="491" spans="1:22" ht="45" x14ac:dyDescent="0.25">
      <c r="A491" s="18">
        <v>3</v>
      </c>
      <c r="B491" s="18" t="s">
        <v>62</v>
      </c>
      <c r="C491" s="35" t="s">
        <v>23</v>
      </c>
      <c r="D491" s="35">
        <v>1975</v>
      </c>
      <c r="E491" s="35">
        <v>2018</v>
      </c>
      <c r="F491" s="35" t="s">
        <v>393</v>
      </c>
      <c r="G491" s="10">
        <v>3</v>
      </c>
      <c r="H491" s="10">
        <v>2</v>
      </c>
      <c r="I491" s="58">
        <v>1191.69</v>
      </c>
      <c r="J491" s="58">
        <v>1191.69</v>
      </c>
      <c r="K491" s="58">
        <v>582.19000000000005</v>
      </c>
      <c r="L491" s="61">
        <v>20</v>
      </c>
      <c r="M491" s="58">
        <f>SUM(N491:Q491)</f>
        <v>4778557.5109000001</v>
      </c>
      <c r="N491" s="58">
        <v>0</v>
      </c>
      <c r="O491" s="58">
        <v>0</v>
      </c>
      <c r="P491" s="58">
        <v>0</v>
      </c>
      <c r="Q491" s="58">
        <f>'Таблица 3 '!C488</f>
        <v>4778557.5109000001</v>
      </c>
      <c r="R491" s="58">
        <f>Q491</f>
        <v>4778557.5109000001</v>
      </c>
      <c r="S491" s="58">
        <v>0</v>
      </c>
      <c r="T491" s="67">
        <f>M491/J491</f>
        <v>4009.8998153043158</v>
      </c>
      <c r="U491" s="67">
        <v>4009.8998153043158</v>
      </c>
      <c r="V491" s="57" t="s">
        <v>39</v>
      </c>
    </row>
    <row r="492" spans="1:22" s="9" customFormat="1" ht="27.75" customHeight="1" x14ac:dyDescent="0.25">
      <c r="A492" s="45" t="s">
        <v>737</v>
      </c>
      <c r="B492" s="45"/>
      <c r="C492" s="56" t="s">
        <v>226</v>
      </c>
      <c r="D492" s="56" t="s">
        <v>226</v>
      </c>
      <c r="E492" s="56" t="s">
        <v>226</v>
      </c>
      <c r="F492" s="56" t="s">
        <v>226</v>
      </c>
      <c r="G492" s="21" t="s">
        <v>226</v>
      </c>
      <c r="H492" s="21" t="s">
        <v>226</v>
      </c>
      <c r="I492" s="59">
        <f>I493</f>
        <v>555.1</v>
      </c>
      <c r="J492" s="59">
        <f t="shared" ref="J492:S492" si="97">J493</f>
        <v>498</v>
      </c>
      <c r="K492" s="59">
        <f t="shared" si="97"/>
        <v>498</v>
      </c>
      <c r="L492" s="60">
        <f t="shared" si="97"/>
        <v>24</v>
      </c>
      <c r="M492" s="59">
        <f t="shared" si="97"/>
        <v>1021646.4</v>
      </c>
      <c r="N492" s="59">
        <f t="shared" si="97"/>
        <v>0</v>
      </c>
      <c r="O492" s="59">
        <f t="shared" si="97"/>
        <v>0</v>
      </c>
      <c r="P492" s="59">
        <f t="shared" si="97"/>
        <v>0</v>
      </c>
      <c r="Q492" s="59">
        <f t="shared" si="97"/>
        <v>1021646.4</v>
      </c>
      <c r="R492" s="59">
        <f t="shared" si="97"/>
        <v>1021646.4</v>
      </c>
      <c r="S492" s="59">
        <f t="shared" si="97"/>
        <v>0</v>
      </c>
      <c r="T492" s="68" t="s">
        <v>22</v>
      </c>
      <c r="U492" s="68" t="s">
        <v>22</v>
      </c>
      <c r="V492" s="62" t="s">
        <v>22</v>
      </c>
    </row>
    <row r="493" spans="1:22" ht="45" x14ac:dyDescent="0.25">
      <c r="A493" s="18">
        <v>1</v>
      </c>
      <c r="B493" s="18" t="s">
        <v>746</v>
      </c>
      <c r="C493" s="35" t="s">
        <v>23</v>
      </c>
      <c r="D493" s="35">
        <v>1975</v>
      </c>
      <c r="E493" s="35" t="s">
        <v>22</v>
      </c>
      <c r="F493" s="35" t="s">
        <v>495</v>
      </c>
      <c r="G493" s="10">
        <v>2</v>
      </c>
      <c r="H493" s="10">
        <v>2</v>
      </c>
      <c r="I493" s="58">
        <v>555.1</v>
      </c>
      <c r="J493" s="58">
        <v>498</v>
      </c>
      <c r="K493" s="58">
        <v>498</v>
      </c>
      <c r="L493" s="61">
        <v>24</v>
      </c>
      <c r="M493" s="58">
        <f>SUM(N493:Q493)</f>
        <v>1021646.4</v>
      </c>
      <c r="N493" s="58">
        <v>0</v>
      </c>
      <c r="O493" s="58">
        <v>0</v>
      </c>
      <c r="P493" s="58">
        <v>0</v>
      </c>
      <c r="Q493" s="58">
        <f>'Таблица 3 '!C490</f>
        <v>1021646.4</v>
      </c>
      <c r="R493" s="58">
        <f>Q493</f>
        <v>1021646.4</v>
      </c>
      <c r="S493" s="58">
        <v>0</v>
      </c>
      <c r="T493" s="67">
        <f>M493/J493</f>
        <v>2051.4987951807229</v>
      </c>
      <c r="U493" s="67">
        <v>2051.4987951807229</v>
      </c>
      <c r="V493" s="57" t="s">
        <v>39</v>
      </c>
    </row>
    <row r="494" spans="1:22" s="9" customFormat="1" ht="30.75" customHeight="1" x14ac:dyDescent="0.25">
      <c r="A494" s="45" t="s">
        <v>1250</v>
      </c>
      <c r="B494" s="45"/>
      <c r="C494" s="56" t="s">
        <v>226</v>
      </c>
      <c r="D494" s="56" t="s">
        <v>226</v>
      </c>
      <c r="E494" s="56" t="s">
        <v>226</v>
      </c>
      <c r="F494" s="56" t="s">
        <v>226</v>
      </c>
      <c r="G494" s="21" t="s">
        <v>226</v>
      </c>
      <c r="H494" s="21" t="s">
        <v>226</v>
      </c>
      <c r="I494" s="59">
        <f>SUM(I495:I498)</f>
        <v>9842.4</v>
      </c>
      <c r="J494" s="59">
        <f t="shared" ref="J494:S494" si="98">SUM(J495:J498)</f>
        <v>8524.2000000000007</v>
      </c>
      <c r="K494" s="59">
        <f t="shared" si="98"/>
        <v>8346.2000000000007</v>
      </c>
      <c r="L494" s="60">
        <f t="shared" si="98"/>
        <v>319</v>
      </c>
      <c r="M494" s="59">
        <f t="shared" si="98"/>
        <v>19678952.91</v>
      </c>
      <c r="N494" s="59">
        <f t="shared" si="98"/>
        <v>0</v>
      </c>
      <c r="O494" s="59">
        <f t="shared" si="98"/>
        <v>0</v>
      </c>
      <c r="P494" s="59">
        <f t="shared" si="98"/>
        <v>0</v>
      </c>
      <c r="Q494" s="59">
        <f t="shared" si="98"/>
        <v>19678952.91</v>
      </c>
      <c r="R494" s="59">
        <f t="shared" si="98"/>
        <v>19678952.91</v>
      </c>
      <c r="S494" s="59">
        <f t="shared" si="98"/>
        <v>0</v>
      </c>
      <c r="T494" s="68" t="s">
        <v>22</v>
      </c>
      <c r="U494" s="68" t="s">
        <v>22</v>
      </c>
      <c r="V494" s="62" t="s">
        <v>22</v>
      </c>
    </row>
    <row r="495" spans="1:22" ht="45.75" customHeight="1" x14ac:dyDescent="0.25">
      <c r="A495" s="18">
        <v>1</v>
      </c>
      <c r="B495" s="18" t="s">
        <v>344</v>
      </c>
      <c r="C495" s="35" t="s">
        <v>23</v>
      </c>
      <c r="D495" s="35">
        <v>1991</v>
      </c>
      <c r="E495" s="35" t="s">
        <v>22</v>
      </c>
      <c r="F495" s="35" t="s">
        <v>393</v>
      </c>
      <c r="G495" s="10">
        <v>5</v>
      </c>
      <c r="H495" s="10">
        <v>5</v>
      </c>
      <c r="I495" s="58">
        <v>5061.3</v>
      </c>
      <c r="J495" s="58">
        <v>4523</v>
      </c>
      <c r="K495" s="58">
        <v>4345</v>
      </c>
      <c r="L495" s="61">
        <v>182</v>
      </c>
      <c r="M495" s="58">
        <f>SUM(N495:Q495)</f>
        <v>13902661.710000001</v>
      </c>
      <c r="N495" s="58">
        <v>0</v>
      </c>
      <c r="O495" s="58">
        <v>0</v>
      </c>
      <c r="P495" s="58">
        <v>0</v>
      </c>
      <c r="Q495" s="58">
        <f>'Таблица 3 '!C492</f>
        <v>13902661.710000001</v>
      </c>
      <c r="R495" s="58">
        <f>Q495</f>
        <v>13902661.710000001</v>
      </c>
      <c r="S495" s="58">
        <v>0</v>
      </c>
      <c r="T495" s="67">
        <f>M495/J495</f>
        <v>3073.77</v>
      </c>
      <c r="U495" s="67">
        <v>3073.77</v>
      </c>
      <c r="V495" s="57" t="s">
        <v>39</v>
      </c>
    </row>
    <row r="496" spans="1:22" ht="45.75" customHeight="1" x14ac:dyDescent="0.25">
      <c r="A496" s="18">
        <v>2</v>
      </c>
      <c r="B496" s="18" t="s">
        <v>186</v>
      </c>
      <c r="C496" s="35" t="s">
        <v>23</v>
      </c>
      <c r="D496" s="35">
        <v>1983</v>
      </c>
      <c r="E496" s="35" t="s">
        <v>226</v>
      </c>
      <c r="F496" s="35" t="s">
        <v>393</v>
      </c>
      <c r="G496" s="10">
        <v>4</v>
      </c>
      <c r="H496" s="10">
        <v>2</v>
      </c>
      <c r="I496" s="58">
        <v>1678.1</v>
      </c>
      <c r="J496" s="58">
        <v>1203.2</v>
      </c>
      <c r="K496" s="58">
        <v>1203.2</v>
      </c>
      <c r="L496" s="61">
        <v>34</v>
      </c>
      <c r="M496" s="58">
        <f>SUM(N496:Q496)</f>
        <v>2420082</v>
      </c>
      <c r="N496" s="58">
        <v>0</v>
      </c>
      <c r="O496" s="58">
        <v>0</v>
      </c>
      <c r="P496" s="58">
        <v>0</v>
      </c>
      <c r="Q496" s="58">
        <f>'Таблица 3 '!C493</f>
        <v>2420082</v>
      </c>
      <c r="R496" s="58">
        <f>Q496</f>
        <v>2420082</v>
      </c>
      <c r="S496" s="58">
        <v>0</v>
      </c>
      <c r="T496" s="67">
        <f>M496/J496</f>
        <v>2011.3713430851062</v>
      </c>
      <c r="U496" s="67">
        <v>2011.3713430851062</v>
      </c>
      <c r="V496" s="57" t="s">
        <v>38</v>
      </c>
    </row>
    <row r="497" spans="1:22" ht="45.75" customHeight="1" x14ac:dyDescent="0.25">
      <c r="A497" s="18">
        <v>3</v>
      </c>
      <c r="B497" s="18" t="s">
        <v>493</v>
      </c>
      <c r="C497" s="35" t="s">
        <v>23</v>
      </c>
      <c r="D497" s="35">
        <v>1969</v>
      </c>
      <c r="E497" s="35" t="s">
        <v>226</v>
      </c>
      <c r="F497" s="35" t="s">
        <v>393</v>
      </c>
      <c r="G497" s="10">
        <v>2</v>
      </c>
      <c r="H497" s="10">
        <v>2</v>
      </c>
      <c r="I497" s="58">
        <v>794</v>
      </c>
      <c r="J497" s="58">
        <v>740</v>
      </c>
      <c r="K497" s="58">
        <v>740</v>
      </c>
      <c r="L497" s="61">
        <v>26</v>
      </c>
      <c r="M497" s="58">
        <f>SUM(N497:Q497)</f>
        <v>1285513.2</v>
      </c>
      <c r="N497" s="58">
        <v>0</v>
      </c>
      <c r="O497" s="58">
        <v>0</v>
      </c>
      <c r="P497" s="58">
        <v>0</v>
      </c>
      <c r="Q497" s="58">
        <f>'Таблица 3 '!C494</f>
        <v>1285513.2</v>
      </c>
      <c r="R497" s="58">
        <f>Q497</f>
        <v>1285513.2</v>
      </c>
      <c r="S497" s="58">
        <v>0</v>
      </c>
      <c r="T497" s="67">
        <f>M497/J497</f>
        <v>1737.1799999999998</v>
      </c>
      <c r="U497" s="67">
        <v>1737.1799999999998</v>
      </c>
      <c r="V497" s="57" t="s">
        <v>38</v>
      </c>
    </row>
    <row r="498" spans="1:22" ht="45.75" customHeight="1" x14ac:dyDescent="0.25">
      <c r="A498" s="18">
        <v>4</v>
      </c>
      <c r="B498" s="18" t="s">
        <v>494</v>
      </c>
      <c r="C498" s="35" t="s">
        <v>23</v>
      </c>
      <c r="D498" s="35">
        <v>1988</v>
      </c>
      <c r="E498" s="35" t="s">
        <v>226</v>
      </c>
      <c r="F498" s="35" t="s">
        <v>393</v>
      </c>
      <c r="G498" s="10">
        <v>5</v>
      </c>
      <c r="H498" s="10">
        <v>3</v>
      </c>
      <c r="I498" s="58">
        <v>2309</v>
      </c>
      <c r="J498" s="58">
        <v>2058</v>
      </c>
      <c r="K498" s="58">
        <v>2058</v>
      </c>
      <c r="L498" s="61">
        <v>77</v>
      </c>
      <c r="M498" s="58">
        <f>SUM(N498:Q498)</f>
        <v>2070696</v>
      </c>
      <c r="N498" s="58">
        <v>0</v>
      </c>
      <c r="O498" s="58">
        <v>0</v>
      </c>
      <c r="P498" s="58">
        <v>0</v>
      </c>
      <c r="Q498" s="58">
        <f>'Таблица 3 '!C495</f>
        <v>2070696</v>
      </c>
      <c r="R498" s="58">
        <f>Q498</f>
        <v>2070696</v>
      </c>
      <c r="S498" s="58">
        <v>0</v>
      </c>
      <c r="T498" s="67">
        <f>M498/J498</f>
        <v>1006.1690962099125</v>
      </c>
      <c r="U498" s="67">
        <v>1006.1690962099125</v>
      </c>
      <c r="V498" s="57" t="s">
        <v>38</v>
      </c>
    </row>
    <row r="499" spans="1:22" s="9" customFormat="1" ht="29.25" customHeight="1" x14ac:dyDescent="0.25">
      <c r="A499" s="45" t="s">
        <v>483</v>
      </c>
      <c r="B499" s="45"/>
      <c r="C499" s="56" t="s">
        <v>226</v>
      </c>
      <c r="D499" s="56" t="s">
        <v>226</v>
      </c>
      <c r="E499" s="56" t="s">
        <v>226</v>
      </c>
      <c r="F499" s="56" t="s">
        <v>226</v>
      </c>
      <c r="G499" s="21" t="s">
        <v>226</v>
      </c>
      <c r="H499" s="21" t="s">
        <v>226</v>
      </c>
      <c r="I499" s="59">
        <f>SUM(I500:I506)</f>
        <v>12421.9</v>
      </c>
      <c r="J499" s="59">
        <f t="shared" ref="J499:S499" si="99">SUM(J500:J506)</f>
        <v>9543.2000000000007</v>
      </c>
      <c r="K499" s="59">
        <f t="shared" si="99"/>
        <v>9434</v>
      </c>
      <c r="L499" s="60">
        <f t="shared" si="99"/>
        <v>329</v>
      </c>
      <c r="M499" s="59">
        <f t="shared" si="99"/>
        <v>14668120.177999999</v>
      </c>
      <c r="N499" s="59">
        <f t="shared" si="99"/>
        <v>0</v>
      </c>
      <c r="O499" s="59">
        <f t="shared" si="99"/>
        <v>0</v>
      </c>
      <c r="P499" s="59">
        <f t="shared" si="99"/>
        <v>0</v>
      </c>
      <c r="Q499" s="59">
        <f t="shared" si="99"/>
        <v>14668120.177999999</v>
      </c>
      <c r="R499" s="59">
        <f t="shared" si="99"/>
        <v>14668120.177999999</v>
      </c>
      <c r="S499" s="59">
        <f t="shared" si="99"/>
        <v>0</v>
      </c>
      <c r="T499" s="68" t="s">
        <v>22</v>
      </c>
      <c r="U499" s="68" t="s">
        <v>22</v>
      </c>
      <c r="V499" s="62" t="s">
        <v>22</v>
      </c>
    </row>
    <row r="500" spans="1:22" ht="45" customHeight="1" x14ac:dyDescent="0.25">
      <c r="A500" s="18">
        <v>1</v>
      </c>
      <c r="B500" s="18" t="s">
        <v>549</v>
      </c>
      <c r="C500" s="35" t="s">
        <v>23</v>
      </c>
      <c r="D500" s="35">
        <v>1989</v>
      </c>
      <c r="E500" s="35" t="s">
        <v>22</v>
      </c>
      <c r="F500" s="35" t="s">
        <v>87</v>
      </c>
      <c r="G500" s="10">
        <v>5</v>
      </c>
      <c r="H500" s="10">
        <v>3</v>
      </c>
      <c r="I500" s="58">
        <v>3689</v>
      </c>
      <c r="J500" s="58">
        <v>3331.5</v>
      </c>
      <c r="K500" s="58">
        <v>3308</v>
      </c>
      <c r="L500" s="61">
        <v>105</v>
      </c>
      <c r="M500" s="58">
        <f t="shared" ref="M500:M506" si="100">SUM(N500:Q500)</f>
        <v>2118873</v>
      </c>
      <c r="N500" s="58">
        <v>0</v>
      </c>
      <c r="O500" s="58">
        <v>0</v>
      </c>
      <c r="P500" s="58">
        <v>0</v>
      </c>
      <c r="Q500" s="58">
        <f>'Таблица 3 '!C497</f>
        <v>2118873</v>
      </c>
      <c r="R500" s="58">
        <f t="shared" ref="R500:R506" si="101">Q500</f>
        <v>2118873</v>
      </c>
      <c r="S500" s="58">
        <v>0</v>
      </c>
      <c r="T500" s="67">
        <f t="shared" ref="T500:T506" si="102">M500/J500</f>
        <v>636.01170643854118</v>
      </c>
      <c r="U500" s="67">
        <v>636.01170643854118</v>
      </c>
      <c r="V500" s="57" t="s">
        <v>39</v>
      </c>
    </row>
    <row r="501" spans="1:22" ht="45" customHeight="1" x14ac:dyDescent="0.25">
      <c r="A501" s="18">
        <v>2</v>
      </c>
      <c r="B501" s="18" t="s">
        <v>404</v>
      </c>
      <c r="C501" s="35" t="s">
        <v>23</v>
      </c>
      <c r="D501" s="35" t="s">
        <v>146</v>
      </c>
      <c r="E501" s="35">
        <v>2021</v>
      </c>
      <c r="F501" s="35" t="s">
        <v>87</v>
      </c>
      <c r="G501" s="10">
        <v>5</v>
      </c>
      <c r="H501" s="10">
        <v>1</v>
      </c>
      <c r="I501" s="58">
        <v>2217</v>
      </c>
      <c r="J501" s="58">
        <v>1160.8999999999999</v>
      </c>
      <c r="K501" s="58">
        <v>1160.9000000000001</v>
      </c>
      <c r="L501" s="61">
        <v>31</v>
      </c>
      <c r="M501" s="58">
        <f t="shared" si="100"/>
        <v>2536531.673</v>
      </c>
      <c r="N501" s="58">
        <v>0</v>
      </c>
      <c r="O501" s="58">
        <v>0</v>
      </c>
      <c r="P501" s="58">
        <v>0</v>
      </c>
      <c r="Q501" s="58">
        <f>'Таблица 3 '!C498</f>
        <v>2536531.673</v>
      </c>
      <c r="R501" s="58">
        <f t="shared" si="101"/>
        <v>2536531.673</v>
      </c>
      <c r="S501" s="58">
        <v>0</v>
      </c>
      <c r="T501" s="67">
        <f t="shared" si="102"/>
        <v>2184.9700000000003</v>
      </c>
      <c r="U501" s="67">
        <v>2184.9700000000003</v>
      </c>
      <c r="V501" s="57" t="s">
        <v>39</v>
      </c>
    </row>
    <row r="502" spans="1:22" ht="45" customHeight="1" x14ac:dyDescent="0.25">
      <c r="A502" s="18">
        <v>3</v>
      </c>
      <c r="B502" s="18" t="s">
        <v>550</v>
      </c>
      <c r="C502" s="35" t="s">
        <v>23</v>
      </c>
      <c r="D502" s="35">
        <v>1991</v>
      </c>
      <c r="E502" s="35" t="s">
        <v>22</v>
      </c>
      <c r="F502" s="35" t="s">
        <v>87</v>
      </c>
      <c r="G502" s="10">
        <v>5</v>
      </c>
      <c r="H502" s="10">
        <v>4</v>
      </c>
      <c r="I502" s="58">
        <v>4644</v>
      </c>
      <c r="J502" s="58">
        <v>3426</v>
      </c>
      <c r="K502" s="58">
        <v>3426</v>
      </c>
      <c r="L502" s="61">
        <v>120</v>
      </c>
      <c r="M502" s="58">
        <f t="shared" si="100"/>
        <v>2155383</v>
      </c>
      <c r="N502" s="58">
        <v>0</v>
      </c>
      <c r="O502" s="58">
        <v>0</v>
      </c>
      <c r="P502" s="58">
        <v>0</v>
      </c>
      <c r="Q502" s="58">
        <f>'Таблица 3 '!C499</f>
        <v>2155383</v>
      </c>
      <c r="R502" s="58">
        <f t="shared" si="101"/>
        <v>2155383</v>
      </c>
      <c r="S502" s="58">
        <v>0</v>
      </c>
      <c r="T502" s="67">
        <f t="shared" si="102"/>
        <v>629.12521891418567</v>
      </c>
      <c r="U502" s="67">
        <v>629.12521891418567</v>
      </c>
      <c r="V502" s="57" t="s">
        <v>39</v>
      </c>
    </row>
    <row r="503" spans="1:22" ht="45" customHeight="1" x14ac:dyDescent="0.25">
      <c r="A503" s="18">
        <v>4</v>
      </c>
      <c r="B503" s="18" t="s">
        <v>191</v>
      </c>
      <c r="C503" s="35" t="s">
        <v>23</v>
      </c>
      <c r="D503" s="35" t="s">
        <v>146</v>
      </c>
      <c r="E503" s="35" t="s">
        <v>22</v>
      </c>
      <c r="F503" s="35" t="s">
        <v>399</v>
      </c>
      <c r="G503" s="10">
        <v>2</v>
      </c>
      <c r="H503" s="10">
        <v>2</v>
      </c>
      <c r="I503" s="58">
        <v>487.5</v>
      </c>
      <c r="J503" s="58">
        <v>405.40000000000003</v>
      </c>
      <c r="K503" s="58">
        <v>355.4</v>
      </c>
      <c r="L503" s="61">
        <v>19</v>
      </c>
      <c r="M503" s="58">
        <f t="shared" si="100"/>
        <v>321644.36000000004</v>
      </c>
      <c r="N503" s="58">
        <v>0</v>
      </c>
      <c r="O503" s="58">
        <v>0</v>
      </c>
      <c r="P503" s="58">
        <v>0</v>
      </c>
      <c r="Q503" s="58">
        <f>'Таблица 3 '!C500</f>
        <v>321644.36000000004</v>
      </c>
      <c r="R503" s="58">
        <f t="shared" si="101"/>
        <v>321644.36000000004</v>
      </c>
      <c r="S503" s="58">
        <v>0</v>
      </c>
      <c r="T503" s="67">
        <f t="shared" si="102"/>
        <v>793.40000000000009</v>
      </c>
      <c r="U503" s="67">
        <v>793.40000000000009</v>
      </c>
      <c r="V503" s="57" t="s">
        <v>39</v>
      </c>
    </row>
    <row r="504" spans="1:22" ht="45" customHeight="1" x14ac:dyDescent="0.25">
      <c r="A504" s="18">
        <v>5</v>
      </c>
      <c r="B504" s="18" t="s">
        <v>192</v>
      </c>
      <c r="C504" s="35" t="s">
        <v>23</v>
      </c>
      <c r="D504" s="35" t="s">
        <v>146</v>
      </c>
      <c r="E504" s="35" t="s">
        <v>22</v>
      </c>
      <c r="F504" s="35" t="s">
        <v>399</v>
      </c>
      <c r="G504" s="10">
        <v>2</v>
      </c>
      <c r="H504" s="10">
        <v>2</v>
      </c>
      <c r="I504" s="58">
        <v>414.4</v>
      </c>
      <c r="J504" s="58">
        <v>404.2</v>
      </c>
      <c r="K504" s="58">
        <v>404.2</v>
      </c>
      <c r="L504" s="61">
        <v>19</v>
      </c>
      <c r="M504" s="58">
        <f t="shared" si="100"/>
        <v>320692.27999999997</v>
      </c>
      <c r="N504" s="58">
        <v>0</v>
      </c>
      <c r="O504" s="58">
        <v>0</v>
      </c>
      <c r="P504" s="58">
        <v>0</v>
      </c>
      <c r="Q504" s="58">
        <f>'Таблица 3 '!C501</f>
        <v>320692.27999999997</v>
      </c>
      <c r="R504" s="58">
        <f t="shared" si="101"/>
        <v>320692.27999999997</v>
      </c>
      <c r="S504" s="58">
        <v>0</v>
      </c>
      <c r="T504" s="67">
        <f t="shared" si="102"/>
        <v>793.4</v>
      </c>
      <c r="U504" s="67">
        <v>793.4</v>
      </c>
      <c r="V504" s="57" t="s">
        <v>39</v>
      </c>
    </row>
    <row r="505" spans="1:22" ht="45" customHeight="1" x14ac:dyDescent="0.25">
      <c r="A505" s="18">
        <v>6</v>
      </c>
      <c r="B505" s="18" t="s">
        <v>405</v>
      </c>
      <c r="C505" s="35" t="s">
        <v>23</v>
      </c>
      <c r="D505" s="35" t="s">
        <v>54</v>
      </c>
      <c r="E505" s="35" t="s">
        <v>22</v>
      </c>
      <c r="F505" s="35" t="s">
        <v>399</v>
      </c>
      <c r="G505" s="10">
        <v>2</v>
      </c>
      <c r="H505" s="10">
        <v>2</v>
      </c>
      <c r="I505" s="58">
        <v>486.6</v>
      </c>
      <c r="J505" s="58">
        <v>404.49999999999994</v>
      </c>
      <c r="K505" s="58">
        <v>368.8</v>
      </c>
      <c r="L505" s="61">
        <v>19</v>
      </c>
      <c r="M505" s="58">
        <f t="shared" si="100"/>
        <v>4890805.4549999991</v>
      </c>
      <c r="N505" s="58">
        <v>0</v>
      </c>
      <c r="O505" s="58">
        <v>0</v>
      </c>
      <c r="P505" s="58">
        <v>0</v>
      </c>
      <c r="Q505" s="58">
        <f>'Таблица 3 '!C502</f>
        <v>4890805.4549999991</v>
      </c>
      <c r="R505" s="58">
        <f t="shared" si="101"/>
        <v>4890805.4549999991</v>
      </c>
      <c r="S505" s="58">
        <v>0</v>
      </c>
      <c r="T505" s="67">
        <f t="shared" si="102"/>
        <v>12090.99</v>
      </c>
      <c r="U505" s="67">
        <v>12090.99</v>
      </c>
      <c r="V505" s="57" t="s">
        <v>39</v>
      </c>
    </row>
    <row r="506" spans="1:22" ht="45" customHeight="1" x14ac:dyDescent="0.25">
      <c r="A506" s="18">
        <v>7</v>
      </c>
      <c r="B506" s="18" t="s">
        <v>398</v>
      </c>
      <c r="C506" s="35" t="s">
        <v>23</v>
      </c>
      <c r="D506" s="35" t="s">
        <v>54</v>
      </c>
      <c r="E506" s="35" t="s">
        <v>22</v>
      </c>
      <c r="F506" s="35" t="s">
        <v>399</v>
      </c>
      <c r="G506" s="10">
        <v>2</v>
      </c>
      <c r="H506" s="10">
        <v>2</v>
      </c>
      <c r="I506" s="58">
        <v>483.4</v>
      </c>
      <c r="J506" s="58">
        <v>410.7</v>
      </c>
      <c r="K506" s="58">
        <v>410.7</v>
      </c>
      <c r="L506" s="61">
        <v>16</v>
      </c>
      <c r="M506" s="58">
        <f t="shared" si="100"/>
        <v>2324190.41</v>
      </c>
      <c r="N506" s="58">
        <v>0</v>
      </c>
      <c r="O506" s="58">
        <v>0</v>
      </c>
      <c r="P506" s="58">
        <v>0</v>
      </c>
      <c r="Q506" s="58">
        <f>'Таблица 3 '!C503</f>
        <v>2324190.41</v>
      </c>
      <c r="R506" s="58">
        <f t="shared" si="101"/>
        <v>2324190.41</v>
      </c>
      <c r="S506" s="58">
        <v>0</v>
      </c>
      <c r="T506" s="67">
        <f t="shared" si="102"/>
        <v>5659.0952276600929</v>
      </c>
      <c r="U506" s="67">
        <v>5659.0952276600929</v>
      </c>
      <c r="V506" s="57" t="s">
        <v>39</v>
      </c>
    </row>
    <row r="507" spans="1:22" s="9" customFormat="1" ht="32.25" customHeight="1" x14ac:dyDescent="0.25">
      <c r="A507" s="45" t="s">
        <v>1248</v>
      </c>
      <c r="B507" s="45"/>
      <c r="C507" s="56" t="s">
        <v>226</v>
      </c>
      <c r="D507" s="56" t="s">
        <v>226</v>
      </c>
      <c r="E507" s="56" t="s">
        <v>226</v>
      </c>
      <c r="F507" s="56" t="s">
        <v>226</v>
      </c>
      <c r="G507" s="21" t="s">
        <v>226</v>
      </c>
      <c r="H507" s="21" t="s">
        <v>226</v>
      </c>
      <c r="I507" s="59">
        <f>SUM(I508:I509)</f>
        <v>1377.6</v>
      </c>
      <c r="J507" s="59">
        <f t="shared" ref="J507:S507" si="103">SUM(J508:J509)</f>
        <v>1299.5</v>
      </c>
      <c r="K507" s="59">
        <f t="shared" si="103"/>
        <v>1147.4000000000001</v>
      </c>
      <c r="L507" s="60">
        <f t="shared" si="103"/>
        <v>66</v>
      </c>
      <c r="M507" s="59">
        <f t="shared" si="103"/>
        <v>834160.22199999995</v>
      </c>
      <c r="N507" s="59">
        <f t="shared" si="103"/>
        <v>0</v>
      </c>
      <c r="O507" s="59">
        <f t="shared" si="103"/>
        <v>0</v>
      </c>
      <c r="P507" s="59">
        <f t="shared" si="103"/>
        <v>0</v>
      </c>
      <c r="Q507" s="59">
        <f t="shared" si="103"/>
        <v>834160.22199999995</v>
      </c>
      <c r="R507" s="59">
        <f t="shared" si="103"/>
        <v>834160.22199999995</v>
      </c>
      <c r="S507" s="59">
        <f t="shared" si="103"/>
        <v>0</v>
      </c>
      <c r="T507" s="68" t="s">
        <v>22</v>
      </c>
      <c r="U507" s="68" t="s">
        <v>22</v>
      </c>
      <c r="V507" s="62" t="s">
        <v>22</v>
      </c>
    </row>
    <row r="508" spans="1:22" ht="45" x14ac:dyDescent="0.25">
      <c r="A508" s="18">
        <v>1</v>
      </c>
      <c r="B508" s="18" t="s">
        <v>222</v>
      </c>
      <c r="C508" s="35" t="s">
        <v>23</v>
      </c>
      <c r="D508" s="35" t="s">
        <v>59</v>
      </c>
      <c r="E508" s="35" t="s">
        <v>22</v>
      </c>
      <c r="F508" s="35" t="s">
        <v>87</v>
      </c>
      <c r="G508" s="10">
        <v>2</v>
      </c>
      <c r="H508" s="10">
        <v>2</v>
      </c>
      <c r="I508" s="58">
        <v>650.6</v>
      </c>
      <c r="J508" s="58">
        <v>650.6</v>
      </c>
      <c r="K508" s="58">
        <v>619.6</v>
      </c>
      <c r="L508" s="61">
        <v>34</v>
      </c>
      <c r="M508" s="58">
        <f>SUM(N508:Q508)</f>
        <v>508814.74</v>
      </c>
      <c r="N508" s="58">
        <v>0</v>
      </c>
      <c r="O508" s="58">
        <v>0</v>
      </c>
      <c r="P508" s="58">
        <v>0</v>
      </c>
      <c r="Q508" s="58">
        <f>'Таблица 3 '!C505</f>
        <v>508814.74</v>
      </c>
      <c r="R508" s="58">
        <f>Q508</f>
        <v>508814.74</v>
      </c>
      <c r="S508" s="58">
        <v>0</v>
      </c>
      <c r="T508" s="67">
        <f>M508/J508</f>
        <v>782.06999692591455</v>
      </c>
      <c r="U508" s="67">
        <v>782.07</v>
      </c>
      <c r="V508" s="57" t="s">
        <v>39</v>
      </c>
    </row>
    <row r="509" spans="1:22" ht="45" x14ac:dyDescent="0.25">
      <c r="A509" s="18">
        <v>2</v>
      </c>
      <c r="B509" s="18" t="s">
        <v>223</v>
      </c>
      <c r="C509" s="35" t="s">
        <v>23</v>
      </c>
      <c r="D509" s="35" t="s">
        <v>59</v>
      </c>
      <c r="E509" s="35" t="s">
        <v>22</v>
      </c>
      <c r="F509" s="35" t="s">
        <v>87</v>
      </c>
      <c r="G509" s="10">
        <v>2</v>
      </c>
      <c r="H509" s="10">
        <v>2</v>
      </c>
      <c r="I509" s="58">
        <v>727</v>
      </c>
      <c r="J509" s="58">
        <v>648.9</v>
      </c>
      <c r="K509" s="58">
        <v>527.79999999999995</v>
      </c>
      <c r="L509" s="61">
        <v>32</v>
      </c>
      <c r="M509" s="58">
        <f>SUM(N509:Q509)</f>
        <v>325345.48199999996</v>
      </c>
      <c r="N509" s="58">
        <v>0</v>
      </c>
      <c r="O509" s="58">
        <v>0</v>
      </c>
      <c r="P509" s="58">
        <v>0</v>
      </c>
      <c r="Q509" s="58">
        <f>'Таблица 3 '!C506</f>
        <v>325345.48199999996</v>
      </c>
      <c r="R509" s="58">
        <f>Q509</f>
        <v>325345.48199999996</v>
      </c>
      <c r="S509" s="58">
        <v>0</v>
      </c>
      <c r="T509" s="67">
        <f>M509/J509</f>
        <v>501.37999999999994</v>
      </c>
      <c r="U509" s="67">
        <v>501.37999999999994</v>
      </c>
      <c r="V509" s="57" t="s">
        <v>39</v>
      </c>
    </row>
    <row r="510" spans="1:22" s="9" customFormat="1" ht="30" customHeight="1" x14ac:dyDescent="0.25">
      <c r="A510" s="45" t="s">
        <v>738</v>
      </c>
      <c r="B510" s="45"/>
      <c r="C510" s="56" t="s">
        <v>226</v>
      </c>
      <c r="D510" s="56" t="s">
        <v>226</v>
      </c>
      <c r="E510" s="56" t="s">
        <v>226</v>
      </c>
      <c r="F510" s="56" t="s">
        <v>226</v>
      </c>
      <c r="G510" s="21" t="s">
        <v>226</v>
      </c>
      <c r="H510" s="21" t="s">
        <v>226</v>
      </c>
      <c r="I510" s="59">
        <f>SUM(I511:I521)</f>
        <v>22520.9</v>
      </c>
      <c r="J510" s="59">
        <f t="shared" ref="J510:S510" si="104">SUM(J511:J521)</f>
        <v>18274.900000000001</v>
      </c>
      <c r="K510" s="59">
        <f t="shared" si="104"/>
        <v>17299.599999999999</v>
      </c>
      <c r="L510" s="60">
        <f t="shared" si="104"/>
        <v>738</v>
      </c>
      <c r="M510" s="59">
        <f t="shared" si="104"/>
        <v>44792867.690000005</v>
      </c>
      <c r="N510" s="59">
        <f t="shared" si="104"/>
        <v>0</v>
      </c>
      <c r="O510" s="59">
        <f t="shared" si="104"/>
        <v>0</v>
      </c>
      <c r="P510" s="59">
        <f t="shared" si="104"/>
        <v>0</v>
      </c>
      <c r="Q510" s="59">
        <f t="shared" si="104"/>
        <v>44792867.690000005</v>
      </c>
      <c r="R510" s="59">
        <f t="shared" si="104"/>
        <v>44792867.690000005</v>
      </c>
      <c r="S510" s="59">
        <f t="shared" si="104"/>
        <v>0</v>
      </c>
      <c r="T510" s="68" t="s">
        <v>22</v>
      </c>
      <c r="U510" s="68" t="s">
        <v>22</v>
      </c>
      <c r="V510" s="62" t="s">
        <v>22</v>
      </c>
    </row>
    <row r="511" spans="1:22" ht="45.75" customHeight="1" x14ac:dyDescent="0.25">
      <c r="A511" s="18">
        <v>1</v>
      </c>
      <c r="B511" s="18" t="s">
        <v>1107</v>
      </c>
      <c r="C511" s="35" t="s">
        <v>23</v>
      </c>
      <c r="D511" s="35">
        <v>1961</v>
      </c>
      <c r="E511" s="35" t="s">
        <v>22</v>
      </c>
      <c r="F511" s="35" t="s">
        <v>393</v>
      </c>
      <c r="G511" s="10">
        <v>4</v>
      </c>
      <c r="H511" s="10">
        <v>2</v>
      </c>
      <c r="I511" s="58">
        <v>1350.7</v>
      </c>
      <c r="J511" s="58">
        <v>1254.2</v>
      </c>
      <c r="K511" s="58">
        <v>1254.2</v>
      </c>
      <c r="L511" s="61">
        <v>58</v>
      </c>
      <c r="M511" s="58">
        <f t="shared" ref="M511:M521" si="105">SUM(N511:Q511)</f>
        <v>3786631.28</v>
      </c>
      <c r="N511" s="58">
        <v>0</v>
      </c>
      <c r="O511" s="58">
        <v>0</v>
      </c>
      <c r="P511" s="58">
        <v>0</v>
      </c>
      <c r="Q511" s="58">
        <f>'Таблица 3 '!C508</f>
        <v>3786631.28</v>
      </c>
      <c r="R511" s="58">
        <f t="shared" ref="R511:R521" si="106">Q511</f>
        <v>3786631.28</v>
      </c>
      <c r="S511" s="58">
        <v>0</v>
      </c>
      <c r="T511" s="67">
        <f t="shared" ref="T511:T521" si="107">M511/J511</f>
        <v>3019.1606442353691</v>
      </c>
      <c r="U511" s="67">
        <v>3019.1606442353691</v>
      </c>
      <c r="V511" s="57" t="s">
        <v>39</v>
      </c>
    </row>
    <row r="512" spans="1:22" ht="45.75" customHeight="1" x14ac:dyDescent="0.25">
      <c r="A512" s="18">
        <v>2</v>
      </c>
      <c r="B512" s="18" t="s">
        <v>636</v>
      </c>
      <c r="C512" s="35" t="s">
        <v>23</v>
      </c>
      <c r="D512" s="35">
        <v>1988</v>
      </c>
      <c r="E512" s="35" t="s">
        <v>22</v>
      </c>
      <c r="F512" s="35" t="s">
        <v>495</v>
      </c>
      <c r="G512" s="10">
        <v>3</v>
      </c>
      <c r="H512" s="10">
        <v>3</v>
      </c>
      <c r="I512" s="58">
        <v>1692.1</v>
      </c>
      <c r="J512" s="58">
        <v>1443.9</v>
      </c>
      <c r="K512" s="58">
        <v>1443.9</v>
      </c>
      <c r="L512" s="61">
        <v>54</v>
      </c>
      <c r="M512" s="58">
        <f t="shared" si="105"/>
        <v>5576292.54</v>
      </c>
      <c r="N512" s="58">
        <v>0</v>
      </c>
      <c r="O512" s="58">
        <v>0</v>
      </c>
      <c r="P512" s="58">
        <v>0</v>
      </c>
      <c r="Q512" s="58">
        <f>'Таблица 3 '!C509</f>
        <v>5576292.54</v>
      </c>
      <c r="R512" s="58">
        <f t="shared" si="106"/>
        <v>5576292.54</v>
      </c>
      <c r="S512" s="58">
        <v>0</v>
      </c>
      <c r="T512" s="67">
        <f t="shared" si="107"/>
        <v>3861.9658840639931</v>
      </c>
      <c r="U512" s="67">
        <v>3861.9658840639931</v>
      </c>
      <c r="V512" s="57" t="s">
        <v>38</v>
      </c>
    </row>
    <row r="513" spans="1:22" ht="45.75" customHeight="1" x14ac:dyDescent="0.25">
      <c r="A513" s="18">
        <v>3</v>
      </c>
      <c r="B513" s="18" t="s">
        <v>502</v>
      </c>
      <c r="C513" s="35" t="s">
        <v>23</v>
      </c>
      <c r="D513" s="35">
        <v>1975</v>
      </c>
      <c r="E513" s="35" t="s">
        <v>22</v>
      </c>
      <c r="F513" s="35" t="s">
        <v>495</v>
      </c>
      <c r="G513" s="10">
        <v>5</v>
      </c>
      <c r="H513" s="10">
        <v>5</v>
      </c>
      <c r="I513" s="58">
        <v>3412.8</v>
      </c>
      <c r="J513" s="58">
        <v>3103.3</v>
      </c>
      <c r="K513" s="58">
        <v>3103.3</v>
      </c>
      <c r="L513" s="61">
        <v>132</v>
      </c>
      <c r="M513" s="58">
        <f t="shared" si="105"/>
        <v>8253691.8499999996</v>
      </c>
      <c r="N513" s="58">
        <v>0</v>
      </c>
      <c r="O513" s="58">
        <v>0</v>
      </c>
      <c r="P513" s="58">
        <v>0</v>
      </c>
      <c r="Q513" s="58">
        <f>'Таблица 3 '!C510</f>
        <v>8253691.8499999996</v>
      </c>
      <c r="R513" s="58">
        <f t="shared" si="106"/>
        <v>8253691.8499999996</v>
      </c>
      <c r="S513" s="58">
        <v>0</v>
      </c>
      <c r="T513" s="67">
        <f t="shared" si="107"/>
        <v>2659.6500016111877</v>
      </c>
      <c r="U513" s="67">
        <v>2659.6500016111877</v>
      </c>
      <c r="V513" s="57" t="s">
        <v>39</v>
      </c>
    </row>
    <row r="514" spans="1:22" ht="45.75" customHeight="1" x14ac:dyDescent="0.25">
      <c r="A514" s="18">
        <v>4</v>
      </c>
      <c r="B514" s="18" t="s">
        <v>503</v>
      </c>
      <c r="C514" s="35" t="s">
        <v>23</v>
      </c>
      <c r="D514" s="35">
        <v>1955</v>
      </c>
      <c r="E514" s="35" t="s">
        <v>22</v>
      </c>
      <c r="F514" s="35" t="s">
        <v>495</v>
      </c>
      <c r="G514" s="10">
        <v>2</v>
      </c>
      <c r="H514" s="10">
        <v>2</v>
      </c>
      <c r="I514" s="58">
        <v>499</v>
      </c>
      <c r="J514" s="58">
        <v>480.1</v>
      </c>
      <c r="K514" s="58">
        <v>480.1</v>
      </c>
      <c r="L514" s="61">
        <v>17</v>
      </c>
      <c r="M514" s="58">
        <f t="shared" si="105"/>
        <v>157131.92000000001</v>
      </c>
      <c r="N514" s="58">
        <v>0</v>
      </c>
      <c r="O514" s="58">
        <v>0</v>
      </c>
      <c r="P514" s="58">
        <v>0</v>
      </c>
      <c r="Q514" s="58">
        <f>'Таблица 3 '!C511</f>
        <v>157131.92000000001</v>
      </c>
      <c r="R514" s="58">
        <f t="shared" si="106"/>
        <v>157131.92000000001</v>
      </c>
      <c r="S514" s="58">
        <v>0</v>
      </c>
      <c r="T514" s="67">
        <f t="shared" si="107"/>
        <v>327.28998125390547</v>
      </c>
      <c r="U514" s="67">
        <v>327.28998125390547</v>
      </c>
      <c r="V514" s="57" t="s">
        <v>39</v>
      </c>
    </row>
    <row r="515" spans="1:22" ht="45.75" customHeight="1" x14ac:dyDescent="0.25">
      <c r="A515" s="18">
        <v>5</v>
      </c>
      <c r="B515" s="18" t="s">
        <v>640</v>
      </c>
      <c r="C515" s="35" t="s">
        <v>23</v>
      </c>
      <c r="D515" s="35">
        <v>1986</v>
      </c>
      <c r="E515" s="35" t="s">
        <v>22</v>
      </c>
      <c r="F515" s="35" t="s">
        <v>393</v>
      </c>
      <c r="G515" s="10">
        <v>2</v>
      </c>
      <c r="H515" s="10">
        <v>2</v>
      </c>
      <c r="I515" s="58">
        <v>605.70000000000005</v>
      </c>
      <c r="J515" s="58">
        <v>554.4</v>
      </c>
      <c r="K515" s="58">
        <v>553.29999999999995</v>
      </c>
      <c r="L515" s="61">
        <v>22</v>
      </c>
      <c r="M515" s="58">
        <f t="shared" si="105"/>
        <v>2305444.6799999997</v>
      </c>
      <c r="N515" s="58">
        <v>0</v>
      </c>
      <c r="O515" s="58">
        <v>0</v>
      </c>
      <c r="P515" s="58">
        <v>0</v>
      </c>
      <c r="Q515" s="58">
        <f>'Таблица 3 '!C512</f>
        <v>2305444.6799999997</v>
      </c>
      <c r="R515" s="58">
        <f t="shared" si="106"/>
        <v>2305444.6799999997</v>
      </c>
      <c r="S515" s="58">
        <v>0</v>
      </c>
      <c r="T515" s="67">
        <f t="shared" si="107"/>
        <v>4158.45</v>
      </c>
      <c r="U515" s="67">
        <v>4158.45</v>
      </c>
      <c r="V515" s="57" t="s">
        <v>39</v>
      </c>
    </row>
    <row r="516" spans="1:22" ht="45.75" customHeight="1" x14ac:dyDescent="0.25">
      <c r="A516" s="18">
        <v>6</v>
      </c>
      <c r="B516" s="18" t="s">
        <v>498</v>
      </c>
      <c r="C516" s="35" t="s">
        <v>23</v>
      </c>
      <c r="D516" s="35">
        <v>1969</v>
      </c>
      <c r="E516" s="35" t="s">
        <v>22</v>
      </c>
      <c r="F516" s="35" t="s">
        <v>495</v>
      </c>
      <c r="G516" s="10">
        <v>5</v>
      </c>
      <c r="H516" s="10">
        <v>6</v>
      </c>
      <c r="I516" s="58">
        <v>5532.8</v>
      </c>
      <c r="J516" s="58">
        <v>4215.8</v>
      </c>
      <c r="K516" s="58">
        <v>4215.8</v>
      </c>
      <c r="L516" s="61">
        <v>167</v>
      </c>
      <c r="M516" s="58">
        <f t="shared" si="105"/>
        <v>187853.57</v>
      </c>
      <c r="N516" s="58">
        <v>0</v>
      </c>
      <c r="O516" s="58">
        <v>0</v>
      </c>
      <c r="P516" s="58">
        <v>0</v>
      </c>
      <c r="Q516" s="58">
        <f>'Таблица 3 '!C513</f>
        <v>187853.57</v>
      </c>
      <c r="R516" s="58">
        <f t="shared" si="106"/>
        <v>187853.57</v>
      </c>
      <c r="S516" s="58">
        <v>0</v>
      </c>
      <c r="T516" s="67">
        <f t="shared" si="107"/>
        <v>44.559412211205462</v>
      </c>
      <c r="U516" s="67">
        <v>44.559412211205462</v>
      </c>
      <c r="V516" s="57" t="s">
        <v>38</v>
      </c>
    </row>
    <row r="517" spans="1:22" ht="45.75" customHeight="1" x14ac:dyDescent="0.25">
      <c r="A517" s="18">
        <v>7</v>
      </c>
      <c r="B517" s="18" t="s">
        <v>499</v>
      </c>
      <c r="C517" s="35" t="s">
        <v>23</v>
      </c>
      <c r="D517" s="35">
        <v>1971</v>
      </c>
      <c r="E517" s="35" t="s">
        <v>22</v>
      </c>
      <c r="F517" s="35" t="s">
        <v>495</v>
      </c>
      <c r="G517" s="10">
        <v>5</v>
      </c>
      <c r="H517" s="10">
        <v>4</v>
      </c>
      <c r="I517" s="58">
        <v>3393.2</v>
      </c>
      <c r="J517" s="58">
        <v>3169.4</v>
      </c>
      <c r="K517" s="58">
        <v>2897</v>
      </c>
      <c r="L517" s="61">
        <v>124</v>
      </c>
      <c r="M517" s="58">
        <f t="shared" si="105"/>
        <v>8429494.7100000009</v>
      </c>
      <c r="N517" s="58">
        <v>0</v>
      </c>
      <c r="O517" s="58">
        <v>0</v>
      </c>
      <c r="P517" s="58">
        <v>0</v>
      </c>
      <c r="Q517" s="58">
        <f>'Таблица 3 '!C514</f>
        <v>8429494.7100000009</v>
      </c>
      <c r="R517" s="58">
        <f t="shared" si="106"/>
        <v>8429494.7100000009</v>
      </c>
      <c r="S517" s="58">
        <v>0</v>
      </c>
      <c r="T517" s="67">
        <f t="shared" si="107"/>
        <v>2659.65</v>
      </c>
      <c r="U517" s="67">
        <v>2659.65</v>
      </c>
      <c r="V517" s="57" t="s">
        <v>38</v>
      </c>
    </row>
    <row r="518" spans="1:22" ht="45.75" customHeight="1" x14ac:dyDescent="0.25">
      <c r="A518" s="18">
        <v>8</v>
      </c>
      <c r="B518" s="18" t="s">
        <v>225</v>
      </c>
      <c r="C518" s="35" t="s">
        <v>23</v>
      </c>
      <c r="D518" s="35" t="s">
        <v>140</v>
      </c>
      <c r="E518" s="35" t="s">
        <v>226</v>
      </c>
      <c r="F518" s="35" t="s">
        <v>393</v>
      </c>
      <c r="G518" s="10">
        <v>2</v>
      </c>
      <c r="H518" s="10">
        <v>3</v>
      </c>
      <c r="I518" s="58">
        <v>1047.9000000000001</v>
      </c>
      <c r="J518" s="58">
        <v>878.8</v>
      </c>
      <c r="K518" s="58">
        <v>947.9</v>
      </c>
      <c r="L518" s="61">
        <v>36</v>
      </c>
      <c r="M518" s="58">
        <f t="shared" si="105"/>
        <v>3904060.21</v>
      </c>
      <c r="N518" s="58">
        <v>0</v>
      </c>
      <c r="O518" s="58">
        <v>0</v>
      </c>
      <c r="P518" s="58">
        <v>0</v>
      </c>
      <c r="Q518" s="58">
        <f>'Таблица 3 '!C515</f>
        <v>3904060.21</v>
      </c>
      <c r="R518" s="58">
        <f t="shared" si="106"/>
        <v>3904060.21</v>
      </c>
      <c r="S518" s="58">
        <v>0</v>
      </c>
      <c r="T518" s="67">
        <f t="shared" si="107"/>
        <v>4442.4899977241694</v>
      </c>
      <c r="U518" s="67">
        <v>4442.4899977241694</v>
      </c>
      <c r="V518" s="57" t="s">
        <v>39</v>
      </c>
    </row>
    <row r="519" spans="1:22" ht="45.75" customHeight="1" x14ac:dyDescent="0.25">
      <c r="A519" s="18">
        <v>9</v>
      </c>
      <c r="B519" s="18" t="s">
        <v>500</v>
      </c>
      <c r="C519" s="35" t="s">
        <v>23</v>
      </c>
      <c r="D519" s="35">
        <v>1978</v>
      </c>
      <c r="E519" s="35" t="s">
        <v>22</v>
      </c>
      <c r="F519" s="35" t="s">
        <v>495</v>
      </c>
      <c r="G519" s="10">
        <v>2</v>
      </c>
      <c r="H519" s="10">
        <v>2</v>
      </c>
      <c r="I519" s="58">
        <v>784.2</v>
      </c>
      <c r="J519" s="58">
        <v>720</v>
      </c>
      <c r="K519" s="58">
        <v>720</v>
      </c>
      <c r="L519" s="61">
        <v>35</v>
      </c>
      <c r="M519" s="58">
        <f t="shared" si="105"/>
        <v>766764</v>
      </c>
      <c r="N519" s="58">
        <v>0</v>
      </c>
      <c r="O519" s="58">
        <v>0</v>
      </c>
      <c r="P519" s="58">
        <v>0</v>
      </c>
      <c r="Q519" s="58">
        <f>'Таблица 3 '!C516</f>
        <v>766764</v>
      </c>
      <c r="R519" s="58">
        <f t="shared" si="106"/>
        <v>766764</v>
      </c>
      <c r="S519" s="58">
        <v>0</v>
      </c>
      <c r="T519" s="67">
        <f t="shared" si="107"/>
        <v>1064.95</v>
      </c>
      <c r="U519" s="67">
        <v>1064.95</v>
      </c>
      <c r="V519" s="57" t="s">
        <v>38</v>
      </c>
    </row>
    <row r="520" spans="1:22" ht="45.75" customHeight="1" x14ac:dyDescent="0.25">
      <c r="A520" s="18">
        <v>10</v>
      </c>
      <c r="B520" s="18" t="s">
        <v>698</v>
      </c>
      <c r="C520" s="35" t="s">
        <v>23</v>
      </c>
      <c r="D520" s="35">
        <v>1990</v>
      </c>
      <c r="E520" s="35" t="s">
        <v>22</v>
      </c>
      <c r="F520" s="35" t="s">
        <v>495</v>
      </c>
      <c r="G520" s="10">
        <v>3</v>
      </c>
      <c r="H520" s="10">
        <v>3</v>
      </c>
      <c r="I520" s="58">
        <v>1765.5</v>
      </c>
      <c r="J520" s="58">
        <v>1534</v>
      </c>
      <c r="K520" s="58">
        <v>1630.5</v>
      </c>
      <c r="L520" s="61">
        <v>55</v>
      </c>
      <c r="M520" s="58">
        <f t="shared" si="105"/>
        <v>1891163.5699999998</v>
      </c>
      <c r="N520" s="58">
        <v>0</v>
      </c>
      <c r="O520" s="58">
        <v>0</v>
      </c>
      <c r="P520" s="58">
        <v>0</v>
      </c>
      <c r="Q520" s="58">
        <f>'Таблица 3 '!C517</f>
        <v>1891163.5699999998</v>
      </c>
      <c r="R520" s="58">
        <f t="shared" si="106"/>
        <v>1891163.5699999998</v>
      </c>
      <c r="S520" s="58">
        <v>0</v>
      </c>
      <c r="T520" s="67">
        <f t="shared" si="107"/>
        <v>1232.8315319426335</v>
      </c>
      <c r="U520" s="67">
        <v>1232.8315319426335</v>
      </c>
      <c r="V520" s="57" t="s">
        <v>39</v>
      </c>
    </row>
    <row r="521" spans="1:22" ht="45.75" customHeight="1" x14ac:dyDescent="0.25">
      <c r="A521" s="18">
        <v>11</v>
      </c>
      <c r="B521" s="18" t="s">
        <v>676</v>
      </c>
      <c r="C521" s="35" t="s">
        <v>23</v>
      </c>
      <c r="D521" s="35" t="s">
        <v>74</v>
      </c>
      <c r="E521" s="35" t="s">
        <v>22</v>
      </c>
      <c r="F521" s="35" t="s">
        <v>393</v>
      </c>
      <c r="G521" s="10">
        <v>2</v>
      </c>
      <c r="H521" s="10">
        <v>2</v>
      </c>
      <c r="I521" s="58">
        <v>2437</v>
      </c>
      <c r="J521" s="58">
        <v>921</v>
      </c>
      <c r="K521" s="58">
        <v>53.6</v>
      </c>
      <c r="L521" s="61">
        <v>38</v>
      </c>
      <c r="M521" s="58">
        <f t="shared" si="105"/>
        <v>9534339.3599999994</v>
      </c>
      <c r="N521" s="58">
        <v>0</v>
      </c>
      <c r="O521" s="58">
        <v>0</v>
      </c>
      <c r="P521" s="58">
        <v>0</v>
      </c>
      <c r="Q521" s="58">
        <f>'Таблица 3 '!C518</f>
        <v>9534339.3599999994</v>
      </c>
      <c r="R521" s="58">
        <f t="shared" si="106"/>
        <v>9534339.3599999994</v>
      </c>
      <c r="S521" s="58">
        <v>0</v>
      </c>
      <c r="T521" s="67">
        <f t="shared" si="107"/>
        <v>10352.16</v>
      </c>
      <c r="U521" s="67">
        <v>10352.16</v>
      </c>
      <c r="V521" s="57" t="s">
        <v>39</v>
      </c>
    </row>
    <row r="522" spans="1:22" s="9" customFormat="1" ht="34.5" customHeight="1" x14ac:dyDescent="0.25">
      <c r="A522" s="45" t="s">
        <v>1254</v>
      </c>
      <c r="B522" s="45"/>
      <c r="C522" s="56" t="s">
        <v>226</v>
      </c>
      <c r="D522" s="56" t="s">
        <v>226</v>
      </c>
      <c r="E522" s="56" t="s">
        <v>226</v>
      </c>
      <c r="F522" s="56" t="s">
        <v>226</v>
      </c>
      <c r="G522" s="21" t="s">
        <v>226</v>
      </c>
      <c r="H522" s="21" t="s">
        <v>226</v>
      </c>
      <c r="I522" s="59">
        <f>SUM(I523:I529)</f>
        <v>11396.380000000003</v>
      </c>
      <c r="J522" s="59">
        <f t="shared" ref="J522:S522" si="108">SUM(J523:J529)</f>
        <v>8021.66</v>
      </c>
      <c r="K522" s="59">
        <f t="shared" si="108"/>
        <v>7758.0599999999995</v>
      </c>
      <c r="L522" s="60">
        <f t="shared" si="108"/>
        <v>265</v>
      </c>
      <c r="M522" s="59">
        <f t="shared" si="108"/>
        <v>22468479.949999996</v>
      </c>
      <c r="N522" s="59">
        <f t="shared" si="108"/>
        <v>0</v>
      </c>
      <c r="O522" s="59">
        <f t="shared" si="108"/>
        <v>0</v>
      </c>
      <c r="P522" s="59">
        <f t="shared" si="108"/>
        <v>0</v>
      </c>
      <c r="Q522" s="59">
        <f t="shared" si="108"/>
        <v>22468479.949999996</v>
      </c>
      <c r="R522" s="59">
        <f t="shared" si="108"/>
        <v>22468479.949999996</v>
      </c>
      <c r="S522" s="59">
        <f t="shared" si="108"/>
        <v>0</v>
      </c>
      <c r="T522" s="68" t="s">
        <v>22</v>
      </c>
      <c r="U522" s="68" t="s">
        <v>22</v>
      </c>
      <c r="V522" s="62" t="s">
        <v>22</v>
      </c>
    </row>
    <row r="523" spans="1:22" ht="60" x14ac:dyDescent="0.25">
      <c r="A523" s="18">
        <v>1</v>
      </c>
      <c r="B523" s="18" t="s">
        <v>1261</v>
      </c>
      <c r="C523" s="35" t="s">
        <v>1262</v>
      </c>
      <c r="D523" s="35">
        <v>1977</v>
      </c>
      <c r="E523" s="35">
        <v>2021</v>
      </c>
      <c r="F523" s="35" t="s">
        <v>495</v>
      </c>
      <c r="G523" s="10">
        <v>5</v>
      </c>
      <c r="H523" s="10">
        <v>4</v>
      </c>
      <c r="I523" s="58">
        <v>4929.3</v>
      </c>
      <c r="J523" s="58">
        <v>2887.4</v>
      </c>
      <c r="K523" s="58">
        <v>2887.4</v>
      </c>
      <c r="L523" s="61">
        <v>97</v>
      </c>
      <c r="M523" s="58">
        <f t="shared" ref="M523:M529" si="109">SUM(N523:Q523)</f>
        <v>1074490.3799999999</v>
      </c>
      <c r="N523" s="58">
        <v>0</v>
      </c>
      <c r="O523" s="58">
        <v>0</v>
      </c>
      <c r="P523" s="58">
        <v>0</v>
      </c>
      <c r="Q523" s="58">
        <f>'Таблица 3 '!C520</f>
        <v>1074490.3799999999</v>
      </c>
      <c r="R523" s="58">
        <f t="shared" ref="R523:R529" si="110">Q523</f>
        <v>1074490.3799999999</v>
      </c>
      <c r="S523" s="58">
        <v>0</v>
      </c>
      <c r="T523" s="67">
        <f t="shared" ref="T523:T529" si="111">M523/J523</f>
        <v>372.1307681651312</v>
      </c>
      <c r="U523" s="67">
        <v>372.1307681651312</v>
      </c>
      <c r="V523" s="57" t="s">
        <v>39</v>
      </c>
    </row>
    <row r="524" spans="1:22" ht="45" x14ac:dyDescent="0.25">
      <c r="A524" s="18">
        <v>2</v>
      </c>
      <c r="B524" s="18" t="s">
        <v>403</v>
      </c>
      <c r="C524" s="35" t="s">
        <v>23</v>
      </c>
      <c r="D524" s="35" t="s">
        <v>258</v>
      </c>
      <c r="E524" s="35" t="s">
        <v>22</v>
      </c>
      <c r="F524" s="35" t="s">
        <v>393</v>
      </c>
      <c r="G524" s="10">
        <v>2</v>
      </c>
      <c r="H524" s="10">
        <v>2</v>
      </c>
      <c r="I524" s="58">
        <v>1322.4</v>
      </c>
      <c r="J524" s="58">
        <v>755.4</v>
      </c>
      <c r="K524" s="58">
        <v>755.4</v>
      </c>
      <c r="L524" s="61">
        <v>29</v>
      </c>
      <c r="M524" s="58">
        <f>SUM(N524:Q524)</f>
        <v>3138981.66</v>
      </c>
      <c r="N524" s="58">
        <v>0</v>
      </c>
      <c r="O524" s="58">
        <v>0</v>
      </c>
      <c r="P524" s="58">
        <v>0</v>
      </c>
      <c r="Q524" s="58">
        <f>'Таблица 3 '!C521</f>
        <v>3138981.66</v>
      </c>
      <c r="R524" s="58">
        <f>Q524</f>
        <v>3138981.66</v>
      </c>
      <c r="S524" s="58">
        <v>0</v>
      </c>
      <c r="T524" s="67">
        <f>M524/J524</f>
        <v>4155.3900714853062</v>
      </c>
      <c r="U524" s="67">
        <v>4155.3900714853062</v>
      </c>
      <c r="V524" s="57" t="s">
        <v>39</v>
      </c>
    </row>
    <row r="525" spans="1:22" ht="45" x14ac:dyDescent="0.25">
      <c r="A525" s="18">
        <v>3</v>
      </c>
      <c r="B525" s="18" t="s">
        <v>251</v>
      </c>
      <c r="C525" s="35" t="s">
        <v>23</v>
      </c>
      <c r="D525" s="35" t="s">
        <v>199</v>
      </c>
      <c r="E525" s="35" t="s">
        <v>22</v>
      </c>
      <c r="F525" s="35" t="s">
        <v>393</v>
      </c>
      <c r="G525" s="10">
        <v>2</v>
      </c>
      <c r="H525" s="10">
        <v>2</v>
      </c>
      <c r="I525" s="58">
        <v>826.85</v>
      </c>
      <c r="J525" s="58">
        <v>782.9</v>
      </c>
      <c r="K525" s="58">
        <v>733.4</v>
      </c>
      <c r="L525" s="61">
        <v>21</v>
      </c>
      <c r="M525" s="58">
        <f t="shared" si="109"/>
        <v>3253254.83</v>
      </c>
      <c r="N525" s="58">
        <v>0</v>
      </c>
      <c r="O525" s="58">
        <v>0</v>
      </c>
      <c r="P525" s="58">
        <v>0</v>
      </c>
      <c r="Q525" s="58">
        <f>'Таблица 3 '!C522</f>
        <v>3253254.83</v>
      </c>
      <c r="R525" s="58">
        <f t="shared" si="110"/>
        <v>3253254.83</v>
      </c>
      <c r="S525" s="58">
        <v>0</v>
      </c>
      <c r="T525" s="67">
        <f t="shared" si="111"/>
        <v>4155.3899987226978</v>
      </c>
      <c r="U525" s="67">
        <v>4155.3899987226978</v>
      </c>
      <c r="V525" s="57" t="s">
        <v>39</v>
      </c>
    </row>
    <row r="526" spans="1:22" ht="45" x14ac:dyDescent="0.25">
      <c r="A526" s="18">
        <v>4</v>
      </c>
      <c r="B526" s="18" t="s">
        <v>252</v>
      </c>
      <c r="C526" s="35" t="s">
        <v>23</v>
      </c>
      <c r="D526" s="35" t="s">
        <v>153</v>
      </c>
      <c r="E526" s="35" t="s">
        <v>22</v>
      </c>
      <c r="F526" s="35" t="s">
        <v>393</v>
      </c>
      <c r="G526" s="10">
        <v>5</v>
      </c>
      <c r="H526" s="10">
        <v>4</v>
      </c>
      <c r="I526" s="58">
        <v>1731.93</v>
      </c>
      <c r="J526" s="58">
        <v>1284.1400000000001</v>
      </c>
      <c r="K526" s="58">
        <v>1197.54</v>
      </c>
      <c r="L526" s="61">
        <v>43</v>
      </c>
      <c r="M526" s="58">
        <f t="shared" si="109"/>
        <v>9224223.5800000001</v>
      </c>
      <c r="N526" s="58">
        <v>0</v>
      </c>
      <c r="O526" s="58">
        <v>0</v>
      </c>
      <c r="P526" s="58">
        <v>0</v>
      </c>
      <c r="Q526" s="58">
        <f>'Таблица 3 '!C523</f>
        <v>9224223.5800000001</v>
      </c>
      <c r="R526" s="58">
        <f t="shared" si="110"/>
        <v>9224223.5800000001</v>
      </c>
      <c r="S526" s="58">
        <v>0</v>
      </c>
      <c r="T526" s="67">
        <f t="shared" si="111"/>
        <v>7183.1915367483289</v>
      </c>
      <c r="U526" s="67">
        <v>7183.1915367483289</v>
      </c>
      <c r="V526" s="57" t="s">
        <v>39</v>
      </c>
    </row>
    <row r="527" spans="1:22" ht="45" x14ac:dyDescent="0.25">
      <c r="A527" s="18">
        <v>5</v>
      </c>
      <c r="B527" s="18" t="s">
        <v>253</v>
      </c>
      <c r="C527" s="35" t="s">
        <v>23</v>
      </c>
      <c r="D527" s="35" t="s">
        <v>141</v>
      </c>
      <c r="E527" s="35" t="s">
        <v>22</v>
      </c>
      <c r="F527" s="35" t="s">
        <v>393</v>
      </c>
      <c r="G527" s="10">
        <v>2</v>
      </c>
      <c r="H527" s="10">
        <v>2</v>
      </c>
      <c r="I527" s="58">
        <v>687.2</v>
      </c>
      <c r="J527" s="58">
        <v>652</v>
      </c>
      <c r="K527" s="58">
        <v>601.29999999999995</v>
      </c>
      <c r="L527" s="61">
        <v>19</v>
      </c>
      <c r="M527" s="58">
        <f t="shared" si="109"/>
        <v>2368011.2400000002</v>
      </c>
      <c r="N527" s="58">
        <v>0</v>
      </c>
      <c r="O527" s="58">
        <v>0</v>
      </c>
      <c r="P527" s="58">
        <v>0</v>
      </c>
      <c r="Q527" s="58">
        <f>'Таблица 3 '!C524</f>
        <v>2368011.2400000002</v>
      </c>
      <c r="R527" s="58">
        <f t="shared" si="110"/>
        <v>2368011.2400000002</v>
      </c>
      <c r="S527" s="58">
        <v>0</v>
      </c>
      <c r="T527" s="67">
        <f t="shared" si="111"/>
        <v>3631.9190797546016</v>
      </c>
      <c r="U527" s="67">
        <v>3631.9190797546016</v>
      </c>
      <c r="V527" s="57" t="s">
        <v>39</v>
      </c>
    </row>
    <row r="528" spans="1:22" ht="45" x14ac:dyDescent="0.25">
      <c r="A528" s="18">
        <v>6</v>
      </c>
      <c r="B528" s="18" t="s">
        <v>639</v>
      </c>
      <c r="C528" s="35" t="s">
        <v>23</v>
      </c>
      <c r="D528" s="35" t="s">
        <v>199</v>
      </c>
      <c r="E528" s="35" t="s">
        <v>22</v>
      </c>
      <c r="F528" s="35" t="s">
        <v>393</v>
      </c>
      <c r="G528" s="10">
        <v>2</v>
      </c>
      <c r="H528" s="10">
        <v>2</v>
      </c>
      <c r="I528" s="58">
        <v>1006.7</v>
      </c>
      <c r="J528" s="58">
        <v>783</v>
      </c>
      <c r="K528" s="58">
        <v>754.2</v>
      </c>
      <c r="L528" s="61">
        <v>26</v>
      </c>
      <c r="M528" s="58">
        <f t="shared" si="109"/>
        <v>2357123.83</v>
      </c>
      <c r="N528" s="58">
        <v>0</v>
      </c>
      <c r="O528" s="58">
        <v>0</v>
      </c>
      <c r="P528" s="58">
        <v>0</v>
      </c>
      <c r="Q528" s="58">
        <f>'Таблица 3 '!C525</f>
        <v>2357123.83</v>
      </c>
      <c r="R528" s="58">
        <f t="shared" si="110"/>
        <v>2357123.83</v>
      </c>
      <c r="S528" s="58">
        <v>0</v>
      </c>
      <c r="T528" s="67">
        <f t="shared" si="111"/>
        <v>3010.3752618135377</v>
      </c>
      <c r="U528" s="67">
        <v>3010.3752618135377</v>
      </c>
      <c r="V528" s="57" t="s">
        <v>39</v>
      </c>
    </row>
    <row r="529" spans="1:22" ht="47.25" customHeight="1" x14ac:dyDescent="0.25">
      <c r="A529" s="18">
        <v>7</v>
      </c>
      <c r="B529" s="18" t="s">
        <v>354</v>
      </c>
      <c r="C529" s="35" t="s">
        <v>23</v>
      </c>
      <c r="D529" s="35">
        <v>1982</v>
      </c>
      <c r="E529" s="35" t="s">
        <v>22</v>
      </c>
      <c r="F529" s="35" t="s">
        <v>393</v>
      </c>
      <c r="G529" s="10">
        <v>2</v>
      </c>
      <c r="H529" s="10">
        <v>3</v>
      </c>
      <c r="I529" s="58">
        <v>892</v>
      </c>
      <c r="J529" s="58">
        <v>876.82</v>
      </c>
      <c r="K529" s="58">
        <v>828.82</v>
      </c>
      <c r="L529" s="61">
        <v>30</v>
      </c>
      <c r="M529" s="58">
        <f t="shared" si="109"/>
        <v>1052394.4300000002</v>
      </c>
      <c r="N529" s="58">
        <v>0</v>
      </c>
      <c r="O529" s="58">
        <v>0</v>
      </c>
      <c r="P529" s="58">
        <v>0</v>
      </c>
      <c r="Q529" s="58">
        <f>'Таблица 3 '!C526</f>
        <v>1052394.4300000002</v>
      </c>
      <c r="R529" s="58">
        <f t="shared" si="110"/>
        <v>1052394.4300000002</v>
      </c>
      <c r="S529" s="58">
        <v>0</v>
      </c>
      <c r="T529" s="67">
        <f t="shared" si="111"/>
        <v>1200.2399922447025</v>
      </c>
      <c r="U529" s="67">
        <v>1200.2399922447025</v>
      </c>
      <c r="V529" s="57" t="s">
        <v>39</v>
      </c>
    </row>
    <row r="530" spans="1:22" s="9" customFormat="1" ht="32.25" customHeight="1" x14ac:dyDescent="0.25">
      <c r="A530" s="45" t="s">
        <v>395</v>
      </c>
      <c r="B530" s="45"/>
      <c r="C530" s="56" t="s">
        <v>226</v>
      </c>
      <c r="D530" s="56" t="s">
        <v>226</v>
      </c>
      <c r="E530" s="56" t="s">
        <v>226</v>
      </c>
      <c r="F530" s="56" t="s">
        <v>226</v>
      </c>
      <c r="G530" s="21" t="s">
        <v>226</v>
      </c>
      <c r="H530" s="21" t="s">
        <v>226</v>
      </c>
      <c r="I530" s="59">
        <f>SUM(I531:I538)</f>
        <v>10960.7</v>
      </c>
      <c r="J530" s="59">
        <f t="shared" ref="J530:S530" si="112">SUM(J531:J538)</f>
        <v>8676.27</v>
      </c>
      <c r="K530" s="59">
        <f t="shared" si="112"/>
        <v>6030.1</v>
      </c>
      <c r="L530" s="60">
        <f t="shared" si="112"/>
        <v>272</v>
      </c>
      <c r="M530" s="59">
        <f t="shared" si="112"/>
        <v>12533577.100000001</v>
      </c>
      <c r="N530" s="59">
        <f t="shared" si="112"/>
        <v>0</v>
      </c>
      <c r="O530" s="59">
        <f t="shared" si="112"/>
        <v>0</v>
      </c>
      <c r="P530" s="59">
        <f t="shared" si="112"/>
        <v>0</v>
      </c>
      <c r="Q530" s="59">
        <f t="shared" si="112"/>
        <v>12533577.100000001</v>
      </c>
      <c r="R530" s="59">
        <f t="shared" si="112"/>
        <v>12533577.100000001</v>
      </c>
      <c r="S530" s="59">
        <f t="shared" si="112"/>
        <v>0</v>
      </c>
      <c r="T530" s="68" t="s">
        <v>22</v>
      </c>
      <c r="U530" s="68" t="s">
        <v>22</v>
      </c>
      <c r="V530" s="62" t="s">
        <v>22</v>
      </c>
    </row>
    <row r="531" spans="1:22" ht="45.75" customHeight="1" x14ac:dyDescent="0.25">
      <c r="A531" s="18">
        <v>1</v>
      </c>
      <c r="B531" s="18" t="s">
        <v>215</v>
      </c>
      <c r="C531" s="35" t="s">
        <v>23</v>
      </c>
      <c r="D531" s="35">
        <v>1969</v>
      </c>
      <c r="E531" s="35" t="s">
        <v>22</v>
      </c>
      <c r="F531" s="35" t="s">
        <v>393</v>
      </c>
      <c r="G531" s="10">
        <v>5</v>
      </c>
      <c r="H531" s="10">
        <v>4</v>
      </c>
      <c r="I531" s="58">
        <v>4300.3</v>
      </c>
      <c r="J531" s="58">
        <v>3265.4</v>
      </c>
      <c r="K531" s="58">
        <v>791.4</v>
      </c>
      <c r="L531" s="61">
        <v>70</v>
      </c>
      <c r="M531" s="58">
        <f t="shared" ref="M531:M538" si="113">SUM(N531:Q531)</f>
        <v>6521639.3000000007</v>
      </c>
      <c r="N531" s="58">
        <v>0</v>
      </c>
      <c r="O531" s="58">
        <v>0</v>
      </c>
      <c r="P531" s="58">
        <v>0</v>
      </c>
      <c r="Q531" s="58">
        <f>'Таблица 3 '!C528</f>
        <v>6521639.3000000007</v>
      </c>
      <c r="R531" s="58">
        <f t="shared" ref="R531:R538" si="114">Q531</f>
        <v>6521639.3000000007</v>
      </c>
      <c r="S531" s="58">
        <v>0</v>
      </c>
      <c r="T531" s="67">
        <f t="shared" ref="T531:T538" si="115">M531/J531</f>
        <v>1997.1946162797822</v>
      </c>
      <c r="U531" s="67">
        <v>1997.1946162797822</v>
      </c>
      <c r="V531" s="57" t="s">
        <v>39</v>
      </c>
    </row>
    <row r="532" spans="1:22" ht="45.75" customHeight="1" x14ac:dyDescent="0.25">
      <c r="A532" s="18">
        <v>2</v>
      </c>
      <c r="B532" s="18" t="s">
        <v>567</v>
      </c>
      <c r="C532" s="35" t="s">
        <v>23</v>
      </c>
      <c r="D532" s="35">
        <v>1969</v>
      </c>
      <c r="E532" s="35" t="s">
        <v>22</v>
      </c>
      <c r="F532" s="35" t="s">
        <v>495</v>
      </c>
      <c r="G532" s="10">
        <v>2</v>
      </c>
      <c r="H532" s="10">
        <v>2</v>
      </c>
      <c r="I532" s="58">
        <v>727</v>
      </c>
      <c r="J532" s="58">
        <v>690.47</v>
      </c>
      <c r="K532" s="58">
        <v>727</v>
      </c>
      <c r="L532" s="61">
        <v>23</v>
      </c>
      <c r="M532" s="58">
        <f t="shared" si="113"/>
        <v>716822</v>
      </c>
      <c r="N532" s="58">
        <v>0</v>
      </c>
      <c r="O532" s="58">
        <v>0</v>
      </c>
      <c r="P532" s="58">
        <v>0</v>
      </c>
      <c r="Q532" s="58">
        <f>'Таблица 3 '!C529</f>
        <v>716822</v>
      </c>
      <c r="R532" s="58">
        <f t="shared" si="114"/>
        <v>716822</v>
      </c>
      <c r="S532" s="58">
        <v>0</v>
      </c>
      <c r="T532" s="67">
        <f t="shared" si="115"/>
        <v>1038.1653076889654</v>
      </c>
      <c r="U532" s="67">
        <v>1038.1653076889654</v>
      </c>
      <c r="V532" s="57" t="s">
        <v>39</v>
      </c>
    </row>
    <row r="533" spans="1:22" ht="45.75" customHeight="1" x14ac:dyDescent="0.25">
      <c r="A533" s="18">
        <v>3</v>
      </c>
      <c r="B533" s="18" t="s">
        <v>563</v>
      </c>
      <c r="C533" s="35" t="s">
        <v>23</v>
      </c>
      <c r="D533" s="35">
        <v>1961</v>
      </c>
      <c r="E533" s="35" t="s">
        <v>22</v>
      </c>
      <c r="F533" s="35" t="s">
        <v>495</v>
      </c>
      <c r="G533" s="10">
        <v>2</v>
      </c>
      <c r="H533" s="10">
        <v>2</v>
      </c>
      <c r="I533" s="58">
        <v>642.1</v>
      </c>
      <c r="J533" s="58">
        <v>642.1</v>
      </c>
      <c r="K533" s="58">
        <v>602.80000000000007</v>
      </c>
      <c r="L533" s="61">
        <v>36</v>
      </c>
      <c r="M533" s="58">
        <f t="shared" si="113"/>
        <v>633110.6</v>
      </c>
      <c r="N533" s="58">
        <v>0</v>
      </c>
      <c r="O533" s="58">
        <v>0</v>
      </c>
      <c r="P533" s="58">
        <v>0</v>
      </c>
      <c r="Q533" s="58">
        <f>'Таблица 3 '!C530</f>
        <v>633110.6</v>
      </c>
      <c r="R533" s="58">
        <f t="shared" si="114"/>
        <v>633110.6</v>
      </c>
      <c r="S533" s="58">
        <v>0</v>
      </c>
      <c r="T533" s="67">
        <f t="shared" si="115"/>
        <v>985.99999999999989</v>
      </c>
      <c r="U533" s="67">
        <v>985.99999999999989</v>
      </c>
      <c r="V533" s="57" t="s">
        <v>39</v>
      </c>
    </row>
    <row r="534" spans="1:22" ht="45.75" customHeight="1" x14ac:dyDescent="0.25">
      <c r="A534" s="18">
        <v>4</v>
      </c>
      <c r="B534" s="18" t="s">
        <v>564</v>
      </c>
      <c r="C534" s="35" t="s">
        <v>23</v>
      </c>
      <c r="D534" s="35">
        <v>1961</v>
      </c>
      <c r="E534" s="35" t="s">
        <v>22</v>
      </c>
      <c r="F534" s="35" t="s">
        <v>495</v>
      </c>
      <c r="G534" s="10">
        <v>2</v>
      </c>
      <c r="H534" s="10">
        <v>2</v>
      </c>
      <c r="I534" s="58">
        <v>636.5</v>
      </c>
      <c r="J534" s="58">
        <v>636.5</v>
      </c>
      <c r="K534" s="58">
        <v>636.5</v>
      </c>
      <c r="L534" s="61">
        <v>27</v>
      </c>
      <c r="M534" s="58">
        <f t="shared" si="113"/>
        <v>627589</v>
      </c>
      <c r="N534" s="58">
        <v>0</v>
      </c>
      <c r="O534" s="58">
        <v>0</v>
      </c>
      <c r="P534" s="58">
        <v>0</v>
      </c>
      <c r="Q534" s="58">
        <f>'Таблица 3 '!C531</f>
        <v>627589</v>
      </c>
      <c r="R534" s="58">
        <f t="shared" si="114"/>
        <v>627589</v>
      </c>
      <c r="S534" s="58">
        <v>0</v>
      </c>
      <c r="T534" s="67">
        <f t="shared" si="115"/>
        <v>986</v>
      </c>
      <c r="U534" s="67">
        <v>986</v>
      </c>
      <c r="V534" s="57" t="s">
        <v>39</v>
      </c>
    </row>
    <row r="535" spans="1:22" ht="45.75" customHeight="1" x14ac:dyDescent="0.25">
      <c r="A535" s="18">
        <v>5</v>
      </c>
      <c r="B535" s="18" t="s">
        <v>565</v>
      </c>
      <c r="C535" s="35" t="s">
        <v>23</v>
      </c>
      <c r="D535" s="35">
        <v>1971</v>
      </c>
      <c r="E535" s="35" t="s">
        <v>22</v>
      </c>
      <c r="F535" s="35" t="s">
        <v>495</v>
      </c>
      <c r="G535" s="10">
        <v>2</v>
      </c>
      <c r="H535" s="10">
        <v>2</v>
      </c>
      <c r="I535" s="58">
        <v>670.8</v>
      </c>
      <c r="J535" s="58">
        <v>670.8</v>
      </c>
      <c r="K535" s="58">
        <v>641.09999999999991</v>
      </c>
      <c r="L535" s="61">
        <v>25</v>
      </c>
      <c r="M535" s="58">
        <f t="shared" si="113"/>
        <v>661408.80000000005</v>
      </c>
      <c r="N535" s="58">
        <v>0</v>
      </c>
      <c r="O535" s="58">
        <v>0</v>
      </c>
      <c r="P535" s="58">
        <v>0</v>
      </c>
      <c r="Q535" s="58">
        <f>'Таблица 3 '!C532</f>
        <v>661408.80000000005</v>
      </c>
      <c r="R535" s="58">
        <f t="shared" si="114"/>
        <v>661408.80000000005</v>
      </c>
      <c r="S535" s="58">
        <v>0</v>
      </c>
      <c r="T535" s="67">
        <f t="shared" si="115"/>
        <v>986.00000000000011</v>
      </c>
      <c r="U535" s="67">
        <v>986.00000000000011</v>
      </c>
      <c r="V535" s="57" t="s">
        <v>39</v>
      </c>
    </row>
    <row r="536" spans="1:22" ht="45.75" customHeight="1" x14ac:dyDescent="0.25">
      <c r="A536" s="18">
        <v>6</v>
      </c>
      <c r="B536" s="18" t="s">
        <v>566</v>
      </c>
      <c r="C536" s="35" t="s">
        <v>23</v>
      </c>
      <c r="D536" s="35">
        <v>1961</v>
      </c>
      <c r="E536" s="35" t="s">
        <v>22</v>
      </c>
      <c r="F536" s="35" t="s">
        <v>495</v>
      </c>
      <c r="G536" s="10">
        <v>2</v>
      </c>
      <c r="H536" s="10">
        <v>2</v>
      </c>
      <c r="I536" s="58">
        <v>1224</v>
      </c>
      <c r="J536" s="58">
        <v>1224</v>
      </c>
      <c r="K536" s="58">
        <v>1132.3</v>
      </c>
      <c r="L536" s="61">
        <v>28</v>
      </c>
      <c r="M536" s="58">
        <f t="shared" si="113"/>
        <v>651746</v>
      </c>
      <c r="N536" s="58">
        <v>0</v>
      </c>
      <c r="O536" s="58">
        <v>0</v>
      </c>
      <c r="P536" s="58">
        <v>0</v>
      </c>
      <c r="Q536" s="58">
        <f>'Таблица 3 '!C533</f>
        <v>651746</v>
      </c>
      <c r="R536" s="58">
        <f t="shared" si="114"/>
        <v>651746</v>
      </c>
      <c r="S536" s="58">
        <v>0</v>
      </c>
      <c r="T536" s="67">
        <f t="shared" si="115"/>
        <v>532.47222222222217</v>
      </c>
      <c r="U536" s="67">
        <v>532.47222222222217</v>
      </c>
      <c r="V536" s="57" t="s">
        <v>39</v>
      </c>
    </row>
    <row r="537" spans="1:22" ht="45.75" customHeight="1" x14ac:dyDescent="0.25">
      <c r="A537" s="18">
        <v>7</v>
      </c>
      <c r="B537" s="18" t="s">
        <v>568</v>
      </c>
      <c r="C537" s="35" t="s">
        <v>23</v>
      </c>
      <c r="D537" s="35">
        <v>1961</v>
      </c>
      <c r="E537" s="35" t="s">
        <v>22</v>
      </c>
      <c r="F537" s="35" t="s">
        <v>495</v>
      </c>
      <c r="G537" s="10">
        <v>2</v>
      </c>
      <c r="H537" s="10">
        <v>2</v>
      </c>
      <c r="I537" s="58">
        <v>1268</v>
      </c>
      <c r="J537" s="58">
        <v>719</v>
      </c>
      <c r="K537" s="58">
        <v>719</v>
      </c>
      <c r="L537" s="61">
        <v>31</v>
      </c>
      <c r="M537" s="58">
        <f t="shared" si="113"/>
        <v>1249853.6000000001</v>
      </c>
      <c r="N537" s="58">
        <v>0</v>
      </c>
      <c r="O537" s="58">
        <v>0</v>
      </c>
      <c r="P537" s="58">
        <v>0</v>
      </c>
      <c r="Q537" s="58">
        <f>'Таблица 3 '!C534</f>
        <v>1249853.6000000001</v>
      </c>
      <c r="R537" s="58">
        <f t="shared" si="114"/>
        <v>1249853.6000000001</v>
      </c>
      <c r="S537" s="58">
        <v>0</v>
      </c>
      <c r="T537" s="67">
        <f t="shared" si="115"/>
        <v>1738.3221140472881</v>
      </c>
      <c r="U537" s="67">
        <v>1738.3221140472881</v>
      </c>
      <c r="V537" s="57" t="s">
        <v>39</v>
      </c>
    </row>
    <row r="538" spans="1:22" ht="45.75" customHeight="1" x14ac:dyDescent="0.25">
      <c r="A538" s="18">
        <v>8</v>
      </c>
      <c r="B538" s="18" t="s">
        <v>569</v>
      </c>
      <c r="C538" s="35" t="s">
        <v>23</v>
      </c>
      <c r="D538" s="35">
        <v>1988</v>
      </c>
      <c r="E538" s="35" t="s">
        <v>22</v>
      </c>
      <c r="F538" s="35" t="s">
        <v>394</v>
      </c>
      <c r="G538" s="10">
        <v>2</v>
      </c>
      <c r="H538" s="10">
        <v>3</v>
      </c>
      <c r="I538" s="58">
        <v>1492</v>
      </c>
      <c r="J538" s="58">
        <v>828</v>
      </c>
      <c r="K538" s="58">
        <v>780</v>
      </c>
      <c r="L538" s="61">
        <v>32</v>
      </c>
      <c r="M538" s="58">
        <f t="shared" si="113"/>
        <v>1471407.8</v>
      </c>
      <c r="N538" s="58">
        <v>0</v>
      </c>
      <c r="O538" s="58">
        <v>0</v>
      </c>
      <c r="P538" s="58">
        <v>0</v>
      </c>
      <c r="Q538" s="58">
        <f>'Таблица 3 '!C535</f>
        <v>1471407.8</v>
      </c>
      <c r="R538" s="58">
        <f t="shared" si="114"/>
        <v>1471407.8</v>
      </c>
      <c r="S538" s="58">
        <v>0</v>
      </c>
      <c r="T538" s="67">
        <f t="shared" si="115"/>
        <v>1777.0625603864735</v>
      </c>
      <c r="U538" s="67">
        <v>1777.0625603864735</v>
      </c>
      <c r="V538" s="57" t="s">
        <v>39</v>
      </c>
    </row>
    <row r="539" spans="1:22" s="9" customFormat="1" ht="30" customHeight="1" x14ac:dyDescent="0.25">
      <c r="A539" s="45" t="s">
        <v>593</v>
      </c>
      <c r="B539" s="45"/>
      <c r="C539" s="56" t="s">
        <v>226</v>
      </c>
      <c r="D539" s="56" t="s">
        <v>226</v>
      </c>
      <c r="E539" s="56" t="s">
        <v>226</v>
      </c>
      <c r="F539" s="56" t="s">
        <v>226</v>
      </c>
      <c r="G539" s="21" t="s">
        <v>226</v>
      </c>
      <c r="H539" s="21" t="s">
        <v>226</v>
      </c>
      <c r="I539" s="59">
        <f>I540</f>
        <v>572.79999999999995</v>
      </c>
      <c r="J539" s="59">
        <f t="shared" ref="J539:S539" si="116">J540</f>
        <v>540.9</v>
      </c>
      <c r="K539" s="59">
        <f t="shared" si="116"/>
        <v>487.4</v>
      </c>
      <c r="L539" s="60">
        <f t="shared" si="116"/>
        <v>24</v>
      </c>
      <c r="M539" s="59">
        <f t="shared" si="116"/>
        <v>2247650.4500000002</v>
      </c>
      <c r="N539" s="59">
        <f t="shared" si="116"/>
        <v>0</v>
      </c>
      <c r="O539" s="59">
        <f t="shared" si="116"/>
        <v>0</v>
      </c>
      <c r="P539" s="59">
        <f t="shared" si="116"/>
        <v>0</v>
      </c>
      <c r="Q539" s="59">
        <f t="shared" si="116"/>
        <v>2247650.4500000002</v>
      </c>
      <c r="R539" s="59">
        <f t="shared" si="116"/>
        <v>2247650.4500000002</v>
      </c>
      <c r="S539" s="59">
        <f t="shared" si="116"/>
        <v>0</v>
      </c>
      <c r="T539" s="68" t="s">
        <v>22</v>
      </c>
      <c r="U539" s="68" t="s">
        <v>22</v>
      </c>
      <c r="V539" s="62" t="s">
        <v>22</v>
      </c>
    </row>
    <row r="540" spans="1:22" ht="45.75" customHeight="1" x14ac:dyDescent="0.25">
      <c r="A540" s="18">
        <v>1</v>
      </c>
      <c r="B540" s="18" t="s">
        <v>237</v>
      </c>
      <c r="C540" s="35" t="s">
        <v>23</v>
      </c>
      <c r="D540" s="35" t="s">
        <v>141</v>
      </c>
      <c r="E540" s="35">
        <v>2020</v>
      </c>
      <c r="F540" s="35" t="s">
        <v>393</v>
      </c>
      <c r="G540" s="10">
        <v>2</v>
      </c>
      <c r="H540" s="10">
        <v>3</v>
      </c>
      <c r="I540" s="58">
        <v>572.79999999999995</v>
      </c>
      <c r="J540" s="58">
        <v>540.9</v>
      </c>
      <c r="K540" s="58">
        <v>487.4</v>
      </c>
      <c r="L540" s="61">
        <v>24</v>
      </c>
      <c r="M540" s="58">
        <f>SUM(N540:Q540)</f>
        <v>2247650.4500000002</v>
      </c>
      <c r="N540" s="58">
        <v>0</v>
      </c>
      <c r="O540" s="58">
        <v>0</v>
      </c>
      <c r="P540" s="58">
        <v>0</v>
      </c>
      <c r="Q540" s="58">
        <f>'Таблица 3 '!C537</f>
        <v>2247650.4500000002</v>
      </c>
      <c r="R540" s="58">
        <f>Q540</f>
        <v>2247650.4500000002</v>
      </c>
      <c r="S540" s="58">
        <v>0</v>
      </c>
      <c r="T540" s="67">
        <f>M540/J540</f>
        <v>4155.3899981512295</v>
      </c>
      <c r="U540" s="67">
        <v>4155.3899981512295</v>
      </c>
      <c r="V540" s="57" t="s">
        <v>39</v>
      </c>
    </row>
    <row r="541" spans="1:22" s="9" customFormat="1" ht="30.75" customHeight="1" x14ac:dyDescent="0.25">
      <c r="A541" s="45" t="s">
        <v>73</v>
      </c>
      <c r="B541" s="45"/>
      <c r="C541" s="56" t="s">
        <v>226</v>
      </c>
      <c r="D541" s="56" t="s">
        <v>226</v>
      </c>
      <c r="E541" s="56" t="s">
        <v>226</v>
      </c>
      <c r="F541" s="56" t="s">
        <v>226</v>
      </c>
      <c r="G541" s="21" t="s">
        <v>226</v>
      </c>
      <c r="H541" s="21" t="s">
        <v>226</v>
      </c>
      <c r="I541" s="59">
        <f>I542</f>
        <v>3614</v>
      </c>
      <c r="J541" s="59">
        <f t="shared" ref="J541:S542" si="117">J542</f>
        <v>2367.17</v>
      </c>
      <c r="K541" s="59">
        <f t="shared" si="117"/>
        <v>2130.23</v>
      </c>
      <c r="L541" s="60">
        <f t="shared" si="117"/>
        <v>133</v>
      </c>
      <c r="M541" s="59">
        <f t="shared" si="117"/>
        <v>6971268.3066000007</v>
      </c>
      <c r="N541" s="59">
        <f t="shared" si="117"/>
        <v>0</v>
      </c>
      <c r="O541" s="59">
        <f t="shared" si="117"/>
        <v>0</v>
      </c>
      <c r="P541" s="59">
        <f t="shared" si="117"/>
        <v>0</v>
      </c>
      <c r="Q541" s="59">
        <f t="shared" si="117"/>
        <v>6971268.3066000007</v>
      </c>
      <c r="R541" s="59">
        <f t="shared" si="117"/>
        <v>6971268.3066000007</v>
      </c>
      <c r="S541" s="59">
        <f t="shared" si="117"/>
        <v>0</v>
      </c>
      <c r="T541" s="68" t="s">
        <v>22</v>
      </c>
      <c r="U541" s="68" t="s">
        <v>22</v>
      </c>
      <c r="V541" s="62" t="s">
        <v>22</v>
      </c>
    </row>
    <row r="542" spans="1:22" s="9" customFormat="1" ht="26.25" customHeight="1" x14ac:dyDescent="0.25">
      <c r="A542" s="45" t="s">
        <v>383</v>
      </c>
      <c r="B542" s="45"/>
      <c r="C542" s="56" t="s">
        <v>226</v>
      </c>
      <c r="D542" s="56" t="s">
        <v>226</v>
      </c>
      <c r="E542" s="56" t="s">
        <v>226</v>
      </c>
      <c r="F542" s="56" t="s">
        <v>226</v>
      </c>
      <c r="G542" s="21" t="s">
        <v>226</v>
      </c>
      <c r="H542" s="21" t="s">
        <v>226</v>
      </c>
      <c r="I542" s="59">
        <f>I543</f>
        <v>3614</v>
      </c>
      <c r="J542" s="59">
        <f t="shared" si="117"/>
        <v>2367.17</v>
      </c>
      <c r="K542" s="59">
        <f t="shared" si="117"/>
        <v>2130.23</v>
      </c>
      <c r="L542" s="60">
        <f t="shared" si="117"/>
        <v>133</v>
      </c>
      <c r="M542" s="59">
        <f t="shared" si="117"/>
        <v>6971268.3066000007</v>
      </c>
      <c r="N542" s="59">
        <f t="shared" si="117"/>
        <v>0</v>
      </c>
      <c r="O542" s="59">
        <f t="shared" si="117"/>
        <v>0</v>
      </c>
      <c r="P542" s="59">
        <f t="shared" si="117"/>
        <v>0</v>
      </c>
      <c r="Q542" s="59">
        <f t="shared" si="117"/>
        <v>6971268.3066000007</v>
      </c>
      <c r="R542" s="59">
        <f t="shared" si="117"/>
        <v>6971268.3066000007</v>
      </c>
      <c r="S542" s="59">
        <f t="shared" si="117"/>
        <v>0</v>
      </c>
      <c r="T542" s="68" t="s">
        <v>22</v>
      </c>
      <c r="U542" s="68" t="s">
        <v>22</v>
      </c>
      <c r="V542" s="62" t="s">
        <v>22</v>
      </c>
    </row>
    <row r="543" spans="1:22" ht="45" x14ac:dyDescent="0.25">
      <c r="A543" s="18">
        <v>1</v>
      </c>
      <c r="B543" s="18" t="s">
        <v>664</v>
      </c>
      <c r="C543" s="35" t="s">
        <v>23</v>
      </c>
      <c r="D543" s="35" t="s">
        <v>74</v>
      </c>
      <c r="E543" s="35" t="s">
        <v>22</v>
      </c>
      <c r="F543" s="35" t="s">
        <v>393</v>
      </c>
      <c r="G543" s="10">
        <v>5</v>
      </c>
      <c r="H543" s="10">
        <v>4</v>
      </c>
      <c r="I543" s="58">
        <v>3614</v>
      </c>
      <c r="J543" s="58">
        <v>2367.17</v>
      </c>
      <c r="K543" s="58">
        <v>2130.23</v>
      </c>
      <c r="L543" s="61">
        <v>133</v>
      </c>
      <c r="M543" s="58">
        <f>SUM(N543:Q543)</f>
        <v>6971268.3066000007</v>
      </c>
      <c r="N543" s="58">
        <v>0</v>
      </c>
      <c r="O543" s="58">
        <v>0</v>
      </c>
      <c r="P543" s="58">
        <v>0</v>
      </c>
      <c r="Q543" s="58">
        <f>'Таблица 3 '!C540</f>
        <v>6971268.3066000007</v>
      </c>
      <c r="R543" s="58">
        <f>Q543</f>
        <v>6971268.3066000007</v>
      </c>
      <c r="S543" s="58">
        <v>0</v>
      </c>
      <c r="T543" s="67">
        <f>M543/J543</f>
        <v>2944.98</v>
      </c>
      <c r="U543" s="67">
        <v>2944.98</v>
      </c>
      <c r="V543" s="57" t="s">
        <v>39</v>
      </c>
    </row>
    <row r="544" spans="1:22" s="9" customFormat="1" ht="33" customHeight="1" x14ac:dyDescent="0.25">
      <c r="A544" s="45" t="s">
        <v>163</v>
      </c>
      <c r="B544" s="45"/>
      <c r="C544" s="56" t="s">
        <v>226</v>
      </c>
      <c r="D544" s="56" t="s">
        <v>226</v>
      </c>
      <c r="E544" s="56" t="s">
        <v>226</v>
      </c>
      <c r="F544" s="56" t="s">
        <v>226</v>
      </c>
      <c r="G544" s="21" t="s">
        <v>226</v>
      </c>
      <c r="H544" s="21" t="s">
        <v>226</v>
      </c>
      <c r="I544" s="59">
        <f>I545+I566</f>
        <v>42348.71</v>
      </c>
      <c r="J544" s="59">
        <f t="shared" ref="J544:S544" si="118">J545+J566</f>
        <v>33378.869999999995</v>
      </c>
      <c r="K544" s="59">
        <f t="shared" si="118"/>
        <v>32030.170000000002</v>
      </c>
      <c r="L544" s="60">
        <f t="shared" si="118"/>
        <v>1262</v>
      </c>
      <c r="M544" s="59">
        <f t="shared" si="118"/>
        <v>81780705.336600006</v>
      </c>
      <c r="N544" s="59">
        <f t="shared" si="118"/>
        <v>0</v>
      </c>
      <c r="O544" s="59">
        <f t="shared" si="118"/>
        <v>0</v>
      </c>
      <c r="P544" s="59">
        <f t="shared" si="118"/>
        <v>0</v>
      </c>
      <c r="Q544" s="59">
        <f t="shared" si="118"/>
        <v>81780705.336600006</v>
      </c>
      <c r="R544" s="59">
        <f t="shared" si="118"/>
        <v>81780705.336600006</v>
      </c>
      <c r="S544" s="59">
        <f t="shared" si="118"/>
        <v>0</v>
      </c>
      <c r="T544" s="68" t="s">
        <v>22</v>
      </c>
      <c r="U544" s="68" t="s">
        <v>22</v>
      </c>
      <c r="V544" s="62" t="s">
        <v>22</v>
      </c>
    </row>
    <row r="545" spans="1:22" s="9" customFormat="1" ht="30" customHeight="1" x14ac:dyDescent="0.25">
      <c r="A545" s="45" t="s">
        <v>165</v>
      </c>
      <c r="B545" s="45"/>
      <c r="C545" s="56" t="s">
        <v>226</v>
      </c>
      <c r="D545" s="56" t="s">
        <v>226</v>
      </c>
      <c r="E545" s="56" t="s">
        <v>226</v>
      </c>
      <c r="F545" s="56" t="s">
        <v>226</v>
      </c>
      <c r="G545" s="21" t="s">
        <v>226</v>
      </c>
      <c r="H545" s="21" t="s">
        <v>226</v>
      </c>
      <c r="I545" s="59">
        <f>SUM(I546:I565)</f>
        <v>38271.61</v>
      </c>
      <c r="J545" s="59">
        <f t="shared" ref="J545:S545" si="119">SUM(J546:J565)</f>
        <v>29733.37</v>
      </c>
      <c r="K545" s="59">
        <f t="shared" si="119"/>
        <v>28574.870000000003</v>
      </c>
      <c r="L545" s="60">
        <f t="shared" si="119"/>
        <v>1091</v>
      </c>
      <c r="M545" s="59">
        <f t="shared" si="119"/>
        <v>66636987.196599998</v>
      </c>
      <c r="N545" s="59">
        <f t="shared" si="119"/>
        <v>0</v>
      </c>
      <c r="O545" s="59">
        <f t="shared" si="119"/>
        <v>0</v>
      </c>
      <c r="P545" s="59">
        <f t="shared" si="119"/>
        <v>0</v>
      </c>
      <c r="Q545" s="59">
        <f t="shared" si="119"/>
        <v>66636987.196599998</v>
      </c>
      <c r="R545" s="59">
        <f t="shared" si="119"/>
        <v>66636987.196599998</v>
      </c>
      <c r="S545" s="59">
        <f t="shared" si="119"/>
        <v>0</v>
      </c>
      <c r="T545" s="68" t="s">
        <v>22</v>
      </c>
      <c r="U545" s="68" t="s">
        <v>22</v>
      </c>
      <c r="V545" s="62" t="s">
        <v>22</v>
      </c>
    </row>
    <row r="546" spans="1:22" ht="45.75" customHeight="1" x14ac:dyDescent="0.25">
      <c r="A546" s="18">
        <v>1</v>
      </c>
      <c r="B546" s="18" t="s">
        <v>176</v>
      </c>
      <c r="C546" s="35" t="s">
        <v>23</v>
      </c>
      <c r="D546" s="35">
        <v>1971</v>
      </c>
      <c r="E546" s="35" t="s">
        <v>22</v>
      </c>
      <c r="F546" s="35" t="s">
        <v>393</v>
      </c>
      <c r="G546" s="10">
        <v>5</v>
      </c>
      <c r="H546" s="10">
        <v>4</v>
      </c>
      <c r="I546" s="58">
        <v>4306.42</v>
      </c>
      <c r="J546" s="58">
        <v>3141.12</v>
      </c>
      <c r="K546" s="58">
        <v>3012.72</v>
      </c>
      <c r="L546" s="61">
        <v>76</v>
      </c>
      <c r="M546" s="58">
        <f>SUM(N546:Q546)</f>
        <v>7063986.3700000001</v>
      </c>
      <c r="N546" s="58">
        <v>0</v>
      </c>
      <c r="O546" s="58">
        <v>0</v>
      </c>
      <c r="P546" s="58">
        <v>0</v>
      </c>
      <c r="Q546" s="58">
        <f>'Таблица 3 '!C543</f>
        <v>7063986.3700000001</v>
      </c>
      <c r="R546" s="58">
        <f>Q546</f>
        <v>7063986.3700000001</v>
      </c>
      <c r="S546" s="58">
        <v>0</v>
      </c>
      <c r="T546" s="67">
        <f>M546/J546</f>
        <v>2248.8750413865118</v>
      </c>
      <c r="U546" s="67">
        <v>2248.8750413865118</v>
      </c>
      <c r="V546" s="57" t="s">
        <v>39</v>
      </c>
    </row>
    <row r="547" spans="1:22" ht="45.75" customHeight="1" x14ac:dyDescent="0.25">
      <c r="A547" s="18">
        <v>2</v>
      </c>
      <c r="B547" s="18" t="s">
        <v>175</v>
      </c>
      <c r="C547" s="35" t="s">
        <v>23</v>
      </c>
      <c r="D547" s="35">
        <v>1970</v>
      </c>
      <c r="E547" s="35" t="s">
        <v>22</v>
      </c>
      <c r="F547" s="35" t="s">
        <v>393</v>
      </c>
      <c r="G547" s="10">
        <v>2</v>
      </c>
      <c r="H547" s="10">
        <v>2</v>
      </c>
      <c r="I547" s="58">
        <v>836.2</v>
      </c>
      <c r="J547" s="58">
        <v>732.9</v>
      </c>
      <c r="K547" s="58">
        <v>732.9</v>
      </c>
      <c r="L547" s="61">
        <v>31</v>
      </c>
      <c r="M547" s="58">
        <f t="shared" ref="M547:M588" si="120">SUM(N547:Q547)</f>
        <v>385149.6</v>
      </c>
      <c r="N547" s="58">
        <v>0</v>
      </c>
      <c r="O547" s="58">
        <v>0</v>
      </c>
      <c r="P547" s="58">
        <v>0</v>
      </c>
      <c r="Q547" s="58">
        <f>'Таблица 3 '!C544</f>
        <v>385149.6</v>
      </c>
      <c r="R547" s="58">
        <f t="shared" ref="R547:R588" si="121">Q547</f>
        <v>385149.6</v>
      </c>
      <c r="S547" s="58">
        <v>0</v>
      </c>
      <c r="T547" s="67">
        <f>M547/J547</f>
        <v>525.51453131395829</v>
      </c>
      <c r="U547" s="67">
        <v>525.51453131395829</v>
      </c>
      <c r="V547" s="57" t="s">
        <v>39</v>
      </c>
    </row>
    <row r="548" spans="1:22" ht="45.75" customHeight="1" x14ac:dyDescent="0.25">
      <c r="A548" s="18">
        <v>3</v>
      </c>
      <c r="B548" s="18" t="s">
        <v>538</v>
      </c>
      <c r="C548" s="35" t="s">
        <v>23</v>
      </c>
      <c r="D548" s="35">
        <v>1966</v>
      </c>
      <c r="E548" s="35" t="s">
        <v>22</v>
      </c>
      <c r="F548" s="35" t="s">
        <v>393</v>
      </c>
      <c r="G548" s="10">
        <v>2</v>
      </c>
      <c r="H548" s="10">
        <v>2</v>
      </c>
      <c r="I548" s="58">
        <v>393.9</v>
      </c>
      <c r="J548" s="58">
        <v>364.4</v>
      </c>
      <c r="K548" s="58">
        <v>322.2</v>
      </c>
      <c r="L548" s="61">
        <v>19</v>
      </c>
      <c r="M548" s="58">
        <f t="shared" si="120"/>
        <v>359298.4</v>
      </c>
      <c r="N548" s="58">
        <v>0</v>
      </c>
      <c r="O548" s="58">
        <v>0</v>
      </c>
      <c r="P548" s="58">
        <v>0</v>
      </c>
      <c r="Q548" s="58">
        <f>'Таблица 3 '!C545</f>
        <v>359298.4</v>
      </c>
      <c r="R548" s="58">
        <f t="shared" si="121"/>
        <v>359298.4</v>
      </c>
      <c r="S548" s="58">
        <v>0</v>
      </c>
      <c r="T548" s="67">
        <f>M548/J548</f>
        <v>986.00000000000011</v>
      </c>
      <c r="U548" s="67">
        <v>986.00000000000011</v>
      </c>
      <c r="V548" s="57" t="s">
        <v>39</v>
      </c>
    </row>
    <row r="549" spans="1:22" ht="45.75" customHeight="1" x14ac:dyDescent="0.25">
      <c r="A549" s="18">
        <v>4</v>
      </c>
      <c r="B549" s="18" t="s">
        <v>166</v>
      </c>
      <c r="C549" s="35" t="s">
        <v>23</v>
      </c>
      <c r="D549" s="35">
        <v>1982</v>
      </c>
      <c r="E549" s="35" t="s">
        <v>22</v>
      </c>
      <c r="F549" s="35" t="s">
        <v>393</v>
      </c>
      <c r="G549" s="10">
        <v>5</v>
      </c>
      <c r="H549" s="10">
        <v>10</v>
      </c>
      <c r="I549" s="58">
        <v>9305.5</v>
      </c>
      <c r="J549" s="58">
        <v>6793.61</v>
      </c>
      <c r="K549" s="58">
        <v>6458.21</v>
      </c>
      <c r="L549" s="61">
        <v>230</v>
      </c>
      <c r="M549" s="58">
        <f t="shared" si="120"/>
        <v>22512868.6263</v>
      </c>
      <c r="N549" s="58">
        <v>0</v>
      </c>
      <c r="O549" s="58">
        <v>0</v>
      </c>
      <c r="P549" s="58">
        <v>0</v>
      </c>
      <c r="Q549" s="58">
        <f>'Таблица 3 '!C546</f>
        <v>22512868.6263</v>
      </c>
      <c r="R549" s="58">
        <f t="shared" si="121"/>
        <v>22512868.6263</v>
      </c>
      <c r="S549" s="58">
        <v>0</v>
      </c>
      <c r="T549" s="67">
        <f>M549/J549</f>
        <v>3313.83</v>
      </c>
      <c r="U549" s="67">
        <v>3313.83</v>
      </c>
      <c r="V549" s="57" t="s">
        <v>39</v>
      </c>
    </row>
    <row r="550" spans="1:22" ht="45.75" customHeight="1" x14ac:dyDescent="0.25">
      <c r="A550" s="18">
        <v>5</v>
      </c>
      <c r="B550" s="18" t="s">
        <v>713</v>
      </c>
      <c r="C550" s="35" t="s">
        <v>23</v>
      </c>
      <c r="D550" s="35">
        <v>1986</v>
      </c>
      <c r="E550" s="35" t="s">
        <v>22</v>
      </c>
      <c r="F550" s="35" t="s">
        <v>393</v>
      </c>
      <c r="G550" s="10">
        <v>5</v>
      </c>
      <c r="H550" s="10">
        <v>5</v>
      </c>
      <c r="I550" s="58">
        <v>8544.5</v>
      </c>
      <c r="J550" s="58">
        <v>5990.9</v>
      </c>
      <c r="K550" s="58">
        <v>5990.9</v>
      </c>
      <c r="L550" s="61">
        <v>253</v>
      </c>
      <c r="M550" s="58">
        <f t="shared" si="120"/>
        <v>1938420.7412999999</v>
      </c>
      <c r="N550" s="58">
        <v>0</v>
      </c>
      <c r="O550" s="58">
        <v>0</v>
      </c>
      <c r="P550" s="58">
        <v>0</v>
      </c>
      <c r="Q550" s="58">
        <f>'Таблица 3 '!C547</f>
        <v>1938420.7412999999</v>
      </c>
      <c r="R550" s="58">
        <f t="shared" si="121"/>
        <v>1938420.7412999999</v>
      </c>
      <c r="S550" s="58">
        <v>0</v>
      </c>
      <c r="T550" s="67">
        <f t="shared" ref="T550:T618" si="122">M550/J550</f>
        <v>323.56085751723447</v>
      </c>
      <c r="U550" s="67">
        <v>323.56085751723447</v>
      </c>
      <c r="V550" s="57" t="s">
        <v>39</v>
      </c>
    </row>
    <row r="551" spans="1:22" ht="45.75" customHeight="1" x14ac:dyDescent="0.25">
      <c r="A551" s="18">
        <v>6</v>
      </c>
      <c r="B551" s="18" t="s">
        <v>539</v>
      </c>
      <c r="C551" s="35" t="s">
        <v>23</v>
      </c>
      <c r="D551" s="35">
        <v>1980</v>
      </c>
      <c r="E551" s="35" t="s">
        <v>22</v>
      </c>
      <c r="F551" s="35" t="s">
        <v>495</v>
      </c>
      <c r="G551" s="10">
        <v>2</v>
      </c>
      <c r="H551" s="10">
        <v>3</v>
      </c>
      <c r="I551" s="58">
        <v>1321.8</v>
      </c>
      <c r="J551" s="58">
        <v>969</v>
      </c>
      <c r="K551" s="58">
        <v>969</v>
      </c>
      <c r="L551" s="61">
        <v>40</v>
      </c>
      <c r="M551" s="58">
        <f t="shared" si="120"/>
        <v>3568647.3</v>
      </c>
      <c r="N551" s="58">
        <v>0</v>
      </c>
      <c r="O551" s="58">
        <v>0</v>
      </c>
      <c r="P551" s="58">
        <v>0</v>
      </c>
      <c r="Q551" s="58">
        <f>'Таблица 3 '!C548</f>
        <v>3568647.3</v>
      </c>
      <c r="R551" s="58">
        <f t="shared" si="121"/>
        <v>3568647.3</v>
      </c>
      <c r="S551" s="58">
        <v>0</v>
      </c>
      <c r="T551" s="67">
        <f t="shared" si="122"/>
        <v>3682.8145510835911</v>
      </c>
      <c r="U551" s="67">
        <v>3682.8145510835911</v>
      </c>
      <c r="V551" s="57" t="s">
        <v>39</v>
      </c>
    </row>
    <row r="552" spans="1:22" ht="45.75" customHeight="1" x14ac:dyDescent="0.25">
      <c r="A552" s="18">
        <v>7</v>
      </c>
      <c r="B552" s="18" t="s">
        <v>540</v>
      </c>
      <c r="C552" s="35" t="s">
        <v>23</v>
      </c>
      <c r="D552" s="35">
        <v>1955</v>
      </c>
      <c r="E552" s="35" t="s">
        <v>22</v>
      </c>
      <c r="F552" s="35" t="s">
        <v>495</v>
      </c>
      <c r="G552" s="10">
        <v>2</v>
      </c>
      <c r="H552" s="10">
        <v>2</v>
      </c>
      <c r="I552" s="58">
        <v>472.2</v>
      </c>
      <c r="J552" s="58">
        <v>443</v>
      </c>
      <c r="K552" s="58">
        <v>443</v>
      </c>
      <c r="L552" s="61">
        <v>13</v>
      </c>
      <c r="M552" s="58">
        <f t="shared" si="120"/>
        <v>681895.5</v>
      </c>
      <c r="N552" s="58">
        <v>0</v>
      </c>
      <c r="O552" s="58">
        <v>0</v>
      </c>
      <c r="P552" s="58">
        <v>0</v>
      </c>
      <c r="Q552" s="58">
        <f>'Таблица 3 '!C549</f>
        <v>681895.5</v>
      </c>
      <c r="R552" s="58">
        <f t="shared" si="121"/>
        <v>681895.5</v>
      </c>
      <c r="S552" s="58">
        <v>0</v>
      </c>
      <c r="T552" s="67">
        <f t="shared" si="122"/>
        <v>1539.2674943566592</v>
      </c>
      <c r="U552" s="67">
        <v>1539.2674943566592</v>
      </c>
      <c r="V552" s="57" t="s">
        <v>39</v>
      </c>
    </row>
    <row r="553" spans="1:22" ht="45.75" customHeight="1" x14ac:dyDescent="0.25">
      <c r="A553" s="18">
        <v>8</v>
      </c>
      <c r="B553" s="18" t="s">
        <v>541</v>
      </c>
      <c r="C553" s="35" t="s">
        <v>23</v>
      </c>
      <c r="D553" s="35">
        <v>1969</v>
      </c>
      <c r="E553" s="35" t="s">
        <v>22</v>
      </c>
      <c r="F553" s="35" t="s">
        <v>495</v>
      </c>
      <c r="G553" s="10">
        <v>2</v>
      </c>
      <c r="H553" s="10">
        <v>2</v>
      </c>
      <c r="I553" s="58">
        <v>867.56</v>
      </c>
      <c r="J553" s="58">
        <v>780.8</v>
      </c>
      <c r="K553" s="58">
        <v>638.4</v>
      </c>
      <c r="L553" s="61">
        <v>27</v>
      </c>
      <c r="M553" s="58">
        <f t="shared" si="120"/>
        <v>969397</v>
      </c>
      <c r="N553" s="58">
        <v>0</v>
      </c>
      <c r="O553" s="58">
        <v>0</v>
      </c>
      <c r="P553" s="58">
        <v>0</v>
      </c>
      <c r="Q553" s="58">
        <f>'Таблица 3 '!C550</f>
        <v>969397</v>
      </c>
      <c r="R553" s="58">
        <f t="shared" si="121"/>
        <v>969397</v>
      </c>
      <c r="S553" s="58">
        <v>0</v>
      </c>
      <c r="T553" s="67">
        <f t="shared" si="122"/>
        <v>1241.5432889344263</v>
      </c>
      <c r="U553" s="67">
        <v>1241.5432889344263</v>
      </c>
      <c r="V553" s="57" t="s">
        <v>39</v>
      </c>
    </row>
    <row r="554" spans="1:22" ht="45.75" customHeight="1" x14ac:dyDescent="0.25">
      <c r="A554" s="18">
        <v>9</v>
      </c>
      <c r="B554" s="18" t="s">
        <v>169</v>
      </c>
      <c r="C554" s="35" t="s">
        <v>23</v>
      </c>
      <c r="D554" s="35">
        <v>1957</v>
      </c>
      <c r="E554" s="35">
        <v>2019</v>
      </c>
      <c r="F554" s="35" t="s">
        <v>393</v>
      </c>
      <c r="G554" s="10">
        <v>2</v>
      </c>
      <c r="H554" s="10">
        <v>2</v>
      </c>
      <c r="I554" s="58">
        <v>896</v>
      </c>
      <c r="J554" s="58">
        <v>830</v>
      </c>
      <c r="K554" s="58">
        <v>830</v>
      </c>
      <c r="L554" s="61">
        <v>25</v>
      </c>
      <c r="M554" s="58">
        <f t="shared" si="120"/>
        <v>5721199.2000000002</v>
      </c>
      <c r="N554" s="58">
        <v>0</v>
      </c>
      <c r="O554" s="58">
        <v>0</v>
      </c>
      <c r="P554" s="58">
        <v>0</v>
      </c>
      <c r="Q554" s="58">
        <f>'Таблица 3 '!C551</f>
        <v>5721199.2000000002</v>
      </c>
      <c r="R554" s="58">
        <f t="shared" si="121"/>
        <v>5721199.2000000002</v>
      </c>
      <c r="S554" s="58">
        <v>0</v>
      </c>
      <c r="T554" s="67">
        <f t="shared" si="122"/>
        <v>6893.0110843373495</v>
      </c>
      <c r="U554" s="67">
        <v>6893.0110843373495</v>
      </c>
      <c r="V554" s="57" t="s">
        <v>39</v>
      </c>
    </row>
    <row r="555" spans="1:22" ht="45.75" customHeight="1" x14ac:dyDescent="0.25">
      <c r="A555" s="18">
        <v>10</v>
      </c>
      <c r="B555" s="18" t="s">
        <v>542</v>
      </c>
      <c r="C555" s="35" t="s">
        <v>23</v>
      </c>
      <c r="D555" s="35">
        <v>1955</v>
      </c>
      <c r="E555" s="35" t="s">
        <v>22</v>
      </c>
      <c r="F555" s="35" t="s">
        <v>495</v>
      </c>
      <c r="G555" s="10">
        <v>2</v>
      </c>
      <c r="H555" s="10">
        <v>2</v>
      </c>
      <c r="I555" s="58">
        <v>440.9</v>
      </c>
      <c r="J555" s="58">
        <v>397.1</v>
      </c>
      <c r="K555" s="58">
        <v>397.1</v>
      </c>
      <c r="L555" s="61">
        <v>16</v>
      </c>
      <c r="M555" s="58">
        <f t="shared" si="120"/>
        <v>2340169.86</v>
      </c>
      <c r="N555" s="58">
        <v>0</v>
      </c>
      <c r="O555" s="58">
        <v>0</v>
      </c>
      <c r="P555" s="58">
        <v>0</v>
      </c>
      <c r="Q555" s="58">
        <f>'Таблица 3 '!C552</f>
        <v>2340169.86</v>
      </c>
      <c r="R555" s="58">
        <f t="shared" si="121"/>
        <v>2340169.86</v>
      </c>
      <c r="S555" s="58">
        <v>0</v>
      </c>
      <c r="T555" s="67">
        <f t="shared" si="122"/>
        <v>5893.1499874087121</v>
      </c>
      <c r="U555" s="67">
        <v>5893.1499874087121</v>
      </c>
      <c r="V555" s="57" t="s">
        <v>39</v>
      </c>
    </row>
    <row r="556" spans="1:22" ht="45.75" customHeight="1" x14ac:dyDescent="0.25">
      <c r="A556" s="18">
        <v>11</v>
      </c>
      <c r="B556" s="18" t="s">
        <v>543</v>
      </c>
      <c r="C556" s="35" t="s">
        <v>23</v>
      </c>
      <c r="D556" s="35">
        <v>1955</v>
      </c>
      <c r="E556" s="35" t="s">
        <v>22</v>
      </c>
      <c r="F556" s="35" t="s">
        <v>495</v>
      </c>
      <c r="G556" s="10">
        <v>2</v>
      </c>
      <c r="H556" s="10">
        <v>2</v>
      </c>
      <c r="I556" s="58">
        <v>437.6</v>
      </c>
      <c r="J556" s="58">
        <v>395</v>
      </c>
      <c r="K556" s="58">
        <v>395</v>
      </c>
      <c r="L556" s="61">
        <v>17</v>
      </c>
      <c r="M556" s="58">
        <f t="shared" si="120"/>
        <v>1456365</v>
      </c>
      <c r="N556" s="58">
        <v>0</v>
      </c>
      <c r="O556" s="58">
        <v>0</v>
      </c>
      <c r="P556" s="58">
        <v>0</v>
      </c>
      <c r="Q556" s="58">
        <f>'Таблица 3 '!C553</f>
        <v>1456365</v>
      </c>
      <c r="R556" s="58">
        <f t="shared" si="121"/>
        <v>1456365</v>
      </c>
      <c r="S556" s="58">
        <v>0</v>
      </c>
      <c r="T556" s="67">
        <f t="shared" si="122"/>
        <v>3687</v>
      </c>
      <c r="U556" s="67">
        <v>3687</v>
      </c>
      <c r="V556" s="57" t="s">
        <v>39</v>
      </c>
    </row>
    <row r="557" spans="1:22" ht="45.75" customHeight="1" x14ac:dyDescent="0.25">
      <c r="A557" s="18">
        <v>12</v>
      </c>
      <c r="B557" s="18" t="s">
        <v>544</v>
      </c>
      <c r="C557" s="35" t="s">
        <v>23</v>
      </c>
      <c r="D557" s="35">
        <v>1955</v>
      </c>
      <c r="E557" s="35" t="s">
        <v>22</v>
      </c>
      <c r="F557" s="35" t="s">
        <v>495</v>
      </c>
      <c r="G557" s="10">
        <v>2</v>
      </c>
      <c r="H557" s="10">
        <v>2</v>
      </c>
      <c r="I557" s="58">
        <v>444.5</v>
      </c>
      <c r="J557" s="58">
        <v>395.2</v>
      </c>
      <c r="K557" s="58">
        <v>395.2</v>
      </c>
      <c r="L557" s="61">
        <v>16</v>
      </c>
      <c r="M557" s="58">
        <f t="shared" si="120"/>
        <v>1680079.2</v>
      </c>
      <c r="N557" s="58">
        <v>0</v>
      </c>
      <c r="O557" s="58">
        <v>0</v>
      </c>
      <c r="P557" s="58">
        <v>0</v>
      </c>
      <c r="Q557" s="58">
        <f>'Таблица 3 '!C554</f>
        <v>1680079.2</v>
      </c>
      <c r="R557" s="58">
        <f t="shared" si="121"/>
        <v>1680079.2</v>
      </c>
      <c r="S557" s="58">
        <v>0</v>
      </c>
      <c r="T557" s="67">
        <f t="shared" si="122"/>
        <v>4251.2125506072871</v>
      </c>
      <c r="U557" s="67">
        <v>4251.2125506072871</v>
      </c>
      <c r="V557" s="57" t="s">
        <v>39</v>
      </c>
    </row>
    <row r="558" spans="1:22" ht="45.75" customHeight="1" x14ac:dyDescent="0.25">
      <c r="A558" s="18">
        <v>13</v>
      </c>
      <c r="B558" s="18" t="s">
        <v>177</v>
      </c>
      <c r="C558" s="35" t="s">
        <v>23</v>
      </c>
      <c r="D558" s="35">
        <v>1953</v>
      </c>
      <c r="E558" s="35" t="s">
        <v>22</v>
      </c>
      <c r="F558" s="35" t="s">
        <v>393</v>
      </c>
      <c r="G558" s="10">
        <v>2</v>
      </c>
      <c r="H558" s="10">
        <v>2</v>
      </c>
      <c r="I558" s="58">
        <v>1340.2</v>
      </c>
      <c r="J558" s="58">
        <v>1316.4</v>
      </c>
      <c r="K558" s="58">
        <v>1316.4</v>
      </c>
      <c r="L558" s="61">
        <v>46</v>
      </c>
      <c r="M558" s="58">
        <f t="shared" si="120"/>
        <v>6666815.6599999992</v>
      </c>
      <c r="N558" s="58">
        <v>0</v>
      </c>
      <c r="O558" s="58">
        <v>0</v>
      </c>
      <c r="P558" s="58">
        <v>0</v>
      </c>
      <c r="Q558" s="58">
        <f>'Таблица 3 '!C555</f>
        <v>6666815.6599999992</v>
      </c>
      <c r="R558" s="58">
        <f t="shared" si="121"/>
        <v>6666815.6599999992</v>
      </c>
      <c r="S558" s="58">
        <v>0</v>
      </c>
      <c r="T558" s="67">
        <f t="shared" si="122"/>
        <v>5064.4300060771793</v>
      </c>
      <c r="U558" s="67">
        <v>5064.4300060771793</v>
      </c>
      <c r="V558" s="57" t="s">
        <v>39</v>
      </c>
    </row>
    <row r="559" spans="1:22" ht="45.75" customHeight="1" x14ac:dyDescent="0.25">
      <c r="A559" s="18">
        <v>14</v>
      </c>
      <c r="B559" s="18" t="s">
        <v>178</v>
      </c>
      <c r="C559" s="35" t="s">
        <v>23</v>
      </c>
      <c r="D559" s="35">
        <v>1962</v>
      </c>
      <c r="E559" s="35" t="s">
        <v>22</v>
      </c>
      <c r="F559" s="35" t="s">
        <v>393</v>
      </c>
      <c r="G559" s="10">
        <v>2</v>
      </c>
      <c r="H559" s="10">
        <v>1</v>
      </c>
      <c r="I559" s="58">
        <v>236.6</v>
      </c>
      <c r="J559" s="58">
        <v>236.6</v>
      </c>
      <c r="K559" s="58">
        <v>236.6</v>
      </c>
      <c r="L559" s="61">
        <v>8</v>
      </c>
      <c r="M559" s="58">
        <f t="shared" si="120"/>
        <v>1875348.5860000001</v>
      </c>
      <c r="N559" s="58">
        <v>0</v>
      </c>
      <c r="O559" s="58">
        <v>0</v>
      </c>
      <c r="P559" s="58">
        <v>0</v>
      </c>
      <c r="Q559" s="58">
        <f>'Таблица 3 '!C556</f>
        <v>1875348.5860000001</v>
      </c>
      <c r="R559" s="58">
        <f t="shared" si="121"/>
        <v>1875348.5860000001</v>
      </c>
      <c r="S559" s="58">
        <v>0</v>
      </c>
      <c r="T559" s="67">
        <f t="shared" si="122"/>
        <v>7926.2408537616238</v>
      </c>
      <c r="U559" s="67">
        <v>7926.2408537616238</v>
      </c>
      <c r="V559" s="57" t="s">
        <v>39</v>
      </c>
    </row>
    <row r="560" spans="1:22" ht="45.75" customHeight="1" x14ac:dyDescent="0.25">
      <c r="A560" s="18">
        <v>15</v>
      </c>
      <c r="B560" s="18" t="s">
        <v>603</v>
      </c>
      <c r="C560" s="35" t="s">
        <v>23</v>
      </c>
      <c r="D560" s="35" t="s">
        <v>54</v>
      </c>
      <c r="E560" s="35" t="s">
        <v>22</v>
      </c>
      <c r="F560" s="35" t="s">
        <v>495</v>
      </c>
      <c r="G560" s="10">
        <v>5</v>
      </c>
      <c r="H560" s="10">
        <v>8</v>
      </c>
      <c r="I560" s="58">
        <v>5246.83</v>
      </c>
      <c r="J560" s="58">
        <v>4442</v>
      </c>
      <c r="K560" s="58">
        <v>4211.7</v>
      </c>
      <c r="L560" s="61">
        <v>176</v>
      </c>
      <c r="M560" s="58">
        <f t="shared" si="120"/>
        <v>1551945.96</v>
      </c>
      <c r="N560" s="58">
        <v>0</v>
      </c>
      <c r="O560" s="58">
        <v>0</v>
      </c>
      <c r="P560" s="58">
        <v>0</v>
      </c>
      <c r="Q560" s="58">
        <f>'Таблица 3 '!C557</f>
        <v>1551945.96</v>
      </c>
      <c r="R560" s="58">
        <f t="shared" si="121"/>
        <v>1551945.96</v>
      </c>
      <c r="S560" s="58">
        <v>0</v>
      </c>
      <c r="T560" s="67">
        <f t="shared" si="122"/>
        <v>349.38</v>
      </c>
      <c r="U560" s="67">
        <v>349.38</v>
      </c>
      <c r="V560" s="57" t="s">
        <v>39</v>
      </c>
    </row>
    <row r="561" spans="1:22" ht="45.75" customHeight="1" x14ac:dyDescent="0.25">
      <c r="A561" s="18">
        <v>16</v>
      </c>
      <c r="B561" s="18" t="s">
        <v>604</v>
      </c>
      <c r="C561" s="35" t="s">
        <v>23</v>
      </c>
      <c r="D561" s="35">
        <v>1963</v>
      </c>
      <c r="E561" s="35" t="s">
        <v>22</v>
      </c>
      <c r="F561" s="35" t="s">
        <v>495</v>
      </c>
      <c r="G561" s="10">
        <v>2</v>
      </c>
      <c r="H561" s="10">
        <v>2</v>
      </c>
      <c r="I561" s="58">
        <v>733.8</v>
      </c>
      <c r="J561" s="58">
        <v>696.6</v>
      </c>
      <c r="K561" s="58">
        <v>631.79999999999995</v>
      </c>
      <c r="L561" s="61">
        <v>22</v>
      </c>
      <c r="M561" s="58">
        <f t="shared" si="120"/>
        <v>444755.61</v>
      </c>
      <c r="N561" s="58">
        <v>0</v>
      </c>
      <c r="O561" s="58">
        <v>0</v>
      </c>
      <c r="P561" s="58">
        <v>0</v>
      </c>
      <c r="Q561" s="58">
        <f>'Таблица 3 '!C558</f>
        <v>444755.61</v>
      </c>
      <c r="R561" s="58">
        <f t="shared" si="121"/>
        <v>444755.61</v>
      </c>
      <c r="S561" s="58">
        <v>0</v>
      </c>
      <c r="T561" s="67">
        <f t="shared" si="122"/>
        <v>638.46627906976744</v>
      </c>
      <c r="U561" s="67">
        <v>638.46627906976744</v>
      </c>
      <c r="V561" s="57" t="s">
        <v>39</v>
      </c>
    </row>
    <row r="562" spans="1:22" ht="45.75" customHeight="1" x14ac:dyDescent="0.25">
      <c r="A562" s="18">
        <v>17</v>
      </c>
      <c r="B562" s="18" t="s">
        <v>173</v>
      </c>
      <c r="C562" s="35" t="s">
        <v>23</v>
      </c>
      <c r="D562" s="35">
        <v>1963</v>
      </c>
      <c r="E562" s="35" t="s">
        <v>22</v>
      </c>
      <c r="F562" s="35" t="s">
        <v>393</v>
      </c>
      <c r="G562" s="10">
        <v>2</v>
      </c>
      <c r="H562" s="10">
        <v>2</v>
      </c>
      <c r="I562" s="58">
        <v>1146.0999999999999</v>
      </c>
      <c r="J562" s="58">
        <v>621.14</v>
      </c>
      <c r="K562" s="58">
        <v>505.74</v>
      </c>
      <c r="L562" s="61">
        <v>26</v>
      </c>
      <c r="M562" s="58">
        <f t="shared" si="120"/>
        <v>2604650.3389999997</v>
      </c>
      <c r="N562" s="58">
        <v>0</v>
      </c>
      <c r="O562" s="58">
        <v>0</v>
      </c>
      <c r="P562" s="58">
        <v>0</v>
      </c>
      <c r="Q562" s="58">
        <f>'Таблица 3 '!C559</f>
        <v>2604650.3389999997</v>
      </c>
      <c r="R562" s="58">
        <f t="shared" si="121"/>
        <v>2604650.3389999997</v>
      </c>
      <c r="S562" s="58">
        <v>0</v>
      </c>
      <c r="T562" s="67">
        <f t="shared" si="122"/>
        <v>4193.3386016035029</v>
      </c>
      <c r="U562" s="67">
        <v>4193.3386016035029</v>
      </c>
      <c r="V562" s="57" t="s">
        <v>39</v>
      </c>
    </row>
    <row r="563" spans="1:22" ht="45.75" customHeight="1" x14ac:dyDescent="0.25">
      <c r="A563" s="18">
        <v>18</v>
      </c>
      <c r="B563" s="18" t="s">
        <v>181</v>
      </c>
      <c r="C563" s="35" t="s">
        <v>23</v>
      </c>
      <c r="D563" s="35">
        <v>1963</v>
      </c>
      <c r="E563" s="35">
        <v>2019</v>
      </c>
      <c r="F563" s="35" t="s">
        <v>393</v>
      </c>
      <c r="G563" s="10">
        <v>2</v>
      </c>
      <c r="H563" s="10">
        <v>2</v>
      </c>
      <c r="I563" s="58">
        <v>667</v>
      </c>
      <c r="J563" s="58">
        <v>637.20000000000005</v>
      </c>
      <c r="K563" s="58">
        <v>637.20000000000005</v>
      </c>
      <c r="L563" s="61">
        <v>23</v>
      </c>
      <c r="M563" s="58">
        <f t="shared" si="120"/>
        <v>3812042.6280000005</v>
      </c>
      <c r="N563" s="58">
        <v>0</v>
      </c>
      <c r="O563" s="58">
        <v>0</v>
      </c>
      <c r="P563" s="58">
        <v>0</v>
      </c>
      <c r="Q563" s="58">
        <f>'Таблица 3 '!C560</f>
        <v>3812042.6280000005</v>
      </c>
      <c r="R563" s="58">
        <f t="shared" si="121"/>
        <v>3812042.6280000005</v>
      </c>
      <c r="S563" s="58">
        <v>0</v>
      </c>
      <c r="T563" s="67">
        <f t="shared" si="122"/>
        <v>5982.4900000000007</v>
      </c>
      <c r="U563" s="67">
        <v>5982.4900000000007</v>
      </c>
      <c r="V563" s="57" t="s">
        <v>39</v>
      </c>
    </row>
    <row r="564" spans="1:22" ht="45.75" customHeight="1" x14ac:dyDescent="0.25">
      <c r="A564" s="18">
        <v>19</v>
      </c>
      <c r="B564" s="18" t="s">
        <v>606</v>
      </c>
      <c r="C564" s="35" t="s">
        <v>23</v>
      </c>
      <c r="D564" s="35">
        <v>1961</v>
      </c>
      <c r="E564" s="35">
        <v>2018</v>
      </c>
      <c r="F564" s="35" t="s">
        <v>393</v>
      </c>
      <c r="G564" s="10">
        <v>2</v>
      </c>
      <c r="H564" s="10">
        <v>1</v>
      </c>
      <c r="I564" s="58">
        <v>319.89999999999998</v>
      </c>
      <c r="J564" s="58">
        <v>276</v>
      </c>
      <c r="K564" s="58">
        <v>244.8</v>
      </c>
      <c r="L564" s="61">
        <v>17</v>
      </c>
      <c r="M564" s="58">
        <f t="shared" si="120"/>
        <v>503435.04</v>
      </c>
      <c r="N564" s="58">
        <v>0</v>
      </c>
      <c r="O564" s="58">
        <v>0</v>
      </c>
      <c r="P564" s="58">
        <v>0</v>
      </c>
      <c r="Q564" s="58">
        <f>'Таблица 3 '!C561</f>
        <v>503435.04</v>
      </c>
      <c r="R564" s="58">
        <f t="shared" si="121"/>
        <v>503435.04</v>
      </c>
      <c r="S564" s="58">
        <v>0</v>
      </c>
      <c r="T564" s="67">
        <f t="shared" si="122"/>
        <v>1824.04</v>
      </c>
      <c r="U564" s="67">
        <v>1824.04</v>
      </c>
      <c r="V564" s="57" t="s">
        <v>39</v>
      </c>
    </row>
    <row r="565" spans="1:22" ht="45.75" customHeight="1" x14ac:dyDescent="0.25">
      <c r="A565" s="18">
        <v>20</v>
      </c>
      <c r="B565" s="18" t="s">
        <v>607</v>
      </c>
      <c r="C565" s="35" t="s">
        <v>23</v>
      </c>
      <c r="D565" s="35">
        <v>1961</v>
      </c>
      <c r="E565" s="35">
        <v>2021</v>
      </c>
      <c r="F565" s="35" t="s">
        <v>393</v>
      </c>
      <c r="G565" s="10">
        <v>2</v>
      </c>
      <c r="H565" s="10">
        <v>1</v>
      </c>
      <c r="I565" s="58">
        <v>314.10000000000002</v>
      </c>
      <c r="J565" s="58">
        <v>274.39999999999998</v>
      </c>
      <c r="K565" s="58">
        <v>206</v>
      </c>
      <c r="L565" s="61">
        <v>10</v>
      </c>
      <c r="M565" s="58">
        <f t="shared" si="120"/>
        <v>500516.57599999994</v>
      </c>
      <c r="N565" s="58">
        <v>0</v>
      </c>
      <c r="O565" s="58">
        <v>0</v>
      </c>
      <c r="P565" s="58">
        <v>0</v>
      </c>
      <c r="Q565" s="58">
        <f>'Таблица 3 '!C562</f>
        <v>500516.57599999994</v>
      </c>
      <c r="R565" s="58">
        <f t="shared" si="121"/>
        <v>500516.57599999994</v>
      </c>
      <c r="S565" s="58">
        <v>0</v>
      </c>
      <c r="T565" s="67">
        <f t="shared" si="122"/>
        <v>1824.04</v>
      </c>
      <c r="U565" s="67">
        <v>1824.04</v>
      </c>
      <c r="V565" s="57" t="s">
        <v>39</v>
      </c>
    </row>
    <row r="566" spans="1:22" s="9" customFormat="1" ht="30" customHeight="1" x14ac:dyDescent="0.25">
      <c r="A566" s="45" t="s">
        <v>164</v>
      </c>
      <c r="B566" s="45"/>
      <c r="C566" s="56" t="s">
        <v>226</v>
      </c>
      <c r="D566" s="56" t="s">
        <v>226</v>
      </c>
      <c r="E566" s="56" t="s">
        <v>226</v>
      </c>
      <c r="F566" s="56" t="s">
        <v>226</v>
      </c>
      <c r="G566" s="21" t="s">
        <v>226</v>
      </c>
      <c r="H566" s="21" t="s">
        <v>226</v>
      </c>
      <c r="I566" s="59">
        <f>SUM(I567:I571)</f>
        <v>4077.1</v>
      </c>
      <c r="J566" s="59">
        <f t="shared" ref="J566:S566" si="123">SUM(J567:J571)</f>
        <v>3645.5</v>
      </c>
      <c r="K566" s="59">
        <f t="shared" si="123"/>
        <v>3455.3</v>
      </c>
      <c r="L566" s="60">
        <f t="shared" si="123"/>
        <v>171</v>
      </c>
      <c r="M566" s="59">
        <f t="shared" si="123"/>
        <v>15143718.140000001</v>
      </c>
      <c r="N566" s="59">
        <f t="shared" si="123"/>
        <v>0</v>
      </c>
      <c r="O566" s="59">
        <f t="shared" si="123"/>
        <v>0</v>
      </c>
      <c r="P566" s="59">
        <f t="shared" si="123"/>
        <v>0</v>
      </c>
      <c r="Q566" s="59">
        <f t="shared" si="123"/>
        <v>15143718.140000001</v>
      </c>
      <c r="R566" s="59">
        <f t="shared" si="123"/>
        <v>15143718.140000001</v>
      </c>
      <c r="S566" s="59">
        <f t="shared" si="123"/>
        <v>0</v>
      </c>
      <c r="T566" s="68" t="s">
        <v>22</v>
      </c>
      <c r="U566" s="68" t="s">
        <v>22</v>
      </c>
      <c r="V566" s="62" t="s">
        <v>22</v>
      </c>
    </row>
    <row r="567" spans="1:22" ht="49.5" customHeight="1" x14ac:dyDescent="0.25">
      <c r="A567" s="18">
        <v>1</v>
      </c>
      <c r="B567" s="18" t="s">
        <v>588</v>
      </c>
      <c r="C567" s="35" t="s">
        <v>23</v>
      </c>
      <c r="D567" s="35">
        <v>1963</v>
      </c>
      <c r="E567" s="35" t="s">
        <v>22</v>
      </c>
      <c r="F567" s="35" t="s">
        <v>399</v>
      </c>
      <c r="G567" s="10">
        <v>2</v>
      </c>
      <c r="H567" s="10">
        <v>2</v>
      </c>
      <c r="I567" s="58">
        <v>426.6</v>
      </c>
      <c r="J567" s="58">
        <v>382</v>
      </c>
      <c r="K567" s="58">
        <v>382</v>
      </c>
      <c r="L567" s="61">
        <v>17</v>
      </c>
      <c r="M567" s="58">
        <f t="shared" si="120"/>
        <v>1411014.9</v>
      </c>
      <c r="N567" s="58">
        <v>0</v>
      </c>
      <c r="O567" s="58">
        <v>0</v>
      </c>
      <c r="P567" s="58">
        <v>0</v>
      </c>
      <c r="Q567" s="58">
        <f>'Таблица 3 '!C564</f>
        <v>1411014.9</v>
      </c>
      <c r="R567" s="58">
        <f t="shared" si="121"/>
        <v>1411014.9</v>
      </c>
      <c r="S567" s="58">
        <v>0</v>
      </c>
      <c r="T567" s="67">
        <f>M567/J567</f>
        <v>3693.7562827225129</v>
      </c>
      <c r="U567" s="67">
        <v>3693.7562827225129</v>
      </c>
      <c r="V567" s="57" t="s">
        <v>39</v>
      </c>
    </row>
    <row r="568" spans="1:22" ht="49.5" customHeight="1" x14ac:dyDescent="0.25">
      <c r="A568" s="18">
        <v>1</v>
      </c>
      <c r="B568" s="18" t="s">
        <v>711</v>
      </c>
      <c r="C568" s="35" t="s">
        <v>23</v>
      </c>
      <c r="D568" s="35">
        <v>1983</v>
      </c>
      <c r="E568" s="35">
        <v>2024</v>
      </c>
      <c r="F568" s="35" t="s">
        <v>495</v>
      </c>
      <c r="G568" s="10">
        <v>3</v>
      </c>
      <c r="H568" s="10">
        <v>2</v>
      </c>
      <c r="I568" s="58">
        <v>1083.2</v>
      </c>
      <c r="J568" s="58">
        <v>999</v>
      </c>
      <c r="K568" s="58">
        <v>948.4</v>
      </c>
      <c r="L568" s="61">
        <v>45</v>
      </c>
      <c r="M568" s="58">
        <f t="shared" si="120"/>
        <v>820901.82</v>
      </c>
      <c r="N568" s="58">
        <v>0</v>
      </c>
      <c r="O568" s="58">
        <v>0</v>
      </c>
      <c r="P568" s="58">
        <v>0</v>
      </c>
      <c r="Q568" s="58">
        <f>'Таблица 3 '!C565</f>
        <v>820901.82</v>
      </c>
      <c r="R568" s="58">
        <f t="shared" si="121"/>
        <v>820901.82</v>
      </c>
      <c r="S568" s="58">
        <v>0</v>
      </c>
      <c r="T568" s="67">
        <f>M568/J568</f>
        <v>821.72354354354354</v>
      </c>
      <c r="U568" s="67">
        <v>821.72354354354354</v>
      </c>
      <c r="V568" s="57" t="s">
        <v>39</v>
      </c>
    </row>
    <row r="569" spans="1:22" ht="49.5" customHeight="1" x14ac:dyDescent="0.25">
      <c r="A569" s="18">
        <v>2</v>
      </c>
      <c r="B569" s="18" t="s">
        <v>182</v>
      </c>
      <c r="C569" s="35" t="s">
        <v>23</v>
      </c>
      <c r="D569" s="35">
        <v>1959</v>
      </c>
      <c r="E569" s="35" t="s">
        <v>22</v>
      </c>
      <c r="F569" s="35" t="s">
        <v>393</v>
      </c>
      <c r="G569" s="10">
        <v>2</v>
      </c>
      <c r="H569" s="10">
        <v>2</v>
      </c>
      <c r="I569" s="58">
        <v>510.5</v>
      </c>
      <c r="J569" s="58">
        <v>447.5</v>
      </c>
      <c r="K569" s="58">
        <v>447.5</v>
      </c>
      <c r="L569" s="61">
        <v>19</v>
      </c>
      <c r="M569" s="58">
        <f t="shared" si="120"/>
        <v>2892616.45</v>
      </c>
      <c r="N569" s="58">
        <v>0</v>
      </c>
      <c r="O569" s="58">
        <v>0</v>
      </c>
      <c r="P569" s="58">
        <v>0</v>
      </c>
      <c r="Q569" s="58">
        <f>'Таблица 3 '!C566</f>
        <v>2892616.45</v>
      </c>
      <c r="R569" s="58">
        <f t="shared" si="121"/>
        <v>2892616.45</v>
      </c>
      <c r="S569" s="58">
        <v>0</v>
      </c>
      <c r="T569" s="67">
        <f t="shared" si="122"/>
        <v>6463.9473743016761</v>
      </c>
      <c r="U569" s="67">
        <v>6463.9473743016761</v>
      </c>
      <c r="V569" s="57" t="s">
        <v>39</v>
      </c>
    </row>
    <row r="570" spans="1:22" ht="49.5" customHeight="1" x14ac:dyDescent="0.25">
      <c r="A570" s="18">
        <v>3</v>
      </c>
      <c r="B570" s="18" t="s">
        <v>406</v>
      </c>
      <c r="C570" s="35" t="s">
        <v>23</v>
      </c>
      <c r="D570" s="35">
        <v>1983</v>
      </c>
      <c r="E570" s="35" t="s">
        <v>22</v>
      </c>
      <c r="F570" s="35" t="s">
        <v>393</v>
      </c>
      <c r="G570" s="10">
        <v>3</v>
      </c>
      <c r="H570" s="10">
        <v>2</v>
      </c>
      <c r="I570" s="58">
        <v>1083.2</v>
      </c>
      <c r="J570" s="58">
        <v>999</v>
      </c>
      <c r="K570" s="58">
        <v>948.4</v>
      </c>
      <c r="L570" s="61">
        <v>45</v>
      </c>
      <c r="M570" s="58">
        <f t="shared" si="120"/>
        <v>7681340.9700000007</v>
      </c>
      <c r="N570" s="58">
        <v>0</v>
      </c>
      <c r="O570" s="58">
        <v>0</v>
      </c>
      <c r="P570" s="58">
        <v>0</v>
      </c>
      <c r="Q570" s="58">
        <f>'Таблица 3 '!C567</f>
        <v>7681340.9700000007</v>
      </c>
      <c r="R570" s="58">
        <f t="shared" si="121"/>
        <v>7681340.9700000007</v>
      </c>
      <c r="S570" s="58">
        <v>0</v>
      </c>
      <c r="T570" s="67">
        <f t="shared" si="122"/>
        <v>7689.0300000000007</v>
      </c>
      <c r="U570" s="67">
        <v>7689.0300000000007</v>
      </c>
      <c r="V570" s="57" t="s">
        <v>39</v>
      </c>
    </row>
    <row r="571" spans="1:22" ht="49.5" customHeight="1" x14ac:dyDescent="0.25">
      <c r="A571" s="18">
        <v>5</v>
      </c>
      <c r="B571" s="18" t="s">
        <v>180</v>
      </c>
      <c r="C571" s="35" t="s">
        <v>23</v>
      </c>
      <c r="D571" s="35">
        <v>1986</v>
      </c>
      <c r="E571" s="35">
        <v>2017</v>
      </c>
      <c r="F571" s="35" t="s">
        <v>393</v>
      </c>
      <c r="G571" s="10">
        <v>5</v>
      </c>
      <c r="H571" s="10">
        <v>1</v>
      </c>
      <c r="I571" s="58">
        <v>973.6</v>
      </c>
      <c r="J571" s="58">
        <v>818</v>
      </c>
      <c r="K571" s="58">
        <v>729</v>
      </c>
      <c r="L571" s="61">
        <v>45</v>
      </c>
      <c r="M571" s="58">
        <f t="shared" si="120"/>
        <v>2337844</v>
      </c>
      <c r="N571" s="58">
        <v>0</v>
      </c>
      <c r="O571" s="58">
        <v>0</v>
      </c>
      <c r="P571" s="58">
        <v>0</v>
      </c>
      <c r="Q571" s="58">
        <f>'Таблица 3 '!C568</f>
        <v>2337844</v>
      </c>
      <c r="R571" s="58">
        <f t="shared" si="121"/>
        <v>2337844</v>
      </c>
      <c r="S571" s="58">
        <v>0</v>
      </c>
      <c r="T571" s="67">
        <f t="shared" si="122"/>
        <v>2858</v>
      </c>
      <c r="U571" s="67">
        <v>2858</v>
      </c>
      <c r="V571" s="57" t="s">
        <v>38</v>
      </c>
    </row>
    <row r="572" spans="1:22" s="9" customFormat="1" ht="34.5" customHeight="1" x14ac:dyDescent="0.25">
      <c r="A572" s="45" t="s">
        <v>423</v>
      </c>
      <c r="B572" s="45"/>
      <c r="C572" s="56" t="s">
        <v>226</v>
      </c>
      <c r="D572" s="56" t="s">
        <v>226</v>
      </c>
      <c r="E572" s="56" t="s">
        <v>226</v>
      </c>
      <c r="F572" s="56" t="s">
        <v>226</v>
      </c>
      <c r="G572" s="21" t="s">
        <v>226</v>
      </c>
      <c r="H572" s="21" t="s">
        <v>226</v>
      </c>
      <c r="I572" s="59">
        <f>I573</f>
        <v>430.3</v>
      </c>
      <c r="J572" s="59">
        <f t="shared" ref="J572:S573" si="124">J573</f>
        <v>380.39</v>
      </c>
      <c r="K572" s="59">
        <f t="shared" si="124"/>
        <v>336.64</v>
      </c>
      <c r="L572" s="60">
        <f t="shared" si="124"/>
        <v>25</v>
      </c>
      <c r="M572" s="59">
        <f t="shared" si="124"/>
        <v>262203.03999999998</v>
      </c>
      <c r="N572" s="59">
        <f t="shared" si="124"/>
        <v>0</v>
      </c>
      <c r="O572" s="59">
        <f t="shared" si="124"/>
        <v>0</v>
      </c>
      <c r="P572" s="59">
        <f t="shared" si="124"/>
        <v>0</v>
      </c>
      <c r="Q572" s="59">
        <f t="shared" si="124"/>
        <v>262203.03999999998</v>
      </c>
      <c r="R572" s="59">
        <f t="shared" si="124"/>
        <v>262203.03999999998</v>
      </c>
      <c r="S572" s="59">
        <f t="shared" si="124"/>
        <v>0</v>
      </c>
      <c r="T572" s="68" t="s">
        <v>22</v>
      </c>
      <c r="U572" s="68" t="s">
        <v>22</v>
      </c>
      <c r="V572" s="62" t="s">
        <v>22</v>
      </c>
    </row>
    <row r="573" spans="1:22" s="9" customFormat="1" ht="28.5" customHeight="1" x14ac:dyDescent="0.25">
      <c r="A573" s="45" t="s">
        <v>672</v>
      </c>
      <c r="B573" s="45"/>
      <c r="C573" s="56" t="s">
        <v>226</v>
      </c>
      <c r="D573" s="56" t="s">
        <v>226</v>
      </c>
      <c r="E573" s="56" t="s">
        <v>226</v>
      </c>
      <c r="F573" s="56" t="s">
        <v>226</v>
      </c>
      <c r="G573" s="21" t="s">
        <v>226</v>
      </c>
      <c r="H573" s="21" t="s">
        <v>226</v>
      </c>
      <c r="I573" s="59">
        <f>I574</f>
        <v>430.3</v>
      </c>
      <c r="J573" s="59">
        <f t="shared" si="124"/>
        <v>380.39</v>
      </c>
      <c r="K573" s="59">
        <f t="shared" si="124"/>
        <v>336.64</v>
      </c>
      <c r="L573" s="60">
        <f t="shared" si="124"/>
        <v>25</v>
      </c>
      <c r="M573" s="59">
        <f t="shared" si="124"/>
        <v>262203.03999999998</v>
      </c>
      <c r="N573" s="59">
        <f t="shared" si="124"/>
        <v>0</v>
      </c>
      <c r="O573" s="59">
        <f t="shared" si="124"/>
        <v>0</v>
      </c>
      <c r="P573" s="59">
        <f t="shared" si="124"/>
        <v>0</v>
      </c>
      <c r="Q573" s="59">
        <f t="shared" si="124"/>
        <v>262203.03999999998</v>
      </c>
      <c r="R573" s="59">
        <f t="shared" si="124"/>
        <v>262203.03999999998</v>
      </c>
      <c r="S573" s="59">
        <f t="shared" si="124"/>
        <v>0</v>
      </c>
      <c r="T573" s="68" t="s">
        <v>22</v>
      </c>
      <c r="U573" s="68" t="s">
        <v>22</v>
      </c>
      <c r="V573" s="62" t="s">
        <v>22</v>
      </c>
    </row>
    <row r="574" spans="1:22" ht="49.5" customHeight="1" x14ac:dyDescent="0.25">
      <c r="A574" s="18">
        <v>1</v>
      </c>
      <c r="B574" s="18" t="s">
        <v>185</v>
      </c>
      <c r="C574" s="35" t="s">
        <v>23</v>
      </c>
      <c r="D574" s="35">
        <v>1964</v>
      </c>
      <c r="E574" s="35">
        <v>2022</v>
      </c>
      <c r="F574" s="35" t="s">
        <v>393</v>
      </c>
      <c r="G574" s="10">
        <v>2</v>
      </c>
      <c r="H574" s="10">
        <v>2</v>
      </c>
      <c r="I574" s="58">
        <v>430.3</v>
      </c>
      <c r="J574" s="58">
        <v>380.39</v>
      </c>
      <c r="K574" s="58">
        <v>336.64</v>
      </c>
      <c r="L574" s="61">
        <v>25</v>
      </c>
      <c r="M574" s="58">
        <f t="shared" si="120"/>
        <v>262203.03999999998</v>
      </c>
      <c r="N574" s="58">
        <v>0</v>
      </c>
      <c r="O574" s="58">
        <v>0</v>
      </c>
      <c r="P574" s="58">
        <v>0</v>
      </c>
      <c r="Q574" s="58">
        <f>'Таблица 3 '!C571</f>
        <v>262203.03999999998</v>
      </c>
      <c r="R574" s="58">
        <f t="shared" si="121"/>
        <v>262203.03999999998</v>
      </c>
      <c r="S574" s="58">
        <v>0</v>
      </c>
      <c r="T574" s="67">
        <f>M574/J574</f>
        <v>689.30055995162854</v>
      </c>
      <c r="U574" s="67">
        <v>689.30055995162854</v>
      </c>
      <c r="V574" s="57" t="s">
        <v>39</v>
      </c>
    </row>
    <row r="575" spans="1:22" s="9" customFormat="1" ht="30" customHeight="1" x14ac:dyDescent="0.25">
      <c r="A575" s="45" t="s">
        <v>24</v>
      </c>
      <c r="B575" s="45"/>
      <c r="C575" s="56" t="s">
        <v>226</v>
      </c>
      <c r="D575" s="56" t="s">
        <v>226</v>
      </c>
      <c r="E575" s="56" t="s">
        <v>226</v>
      </c>
      <c r="F575" s="56" t="s">
        <v>226</v>
      </c>
      <c r="G575" s="21" t="s">
        <v>226</v>
      </c>
      <c r="H575" s="21" t="s">
        <v>226</v>
      </c>
      <c r="I575" s="59">
        <f>I576+I580+I587</f>
        <v>24231.559999999998</v>
      </c>
      <c r="J575" s="59">
        <f t="shared" ref="J575:S575" si="125">J576+J580+J587</f>
        <v>20300.799999999996</v>
      </c>
      <c r="K575" s="59">
        <f t="shared" si="125"/>
        <v>18851.809999999998</v>
      </c>
      <c r="L575" s="60">
        <f t="shared" si="125"/>
        <v>640</v>
      </c>
      <c r="M575" s="59">
        <f t="shared" si="125"/>
        <v>34528353.072999999</v>
      </c>
      <c r="N575" s="59">
        <f t="shared" si="125"/>
        <v>0</v>
      </c>
      <c r="O575" s="59">
        <f t="shared" si="125"/>
        <v>0</v>
      </c>
      <c r="P575" s="59">
        <f t="shared" si="125"/>
        <v>0</v>
      </c>
      <c r="Q575" s="59">
        <f t="shared" si="125"/>
        <v>34528353.072999999</v>
      </c>
      <c r="R575" s="59">
        <f t="shared" si="125"/>
        <v>34528353.072999999</v>
      </c>
      <c r="S575" s="59">
        <f t="shared" si="125"/>
        <v>0</v>
      </c>
      <c r="T575" s="68" t="s">
        <v>22</v>
      </c>
      <c r="U575" s="68" t="s">
        <v>22</v>
      </c>
      <c r="V575" s="62" t="s">
        <v>22</v>
      </c>
    </row>
    <row r="576" spans="1:22" s="9" customFormat="1" ht="34.5" customHeight="1" x14ac:dyDescent="0.25">
      <c r="A576" s="45" t="s">
        <v>360</v>
      </c>
      <c r="B576" s="45"/>
      <c r="C576" s="56" t="s">
        <v>226</v>
      </c>
      <c r="D576" s="56" t="s">
        <v>226</v>
      </c>
      <c r="E576" s="56" t="s">
        <v>226</v>
      </c>
      <c r="F576" s="56" t="s">
        <v>226</v>
      </c>
      <c r="G576" s="21" t="s">
        <v>226</v>
      </c>
      <c r="H576" s="21" t="s">
        <v>226</v>
      </c>
      <c r="I576" s="59">
        <f>SUM(I577:I579)</f>
        <v>6221</v>
      </c>
      <c r="J576" s="59">
        <f t="shared" ref="J576:S576" si="126">SUM(J577:J579)</f>
        <v>4983.53</v>
      </c>
      <c r="K576" s="59">
        <f t="shared" si="126"/>
        <v>4126</v>
      </c>
      <c r="L576" s="60">
        <f t="shared" si="126"/>
        <v>194</v>
      </c>
      <c r="M576" s="59">
        <f t="shared" si="126"/>
        <v>7484675.7904999992</v>
      </c>
      <c r="N576" s="59">
        <f t="shared" si="126"/>
        <v>0</v>
      </c>
      <c r="O576" s="59">
        <f t="shared" si="126"/>
        <v>0</v>
      </c>
      <c r="P576" s="59">
        <f t="shared" si="126"/>
        <v>0</v>
      </c>
      <c r="Q576" s="59">
        <f t="shared" si="126"/>
        <v>7484675.7904999992</v>
      </c>
      <c r="R576" s="59">
        <f t="shared" si="126"/>
        <v>7484675.7904999992</v>
      </c>
      <c r="S576" s="59">
        <f t="shared" si="126"/>
        <v>0</v>
      </c>
      <c r="T576" s="68" t="s">
        <v>22</v>
      </c>
      <c r="U576" s="68" t="s">
        <v>22</v>
      </c>
      <c r="V576" s="62" t="s">
        <v>22</v>
      </c>
    </row>
    <row r="577" spans="1:22" ht="46.5" customHeight="1" x14ac:dyDescent="0.25">
      <c r="A577" s="18">
        <v>1</v>
      </c>
      <c r="B577" s="18" t="s">
        <v>195</v>
      </c>
      <c r="C577" s="35" t="s">
        <v>23</v>
      </c>
      <c r="D577" s="35" t="s">
        <v>189</v>
      </c>
      <c r="E577" s="35">
        <v>2017</v>
      </c>
      <c r="F577" s="35" t="s">
        <v>393</v>
      </c>
      <c r="G577" s="10">
        <v>2</v>
      </c>
      <c r="H577" s="10">
        <v>1</v>
      </c>
      <c r="I577" s="58">
        <v>566</v>
      </c>
      <c r="J577" s="58">
        <v>523.5</v>
      </c>
      <c r="K577" s="58">
        <v>523.5</v>
      </c>
      <c r="L577" s="61">
        <v>18</v>
      </c>
      <c r="M577" s="58">
        <f t="shared" si="120"/>
        <v>2226651.7249999996</v>
      </c>
      <c r="N577" s="58">
        <v>0</v>
      </c>
      <c r="O577" s="58">
        <v>0</v>
      </c>
      <c r="P577" s="58">
        <v>0</v>
      </c>
      <c r="Q577" s="58">
        <f>'Таблица 3 '!C574</f>
        <v>2226651.7249999996</v>
      </c>
      <c r="R577" s="58">
        <f t="shared" si="121"/>
        <v>2226651.7249999996</v>
      </c>
      <c r="S577" s="58">
        <v>0</v>
      </c>
      <c r="T577" s="67">
        <f>M577/J577</f>
        <v>4253.3939350525307</v>
      </c>
      <c r="U577" s="67">
        <v>4253.3939350525307</v>
      </c>
      <c r="V577" s="57" t="s">
        <v>39</v>
      </c>
    </row>
    <row r="578" spans="1:22" ht="46.5" customHeight="1" x14ac:dyDescent="0.25">
      <c r="A578" s="18">
        <v>2</v>
      </c>
      <c r="B578" s="18" t="s">
        <v>196</v>
      </c>
      <c r="C578" s="35" t="s">
        <v>23</v>
      </c>
      <c r="D578" s="35" t="s">
        <v>189</v>
      </c>
      <c r="E578" s="35">
        <v>2017</v>
      </c>
      <c r="F578" s="35" t="s">
        <v>393</v>
      </c>
      <c r="G578" s="10">
        <v>2</v>
      </c>
      <c r="H578" s="10">
        <v>1</v>
      </c>
      <c r="I578" s="58">
        <v>581</v>
      </c>
      <c r="J578" s="58">
        <v>535.53</v>
      </c>
      <c r="K578" s="58">
        <v>454.6</v>
      </c>
      <c r="L578" s="61">
        <v>20</v>
      </c>
      <c r="M578" s="58">
        <f t="shared" si="120"/>
        <v>2073224.0654999998</v>
      </c>
      <c r="N578" s="58">
        <v>0</v>
      </c>
      <c r="O578" s="58">
        <v>0</v>
      </c>
      <c r="P578" s="58">
        <v>0</v>
      </c>
      <c r="Q578" s="58">
        <f>'Таблица 3 '!C575</f>
        <v>2073224.0654999998</v>
      </c>
      <c r="R578" s="58">
        <f t="shared" si="121"/>
        <v>2073224.0654999998</v>
      </c>
      <c r="S578" s="58">
        <v>0</v>
      </c>
      <c r="T578" s="67">
        <f>M578/J578</f>
        <v>3871.35</v>
      </c>
      <c r="U578" s="67">
        <v>3871.35</v>
      </c>
      <c r="V578" s="57" t="s">
        <v>39</v>
      </c>
    </row>
    <row r="579" spans="1:22" ht="46.5" customHeight="1" x14ac:dyDescent="0.25">
      <c r="A579" s="18">
        <v>3</v>
      </c>
      <c r="B579" s="18" t="s">
        <v>334</v>
      </c>
      <c r="C579" s="35" t="s">
        <v>23</v>
      </c>
      <c r="D579" s="35">
        <v>1988</v>
      </c>
      <c r="E579" s="35">
        <v>2022</v>
      </c>
      <c r="F579" s="35" t="s">
        <v>547</v>
      </c>
      <c r="G579" s="10">
        <v>6</v>
      </c>
      <c r="H579" s="10">
        <v>2</v>
      </c>
      <c r="I579" s="58">
        <v>5074</v>
      </c>
      <c r="J579" s="58">
        <v>3924.5</v>
      </c>
      <c r="K579" s="58">
        <v>3147.9</v>
      </c>
      <c r="L579" s="61">
        <v>156</v>
      </c>
      <c r="M579" s="58">
        <f t="shared" si="120"/>
        <v>3184800</v>
      </c>
      <c r="N579" s="58">
        <v>0</v>
      </c>
      <c r="O579" s="58">
        <v>0</v>
      </c>
      <c r="P579" s="58">
        <v>0</v>
      </c>
      <c r="Q579" s="58">
        <f>'Таблица 3 '!C576</f>
        <v>3184800</v>
      </c>
      <c r="R579" s="58">
        <f t="shared" si="121"/>
        <v>3184800</v>
      </c>
      <c r="S579" s="58">
        <v>0</v>
      </c>
      <c r="T579" s="67">
        <f>M579/J579</f>
        <v>811.51739075041405</v>
      </c>
      <c r="U579" s="67">
        <v>811.51739075041405</v>
      </c>
      <c r="V579" s="57" t="s">
        <v>39</v>
      </c>
    </row>
    <row r="580" spans="1:22" s="9" customFormat="1" ht="27.75" customHeight="1" x14ac:dyDescent="0.25">
      <c r="A580" s="45" t="s">
        <v>4</v>
      </c>
      <c r="B580" s="45"/>
      <c r="C580" s="56" t="s">
        <v>226</v>
      </c>
      <c r="D580" s="56" t="s">
        <v>226</v>
      </c>
      <c r="E580" s="56" t="s">
        <v>226</v>
      </c>
      <c r="F580" s="56" t="s">
        <v>226</v>
      </c>
      <c r="G580" s="21" t="s">
        <v>226</v>
      </c>
      <c r="H580" s="21" t="s">
        <v>226</v>
      </c>
      <c r="I580" s="59">
        <f>SUM(I581:I586)</f>
        <v>17127.559999999998</v>
      </c>
      <c r="J580" s="59">
        <f t="shared" ref="J580:S580" si="127">SUM(J581:J586)</f>
        <v>14714.919999999998</v>
      </c>
      <c r="K580" s="59">
        <f t="shared" si="127"/>
        <v>14123.46</v>
      </c>
      <c r="L580" s="60">
        <f t="shared" si="127"/>
        <v>413</v>
      </c>
      <c r="M580" s="59">
        <f t="shared" si="127"/>
        <v>24711769.609999996</v>
      </c>
      <c r="N580" s="59">
        <f t="shared" si="127"/>
        <v>0</v>
      </c>
      <c r="O580" s="59">
        <f t="shared" si="127"/>
        <v>0</v>
      </c>
      <c r="P580" s="59">
        <f t="shared" si="127"/>
        <v>0</v>
      </c>
      <c r="Q580" s="59">
        <f t="shared" si="127"/>
        <v>24711769.609999996</v>
      </c>
      <c r="R580" s="59">
        <f t="shared" si="127"/>
        <v>24711769.609999996</v>
      </c>
      <c r="S580" s="59">
        <f t="shared" si="127"/>
        <v>0</v>
      </c>
      <c r="T580" s="68" t="s">
        <v>22</v>
      </c>
      <c r="U580" s="68" t="s">
        <v>22</v>
      </c>
      <c r="V580" s="62" t="s">
        <v>22</v>
      </c>
    </row>
    <row r="581" spans="1:22" ht="45.75" customHeight="1" x14ac:dyDescent="0.25">
      <c r="A581" s="18">
        <v>1</v>
      </c>
      <c r="B581" s="18" t="s">
        <v>408</v>
      </c>
      <c r="C581" s="35" t="s">
        <v>23</v>
      </c>
      <c r="D581" s="35">
        <v>1976</v>
      </c>
      <c r="E581" s="35" t="s">
        <v>226</v>
      </c>
      <c r="F581" s="35" t="s">
        <v>393</v>
      </c>
      <c r="G581" s="10">
        <v>2</v>
      </c>
      <c r="H581" s="10">
        <v>2</v>
      </c>
      <c r="I581" s="58">
        <v>747.5</v>
      </c>
      <c r="J581" s="58">
        <v>728.7</v>
      </c>
      <c r="K581" s="58">
        <v>687.7</v>
      </c>
      <c r="L581" s="61">
        <v>17</v>
      </c>
      <c r="M581" s="58">
        <f t="shared" si="120"/>
        <v>1538387.72</v>
      </c>
      <c r="N581" s="58">
        <v>0</v>
      </c>
      <c r="O581" s="58">
        <v>0</v>
      </c>
      <c r="P581" s="58">
        <v>0</v>
      </c>
      <c r="Q581" s="58">
        <f>'Таблица 3 '!C578</f>
        <v>1538387.72</v>
      </c>
      <c r="R581" s="58">
        <f t="shared" si="121"/>
        <v>1538387.72</v>
      </c>
      <c r="S581" s="58">
        <v>0</v>
      </c>
      <c r="T581" s="67">
        <f t="shared" si="122"/>
        <v>2111.1400027446134</v>
      </c>
      <c r="U581" s="67">
        <v>2111.1400027446134</v>
      </c>
      <c r="V581" s="57" t="s">
        <v>39</v>
      </c>
    </row>
    <row r="582" spans="1:22" ht="45.75" customHeight="1" x14ac:dyDescent="0.25">
      <c r="A582" s="18">
        <v>2</v>
      </c>
      <c r="B582" s="18" t="s">
        <v>553</v>
      </c>
      <c r="C582" s="35" t="s">
        <v>23</v>
      </c>
      <c r="D582" s="35">
        <v>1982</v>
      </c>
      <c r="E582" s="35" t="s">
        <v>22</v>
      </c>
      <c r="F582" s="35" t="s">
        <v>495</v>
      </c>
      <c r="G582" s="10">
        <v>5</v>
      </c>
      <c r="H582" s="10">
        <v>5</v>
      </c>
      <c r="I582" s="58">
        <v>3754</v>
      </c>
      <c r="J582" s="58">
        <v>3003.2</v>
      </c>
      <c r="K582" s="58">
        <v>3003.2</v>
      </c>
      <c r="L582" s="61">
        <v>170</v>
      </c>
      <c r="M582" s="58">
        <f t="shared" si="120"/>
        <v>10255544.83</v>
      </c>
      <c r="N582" s="58">
        <v>0</v>
      </c>
      <c r="O582" s="58">
        <v>0</v>
      </c>
      <c r="P582" s="58">
        <v>0</v>
      </c>
      <c r="Q582" s="58">
        <f>'Таблица 3 '!C579</f>
        <v>10255544.83</v>
      </c>
      <c r="R582" s="58">
        <f t="shared" si="121"/>
        <v>10255544.83</v>
      </c>
      <c r="S582" s="58">
        <v>0</v>
      </c>
      <c r="T582" s="67">
        <f t="shared" si="122"/>
        <v>3414.8724127597234</v>
      </c>
      <c r="U582" s="67">
        <v>3414.8724127597234</v>
      </c>
      <c r="V582" s="57" t="s">
        <v>39</v>
      </c>
    </row>
    <row r="583" spans="1:22" ht="45.75" customHeight="1" x14ac:dyDescent="0.25">
      <c r="A583" s="18">
        <v>3</v>
      </c>
      <c r="B583" s="18" t="s">
        <v>407</v>
      </c>
      <c r="C583" s="35" t="s">
        <v>23</v>
      </c>
      <c r="D583" s="35">
        <v>1995</v>
      </c>
      <c r="E583" s="35" t="s">
        <v>226</v>
      </c>
      <c r="F583" s="35" t="s">
        <v>393</v>
      </c>
      <c r="G583" s="10">
        <v>5</v>
      </c>
      <c r="H583" s="10">
        <v>4</v>
      </c>
      <c r="I583" s="58">
        <v>4346.05</v>
      </c>
      <c r="J583" s="58">
        <v>4166.16</v>
      </c>
      <c r="K583" s="58">
        <v>4077.95</v>
      </c>
      <c r="L583" s="61">
        <v>80</v>
      </c>
      <c r="M583" s="58">
        <f t="shared" si="120"/>
        <v>4465040.3099999996</v>
      </c>
      <c r="N583" s="58">
        <v>0</v>
      </c>
      <c r="O583" s="58">
        <v>0</v>
      </c>
      <c r="P583" s="58">
        <v>0</v>
      </c>
      <c r="Q583" s="58">
        <f>'Таблица 3 '!C580</f>
        <v>4465040.3099999996</v>
      </c>
      <c r="R583" s="58">
        <f t="shared" si="121"/>
        <v>4465040.3099999996</v>
      </c>
      <c r="S583" s="58">
        <v>0</v>
      </c>
      <c r="T583" s="67">
        <f t="shared" si="122"/>
        <v>1071.7399979837548</v>
      </c>
      <c r="U583" s="67">
        <v>1071.7399979837548</v>
      </c>
      <c r="V583" s="57" t="s">
        <v>39</v>
      </c>
    </row>
    <row r="584" spans="1:22" ht="45.75" customHeight="1" x14ac:dyDescent="0.25">
      <c r="A584" s="18">
        <v>4</v>
      </c>
      <c r="B584" s="18" t="s">
        <v>328</v>
      </c>
      <c r="C584" s="35" t="s">
        <v>23</v>
      </c>
      <c r="D584" s="35">
        <v>1988</v>
      </c>
      <c r="E584" s="35" t="s">
        <v>226</v>
      </c>
      <c r="F584" s="35" t="s">
        <v>393</v>
      </c>
      <c r="G584" s="10">
        <v>5</v>
      </c>
      <c r="H584" s="10">
        <v>4</v>
      </c>
      <c r="I584" s="58">
        <v>3166.5</v>
      </c>
      <c r="J584" s="58">
        <v>2809.56</v>
      </c>
      <c r="K584" s="58">
        <v>2566.46</v>
      </c>
      <c r="L584" s="61">
        <v>58</v>
      </c>
      <c r="M584" s="58">
        <f t="shared" si="120"/>
        <v>3011117.83</v>
      </c>
      <c r="N584" s="58">
        <v>0</v>
      </c>
      <c r="O584" s="58">
        <v>0</v>
      </c>
      <c r="P584" s="58">
        <v>0</v>
      </c>
      <c r="Q584" s="58">
        <f>'Таблица 3 '!C581</f>
        <v>3011117.83</v>
      </c>
      <c r="R584" s="58">
        <f t="shared" si="121"/>
        <v>3011117.83</v>
      </c>
      <c r="S584" s="58">
        <v>0</v>
      </c>
      <c r="T584" s="67">
        <f t="shared" si="122"/>
        <v>1071.7399984339186</v>
      </c>
      <c r="U584" s="67">
        <v>1071.7399984339186</v>
      </c>
      <c r="V584" s="57" t="s">
        <v>39</v>
      </c>
    </row>
    <row r="585" spans="1:22" ht="45.75" customHeight="1" x14ac:dyDescent="0.25">
      <c r="A585" s="18">
        <v>5</v>
      </c>
      <c r="B585" s="18" t="s">
        <v>329</v>
      </c>
      <c r="C585" s="35" t="s">
        <v>23</v>
      </c>
      <c r="D585" s="35">
        <v>1973</v>
      </c>
      <c r="E585" s="35" t="s">
        <v>226</v>
      </c>
      <c r="F585" s="35" t="s">
        <v>393</v>
      </c>
      <c r="G585" s="10">
        <v>2</v>
      </c>
      <c r="H585" s="10">
        <v>2</v>
      </c>
      <c r="I585" s="58">
        <v>784.31</v>
      </c>
      <c r="J585" s="58">
        <v>681.39</v>
      </c>
      <c r="K585" s="58">
        <v>576.04</v>
      </c>
      <c r="L585" s="61">
        <v>16</v>
      </c>
      <c r="M585" s="58">
        <f t="shared" si="120"/>
        <v>3027068.26</v>
      </c>
      <c r="N585" s="58">
        <v>0</v>
      </c>
      <c r="O585" s="58">
        <v>0</v>
      </c>
      <c r="P585" s="58">
        <v>0</v>
      </c>
      <c r="Q585" s="58">
        <f>'Таблица 3 '!C582</f>
        <v>3027068.26</v>
      </c>
      <c r="R585" s="58">
        <f t="shared" si="121"/>
        <v>3027068.26</v>
      </c>
      <c r="S585" s="58">
        <v>0</v>
      </c>
      <c r="T585" s="67">
        <f t="shared" si="122"/>
        <v>4442.4899983856531</v>
      </c>
      <c r="U585" s="67">
        <v>4442.4899983856531</v>
      </c>
      <c r="V585" s="57" t="s">
        <v>39</v>
      </c>
    </row>
    <row r="586" spans="1:22" ht="45.75" customHeight="1" x14ac:dyDescent="0.25">
      <c r="A586" s="18">
        <v>6</v>
      </c>
      <c r="B586" s="18" t="s">
        <v>327</v>
      </c>
      <c r="C586" s="35" t="s">
        <v>23</v>
      </c>
      <c r="D586" s="35">
        <v>1976</v>
      </c>
      <c r="E586" s="35" t="s">
        <v>226</v>
      </c>
      <c r="F586" s="35" t="s">
        <v>393</v>
      </c>
      <c r="G586" s="10">
        <v>5</v>
      </c>
      <c r="H586" s="10">
        <v>4</v>
      </c>
      <c r="I586" s="58">
        <v>4329.2</v>
      </c>
      <c r="J586" s="58">
        <v>3325.91</v>
      </c>
      <c r="K586" s="58">
        <v>3212.11</v>
      </c>
      <c r="L586" s="61">
        <v>72</v>
      </c>
      <c r="M586" s="58">
        <f t="shared" si="120"/>
        <v>2414610.66</v>
      </c>
      <c r="N586" s="58">
        <v>0</v>
      </c>
      <c r="O586" s="58">
        <v>0</v>
      </c>
      <c r="P586" s="58">
        <v>0</v>
      </c>
      <c r="Q586" s="58">
        <f>'Таблица 3 '!C583</f>
        <v>2414610.66</v>
      </c>
      <c r="R586" s="58">
        <f t="shared" si="121"/>
        <v>2414610.66</v>
      </c>
      <c r="S586" s="58">
        <v>0</v>
      </c>
      <c r="T586" s="67">
        <f t="shared" si="122"/>
        <v>726.00000000000011</v>
      </c>
      <c r="U586" s="67">
        <v>726.00000000000011</v>
      </c>
      <c r="V586" s="57" t="s">
        <v>39</v>
      </c>
    </row>
    <row r="587" spans="1:22" s="9" customFormat="1" ht="28.5" customHeight="1" x14ac:dyDescent="0.25">
      <c r="A587" s="45" t="s">
        <v>361</v>
      </c>
      <c r="B587" s="45"/>
      <c r="C587" s="56" t="s">
        <v>226</v>
      </c>
      <c r="D587" s="56" t="s">
        <v>226</v>
      </c>
      <c r="E587" s="56" t="s">
        <v>226</v>
      </c>
      <c r="F587" s="56" t="s">
        <v>226</v>
      </c>
      <c r="G587" s="21" t="s">
        <v>226</v>
      </c>
      <c r="H587" s="21" t="s">
        <v>226</v>
      </c>
      <c r="I587" s="59">
        <f>I588</f>
        <v>883</v>
      </c>
      <c r="J587" s="59">
        <f t="shared" ref="J587:S587" si="128">J588</f>
        <v>602.35</v>
      </c>
      <c r="K587" s="59">
        <f t="shared" si="128"/>
        <v>602.35</v>
      </c>
      <c r="L587" s="60">
        <f t="shared" si="128"/>
        <v>33</v>
      </c>
      <c r="M587" s="59">
        <f t="shared" si="128"/>
        <v>2331907.6724999999</v>
      </c>
      <c r="N587" s="59">
        <f t="shared" si="128"/>
        <v>0</v>
      </c>
      <c r="O587" s="59">
        <f t="shared" si="128"/>
        <v>0</v>
      </c>
      <c r="P587" s="59">
        <f t="shared" si="128"/>
        <v>0</v>
      </c>
      <c r="Q587" s="59">
        <f t="shared" si="128"/>
        <v>2331907.6724999999</v>
      </c>
      <c r="R587" s="59">
        <f t="shared" si="128"/>
        <v>2331907.6724999999</v>
      </c>
      <c r="S587" s="59">
        <f t="shared" si="128"/>
        <v>0</v>
      </c>
      <c r="T587" s="68" t="s">
        <v>22</v>
      </c>
      <c r="U587" s="68" t="s">
        <v>22</v>
      </c>
      <c r="V587" s="62" t="s">
        <v>22</v>
      </c>
    </row>
    <row r="588" spans="1:22" ht="45" x14ac:dyDescent="0.25">
      <c r="A588" s="18">
        <v>1</v>
      </c>
      <c r="B588" s="18" t="s">
        <v>40</v>
      </c>
      <c r="C588" s="35" t="s">
        <v>23</v>
      </c>
      <c r="D588" s="35">
        <v>1984</v>
      </c>
      <c r="E588" s="35">
        <v>2018</v>
      </c>
      <c r="F588" s="35" t="s">
        <v>87</v>
      </c>
      <c r="G588" s="10">
        <v>2</v>
      </c>
      <c r="H588" s="10">
        <v>2</v>
      </c>
      <c r="I588" s="58">
        <v>883</v>
      </c>
      <c r="J588" s="58">
        <v>602.35</v>
      </c>
      <c r="K588" s="58">
        <v>602.35</v>
      </c>
      <c r="L588" s="61">
        <v>33</v>
      </c>
      <c r="M588" s="58">
        <f t="shared" si="120"/>
        <v>2331907.6724999999</v>
      </c>
      <c r="N588" s="58">
        <v>0</v>
      </c>
      <c r="O588" s="58">
        <v>0</v>
      </c>
      <c r="P588" s="58">
        <v>0</v>
      </c>
      <c r="Q588" s="58">
        <f>'Таблица 3 '!C585</f>
        <v>2331907.6724999999</v>
      </c>
      <c r="R588" s="58">
        <f t="shared" si="121"/>
        <v>2331907.6724999999</v>
      </c>
      <c r="S588" s="58">
        <v>0</v>
      </c>
      <c r="T588" s="67">
        <f>M588/J588</f>
        <v>3871.3499999999995</v>
      </c>
      <c r="U588" s="67">
        <v>3871.3499999999995</v>
      </c>
      <c r="V588" s="57" t="s">
        <v>39</v>
      </c>
    </row>
    <row r="589" spans="1:22" s="9" customFormat="1" ht="30" customHeight="1" x14ac:dyDescent="0.25">
      <c r="A589" s="45" t="s">
        <v>362</v>
      </c>
      <c r="B589" s="45"/>
      <c r="C589" s="56" t="s">
        <v>226</v>
      </c>
      <c r="D589" s="56" t="s">
        <v>226</v>
      </c>
      <c r="E589" s="56" t="s">
        <v>226</v>
      </c>
      <c r="F589" s="56" t="s">
        <v>226</v>
      </c>
      <c r="G589" s="21" t="s">
        <v>226</v>
      </c>
      <c r="H589" s="21" t="s">
        <v>226</v>
      </c>
      <c r="I589" s="59">
        <f>I590</f>
        <v>1088.7</v>
      </c>
      <c r="J589" s="59">
        <f t="shared" ref="J589:S590" si="129">J590</f>
        <v>862.19</v>
      </c>
      <c r="K589" s="59">
        <f t="shared" si="129"/>
        <v>862.19</v>
      </c>
      <c r="L589" s="60">
        <f t="shared" si="129"/>
        <v>28</v>
      </c>
      <c r="M589" s="59">
        <f t="shared" si="129"/>
        <v>432284.82</v>
      </c>
      <c r="N589" s="59">
        <f t="shared" si="129"/>
        <v>0</v>
      </c>
      <c r="O589" s="59">
        <f t="shared" si="129"/>
        <v>0</v>
      </c>
      <c r="P589" s="59">
        <f t="shared" si="129"/>
        <v>0</v>
      </c>
      <c r="Q589" s="59">
        <f t="shared" si="129"/>
        <v>432284.82</v>
      </c>
      <c r="R589" s="59">
        <f t="shared" si="129"/>
        <v>432284.82</v>
      </c>
      <c r="S589" s="59">
        <f t="shared" si="129"/>
        <v>0</v>
      </c>
      <c r="T589" s="68" t="s">
        <v>22</v>
      </c>
      <c r="U589" s="68" t="s">
        <v>22</v>
      </c>
      <c r="V589" s="62" t="s">
        <v>22</v>
      </c>
    </row>
    <row r="590" spans="1:22" s="9" customFormat="1" ht="27.75" customHeight="1" x14ac:dyDescent="0.25">
      <c r="A590" s="45" t="s">
        <v>363</v>
      </c>
      <c r="B590" s="45"/>
      <c r="C590" s="56" t="s">
        <v>226</v>
      </c>
      <c r="D590" s="56" t="s">
        <v>226</v>
      </c>
      <c r="E590" s="56" t="s">
        <v>226</v>
      </c>
      <c r="F590" s="56" t="s">
        <v>226</v>
      </c>
      <c r="G590" s="21" t="s">
        <v>226</v>
      </c>
      <c r="H590" s="21" t="s">
        <v>226</v>
      </c>
      <c r="I590" s="59">
        <f>I591</f>
        <v>1088.7</v>
      </c>
      <c r="J590" s="59">
        <f t="shared" si="129"/>
        <v>862.19</v>
      </c>
      <c r="K590" s="59">
        <f t="shared" si="129"/>
        <v>862.19</v>
      </c>
      <c r="L590" s="60">
        <f t="shared" si="129"/>
        <v>28</v>
      </c>
      <c r="M590" s="59">
        <f t="shared" si="129"/>
        <v>432284.82</v>
      </c>
      <c r="N590" s="59">
        <f t="shared" si="129"/>
        <v>0</v>
      </c>
      <c r="O590" s="59">
        <f t="shared" si="129"/>
        <v>0</v>
      </c>
      <c r="P590" s="59">
        <f t="shared" si="129"/>
        <v>0</v>
      </c>
      <c r="Q590" s="59">
        <f t="shared" si="129"/>
        <v>432284.82</v>
      </c>
      <c r="R590" s="59">
        <f t="shared" si="129"/>
        <v>432284.82</v>
      </c>
      <c r="S590" s="59">
        <f t="shared" si="129"/>
        <v>0</v>
      </c>
      <c r="T590" s="68" t="s">
        <v>22</v>
      </c>
      <c r="U590" s="68" t="s">
        <v>22</v>
      </c>
      <c r="V590" s="62" t="s">
        <v>22</v>
      </c>
    </row>
    <row r="591" spans="1:22" ht="49.5" customHeight="1" x14ac:dyDescent="0.25">
      <c r="A591" s="18">
        <v>1</v>
      </c>
      <c r="B591" s="18" t="s">
        <v>351</v>
      </c>
      <c r="C591" s="35" t="s">
        <v>23</v>
      </c>
      <c r="D591" s="35" t="s">
        <v>70</v>
      </c>
      <c r="E591" s="35" t="s">
        <v>22</v>
      </c>
      <c r="F591" s="35" t="s">
        <v>393</v>
      </c>
      <c r="G591" s="10">
        <v>2</v>
      </c>
      <c r="H591" s="10">
        <v>3</v>
      </c>
      <c r="I591" s="58">
        <v>1088.7</v>
      </c>
      <c r="J591" s="58">
        <v>862.19</v>
      </c>
      <c r="K591" s="58">
        <v>862.19</v>
      </c>
      <c r="L591" s="61">
        <v>28</v>
      </c>
      <c r="M591" s="58">
        <f t="shared" ref="M591:M624" si="130">SUM(N591:Q591)</f>
        <v>432284.82</v>
      </c>
      <c r="N591" s="58">
        <v>0</v>
      </c>
      <c r="O591" s="58">
        <v>0</v>
      </c>
      <c r="P591" s="58">
        <v>0</v>
      </c>
      <c r="Q591" s="58">
        <f>'Таблица 3 '!C588</f>
        <v>432284.82</v>
      </c>
      <c r="R591" s="58">
        <f t="shared" ref="R591:R624" si="131">Q591</f>
        <v>432284.82</v>
      </c>
      <c r="S591" s="58">
        <v>0</v>
      </c>
      <c r="T591" s="67">
        <f t="shared" si="122"/>
        <v>501.37999744835821</v>
      </c>
      <c r="U591" s="67">
        <v>501.38</v>
      </c>
      <c r="V591" s="57" t="s">
        <v>39</v>
      </c>
    </row>
    <row r="592" spans="1:22" s="9" customFormat="1" ht="34.5" customHeight="1" x14ac:dyDescent="0.25">
      <c r="A592" s="45" t="s">
        <v>381</v>
      </c>
      <c r="B592" s="45"/>
      <c r="C592" s="56" t="s">
        <v>226</v>
      </c>
      <c r="D592" s="56" t="s">
        <v>226</v>
      </c>
      <c r="E592" s="56" t="s">
        <v>226</v>
      </c>
      <c r="F592" s="56" t="s">
        <v>226</v>
      </c>
      <c r="G592" s="21" t="s">
        <v>226</v>
      </c>
      <c r="H592" s="21" t="s">
        <v>226</v>
      </c>
      <c r="I592" s="59">
        <f>I593</f>
        <v>1220</v>
      </c>
      <c r="J592" s="59">
        <f t="shared" ref="J592:S593" si="132">J593</f>
        <v>989.2</v>
      </c>
      <c r="K592" s="59">
        <f t="shared" si="132"/>
        <v>888.75</v>
      </c>
      <c r="L592" s="60">
        <f t="shared" si="132"/>
        <v>46</v>
      </c>
      <c r="M592" s="59">
        <f t="shared" si="132"/>
        <v>155251.63</v>
      </c>
      <c r="N592" s="59">
        <f t="shared" si="132"/>
        <v>0</v>
      </c>
      <c r="O592" s="59">
        <f t="shared" si="132"/>
        <v>0</v>
      </c>
      <c r="P592" s="59">
        <f t="shared" si="132"/>
        <v>0</v>
      </c>
      <c r="Q592" s="59">
        <f t="shared" si="132"/>
        <v>155251.63</v>
      </c>
      <c r="R592" s="59">
        <f t="shared" si="132"/>
        <v>155251.63</v>
      </c>
      <c r="S592" s="59">
        <f t="shared" si="132"/>
        <v>0</v>
      </c>
      <c r="T592" s="68" t="s">
        <v>22</v>
      </c>
      <c r="U592" s="68" t="s">
        <v>22</v>
      </c>
      <c r="V592" s="62" t="s">
        <v>22</v>
      </c>
    </row>
    <row r="593" spans="1:22" s="9" customFormat="1" ht="27" customHeight="1" x14ac:dyDescent="0.25">
      <c r="A593" s="45" t="s">
        <v>480</v>
      </c>
      <c r="B593" s="45"/>
      <c r="C593" s="56" t="s">
        <v>226</v>
      </c>
      <c r="D593" s="56" t="s">
        <v>226</v>
      </c>
      <c r="E593" s="56" t="s">
        <v>226</v>
      </c>
      <c r="F593" s="56" t="s">
        <v>226</v>
      </c>
      <c r="G593" s="21" t="s">
        <v>226</v>
      </c>
      <c r="H593" s="21" t="s">
        <v>226</v>
      </c>
      <c r="I593" s="59">
        <f>I594</f>
        <v>1220</v>
      </c>
      <c r="J593" s="59">
        <f t="shared" si="132"/>
        <v>989.2</v>
      </c>
      <c r="K593" s="59">
        <f t="shared" si="132"/>
        <v>888.75</v>
      </c>
      <c r="L593" s="60">
        <f t="shared" si="132"/>
        <v>46</v>
      </c>
      <c r="M593" s="59">
        <f t="shared" si="132"/>
        <v>155251.63</v>
      </c>
      <c r="N593" s="59">
        <f t="shared" si="132"/>
        <v>0</v>
      </c>
      <c r="O593" s="59">
        <f t="shared" si="132"/>
        <v>0</v>
      </c>
      <c r="P593" s="59">
        <f t="shared" si="132"/>
        <v>0</v>
      </c>
      <c r="Q593" s="59">
        <f t="shared" si="132"/>
        <v>155251.63</v>
      </c>
      <c r="R593" s="59">
        <f t="shared" si="132"/>
        <v>155251.63</v>
      </c>
      <c r="S593" s="59">
        <f t="shared" si="132"/>
        <v>0</v>
      </c>
      <c r="T593" s="68" t="s">
        <v>22</v>
      </c>
      <c r="U593" s="68" t="s">
        <v>22</v>
      </c>
      <c r="V593" s="62" t="s">
        <v>22</v>
      </c>
    </row>
    <row r="594" spans="1:22" ht="47.25" customHeight="1" x14ac:dyDescent="0.25">
      <c r="A594" s="18">
        <v>1</v>
      </c>
      <c r="B594" s="18" t="s">
        <v>326</v>
      </c>
      <c r="C594" s="35" t="s">
        <v>23</v>
      </c>
      <c r="D594" s="35" t="s">
        <v>190</v>
      </c>
      <c r="E594" s="35" t="s">
        <v>22</v>
      </c>
      <c r="F594" s="35" t="s">
        <v>393</v>
      </c>
      <c r="G594" s="10">
        <v>2</v>
      </c>
      <c r="H594" s="10">
        <v>3</v>
      </c>
      <c r="I594" s="58">
        <v>1220</v>
      </c>
      <c r="J594" s="58">
        <v>989.2</v>
      </c>
      <c r="K594" s="58">
        <v>888.75</v>
      </c>
      <c r="L594" s="61">
        <v>46</v>
      </c>
      <c r="M594" s="58">
        <f t="shared" si="130"/>
        <v>155251.63</v>
      </c>
      <c r="N594" s="58">
        <v>0</v>
      </c>
      <c r="O594" s="58">
        <v>0</v>
      </c>
      <c r="P594" s="58">
        <v>0</v>
      </c>
      <c r="Q594" s="58">
        <f>'Таблица 3 '!C591</f>
        <v>155251.63</v>
      </c>
      <c r="R594" s="58">
        <f t="shared" si="131"/>
        <v>155251.63</v>
      </c>
      <c r="S594" s="58">
        <v>0</v>
      </c>
      <c r="T594" s="67">
        <f t="shared" si="122"/>
        <v>156.94665386170644</v>
      </c>
      <c r="U594" s="67">
        <v>156.94665386170644</v>
      </c>
      <c r="V594" s="57" t="s">
        <v>39</v>
      </c>
    </row>
    <row r="595" spans="1:22" s="9" customFormat="1" ht="32.25" customHeight="1" x14ac:dyDescent="0.25">
      <c r="A595" s="45" t="s">
        <v>364</v>
      </c>
      <c r="B595" s="45"/>
      <c r="C595" s="56" t="s">
        <v>226</v>
      </c>
      <c r="D595" s="56" t="s">
        <v>226</v>
      </c>
      <c r="E595" s="56" t="s">
        <v>226</v>
      </c>
      <c r="F595" s="56" t="s">
        <v>226</v>
      </c>
      <c r="G595" s="21" t="s">
        <v>226</v>
      </c>
      <c r="H595" s="21" t="s">
        <v>226</v>
      </c>
      <c r="I595" s="59">
        <f>I596</f>
        <v>3726.7</v>
      </c>
      <c r="J595" s="59">
        <f t="shared" ref="J595:S596" si="133">J596</f>
        <v>3198.6</v>
      </c>
      <c r="K595" s="59">
        <f t="shared" si="133"/>
        <v>2692.98</v>
      </c>
      <c r="L595" s="60">
        <f t="shared" si="133"/>
        <v>110</v>
      </c>
      <c r="M595" s="59">
        <f t="shared" si="133"/>
        <v>9257739.9700000007</v>
      </c>
      <c r="N595" s="59">
        <f t="shared" si="133"/>
        <v>0</v>
      </c>
      <c r="O595" s="59">
        <f t="shared" si="133"/>
        <v>0</v>
      </c>
      <c r="P595" s="59">
        <f t="shared" si="133"/>
        <v>0</v>
      </c>
      <c r="Q595" s="59">
        <f t="shared" si="133"/>
        <v>9257739.9700000007</v>
      </c>
      <c r="R595" s="59">
        <f t="shared" si="133"/>
        <v>9257739.9700000007</v>
      </c>
      <c r="S595" s="59">
        <f t="shared" si="133"/>
        <v>0</v>
      </c>
      <c r="T595" s="68" t="s">
        <v>22</v>
      </c>
      <c r="U595" s="68" t="s">
        <v>22</v>
      </c>
      <c r="V595" s="62" t="s">
        <v>22</v>
      </c>
    </row>
    <row r="596" spans="1:22" s="9" customFormat="1" ht="30" customHeight="1" x14ac:dyDescent="0.25">
      <c r="A596" s="45" t="s">
        <v>365</v>
      </c>
      <c r="B596" s="45"/>
      <c r="C596" s="56" t="s">
        <v>226</v>
      </c>
      <c r="D596" s="56" t="s">
        <v>226</v>
      </c>
      <c r="E596" s="56" t="s">
        <v>226</v>
      </c>
      <c r="F596" s="56" t="s">
        <v>226</v>
      </c>
      <c r="G596" s="21" t="s">
        <v>226</v>
      </c>
      <c r="H596" s="21" t="s">
        <v>226</v>
      </c>
      <c r="I596" s="59">
        <f>I597</f>
        <v>3726.7</v>
      </c>
      <c r="J596" s="59">
        <f t="shared" si="133"/>
        <v>3198.6</v>
      </c>
      <c r="K596" s="59">
        <f t="shared" si="133"/>
        <v>2692.98</v>
      </c>
      <c r="L596" s="60">
        <f t="shared" si="133"/>
        <v>110</v>
      </c>
      <c r="M596" s="59">
        <f t="shared" si="133"/>
        <v>9257739.9700000007</v>
      </c>
      <c r="N596" s="59">
        <f t="shared" si="133"/>
        <v>0</v>
      </c>
      <c r="O596" s="59">
        <f t="shared" si="133"/>
        <v>0</v>
      </c>
      <c r="P596" s="59">
        <f t="shared" si="133"/>
        <v>0</v>
      </c>
      <c r="Q596" s="59">
        <f t="shared" si="133"/>
        <v>9257739.9700000007</v>
      </c>
      <c r="R596" s="59">
        <f t="shared" si="133"/>
        <v>9257739.9700000007</v>
      </c>
      <c r="S596" s="59">
        <f t="shared" si="133"/>
        <v>0</v>
      </c>
      <c r="T596" s="68" t="s">
        <v>22</v>
      </c>
      <c r="U596" s="68" t="s">
        <v>22</v>
      </c>
      <c r="V596" s="62" t="s">
        <v>22</v>
      </c>
    </row>
    <row r="597" spans="1:22" ht="45.75" customHeight="1" x14ac:dyDescent="0.25">
      <c r="A597" s="18">
        <v>1</v>
      </c>
      <c r="B597" s="18" t="s">
        <v>420</v>
      </c>
      <c r="C597" s="35" t="s">
        <v>23</v>
      </c>
      <c r="D597" s="35">
        <v>1992</v>
      </c>
      <c r="E597" s="35" t="s">
        <v>22</v>
      </c>
      <c r="F597" s="35" t="s">
        <v>414</v>
      </c>
      <c r="G597" s="10">
        <v>5</v>
      </c>
      <c r="H597" s="10">
        <v>3</v>
      </c>
      <c r="I597" s="58">
        <v>3726.7</v>
      </c>
      <c r="J597" s="58">
        <v>3198.6</v>
      </c>
      <c r="K597" s="58">
        <v>2692.98</v>
      </c>
      <c r="L597" s="61">
        <v>110</v>
      </c>
      <c r="M597" s="58">
        <f t="shared" si="130"/>
        <v>9257739.9700000007</v>
      </c>
      <c r="N597" s="58">
        <v>0</v>
      </c>
      <c r="O597" s="58">
        <v>0</v>
      </c>
      <c r="P597" s="58">
        <v>0</v>
      </c>
      <c r="Q597" s="58">
        <f>'Таблица 3 '!C594</f>
        <v>9257739.9700000007</v>
      </c>
      <c r="R597" s="58">
        <f t="shared" si="131"/>
        <v>9257739.9700000007</v>
      </c>
      <c r="S597" s="58">
        <v>0</v>
      </c>
      <c r="T597" s="67">
        <f t="shared" si="122"/>
        <v>2894.3100012505474</v>
      </c>
      <c r="U597" s="67">
        <v>2894.31</v>
      </c>
      <c r="V597" s="57" t="s">
        <v>39</v>
      </c>
    </row>
    <row r="598" spans="1:22" s="9" customFormat="1" ht="36.75" customHeight="1" x14ac:dyDescent="0.25">
      <c r="A598" s="45" t="s">
        <v>366</v>
      </c>
      <c r="B598" s="45"/>
      <c r="C598" s="56" t="s">
        <v>226</v>
      </c>
      <c r="D598" s="56" t="s">
        <v>226</v>
      </c>
      <c r="E598" s="56" t="s">
        <v>226</v>
      </c>
      <c r="F598" s="56" t="s">
        <v>226</v>
      </c>
      <c r="G598" s="21" t="s">
        <v>226</v>
      </c>
      <c r="H598" s="21" t="s">
        <v>226</v>
      </c>
      <c r="I598" s="59">
        <f>I599+I608</f>
        <v>19322.97</v>
      </c>
      <c r="J598" s="59">
        <f t="shared" ref="J598:S598" si="134">J599+J608</f>
        <v>16426.8</v>
      </c>
      <c r="K598" s="59">
        <f t="shared" si="134"/>
        <v>15791.27</v>
      </c>
      <c r="L598" s="60">
        <f t="shared" si="134"/>
        <v>820</v>
      </c>
      <c r="M598" s="59">
        <f t="shared" si="134"/>
        <v>42354753.674699999</v>
      </c>
      <c r="N598" s="59">
        <f t="shared" si="134"/>
        <v>0</v>
      </c>
      <c r="O598" s="59">
        <f t="shared" si="134"/>
        <v>0</v>
      </c>
      <c r="P598" s="59">
        <f t="shared" si="134"/>
        <v>0</v>
      </c>
      <c r="Q598" s="59">
        <f t="shared" si="134"/>
        <v>42354753.674699999</v>
      </c>
      <c r="R598" s="59">
        <f t="shared" si="134"/>
        <v>42354753.674699999</v>
      </c>
      <c r="S598" s="59">
        <f t="shared" si="134"/>
        <v>0</v>
      </c>
      <c r="T598" s="68" t="s">
        <v>22</v>
      </c>
      <c r="U598" s="68" t="s">
        <v>22</v>
      </c>
      <c r="V598" s="62" t="s">
        <v>22</v>
      </c>
    </row>
    <row r="599" spans="1:22" s="9" customFormat="1" ht="30" customHeight="1" x14ac:dyDescent="0.25">
      <c r="A599" s="45" t="s">
        <v>367</v>
      </c>
      <c r="B599" s="45"/>
      <c r="C599" s="56" t="s">
        <v>226</v>
      </c>
      <c r="D599" s="56" t="s">
        <v>226</v>
      </c>
      <c r="E599" s="56" t="s">
        <v>226</v>
      </c>
      <c r="F599" s="56" t="s">
        <v>226</v>
      </c>
      <c r="G599" s="21" t="s">
        <v>226</v>
      </c>
      <c r="H599" s="21" t="s">
        <v>226</v>
      </c>
      <c r="I599" s="59">
        <f>SUM(I600:I607)</f>
        <v>9491.27</v>
      </c>
      <c r="J599" s="59">
        <f t="shared" ref="J599:S599" si="135">SUM(J600:J607)</f>
        <v>9246.1999999999989</v>
      </c>
      <c r="K599" s="59">
        <f t="shared" si="135"/>
        <v>8708.869999999999</v>
      </c>
      <c r="L599" s="60">
        <f t="shared" si="135"/>
        <v>494</v>
      </c>
      <c r="M599" s="59">
        <f t="shared" si="135"/>
        <v>25970216.594699997</v>
      </c>
      <c r="N599" s="59">
        <f t="shared" si="135"/>
        <v>0</v>
      </c>
      <c r="O599" s="59">
        <f t="shared" si="135"/>
        <v>0</v>
      </c>
      <c r="P599" s="59">
        <f t="shared" si="135"/>
        <v>0</v>
      </c>
      <c r="Q599" s="59">
        <f t="shared" si="135"/>
        <v>25970216.594699997</v>
      </c>
      <c r="R599" s="59">
        <f t="shared" si="135"/>
        <v>25970216.594699997</v>
      </c>
      <c r="S599" s="59">
        <f t="shared" si="135"/>
        <v>0</v>
      </c>
      <c r="T599" s="68" t="s">
        <v>22</v>
      </c>
      <c r="U599" s="68" t="s">
        <v>22</v>
      </c>
      <c r="V599" s="62" t="s">
        <v>22</v>
      </c>
    </row>
    <row r="600" spans="1:22" ht="48" customHeight="1" x14ac:dyDescent="0.25">
      <c r="A600" s="18">
        <v>1</v>
      </c>
      <c r="B600" s="18" t="s">
        <v>496</v>
      </c>
      <c r="C600" s="35" t="s">
        <v>23</v>
      </c>
      <c r="D600" s="35">
        <v>1972</v>
      </c>
      <c r="E600" s="35" t="s">
        <v>22</v>
      </c>
      <c r="F600" s="35" t="s">
        <v>495</v>
      </c>
      <c r="G600" s="10">
        <v>2</v>
      </c>
      <c r="H600" s="10">
        <v>2</v>
      </c>
      <c r="I600" s="58">
        <v>816.56</v>
      </c>
      <c r="J600" s="58">
        <v>736</v>
      </c>
      <c r="K600" s="58">
        <v>734.9</v>
      </c>
      <c r="L600" s="61">
        <v>31</v>
      </c>
      <c r="M600" s="58">
        <f t="shared" si="130"/>
        <v>3486535.04</v>
      </c>
      <c r="N600" s="58">
        <v>0</v>
      </c>
      <c r="O600" s="58">
        <v>0</v>
      </c>
      <c r="P600" s="58">
        <v>0</v>
      </c>
      <c r="Q600" s="58">
        <f>'Таблица 3 '!C597</f>
        <v>3486535.04</v>
      </c>
      <c r="R600" s="58">
        <f t="shared" si="131"/>
        <v>3486535.04</v>
      </c>
      <c r="S600" s="58">
        <v>0</v>
      </c>
      <c r="T600" s="67">
        <f>M600/J600</f>
        <v>4737.1400000000003</v>
      </c>
      <c r="U600" s="67">
        <v>4737.1400000000003</v>
      </c>
      <c r="V600" s="57" t="s">
        <v>39</v>
      </c>
    </row>
    <row r="601" spans="1:22" ht="48" customHeight="1" x14ac:dyDescent="0.25">
      <c r="A601" s="18">
        <v>2</v>
      </c>
      <c r="B601" s="18" t="s">
        <v>497</v>
      </c>
      <c r="C601" s="35" t="s">
        <v>23</v>
      </c>
      <c r="D601" s="35">
        <v>1974</v>
      </c>
      <c r="E601" s="35" t="s">
        <v>22</v>
      </c>
      <c r="F601" s="35" t="s">
        <v>495</v>
      </c>
      <c r="G601" s="10">
        <v>2</v>
      </c>
      <c r="H601" s="10">
        <v>2</v>
      </c>
      <c r="I601" s="58">
        <v>809.03</v>
      </c>
      <c r="J601" s="58">
        <v>809.03</v>
      </c>
      <c r="K601" s="58">
        <v>484.3</v>
      </c>
      <c r="L601" s="61">
        <v>28</v>
      </c>
      <c r="M601" s="58">
        <f t="shared" si="130"/>
        <v>3832488.37</v>
      </c>
      <c r="N601" s="58">
        <v>0</v>
      </c>
      <c r="O601" s="58">
        <v>0</v>
      </c>
      <c r="P601" s="58">
        <v>0</v>
      </c>
      <c r="Q601" s="58">
        <f>'Таблица 3 '!C598</f>
        <v>3832488.37</v>
      </c>
      <c r="R601" s="58">
        <f t="shared" si="131"/>
        <v>3832488.37</v>
      </c>
      <c r="S601" s="58">
        <v>0</v>
      </c>
      <c r="T601" s="67">
        <f t="shared" ref="T601:T607" si="136">M601/J601</f>
        <v>4737.1399948085982</v>
      </c>
      <c r="U601" s="67">
        <v>4737.1399948085982</v>
      </c>
      <c r="V601" s="57" t="s">
        <v>39</v>
      </c>
    </row>
    <row r="602" spans="1:22" ht="48" customHeight="1" x14ac:dyDescent="0.25">
      <c r="A602" s="18">
        <v>3</v>
      </c>
      <c r="B602" s="18" t="s">
        <v>208</v>
      </c>
      <c r="C602" s="35" t="s">
        <v>23</v>
      </c>
      <c r="D602" s="35" t="s">
        <v>209</v>
      </c>
      <c r="E602" s="35">
        <v>2020</v>
      </c>
      <c r="F602" s="35" t="s">
        <v>393</v>
      </c>
      <c r="G602" s="10">
        <v>2</v>
      </c>
      <c r="H602" s="10">
        <v>2</v>
      </c>
      <c r="I602" s="58">
        <v>576</v>
      </c>
      <c r="J602" s="58">
        <v>779.3</v>
      </c>
      <c r="K602" s="58">
        <v>779.3</v>
      </c>
      <c r="L602" s="61">
        <v>24</v>
      </c>
      <c r="M602" s="58">
        <f t="shared" si="130"/>
        <v>5373764.4589999998</v>
      </c>
      <c r="N602" s="58">
        <v>0</v>
      </c>
      <c r="O602" s="58">
        <v>0</v>
      </c>
      <c r="P602" s="58">
        <v>0</v>
      </c>
      <c r="Q602" s="58">
        <f>'Таблица 3 '!C599</f>
        <v>5373764.4589999998</v>
      </c>
      <c r="R602" s="58">
        <f t="shared" si="131"/>
        <v>5373764.4589999998</v>
      </c>
      <c r="S602" s="58">
        <v>0</v>
      </c>
      <c r="T602" s="67">
        <f t="shared" si="136"/>
        <v>6895.63</v>
      </c>
      <c r="U602" s="67">
        <v>6895.63</v>
      </c>
      <c r="V602" s="57" t="s">
        <v>39</v>
      </c>
    </row>
    <row r="603" spans="1:22" ht="48" customHeight="1" x14ac:dyDescent="0.25">
      <c r="A603" s="18">
        <v>4</v>
      </c>
      <c r="B603" s="18" t="s">
        <v>210</v>
      </c>
      <c r="C603" s="35" t="s">
        <v>23</v>
      </c>
      <c r="D603" s="35" t="s">
        <v>70</v>
      </c>
      <c r="E603" s="35">
        <v>2021</v>
      </c>
      <c r="F603" s="35" t="s">
        <v>393</v>
      </c>
      <c r="G603" s="10">
        <v>2</v>
      </c>
      <c r="H603" s="10">
        <v>2</v>
      </c>
      <c r="I603" s="58">
        <v>572.28</v>
      </c>
      <c r="J603" s="58">
        <v>639.38</v>
      </c>
      <c r="K603" s="58">
        <v>639.38</v>
      </c>
      <c r="L603" s="61">
        <v>29</v>
      </c>
      <c r="M603" s="58">
        <f t="shared" si="130"/>
        <v>3804796.9229999995</v>
      </c>
      <c r="N603" s="58">
        <v>0</v>
      </c>
      <c r="O603" s="58">
        <v>0</v>
      </c>
      <c r="P603" s="58">
        <v>0</v>
      </c>
      <c r="Q603" s="58">
        <f>'Таблица 3 '!C600</f>
        <v>3804796.9229999995</v>
      </c>
      <c r="R603" s="58">
        <f t="shared" si="131"/>
        <v>3804796.9229999995</v>
      </c>
      <c r="S603" s="58">
        <v>0</v>
      </c>
      <c r="T603" s="67">
        <f t="shared" si="136"/>
        <v>5950.759990928711</v>
      </c>
      <c r="U603" s="67">
        <v>5950.759990928711</v>
      </c>
      <c r="V603" s="57" t="s">
        <v>39</v>
      </c>
    </row>
    <row r="604" spans="1:22" ht="48" customHeight="1" x14ac:dyDescent="0.25">
      <c r="A604" s="18">
        <v>5</v>
      </c>
      <c r="B604" s="18" t="s">
        <v>212</v>
      </c>
      <c r="C604" s="35" t="s">
        <v>23</v>
      </c>
      <c r="D604" s="35" t="s">
        <v>37</v>
      </c>
      <c r="E604" s="35" t="s">
        <v>22</v>
      </c>
      <c r="F604" s="35" t="s">
        <v>393</v>
      </c>
      <c r="G604" s="10">
        <v>2</v>
      </c>
      <c r="H604" s="10">
        <v>3</v>
      </c>
      <c r="I604" s="58">
        <v>923</v>
      </c>
      <c r="J604" s="58">
        <v>906.9</v>
      </c>
      <c r="K604" s="58">
        <v>906.9</v>
      </c>
      <c r="L604" s="61">
        <v>51</v>
      </c>
      <c r="M604" s="58">
        <f t="shared" si="130"/>
        <v>4857020.8470000001</v>
      </c>
      <c r="N604" s="58">
        <v>0</v>
      </c>
      <c r="O604" s="58">
        <v>0</v>
      </c>
      <c r="P604" s="58">
        <v>0</v>
      </c>
      <c r="Q604" s="58">
        <f>'Таблица 3 '!C601</f>
        <v>4857020.8470000001</v>
      </c>
      <c r="R604" s="58">
        <f t="shared" si="131"/>
        <v>4857020.8470000001</v>
      </c>
      <c r="S604" s="58">
        <v>0</v>
      </c>
      <c r="T604" s="67">
        <f t="shared" si="136"/>
        <v>5355.63</v>
      </c>
      <c r="U604" s="67">
        <v>9226.9800000000014</v>
      </c>
      <c r="V604" s="57" t="s">
        <v>39</v>
      </c>
    </row>
    <row r="605" spans="1:22" ht="48" customHeight="1" x14ac:dyDescent="0.25">
      <c r="A605" s="18">
        <v>6</v>
      </c>
      <c r="B605" s="18" t="s">
        <v>609</v>
      </c>
      <c r="C605" s="35" t="s">
        <v>23</v>
      </c>
      <c r="D605" s="35" t="s">
        <v>31</v>
      </c>
      <c r="E605" s="35" t="s">
        <v>22</v>
      </c>
      <c r="F605" s="35" t="s">
        <v>87</v>
      </c>
      <c r="G605" s="10">
        <v>5</v>
      </c>
      <c r="H605" s="10">
        <v>6</v>
      </c>
      <c r="I605" s="58">
        <v>4723.3999999999996</v>
      </c>
      <c r="J605" s="58">
        <v>4385.3900000000003</v>
      </c>
      <c r="K605" s="58">
        <v>4173.8900000000003</v>
      </c>
      <c r="L605" s="61">
        <v>263</v>
      </c>
      <c r="M605" s="58">
        <f t="shared" si="130"/>
        <v>1511814.2986999999</v>
      </c>
      <c r="N605" s="58">
        <v>0</v>
      </c>
      <c r="O605" s="58">
        <v>0</v>
      </c>
      <c r="P605" s="58">
        <v>0</v>
      </c>
      <c r="Q605" s="58">
        <f>'Таблица 3 '!C602</f>
        <v>1511814.2986999999</v>
      </c>
      <c r="R605" s="58">
        <f t="shared" si="131"/>
        <v>1511814.2986999999</v>
      </c>
      <c r="S605" s="58">
        <v>0</v>
      </c>
      <c r="T605" s="67">
        <f t="shared" si="136"/>
        <v>344.73884847185764</v>
      </c>
      <c r="U605" s="67">
        <v>344.73884847185764</v>
      </c>
      <c r="V605" s="57" t="s">
        <v>39</v>
      </c>
    </row>
    <row r="606" spans="1:22" ht="48" customHeight="1" x14ac:dyDescent="0.25">
      <c r="A606" s="18">
        <v>7</v>
      </c>
      <c r="B606" s="18" t="s">
        <v>211</v>
      </c>
      <c r="C606" s="35" t="s">
        <v>23</v>
      </c>
      <c r="D606" s="35" t="s">
        <v>147</v>
      </c>
      <c r="E606" s="35">
        <v>2020</v>
      </c>
      <c r="F606" s="35" t="s">
        <v>87</v>
      </c>
      <c r="G606" s="10">
        <v>2</v>
      </c>
      <c r="H606" s="10">
        <v>3</v>
      </c>
      <c r="I606" s="58">
        <v>534.4</v>
      </c>
      <c r="J606" s="58">
        <v>495.3</v>
      </c>
      <c r="K606" s="58">
        <v>495.3</v>
      </c>
      <c r="L606" s="61">
        <v>36</v>
      </c>
      <c r="M606" s="58">
        <f t="shared" si="130"/>
        <v>2820926.6669999999</v>
      </c>
      <c r="N606" s="58">
        <v>0</v>
      </c>
      <c r="O606" s="58">
        <v>0</v>
      </c>
      <c r="P606" s="58">
        <v>0</v>
      </c>
      <c r="Q606" s="58">
        <f>'Таблица 3 '!C603</f>
        <v>2820926.6669999999</v>
      </c>
      <c r="R606" s="58">
        <f t="shared" si="131"/>
        <v>2820926.6669999999</v>
      </c>
      <c r="S606" s="58">
        <v>0</v>
      </c>
      <c r="T606" s="67">
        <f t="shared" si="136"/>
        <v>5695.3899999999994</v>
      </c>
      <c r="U606" s="67">
        <v>5695.3899999999994</v>
      </c>
      <c r="V606" s="57" t="s">
        <v>39</v>
      </c>
    </row>
    <row r="607" spans="1:22" ht="48" customHeight="1" x14ac:dyDescent="0.25">
      <c r="A607" s="18">
        <v>8</v>
      </c>
      <c r="B607" s="18" t="s">
        <v>230</v>
      </c>
      <c r="C607" s="35" t="s">
        <v>23</v>
      </c>
      <c r="D607" s="35">
        <v>1963</v>
      </c>
      <c r="E607" s="35">
        <v>2021</v>
      </c>
      <c r="F607" s="35" t="s">
        <v>393</v>
      </c>
      <c r="G607" s="10">
        <v>2</v>
      </c>
      <c r="H607" s="10">
        <v>2</v>
      </c>
      <c r="I607" s="58">
        <v>536.6</v>
      </c>
      <c r="J607" s="58">
        <v>494.9</v>
      </c>
      <c r="K607" s="58">
        <v>494.9</v>
      </c>
      <c r="L607" s="61">
        <v>32</v>
      </c>
      <c r="M607" s="58">
        <f t="shared" si="130"/>
        <v>282869.99</v>
      </c>
      <c r="N607" s="58">
        <v>0</v>
      </c>
      <c r="O607" s="58">
        <v>0</v>
      </c>
      <c r="P607" s="58">
        <v>0</v>
      </c>
      <c r="Q607" s="58">
        <f>'Таблица 3 '!C604</f>
        <v>282869.99</v>
      </c>
      <c r="R607" s="58">
        <f t="shared" si="131"/>
        <v>282869.99</v>
      </c>
      <c r="S607" s="58">
        <v>0</v>
      </c>
      <c r="T607" s="67">
        <f t="shared" si="136"/>
        <v>571.56999393816932</v>
      </c>
      <c r="U607" s="67">
        <v>571.56999393816932</v>
      </c>
      <c r="V607" s="57" t="s">
        <v>39</v>
      </c>
    </row>
    <row r="608" spans="1:22" s="9" customFormat="1" ht="25.5" customHeight="1" x14ac:dyDescent="0.25">
      <c r="A608" s="45" t="s">
        <v>624</v>
      </c>
      <c r="B608" s="45"/>
      <c r="C608" s="56" t="s">
        <v>226</v>
      </c>
      <c r="D608" s="56" t="s">
        <v>226</v>
      </c>
      <c r="E608" s="56" t="s">
        <v>226</v>
      </c>
      <c r="F608" s="56" t="s">
        <v>226</v>
      </c>
      <c r="G608" s="21" t="s">
        <v>226</v>
      </c>
      <c r="H608" s="21" t="s">
        <v>226</v>
      </c>
      <c r="I608" s="59">
        <f>SUM(I609:I610)</f>
        <v>9831.7000000000007</v>
      </c>
      <c r="J608" s="59">
        <f t="shared" ref="J608:S608" si="137">SUM(J609:J610)</f>
        <v>7180.6</v>
      </c>
      <c r="K608" s="59">
        <f t="shared" si="137"/>
        <v>7082.4000000000005</v>
      </c>
      <c r="L608" s="60">
        <f t="shared" si="137"/>
        <v>326</v>
      </c>
      <c r="M608" s="59">
        <f t="shared" si="137"/>
        <v>16384537.08</v>
      </c>
      <c r="N608" s="59">
        <f t="shared" si="137"/>
        <v>0</v>
      </c>
      <c r="O608" s="59">
        <f t="shared" si="137"/>
        <v>0</v>
      </c>
      <c r="P608" s="59">
        <f t="shared" si="137"/>
        <v>0</v>
      </c>
      <c r="Q608" s="59">
        <f t="shared" si="137"/>
        <v>16384537.08</v>
      </c>
      <c r="R608" s="59">
        <f t="shared" si="137"/>
        <v>16384537.08</v>
      </c>
      <c r="S608" s="59">
        <f t="shared" si="137"/>
        <v>0</v>
      </c>
      <c r="T608" s="68" t="s">
        <v>22</v>
      </c>
      <c r="U608" s="68" t="s">
        <v>22</v>
      </c>
      <c r="V608" s="62" t="s">
        <v>22</v>
      </c>
    </row>
    <row r="609" spans="1:22" ht="45.75" customHeight="1" x14ac:dyDescent="0.25">
      <c r="A609" s="18">
        <v>1</v>
      </c>
      <c r="B609" s="18" t="s">
        <v>591</v>
      </c>
      <c r="C609" s="35" t="s">
        <v>23</v>
      </c>
      <c r="D609" s="35">
        <v>1982</v>
      </c>
      <c r="E609" s="35" t="s">
        <v>226</v>
      </c>
      <c r="F609" s="35" t="s">
        <v>414</v>
      </c>
      <c r="G609" s="10">
        <v>5</v>
      </c>
      <c r="H609" s="10">
        <v>4</v>
      </c>
      <c r="I609" s="58">
        <v>3583.7</v>
      </c>
      <c r="J609" s="58">
        <v>2685.3</v>
      </c>
      <c r="K609" s="58">
        <v>2685.3</v>
      </c>
      <c r="L609" s="61">
        <v>136</v>
      </c>
      <c r="M609" s="58">
        <f t="shared" si="130"/>
        <v>2522919.91</v>
      </c>
      <c r="N609" s="58">
        <v>0</v>
      </c>
      <c r="O609" s="58">
        <v>0</v>
      </c>
      <c r="P609" s="58">
        <v>0</v>
      </c>
      <c r="Q609" s="58">
        <f>'Таблица 3 '!C606</f>
        <v>2522919.91</v>
      </c>
      <c r="R609" s="58">
        <f t="shared" si="131"/>
        <v>2522919.91</v>
      </c>
      <c r="S609" s="58">
        <v>0</v>
      </c>
      <c r="T609" s="67">
        <f t="shared" si="122"/>
        <v>939.53000037239781</v>
      </c>
      <c r="U609" s="67">
        <v>939.53</v>
      </c>
      <c r="V609" s="57" t="s">
        <v>39</v>
      </c>
    </row>
    <row r="610" spans="1:22" ht="45.75" customHeight="1" x14ac:dyDescent="0.25">
      <c r="A610" s="18">
        <v>2</v>
      </c>
      <c r="B610" s="18" t="s">
        <v>625</v>
      </c>
      <c r="C610" s="35" t="s">
        <v>23</v>
      </c>
      <c r="D610" s="35">
        <v>1984</v>
      </c>
      <c r="E610" s="35" t="s">
        <v>226</v>
      </c>
      <c r="F610" s="35" t="s">
        <v>414</v>
      </c>
      <c r="G610" s="10">
        <v>5</v>
      </c>
      <c r="H610" s="10">
        <v>6</v>
      </c>
      <c r="I610" s="58">
        <v>6248</v>
      </c>
      <c r="J610" s="58">
        <v>4495.3</v>
      </c>
      <c r="K610" s="58">
        <v>4397.1000000000004</v>
      </c>
      <c r="L610" s="61">
        <v>190</v>
      </c>
      <c r="M610" s="58">
        <f t="shared" si="130"/>
        <v>13861617.17</v>
      </c>
      <c r="N610" s="58">
        <v>0</v>
      </c>
      <c r="O610" s="58">
        <v>0</v>
      </c>
      <c r="P610" s="58">
        <v>0</v>
      </c>
      <c r="Q610" s="58">
        <f>'Таблица 3 '!C607</f>
        <v>13861617.17</v>
      </c>
      <c r="R610" s="58">
        <f t="shared" si="131"/>
        <v>13861617.17</v>
      </c>
      <c r="S610" s="58">
        <v>0</v>
      </c>
      <c r="T610" s="67">
        <f t="shared" si="122"/>
        <v>3083.5799991101817</v>
      </c>
      <c r="U610" s="67">
        <v>3083.5799991101817</v>
      </c>
      <c r="V610" s="57" t="s">
        <v>39</v>
      </c>
    </row>
    <row r="611" spans="1:22" s="9" customFormat="1" ht="33" customHeight="1" x14ac:dyDescent="0.25">
      <c r="A611" s="45" t="s">
        <v>368</v>
      </c>
      <c r="B611" s="45"/>
      <c r="C611" s="56" t="s">
        <v>226</v>
      </c>
      <c r="D611" s="56" t="s">
        <v>226</v>
      </c>
      <c r="E611" s="56" t="s">
        <v>226</v>
      </c>
      <c r="F611" s="56" t="s">
        <v>226</v>
      </c>
      <c r="G611" s="21" t="s">
        <v>226</v>
      </c>
      <c r="H611" s="21" t="s">
        <v>226</v>
      </c>
      <c r="I611" s="59">
        <f>I612</f>
        <v>8079.7999999999993</v>
      </c>
      <c r="J611" s="59">
        <f t="shared" ref="J611:S611" si="138">J612</f>
        <v>6188.3</v>
      </c>
      <c r="K611" s="59">
        <f t="shared" si="138"/>
        <v>2171.3000000000002</v>
      </c>
      <c r="L611" s="60">
        <f t="shared" si="138"/>
        <v>156</v>
      </c>
      <c r="M611" s="59">
        <f t="shared" si="138"/>
        <v>10559888.41</v>
      </c>
      <c r="N611" s="59">
        <f t="shared" si="138"/>
        <v>0</v>
      </c>
      <c r="O611" s="59">
        <f t="shared" si="138"/>
        <v>0</v>
      </c>
      <c r="P611" s="59">
        <f t="shared" si="138"/>
        <v>0</v>
      </c>
      <c r="Q611" s="59">
        <f t="shared" si="138"/>
        <v>10559888.41</v>
      </c>
      <c r="R611" s="59">
        <f t="shared" si="138"/>
        <v>10559888.41</v>
      </c>
      <c r="S611" s="59">
        <f t="shared" si="138"/>
        <v>0</v>
      </c>
      <c r="T611" s="68" t="s">
        <v>22</v>
      </c>
      <c r="U611" s="68" t="s">
        <v>22</v>
      </c>
      <c r="V611" s="62" t="s">
        <v>22</v>
      </c>
    </row>
    <row r="612" spans="1:22" s="9" customFormat="1" ht="30.75" customHeight="1" x14ac:dyDescent="0.25">
      <c r="A612" s="45" t="s">
        <v>369</v>
      </c>
      <c r="B612" s="45"/>
      <c r="C612" s="56" t="s">
        <v>226</v>
      </c>
      <c r="D612" s="56" t="s">
        <v>226</v>
      </c>
      <c r="E612" s="56" t="s">
        <v>226</v>
      </c>
      <c r="F612" s="56" t="s">
        <v>226</v>
      </c>
      <c r="G612" s="21" t="s">
        <v>226</v>
      </c>
      <c r="H612" s="21" t="s">
        <v>226</v>
      </c>
      <c r="I612" s="59">
        <f>SUM(I613:I615)</f>
        <v>8079.7999999999993</v>
      </c>
      <c r="J612" s="59">
        <f t="shared" ref="J612:S612" si="139">SUM(J613:J615)</f>
        <v>6188.3</v>
      </c>
      <c r="K612" s="59">
        <f t="shared" si="139"/>
        <v>2171.3000000000002</v>
      </c>
      <c r="L612" s="60">
        <f t="shared" si="139"/>
        <v>156</v>
      </c>
      <c r="M612" s="59">
        <f t="shared" si="139"/>
        <v>10559888.41</v>
      </c>
      <c r="N612" s="59">
        <f t="shared" si="139"/>
        <v>0</v>
      </c>
      <c r="O612" s="59">
        <f t="shared" si="139"/>
        <v>0</v>
      </c>
      <c r="P612" s="59">
        <f t="shared" si="139"/>
        <v>0</v>
      </c>
      <c r="Q612" s="59">
        <f t="shared" si="139"/>
        <v>10559888.41</v>
      </c>
      <c r="R612" s="59">
        <f t="shared" si="139"/>
        <v>10559888.41</v>
      </c>
      <c r="S612" s="59">
        <f t="shared" si="139"/>
        <v>0</v>
      </c>
      <c r="T612" s="68" t="s">
        <v>22</v>
      </c>
      <c r="U612" s="68" t="s">
        <v>22</v>
      </c>
      <c r="V612" s="62" t="s">
        <v>22</v>
      </c>
    </row>
    <row r="613" spans="1:22" ht="45.75" customHeight="1" x14ac:dyDescent="0.25">
      <c r="A613" s="18">
        <v>1</v>
      </c>
      <c r="B613" s="18" t="s">
        <v>216</v>
      </c>
      <c r="C613" s="35" t="s">
        <v>23</v>
      </c>
      <c r="D613" s="35">
        <v>1983</v>
      </c>
      <c r="E613" s="35" t="s">
        <v>22</v>
      </c>
      <c r="F613" s="35" t="s">
        <v>393</v>
      </c>
      <c r="G613" s="10">
        <v>5</v>
      </c>
      <c r="H613" s="10">
        <v>6</v>
      </c>
      <c r="I613" s="58">
        <v>5388</v>
      </c>
      <c r="J613" s="58">
        <v>4134.3</v>
      </c>
      <c r="K613" s="58">
        <v>333.1</v>
      </c>
      <c r="L613" s="61">
        <v>79</v>
      </c>
      <c r="M613" s="58">
        <f t="shared" si="130"/>
        <v>3360813.81</v>
      </c>
      <c r="N613" s="58">
        <v>0</v>
      </c>
      <c r="O613" s="58">
        <v>0</v>
      </c>
      <c r="P613" s="58">
        <v>0</v>
      </c>
      <c r="Q613" s="58">
        <f>'Таблица 3 '!C610</f>
        <v>3360813.81</v>
      </c>
      <c r="R613" s="58">
        <f t="shared" si="131"/>
        <v>3360813.81</v>
      </c>
      <c r="S613" s="58">
        <v>0</v>
      </c>
      <c r="T613" s="67">
        <f t="shared" si="122"/>
        <v>812.90999927436326</v>
      </c>
      <c r="U613" s="67">
        <v>812.90999927436326</v>
      </c>
      <c r="V613" s="57" t="s">
        <v>39</v>
      </c>
    </row>
    <row r="614" spans="1:22" ht="45.75" customHeight="1" x14ac:dyDescent="0.25">
      <c r="A614" s="18">
        <v>2</v>
      </c>
      <c r="B614" s="18" t="s">
        <v>342</v>
      </c>
      <c r="C614" s="35" t="s">
        <v>23</v>
      </c>
      <c r="D614" s="35">
        <v>1961</v>
      </c>
      <c r="E614" s="35" t="s">
        <v>226</v>
      </c>
      <c r="F614" s="35" t="s">
        <v>394</v>
      </c>
      <c r="G614" s="10">
        <v>3</v>
      </c>
      <c r="H614" s="10">
        <v>3</v>
      </c>
      <c r="I614" s="58">
        <v>2076.4</v>
      </c>
      <c r="J614" s="58">
        <v>1547.3</v>
      </c>
      <c r="K614" s="58">
        <v>1375.8</v>
      </c>
      <c r="L614" s="61">
        <v>54</v>
      </c>
      <c r="M614" s="58">
        <f t="shared" si="130"/>
        <v>6429634.9500000002</v>
      </c>
      <c r="N614" s="58">
        <v>0</v>
      </c>
      <c r="O614" s="58">
        <v>0</v>
      </c>
      <c r="P614" s="58">
        <v>0</v>
      </c>
      <c r="Q614" s="58">
        <f>'Таблица 3 '!C611</f>
        <v>6429634.9500000002</v>
      </c>
      <c r="R614" s="58">
        <f t="shared" si="131"/>
        <v>6429634.9500000002</v>
      </c>
      <c r="S614" s="58">
        <v>0</v>
      </c>
      <c r="T614" s="67">
        <f t="shared" si="122"/>
        <v>4155.3900019388611</v>
      </c>
      <c r="U614" s="67">
        <v>4155.3900019388611</v>
      </c>
      <c r="V614" s="57" t="s">
        <v>39</v>
      </c>
    </row>
    <row r="615" spans="1:22" ht="45.75" customHeight="1" x14ac:dyDescent="0.25">
      <c r="A615" s="18">
        <v>3</v>
      </c>
      <c r="B615" s="18" t="s">
        <v>235</v>
      </c>
      <c r="C615" s="35" t="s">
        <v>23</v>
      </c>
      <c r="D615" s="35" t="s">
        <v>142</v>
      </c>
      <c r="E615" s="35">
        <v>2019</v>
      </c>
      <c r="F615" s="35" t="s">
        <v>393</v>
      </c>
      <c r="G615" s="10">
        <v>2</v>
      </c>
      <c r="H615" s="10">
        <v>2</v>
      </c>
      <c r="I615" s="58">
        <v>615.4</v>
      </c>
      <c r="J615" s="58">
        <v>506.7</v>
      </c>
      <c r="K615" s="58">
        <v>462.4</v>
      </c>
      <c r="L615" s="61">
        <v>23</v>
      </c>
      <c r="M615" s="58">
        <f t="shared" si="130"/>
        <v>769439.65</v>
      </c>
      <c r="N615" s="58">
        <v>0</v>
      </c>
      <c r="O615" s="58">
        <v>0</v>
      </c>
      <c r="P615" s="58">
        <v>0</v>
      </c>
      <c r="Q615" s="58">
        <f>'Таблица 3 '!C612</f>
        <v>769439.65</v>
      </c>
      <c r="R615" s="58">
        <f t="shared" si="131"/>
        <v>769439.65</v>
      </c>
      <c r="S615" s="58">
        <v>0</v>
      </c>
      <c r="T615" s="67">
        <f t="shared" si="122"/>
        <v>1518.5309848036313</v>
      </c>
      <c r="U615" s="67">
        <v>1518.5309848036313</v>
      </c>
      <c r="V615" s="57" t="s">
        <v>26</v>
      </c>
    </row>
    <row r="616" spans="1:22" s="9" customFormat="1" ht="30" customHeight="1" x14ac:dyDescent="0.25">
      <c r="A616" s="45" t="s">
        <v>402</v>
      </c>
      <c r="B616" s="45"/>
      <c r="C616" s="56" t="s">
        <v>226</v>
      </c>
      <c r="D616" s="56" t="s">
        <v>226</v>
      </c>
      <c r="E616" s="56" t="s">
        <v>226</v>
      </c>
      <c r="F616" s="56" t="s">
        <v>226</v>
      </c>
      <c r="G616" s="21" t="s">
        <v>226</v>
      </c>
      <c r="H616" s="21" t="s">
        <v>226</v>
      </c>
      <c r="I616" s="59">
        <f>I617</f>
        <v>3336</v>
      </c>
      <c r="J616" s="59">
        <f t="shared" ref="J616:S616" si="140">J617</f>
        <v>3112.4</v>
      </c>
      <c r="K616" s="59">
        <f t="shared" si="140"/>
        <v>3112.4</v>
      </c>
      <c r="L616" s="60">
        <f t="shared" si="140"/>
        <v>104</v>
      </c>
      <c r="M616" s="59">
        <f t="shared" si="140"/>
        <v>1028805.52</v>
      </c>
      <c r="N616" s="59">
        <f t="shared" si="140"/>
        <v>0</v>
      </c>
      <c r="O616" s="59">
        <f t="shared" si="140"/>
        <v>0</v>
      </c>
      <c r="P616" s="59">
        <f t="shared" si="140"/>
        <v>0</v>
      </c>
      <c r="Q616" s="59">
        <f t="shared" si="140"/>
        <v>1028805.52</v>
      </c>
      <c r="R616" s="59">
        <f t="shared" si="140"/>
        <v>1028805.52</v>
      </c>
      <c r="S616" s="59">
        <f t="shared" si="140"/>
        <v>0</v>
      </c>
      <c r="T616" s="68" t="s">
        <v>22</v>
      </c>
      <c r="U616" s="68" t="s">
        <v>22</v>
      </c>
      <c r="V616" s="62" t="s">
        <v>22</v>
      </c>
    </row>
    <row r="617" spans="1:22" s="9" customFormat="1" ht="29.25" customHeight="1" x14ac:dyDescent="0.25">
      <c r="A617" s="45" t="s">
        <v>382</v>
      </c>
      <c r="B617" s="45"/>
      <c r="C617" s="56" t="s">
        <v>226</v>
      </c>
      <c r="D617" s="56" t="s">
        <v>226</v>
      </c>
      <c r="E617" s="56" t="s">
        <v>226</v>
      </c>
      <c r="F617" s="56" t="s">
        <v>226</v>
      </c>
      <c r="G617" s="21" t="s">
        <v>226</v>
      </c>
      <c r="H617" s="21" t="s">
        <v>226</v>
      </c>
      <c r="I617" s="59">
        <f>SUM(I618:I619)</f>
        <v>3336</v>
      </c>
      <c r="J617" s="59">
        <f t="shared" ref="J617:S617" si="141">SUM(J618:J619)</f>
        <v>3112.4</v>
      </c>
      <c r="K617" s="59">
        <f t="shared" si="141"/>
        <v>3112.4</v>
      </c>
      <c r="L617" s="60">
        <f t="shared" si="141"/>
        <v>104</v>
      </c>
      <c r="M617" s="59">
        <f t="shared" si="141"/>
        <v>1028805.52</v>
      </c>
      <c r="N617" s="59">
        <f t="shared" si="141"/>
        <v>0</v>
      </c>
      <c r="O617" s="59">
        <f t="shared" si="141"/>
        <v>0</v>
      </c>
      <c r="P617" s="59">
        <f t="shared" si="141"/>
        <v>0</v>
      </c>
      <c r="Q617" s="59">
        <f t="shared" si="141"/>
        <v>1028805.52</v>
      </c>
      <c r="R617" s="59">
        <f t="shared" si="141"/>
        <v>1028805.52</v>
      </c>
      <c r="S617" s="59">
        <f t="shared" si="141"/>
        <v>0</v>
      </c>
      <c r="T617" s="68" t="s">
        <v>22</v>
      </c>
      <c r="U617" s="68" t="s">
        <v>22</v>
      </c>
      <c r="V617" s="62" t="s">
        <v>22</v>
      </c>
    </row>
    <row r="618" spans="1:22" ht="45" customHeight="1" x14ac:dyDescent="0.25">
      <c r="A618" s="18">
        <v>1</v>
      </c>
      <c r="B618" s="18" t="s">
        <v>239</v>
      </c>
      <c r="C618" s="35" t="s">
        <v>23</v>
      </c>
      <c r="D618" s="35" t="s">
        <v>143</v>
      </c>
      <c r="E618" s="35">
        <v>2018</v>
      </c>
      <c r="F618" s="35" t="s">
        <v>393</v>
      </c>
      <c r="G618" s="10">
        <v>3</v>
      </c>
      <c r="H618" s="10">
        <v>3</v>
      </c>
      <c r="I618" s="58">
        <v>1668</v>
      </c>
      <c r="J618" s="58">
        <v>1556.2</v>
      </c>
      <c r="K618" s="58">
        <v>1556.2</v>
      </c>
      <c r="L618" s="61">
        <v>52</v>
      </c>
      <c r="M618" s="58">
        <f t="shared" si="130"/>
        <v>446785.02</v>
      </c>
      <c r="N618" s="58">
        <v>0</v>
      </c>
      <c r="O618" s="58">
        <v>0</v>
      </c>
      <c r="P618" s="58">
        <v>0</v>
      </c>
      <c r="Q618" s="58">
        <f>'Таблица 3 '!C615</f>
        <v>446785.02</v>
      </c>
      <c r="R618" s="58">
        <f t="shared" si="131"/>
        <v>446785.02</v>
      </c>
      <c r="S618" s="58">
        <v>0</v>
      </c>
      <c r="T618" s="67">
        <f t="shared" si="122"/>
        <v>287.10000000000002</v>
      </c>
      <c r="U618" s="67">
        <v>287.10000000000002</v>
      </c>
      <c r="V618" s="57" t="s">
        <v>39</v>
      </c>
    </row>
    <row r="619" spans="1:22" ht="45" customHeight="1" x14ac:dyDescent="0.25">
      <c r="A619" s="18">
        <v>2</v>
      </c>
      <c r="B619" s="18" t="s">
        <v>548</v>
      </c>
      <c r="C619" s="35" t="s">
        <v>23</v>
      </c>
      <c r="D619" s="35" t="s">
        <v>143</v>
      </c>
      <c r="E619" s="35">
        <v>2018</v>
      </c>
      <c r="F619" s="35" t="s">
        <v>393</v>
      </c>
      <c r="G619" s="10">
        <v>3</v>
      </c>
      <c r="H619" s="10">
        <v>3</v>
      </c>
      <c r="I619" s="58">
        <v>1668</v>
      </c>
      <c r="J619" s="58">
        <v>1556.2</v>
      </c>
      <c r="K619" s="58">
        <v>1556.2</v>
      </c>
      <c r="L619" s="61">
        <v>52</v>
      </c>
      <c r="M619" s="58">
        <f t="shared" si="130"/>
        <v>582020.5</v>
      </c>
      <c r="N619" s="58">
        <v>0</v>
      </c>
      <c r="O619" s="58">
        <v>0</v>
      </c>
      <c r="P619" s="58">
        <v>0</v>
      </c>
      <c r="Q619" s="58">
        <f>'Таблица 3 '!C616</f>
        <v>582020.5</v>
      </c>
      <c r="R619" s="58">
        <f t="shared" si="131"/>
        <v>582020.5</v>
      </c>
      <c r="S619" s="58">
        <v>0</v>
      </c>
      <c r="T619" s="67">
        <f>M619/J619</f>
        <v>374.00109240457522</v>
      </c>
      <c r="U619" s="67">
        <v>374.00109240457522</v>
      </c>
      <c r="V619" s="57" t="s">
        <v>39</v>
      </c>
    </row>
    <row r="620" spans="1:22" s="9" customFormat="1" ht="31.5" customHeight="1" x14ac:dyDescent="0.25">
      <c r="A620" s="45" t="s">
        <v>370</v>
      </c>
      <c r="B620" s="45"/>
      <c r="C620" s="56" t="s">
        <v>226</v>
      </c>
      <c r="D620" s="56" t="s">
        <v>226</v>
      </c>
      <c r="E620" s="56" t="s">
        <v>226</v>
      </c>
      <c r="F620" s="56" t="s">
        <v>226</v>
      </c>
      <c r="G620" s="21" t="s">
        <v>226</v>
      </c>
      <c r="H620" s="21" t="s">
        <v>226</v>
      </c>
      <c r="I620" s="59">
        <f>I621+I627+I629</f>
        <v>8769.1999999999989</v>
      </c>
      <c r="J620" s="59">
        <f t="shared" ref="J620:S620" si="142">J621+J627+J629</f>
        <v>7509.6400000000012</v>
      </c>
      <c r="K620" s="59">
        <f t="shared" si="142"/>
        <v>7142.4400000000005</v>
      </c>
      <c r="L620" s="60">
        <f t="shared" si="142"/>
        <v>275</v>
      </c>
      <c r="M620" s="59">
        <f t="shared" si="142"/>
        <v>9792833.959999999</v>
      </c>
      <c r="N620" s="59">
        <f t="shared" si="142"/>
        <v>0</v>
      </c>
      <c r="O620" s="59">
        <f t="shared" si="142"/>
        <v>0</v>
      </c>
      <c r="P620" s="59">
        <f t="shared" si="142"/>
        <v>0</v>
      </c>
      <c r="Q620" s="59">
        <f t="shared" si="142"/>
        <v>9792833.959999999</v>
      </c>
      <c r="R620" s="59">
        <f t="shared" si="142"/>
        <v>9792833.959999999</v>
      </c>
      <c r="S620" s="59">
        <f t="shared" si="142"/>
        <v>0</v>
      </c>
      <c r="T620" s="68" t="s">
        <v>22</v>
      </c>
      <c r="U620" s="68" t="s">
        <v>22</v>
      </c>
      <c r="V620" s="62" t="s">
        <v>22</v>
      </c>
    </row>
    <row r="621" spans="1:22" s="9" customFormat="1" ht="30.75" customHeight="1" x14ac:dyDescent="0.25">
      <c r="A621" s="45" t="s">
        <v>574</v>
      </c>
      <c r="B621" s="45"/>
      <c r="C621" s="56" t="s">
        <v>226</v>
      </c>
      <c r="D621" s="56" t="s">
        <v>226</v>
      </c>
      <c r="E621" s="56" t="s">
        <v>226</v>
      </c>
      <c r="F621" s="56" t="s">
        <v>226</v>
      </c>
      <c r="G621" s="21" t="s">
        <v>226</v>
      </c>
      <c r="H621" s="21" t="s">
        <v>226</v>
      </c>
      <c r="I621" s="59">
        <f>SUM(I622:I626)</f>
        <v>6845.3</v>
      </c>
      <c r="J621" s="59">
        <f t="shared" ref="J621:S621" si="143">SUM(J622:J626)</f>
        <v>6092.0400000000009</v>
      </c>
      <c r="K621" s="59">
        <f t="shared" si="143"/>
        <v>5754.14</v>
      </c>
      <c r="L621" s="60">
        <f t="shared" si="143"/>
        <v>223</v>
      </c>
      <c r="M621" s="59">
        <f t="shared" si="143"/>
        <v>6822026.9699999997</v>
      </c>
      <c r="N621" s="59">
        <f t="shared" si="143"/>
        <v>0</v>
      </c>
      <c r="O621" s="59">
        <f t="shared" si="143"/>
        <v>0</v>
      </c>
      <c r="P621" s="59">
        <f t="shared" si="143"/>
        <v>0</v>
      </c>
      <c r="Q621" s="59">
        <f t="shared" si="143"/>
        <v>6822026.9699999997</v>
      </c>
      <c r="R621" s="59">
        <f t="shared" si="143"/>
        <v>6822026.9699999997</v>
      </c>
      <c r="S621" s="59">
        <f t="shared" si="143"/>
        <v>0</v>
      </c>
      <c r="T621" s="68" t="s">
        <v>22</v>
      </c>
      <c r="U621" s="68" t="s">
        <v>22</v>
      </c>
      <c r="V621" s="62" t="s">
        <v>22</v>
      </c>
    </row>
    <row r="622" spans="1:22" ht="45.75" customHeight="1" x14ac:dyDescent="0.25">
      <c r="A622" s="18">
        <v>1</v>
      </c>
      <c r="B622" s="18" t="s">
        <v>575</v>
      </c>
      <c r="C622" s="35" t="s">
        <v>23</v>
      </c>
      <c r="D622" s="35" t="s">
        <v>27</v>
      </c>
      <c r="E622" s="35" t="s">
        <v>22</v>
      </c>
      <c r="F622" s="35" t="s">
        <v>415</v>
      </c>
      <c r="G622" s="10">
        <v>5</v>
      </c>
      <c r="H622" s="10">
        <v>6</v>
      </c>
      <c r="I622" s="58">
        <v>5019</v>
      </c>
      <c r="J622" s="58">
        <v>4453.3900000000003</v>
      </c>
      <c r="K622" s="58">
        <v>4290.6899999999996</v>
      </c>
      <c r="L622" s="61">
        <v>160</v>
      </c>
      <c r="M622" s="58">
        <f t="shared" si="130"/>
        <v>1270685.77</v>
      </c>
      <c r="N622" s="58">
        <v>0</v>
      </c>
      <c r="O622" s="58">
        <v>0</v>
      </c>
      <c r="P622" s="58">
        <v>0</v>
      </c>
      <c r="Q622" s="58">
        <f>'Таблица 3 '!C619</f>
        <v>1270685.77</v>
      </c>
      <c r="R622" s="58">
        <f t="shared" si="131"/>
        <v>1270685.77</v>
      </c>
      <c r="S622" s="58">
        <v>0</v>
      </c>
      <c r="T622" s="67">
        <f t="shared" ref="T622:T707" si="144">M622/J622</f>
        <v>285.33000029191243</v>
      </c>
      <c r="U622" s="67">
        <v>285.33000029191243</v>
      </c>
      <c r="V622" s="57" t="s">
        <v>39</v>
      </c>
    </row>
    <row r="623" spans="1:22" ht="45.75" customHeight="1" x14ac:dyDescent="0.25">
      <c r="A623" s="18">
        <v>2</v>
      </c>
      <c r="B623" s="18" t="s">
        <v>576</v>
      </c>
      <c r="C623" s="35" t="s">
        <v>23</v>
      </c>
      <c r="D623" s="35" t="s">
        <v>626</v>
      </c>
      <c r="E623" s="35">
        <v>2015</v>
      </c>
      <c r="F623" s="35" t="s">
        <v>399</v>
      </c>
      <c r="G623" s="10">
        <v>2</v>
      </c>
      <c r="H623" s="10">
        <v>2</v>
      </c>
      <c r="I623" s="58">
        <v>531.6</v>
      </c>
      <c r="J623" s="58">
        <v>490.5</v>
      </c>
      <c r="K623" s="58">
        <v>315.3</v>
      </c>
      <c r="L623" s="61">
        <v>23</v>
      </c>
      <c r="M623" s="58">
        <f t="shared" si="130"/>
        <v>2098897.1799999997</v>
      </c>
      <c r="N623" s="58">
        <v>0</v>
      </c>
      <c r="O623" s="58">
        <v>0</v>
      </c>
      <c r="P623" s="58">
        <v>0</v>
      </c>
      <c r="Q623" s="58">
        <f>'Таблица 3 '!C620</f>
        <v>2098897.1799999997</v>
      </c>
      <c r="R623" s="58">
        <f t="shared" si="131"/>
        <v>2098897.1799999997</v>
      </c>
      <c r="S623" s="58">
        <v>0</v>
      </c>
      <c r="T623" s="67">
        <f t="shared" si="144"/>
        <v>4279.0972069317013</v>
      </c>
      <c r="U623" s="67">
        <v>4279.0972069317013</v>
      </c>
      <c r="V623" s="57" t="s">
        <v>39</v>
      </c>
    </row>
    <row r="624" spans="1:22" ht="45.75" customHeight="1" x14ac:dyDescent="0.25">
      <c r="A624" s="18">
        <v>3</v>
      </c>
      <c r="B624" s="18" t="s">
        <v>613</v>
      </c>
      <c r="C624" s="35" t="s">
        <v>23</v>
      </c>
      <c r="D624" s="35" t="s">
        <v>614</v>
      </c>
      <c r="E624" s="35" t="s">
        <v>22</v>
      </c>
      <c r="F624" s="35" t="s">
        <v>399</v>
      </c>
      <c r="G624" s="10">
        <v>1</v>
      </c>
      <c r="H624" s="10">
        <v>4</v>
      </c>
      <c r="I624" s="58">
        <v>251</v>
      </c>
      <c r="J624" s="58">
        <v>172</v>
      </c>
      <c r="K624" s="58">
        <v>172</v>
      </c>
      <c r="L624" s="61">
        <v>7</v>
      </c>
      <c r="M624" s="58">
        <f t="shared" si="130"/>
        <v>200000</v>
      </c>
      <c r="N624" s="58">
        <v>0</v>
      </c>
      <c r="O624" s="58">
        <v>0</v>
      </c>
      <c r="P624" s="58">
        <v>0</v>
      </c>
      <c r="Q624" s="58">
        <f>'Таблица 3 '!C621</f>
        <v>200000</v>
      </c>
      <c r="R624" s="58">
        <f t="shared" si="131"/>
        <v>200000</v>
      </c>
      <c r="S624" s="58">
        <v>0</v>
      </c>
      <c r="T624" s="67">
        <f t="shared" si="144"/>
        <v>1162.7906976744187</v>
      </c>
      <c r="U624" s="67">
        <v>1162.7906976744187</v>
      </c>
      <c r="V624" s="57" t="s">
        <v>39</v>
      </c>
    </row>
    <row r="625" spans="1:22" ht="45.75" customHeight="1" x14ac:dyDescent="0.25">
      <c r="A625" s="18">
        <v>4</v>
      </c>
      <c r="B625" s="18" t="s">
        <v>615</v>
      </c>
      <c r="C625" s="35" t="s">
        <v>23</v>
      </c>
      <c r="D625" s="35">
        <v>1984</v>
      </c>
      <c r="E625" s="35" t="s">
        <v>22</v>
      </c>
      <c r="F625" s="35" t="s">
        <v>399</v>
      </c>
      <c r="G625" s="10">
        <v>1</v>
      </c>
      <c r="H625" s="10">
        <v>3</v>
      </c>
      <c r="I625" s="58">
        <v>259.7</v>
      </c>
      <c r="J625" s="58">
        <v>244.8</v>
      </c>
      <c r="K625" s="58">
        <v>244.8</v>
      </c>
      <c r="L625" s="61">
        <v>7</v>
      </c>
      <c r="M625" s="58">
        <f t="shared" ref="M625:M665" si="145">SUM(N625:Q625)</f>
        <v>1147706.48</v>
      </c>
      <c r="N625" s="58">
        <v>0</v>
      </c>
      <c r="O625" s="58">
        <v>0</v>
      </c>
      <c r="P625" s="58">
        <v>0</v>
      </c>
      <c r="Q625" s="58">
        <f>'Таблица 3 '!C622</f>
        <v>1147706.48</v>
      </c>
      <c r="R625" s="58">
        <f t="shared" ref="R625:R665" si="146">Q625</f>
        <v>1147706.48</v>
      </c>
      <c r="S625" s="58">
        <v>0</v>
      </c>
      <c r="T625" s="67">
        <f t="shared" si="144"/>
        <v>4688.3434640522873</v>
      </c>
      <c r="U625" s="67">
        <v>4688.3434640522873</v>
      </c>
      <c r="V625" s="57" t="s">
        <v>39</v>
      </c>
    </row>
    <row r="626" spans="1:22" ht="45.75" customHeight="1" x14ac:dyDescent="0.25">
      <c r="A626" s="18">
        <v>5</v>
      </c>
      <c r="B626" s="18" t="s">
        <v>577</v>
      </c>
      <c r="C626" s="35" t="s">
        <v>23</v>
      </c>
      <c r="D626" s="35" t="s">
        <v>60</v>
      </c>
      <c r="E626" s="35">
        <v>2020</v>
      </c>
      <c r="F626" s="35" t="s">
        <v>393</v>
      </c>
      <c r="G626" s="10">
        <v>2</v>
      </c>
      <c r="H626" s="10">
        <v>2</v>
      </c>
      <c r="I626" s="58">
        <v>784</v>
      </c>
      <c r="J626" s="58">
        <v>731.35</v>
      </c>
      <c r="K626" s="58">
        <v>731.35</v>
      </c>
      <c r="L626" s="61">
        <v>26</v>
      </c>
      <c r="M626" s="58">
        <f t="shared" si="145"/>
        <v>2104737.54</v>
      </c>
      <c r="N626" s="58">
        <v>0</v>
      </c>
      <c r="O626" s="58">
        <v>0</v>
      </c>
      <c r="P626" s="58">
        <v>0</v>
      </c>
      <c r="Q626" s="58">
        <f>'Таблица 3 '!C623</f>
        <v>2104737.54</v>
      </c>
      <c r="R626" s="58">
        <f t="shared" si="146"/>
        <v>2104737.54</v>
      </c>
      <c r="S626" s="58">
        <v>0</v>
      </c>
      <c r="T626" s="67">
        <f t="shared" si="144"/>
        <v>2877.8800027346688</v>
      </c>
      <c r="U626" s="67">
        <v>2877.8800027346688</v>
      </c>
      <c r="V626" s="57" t="s">
        <v>39</v>
      </c>
    </row>
    <row r="627" spans="1:22" s="9" customFormat="1" ht="26.25" customHeight="1" x14ac:dyDescent="0.25">
      <c r="A627" s="45" t="s">
        <v>371</v>
      </c>
      <c r="B627" s="45"/>
      <c r="C627" s="56" t="s">
        <v>226</v>
      </c>
      <c r="D627" s="56" t="s">
        <v>226</v>
      </c>
      <c r="E627" s="56" t="s">
        <v>226</v>
      </c>
      <c r="F627" s="56" t="s">
        <v>226</v>
      </c>
      <c r="G627" s="21" t="s">
        <v>226</v>
      </c>
      <c r="H627" s="21" t="s">
        <v>226</v>
      </c>
      <c r="I627" s="59">
        <f>I628</f>
        <v>1169.0999999999999</v>
      </c>
      <c r="J627" s="59">
        <f t="shared" ref="J627:S627" si="147">J628</f>
        <v>715.3</v>
      </c>
      <c r="K627" s="59">
        <f t="shared" si="147"/>
        <v>686</v>
      </c>
      <c r="L627" s="60">
        <f t="shared" si="147"/>
        <v>16</v>
      </c>
      <c r="M627" s="59">
        <f t="shared" si="147"/>
        <v>2769176.66</v>
      </c>
      <c r="N627" s="59">
        <f t="shared" si="147"/>
        <v>0</v>
      </c>
      <c r="O627" s="59">
        <f t="shared" si="147"/>
        <v>0</v>
      </c>
      <c r="P627" s="59">
        <f t="shared" si="147"/>
        <v>0</v>
      </c>
      <c r="Q627" s="59">
        <f t="shared" si="147"/>
        <v>2769176.66</v>
      </c>
      <c r="R627" s="59">
        <f t="shared" si="147"/>
        <v>2769176.66</v>
      </c>
      <c r="S627" s="59">
        <f t="shared" si="147"/>
        <v>0</v>
      </c>
      <c r="T627" s="68" t="s">
        <v>22</v>
      </c>
      <c r="U627" s="68" t="s">
        <v>22</v>
      </c>
      <c r="V627" s="62" t="s">
        <v>22</v>
      </c>
    </row>
    <row r="628" spans="1:22" ht="45" x14ac:dyDescent="0.25">
      <c r="A628" s="18">
        <v>1</v>
      </c>
      <c r="B628" s="18" t="s">
        <v>217</v>
      </c>
      <c r="C628" s="35" t="s">
        <v>23</v>
      </c>
      <c r="D628" s="35" t="s">
        <v>60</v>
      </c>
      <c r="E628" s="35" t="s">
        <v>22</v>
      </c>
      <c r="F628" s="35" t="s">
        <v>393</v>
      </c>
      <c r="G628" s="10">
        <v>2</v>
      </c>
      <c r="H628" s="10">
        <v>2</v>
      </c>
      <c r="I628" s="58">
        <v>1169.0999999999999</v>
      </c>
      <c r="J628" s="58">
        <v>715.3</v>
      </c>
      <c r="K628" s="58">
        <v>686</v>
      </c>
      <c r="L628" s="61">
        <v>16</v>
      </c>
      <c r="M628" s="58">
        <f t="shared" si="145"/>
        <v>2769176.66</v>
      </c>
      <c r="N628" s="58">
        <v>0</v>
      </c>
      <c r="O628" s="58">
        <v>0</v>
      </c>
      <c r="P628" s="58">
        <v>0</v>
      </c>
      <c r="Q628" s="58">
        <f>'Таблица 3 '!C625</f>
        <v>2769176.66</v>
      </c>
      <c r="R628" s="58">
        <f t="shared" si="146"/>
        <v>2769176.66</v>
      </c>
      <c r="S628" s="58">
        <v>0</v>
      </c>
      <c r="T628" s="67">
        <f>M628/J628</f>
        <v>3871.3500069900747</v>
      </c>
      <c r="U628" s="67">
        <v>3871.35</v>
      </c>
      <c r="V628" s="57" t="s">
        <v>39</v>
      </c>
    </row>
    <row r="629" spans="1:22" s="9" customFormat="1" ht="27.75" customHeight="1" x14ac:dyDescent="0.25">
      <c r="A629" s="45" t="s">
        <v>372</v>
      </c>
      <c r="B629" s="45"/>
      <c r="C629" s="56" t="s">
        <v>226</v>
      </c>
      <c r="D629" s="56" t="s">
        <v>226</v>
      </c>
      <c r="E629" s="56" t="s">
        <v>226</v>
      </c>
      <c r="F629" s="56" t="s">
        <v>226</v>
      </c>
      <c r="G629" s="21" t="s">
        <v>226</v>
      </c>
      <c r="H629" s="21" t="s">
        <v>226</v>
      </c>
      <c r="I629" s="59">
        <f>I630</f>
        <v>754.8</v>
      </c>
      <c r="J629" s="59">
        <f t="shared" ref="J629:S629" si="148">J630</f>
        <v>702.3</v>
      </c>
      <c r="K629" s="59">
        <f t="shared" si="148"/>
        <v>702.3</v>
      </c>
      <c r="L629" s="60">
        <f t="shared" si="148"/>
        <v>36</v>
      </c>
      <c r="M629" s="59">
        <f t="shared" si="148"/>
        <v>201630.33000000002</v>
      </c>
      <c r="N629" s="59">
        <f t="shared" si="148"/>
        <v>0</v>
      </c>
      <c r="O629" s="59">
        <f t="shared" si="148"/>
        <v>0</v>
      </c>
      <c r="P629" s="59">
        <f t="shared" si="148"/>
        <v>0</v>
      </c>
      <c r="Q629" s="59">
        <f t="shared" si="148"/>
        <v>201630.33000000002</v>
      </c>
      <c r="R629" s="59">
        <f t="shared" si="148"/>
        <v>201630.33000000002</v>
      </c>
      <c r="S629" s="59">
        <f t="shared" si="148"/>
        <v>0</v>
      </c>
      <c r="T629" s="68" t="s">
        <v>22</v>
      </c>
      <c r="U629" s="68" t="s">
        <v>22</v>
      </c>
      <c r="V629" s="62" t="s">
        <v>22</v>
      </c>
    </row>
    <row r="630" spans="1:22" ht="45" x14ac:dyDescent="0.25">
      <c r="A630" s="18">
        <v>1</v>
      </c>
      <c r="B630" s="18" t="s">
        <v>240</v>
      </c>
      <c r="C630" s="35" t="s">
        <v>23</v>
      </c>
      <c r="D630" s="35" t="s">
        <v>152</v>
      </c>
      <c r="E630" s="35" t="s">
        <v>22</v>
      </c>
      <c r="F630" s="35" t="s">
        <v>393</v>
      </c>
      <c r="G630" s="10">
        <v>2</v>
      </c>
      <c r="H630" s="10">
        <v>2</v>
      </c>
      <c r="I630" s="58">
        <v>754.8</v>
      </c>
      <c r="J630" s="58">
        <v>702.3</v>
      </c>
      <c r="K630" s="58">
        <v>702.3</v>
      </c>
      <c r="L630" s="61">
        <v>36</v>
      </c>
      <c r="M630" s="58">
        <f t="shared" si="145"/>
        <v>201630.33000000002</v>
      </c>
      <c r="N630" s="58">
        <v>0</v>
      </c>
      <c r="O630" s="58">
        <v>0</v>
      </c>
      <c r="P630" s="58">
        <v>0</v>
      </c>
      <c r="Q630" s="58">
        <f>'Таблица 3 '!C627</f>
        <v>201630.33000000002</v>
      </c>
      <c r="R630" s="58">
        <f t="shared" si="146"/>
        <v>201630.33000000002</v>
      </c>
      <c r="S630" s="58">
        <v>0</v>
      </c>
      <c r="T630" s="67">
        <f t="shared" si="144"/>
        <v>287.10000000000002</v>
      </c>
      <c r="U630" s="67">
        <v>287.10000000000002</v>
      </c>
      <c r="V630" s="57" t="s">
        <v>39</v>
      </c>
    </row>
    <row r="631" spans="1:22" s="9" customFormat="1" ht="37.5" customHeight="1" x14ac:dyDescent="0.25">
      <c r="A631" s="45" t="s">
        <v>401</v>
      </c>
      <c r="B631" s="45"/>
      <c r="C631" s="56" t="s">
        <v>226</v>
      </c>
      <c r="D631" s="56" t="s">
        <v>226</v>
      </c>
      <c r="E631" s="56" t="s">
        <v>226</v>
      </c>
      <c r="F631" s="56" t="s">
        <v>226</v>
      </c>
      <c r="G631" s="21" t="s">
        <v>226</v>
      </c>
      <c r="H631" s="21" t="s">
        <v>226</v>
      </c>
      <c r="I631" s="59">
        <f>I632+I634</f>
        <v>2427.6</v>
      </c>
      <c r="J631" s="59">
        <f t="shared" ref="J631:S631" si="149">J632+J634</f>
        <v>2147.1000000000004</v>
      </c>
      <c r="K631" s="59">
        <f t="shared" si="149"/>
        <v>1977.2</v>
      </c>
      <c r="L631" s="60">
        <f t="shared" si="149"/>
        <v>87</v>
      </c>
      <c r="M631" s="59">
        <f t="shared" si="149"/>
        <v>9312055.0360000003</v>
      </c>
      <c r="N631" s="59">
        <f t="shared" si="149"/>
        <v>0</v>
      </c>
      <c r="O631" s="59">
        <f t="shared" si="149"/>
        <v>0</v>
      </c>
      <c r="P631" s="59">
        <f t="shared" si="149"/>
        <v>0</v>
      </c>
      <c r="Q631" s="59">
        <f t="shared" si="149"/>
        <v>9312055.0360000003</v>
      </c>
      <c r="R631" s="59">
        <f t="shared" si="149"/>
        <v>9312055.0360000003</v>
      </c>
      <c r="S631" s="59">
        <f t="shared" si="149"/>
        <v>0</v>
      </c>
      <c r="T631" s="68" t="s">
        <v>22</v>
      </c>
      <c r="U631" s="68" t="s">
        <v>22</v>
      </c>
      <c r="V631" s="62" t="s">
        <v>22</v>
      </c>
    </row>
    <row r="632" spans="1:22" s="9" customFormat="1" ht="34.5" customHeight="1" x14ac:dyDescent="0.25">
      <c r="A632" s="45" t="s">
        <v>477</v>
      </c>
      <c r="B632" s="45"/>
      <c r="C632" s="56" t="s">
        <v>226</v>
      </c>
      <c r="D632" s="56" t="s">
        <v>226</v>
      </c>
      <c r="E632" s="56" t="s">
        <v>226</v>
      </c>
      <c r="F632" s="56" t="s">
        <v>226</v>
      </c>
      <c r="G632" s="21" t="s">
        <v>226</v>
      </c>
      <c r="H632" s="21" t="s">
        <v>226</v>
      </c>
      <c r="I632" s="59">
        <f>I633</f>
        <v>1112.3</v>
      </c>
      <c r="J632" s="59">
        <f t="shared" ref="J632:S632" si="150">J633</f>
        <v>946.7</v>
      </c>
      <c r="K632" s="59">
        <f t="shared" si="150"/>
        <v>776.8</v>
      </c>
      <c r="L632" s="60">
        <f t="shared" si="150"/>
        <v>28</v>
      </c>
      <c r="M632" s="59">
        <f t="shared" si="150"/>
        <v>4205705.28</v>
      </c>
      <c r="N632" s="59">
        <f t="shared" si="150"/>
        <v>0</v>
      </c>
      <c r="O632" s="59">
        <f t="shared" si="150"/>
        <v>0</v>
      </c>
      <c r="P632" s="59">
        <f t="shared" si="150"/>
        <v>0</v>
      </c>
      <c r="Q632" s="59">
        <f t="shared" si="150"/>
        <v>4205705.28</v>
      </c>
      <c r="R632" s="59">
        <f t="shared" si="150"/>
        <v>4205705.28</v>
      </c>
      <c r="S632" s="59">
        <f t="shared" si="150"/>
        <v>0</v>
      </c>
      <c r="T632" s="68" t="s">
        <v>22</v>
      </c>
      <c r="U632" s="68" t="s">
        <v>22</v>
      </c>
      <c r="V632" s="62" t="s">
        <v>22</v>
      </c>
    </row>
    <row r="633" spans="1:22" ht="45" x14ac:dyDescent="0.25">
      <c r="A633" s="18">
        <v>1</v>
      </c>
      <c r="B633" s="18" t="s">
        <v>744</v>
      </c>
      <c r="C633" s="35" t="s">
        <v>23</v>
      </c>
      <c r="D633" s="35" t="s">
        <v>74</v>
      </c>
      <c r="E633" s="35" t="s">
        <v>22</v>
      </c>
      <c r="F633" s="35" t="s">
        <v>87</v>
      </c>
      <c r="G633" s="10">
        <v>2</v>
      </c>
      <c r="H633" s="10">
        <v>2</v>
      </c>
      <c r="I633" s="58">
        <v>1112.3</v>
      </c>
      <c r="J633" s="58">
        <v>946.7</v>
      </c>
      <c r="K633" s="58">
        <v>776.8</v>
      </c>
      <c r="L633" s="61">
        <v>28</v>
      </c>
      <c r="M633" s="58">
        <f t="shared" si="145"/>
        <v>4205705.28</v>
      </c>
      <c r="N633" s="58">
        <v>0</v>
      </c>
      <c r="O633" s="58">
        <v>0</v>
      </c>
      <c r="P633" s="58">
        <v>0</v>
      </c>
      <c r="Q633" s="58">
        <f>'Таблица 3 '!C630</f>
        <v>4205705.28</v>
      </c>
      <c r="R633" s="58">
        <f t="shared" si="146"/>
        <v>4205705.28</v>
      </c>
      <c r="S633" s="58">
        <v>0</v>
      </c>
      <c r="T633" s="67">
        <f t="shared" si="144"/>
        <v>4442.4899968310974</v>
      </c>
      <c r="U633" s="67">
        <v>4442.49</v>
      </c>
      <c r="V633" s="57" t="s">
        <v>39</v>
      </c>
    </row>
    <row r="634" spans="1:22" s="9" customFormat="1" ht="30.75" customHeight="1" x14ac:dyDescent="0.25">
      <c r="A634" s="45" t="s">
        <v>373</v>
      </c>
      <c r="B634" s="45"/>
      <c r="C634" s="56" t="s">
        <v>226</v>
      </c>
      <c r="D634" s="56" t="s">
        <v>226</v>
      </c>
      <c r="E634" s="56" t="s">
        <v>226</v>
      </c>
      <c r="F634" s="56" t="s">
        <v>226</v>
      </c>
      <c r="G634" s="21" t="s">
        <v>226</v>
      </c>
      <c r="H634" s="21" t="s">
        <v>226</v>
      </c>
      <c r="I634" s="59">
        <f>SUM(I635:I636)</f>
        <v>1315.3</v>
      </c>
      <c r="J634" s="59">
        <f t="shared" ref="J634:S634" si="151">SUM(J635:J636)</f>
        <v>1200.4000000000001</v>
      </c>
      <c r="K634" s="59">
        <f t="shared" si="151"/>
        <v>1200.4000000000001</v>
      </c>
      <c r="L634" s="60">
        <f t="shared" si="151"/>
        <v>59</v>
      </c>
      <c r="M634" s="59">
        <f t="shared" si="151"/>
        <v>5106349.7560000001</v>
      </c>
      <c r="N634" s="59">
        <f t="shared" si="151"/>
        <v>0</v>
      </c>
      <c r="O634" s="59">
        <f t="shared" si="151"/>
        <v>0</v>
      </c>
      <c r="P634" s="59">
        <f t="shared" si="151"/>
        <v>0</v>
      </c>
      <c r="Q634" s="59">
        <f t="shared" si="151"/>
        <v>5106349.7560000001</v>
      </c>
      <c r="R634" s="59">
        <f t="shared" si="151"/>
        <v>5106349.7560000001</v>
      </c>
      <c r="S634" s="59">
        <f t="shared" si="151"/>
        <v>0</v>
      </c>
      <c r="T634" s="68" t="s">
        <v>22</v>
      </c>
      <c r="U634" s="68" t="s">
        <v>22</v>
      </c>
      <c r="V634" s="62" t="s">
        <v>22</v>
      </c>
    </row>
    <row r="635" spans="1:22" ht="45" x14ac:dyDescent="0.25">
      <c r="A635" s="18">
        <v>1</v>
      </c>
      <c r="B635" s="18" t="s">
        <v>709</v>
      </c>
      <c r="C635" s="35" t="s">
        <v>23</v>
      </c>
      <c r="D635" s="35">
        <v>1961</v>
      </c>
      <c r="E635" s="35" t="s">
        <v>22</v>
      </c>
      <c r="F635" s="35" t="s">
        <v>393</v>
      </c>
      <c r="G635" s="10">
        <v>2</v>
      </c>
      <c r="H635" s="10">
        <v>2</v>
      </c>
      <c r="I635" s="58">
        <v>618.9</v>
      </c>
      <c r="J635" s="58">
        <v>556</v>
      </c>
      <c r="K635" s="58">
        <v>556</v>
      </c>
      <c r="L635" s="61">
        <v>26</v>
      </c>
      <c r="M635" s="58">
        <f t="shared" si="145"/>
        <v>442965.2</v>
      </c>
      <c r="N635" s="58">
        <v>0</v>
      </c>
      <c r="O635" s="58">
        <v>0</v>
      </c>
      <c r="P635" s="58">
        <v>0</v>
      </c>
      <c r="Q635" s="58">
        <f>'Таблица 3 '!C632</f>
        <v>442965.2</v>
      </c>
      <c r="R635" s="58">
        <f t="shared" si="146"/>
        <v>442965.2</v>
      </c>
      <c r="S635" s="58">
        <v>0</v>
      </c>
      <c r="T635" s="67">
        <f>M635/J635</f>
        <v>796.7</v>
      </c>
      <c r="U635" s="67">
        <v>796.7</v>
      </c>
      <c r="V635" s="57" t="s">
        <v>39</v>
      </c>
    </row>
    <row r="636" spans="1:22" ht="45" x14ac:dyDescent="0.25">
      <c r="A636" s="18">
        <v>2</v>
      </c>
      <c r="B636" s="18" t="s">
        <v>220</v>
      </c>
      <c r="C636" s="35" t="s">
        <v>23</v>
      </c>
      <c r="D636" s="35" t="s">
        <v>141</v>
      </c>
      <c r="E636" s="35" t="s">
        <v>22</v>
      </c>
      <c r="F636" s="35" t="s">
        <v>393</v>
      </c>
      <c r="G636" s="10">
        <v>2</v>
      </c>
      <c r="H636" s="10">
        <v>2</v>
      </c>
      <c r="I636" s="58">
        <v>696.4</v>
      </c>
      <c r="J636" s="58">
        <v>644.4</v>
      </c>
      <c r="K636" s="58">
        <v>644.4</v>
      </c>
      <c r="L636" s="61">
        <v>33</v>
      </c>
      <c r="M636" s="58">
        <f t="shared" si="145"/>
        <v>4663384.5559999999</v>
      </c>
      <c r="N636" s="58">
        <v>0</v>
      </c>
      <c r="O636" s="58">
        <v>0</v>
      </c>
      <c r="P636" s="58">
        <v>0</v>
      </c>
      <c r="Q636" s="58">
        <f>'Таблица 3 '!C633</f>
        <v>4663384.5559999999</v>
      </c>
      <c r="R636" s="58">
        <f t="shared" si="146"/>
        <v>4663384.5559999999</v>
      </c>
      <c r="S636" s="58">
        <v>0</v>
      </c>
      <c r="T636" s="67">
        <f>M636/J636</f>
        <v>7236.7854686530109</v>
      </c>
      <c r="U636" s="67">
        <v>7236.7854686530109</v>
      </c>
      <c r="V636" s="57" t="s">
        <v>39</v>
      </c>
    </row>
    <row r="637" spans="1:22" s="9" customFormat="1" ht="35.25" customHeight="1" x14ac:dyDescent="0.25">
      <c r="A637" s="45" t="s">
        <v>200</v>
      </c>
      <c r="B637" s="45"/>
      <c r="C637" s="56" t="s">
        <v>226</v>
      </c>
      <c r="D637" s="56" t="s">
        <v>226</v>
      </c>
      <c r="E637" s="56" t="s">
        <v>226</v>
      </c>
      <c r="F637" s="56" t="s">
        <v>226</v>
      </c>
      <c r="G637" s="21" t="s">
        <v>226</v>
      </c>
      <c r="H637" s="21" t="s">
        <v>226</v>
      </c>
      <c r="I637" s="59">
        <f>I638+I641+I644+I646+I648</f>
        <v>19031.200000000004</v>
      </c>
      <c r="J637" s="59">
        <f t="shared" ref="J637:S637" si="152">J638+J641+J644+J646+J648</f>
        <v>13262.060000000001</v>
      </c>
      <c r="K637" s="59">
        <f t="shared" si="152"/>
        <v>11865.96</v>
      </c>
      <c r="L637" s="60">
        <f t="shared" si="152"/>
        <v>533</v>
      </c>
      <c r="M637" s="59">
        <f t="shared" si="152"/>
        <v>29604914.199999999</v>
      </c>
      <c r="N637" s="59">
        <f t="shared" si="152"/>
        <v>0</v>
      </c>
      <c r="O637" s="59">
        <f t="shared" si="152"/>
        <v>0</v>
      </c>
      <c r="P637" s="59">
        <f t="shared" si="152"/>
        <v>0</v>
      </c>
      <c r="Q637" s="59">
        <f t="shared" si="152"/>
        <v>29604914.199999999</v>
      </c>
      <c r="R637" s="59">
        <f t="shared" si="152"/>
        <v>29604914.199999999</v>
      </c>
      <c r="S637" s="59">
        <f t="shared" si="152"/>
        <v>0</v>
      </c>
      <c r="T637" s="68" t="s">
        <v>22</v>
      </c>
      <c r="U637" s="68" t="s">
        <v>22</v>
      </c>
      <c r="V637" s="62" t="s">
        <v>22</v>
      </c>
    </row>
    <row r="638" spans="1:22" s="9" customFormat="1" ht="28.5" customHeight="1" x14ac:dyDescent="0.25">
      <c r="A638" s="45" t="s">
        <v>201</v>
      </c>
      <c r="B638" s="45"/>
      <c r="C638" s="56" t="s">
        <v>226</v>
      </c>
      <c r="D638" s="56" t="s">
        <v>226</v>
      </c>
      <c r="E638" s="56" t="s">
        <v>226</v>
      </c>
      <c r="F638" s="56" t="s">
        <v>226</v>
      </c>
      <c r="G638" s="21" t="s">
        <v>226</v>
      </c>
      <c r="H638" s="21" t="s">
        <v>226</v>
      </c>
      <c r="I638" s="59">
        <f>SUM(I639:I640)</f>
        <v>4529.7</v>
      </c>
      <c r="J638" s="59">
        <f t="shared" ref="J638:S638" si="153">SUM(J639:J640)</f>
        <v>3451.1</v>
      </c>
      <c r="K638" s="59">
        <f t="shared" si="153"/>
        <v>2872.2</v>
      </c>
      <c r="L638" s="60">
        <f t="shared" si="153"/>
        <v>138</v>
      </c>
      <c r="M638" s="59">
        <f t="shared" si="153"/>
        <v>12110601.029999999</v>
      </c>
      <c r="N638" s="59">
        <f t="shared" si="153"/>
        <v>0</v>
      </c>
      <c r="O638" s="59">
        <f t="shared" si="153"/>
        <v>0</v>
      </c>
      <c r="P638" s="59">
        <f t="shared" si="153"/>
        <v>0</v>
      </c>
      <c r="Q638" s="59">
        <f t="shared" si="153"/>
        <v>12110601.029999999</v>
      </c>
      <c r="R638" s="59">
        <f t="shared" si="153"/>
        <v>12110601.029999999</v>
      </c>
      <c r="S638" s="59">
        <f t="shared" si="153"/>
        <v>0</v>
      </c>
      <c r="T638" s="68" t="s">
        <v>22</v>
      </c>
      <c r="U638" s="68" t="s">
        <v>22</v>
      </c>
      <c r="V638" s="62" t="s">
        <v>22</v>
      </c>
    </row>
    <row r="639" spans="1:22" ht="45" x14ac:dyDescent="0.25">
      <c r="A639" s="18">
        <v>1</v>
      </c>
      <c r="B639" s="18" t="s">
        <v>585</v>
      </c>
      <c r="C639" s="35" t="s">
        <v>23</v>
      </c>
      <c r="D639" s="35">
        <v>1969</v>
      </c>
      <c r="E639" s="35" t="s">
        <v>22</v>
      </c>
      <c r="F639" s="35" t="s">
        <v>495</v>
      </c>
      <c r="G639" s="10">
        <v>2</v>
      </c>
      <c r="H639" s="10">
        <v>2</v>
      </c>
      <c r="I639" s="58">
        <v>732.1</v>
      </c>
      <c r="J639" s="58">
        <v>640.1</v>
      </c>
      <c r="K639" s="58">
        <v>640.1</v>
      </c>
      <c r="L639" s="61">
        <v>24</v>
      </c>
      <c r="M639" s="58">
        <f t="shared" si="145"/>
        <v>3269724.93</v>
      </c>
      <c r="N639" s="58">
        <v>0</v>
      </c>
      <c r="O639" s="58">
        <v>0</v>
      </c>
      <c r="P639" s="58">
        <v>0</v>
      </c>
      <c r="Q639" s="58">
        <f>'Таблица 3 '!C636</f>
        <v>3269724.93</v>
      </c>
      <c r="R639" s="58">
        <f t="shared" si="146"/>
        <v>3269724.93</v>
      </c>
      <c r="S639" s="58">
        <v>0</v>
      </c>
      <c r="T639" s="67">
        <f>M639/J639</f>
        <v>5108.1470551476332</v>
      </c>
      <c r="U639" s="67">
        <v>5108.1470551476332</v>
      </c>
      <c r="V639" s="57" t="s">
        <v>39</v>
      </c>
    </row>
    <row r="640" spans="1:22" ht="45" x14ac:dyDescent="0.25">
      <c r="A640" s="18">
        <v>2</v>
      </c>
      <c r="B640" s="18" t="s">
        <v>207</v>
      </c>
      <c r="C640" s="35" t="s">
        <v>23</v>
      </c>
      <c r="D640" s="35" t="s">
        <v>74</v>
      </c>
      <c r="E640" s="35" t="s">
        <v>22</v>
      </c>
      <c r="F640" s="35" t="s">
        <v>87</v>
      </c>
      <c r="G640" s="10">
        <v>5</v>
      </c>
      <c r="H640" s="10">
        <v>5</v>
      </c>
      <c r="I640" s="58">
        <v>3797.6</v>
      </c>
      <c r="J640" s="58">
        <v>2811</v>
      </c>
      <c r="K640" s="58">
        <v>2232.1</v>
      </c>
      <c r="L640" s="61">
        <v>114</v>
      </c>
      <c r="M640" s="58">
        <f t="shared" si="145"/>
        <v>8840876.0999999996</v>
      </c>
      <c r="N640" s="58">
        <v>0</v>
      </c>
      <c r="O640" s="58">
        <v>0</v>
      </c>
      <c r="P640" s="58">
        <v>0</v>
      </c>
      <c r="Q640" s="58">
        <f>'Таблица 3 '!C637</f>
        <v>8840876.0999999996</v>
      </c>
      <c r="R640" s="58">
        <f t="shared" si="146"/>
        <v>8840876.0999999996</v>
      </c>
      <c r="S640" s="58">
        <v>0</v>
      </c>
      <c r="T640" s="67">
        <f t="shared" si="144"/>
        <v>3145.1</v>
      </c>
      <c r="U640" s="67">
        <v>3145.1</v>
      </c>
      <c r="V640" s="57" t="s">
        <v>39</v>
      </c>
    </row>
    <row r="641" spans="1:22" s="9" customFormat="1" ht="33" customHeight="1" x14ac:dyDescent="0.25">
      <c r="A641" s="45" t="s">
        <v>374</v>
      </c>
      <c r="B641" s="45"/>
      <c r="C641" s="56" t="s">
        <v>226</v>
      </c>
      <c r="D641" s="56" t="s">
        <v>226</v>
      </c>
      <c r="E641" s="56" t="s">
        <v>226</v>
      </c>
      <c r="F641" s="56" t="s">
        <v>226</v>
      </c>
      <c r="G641" s="21" t="s">
        <v>226</v>
      </c>
      <c r="H641" s="21" t="s">
        <v>226</v>
      </c>
      <c r="I641" s="59">
        <f>SUM(I642:I643)</f>
        <v>8912.2000000000007</v>
      </c>
      <c r="J641" s="59">
        <f t="shared" ref="J641:S641" si="154">SUM(J642:J643)</f>
        <v>6520.7800000000007</v>
      </c>
      <c r="K641" s="59">
        <f t="shared" si="154"/>
        <v>5703.58</v>
      </c>
      <c r="L641" s="60">
        <f t="shared" si="154"/>
        <v>283</v>
      </c>
      <c r="M641" s="59">
        <f t="shared" si="154"/>
        <v>14676072.26</v>
      </c>
      <c r="N641" s="59">
        <f t="shared" si="154"/>
        <v>0</v>
      </c>
      <c r="O641" s="59">
        <f t="shared" si="154"/>
        <v>0</v>
      </c>
      <c r="P641" s="59">
        <f t="shared" si="154"/>
        <v>0</v>
      </c>
      <c r="Q641" s="59">
        <f t="shared" si="154"/>
        <v>14676072.26</v>
      </c>
      <c r="R641" s="59">
        <f t="shared" si="154"/>
        <v>14676072.26</v>
      </c>
      <c r="S641" s="59">
        <f t="shared" si="154"/>
        <v>0</v>
      </c>
      <c r="T641" s="68" t="s">
        <v>22</v>
      </c>
      <c r="U641" s="68" t="s">
        <v>22</v>
      </c>
      <c r="V641" s="62" t="s">
        <v>22</v>
      </c>
    </row>
    <row r="642" spans="1:22" ht="45" x14ac:dyDescent="0.25">
      <c r="A642" s="18">
        <v>1</v>
      </c>
      <c r="B642" s="18" t="s">
        <v>205</v>
      </c>
      <c r="C642" s="35" t="s">
        <v>23</v>
      </c>
      <c r="D642" s="35" t="s">
        <v>54</v>
      </c>
      <c r="E642" s="35" t="s">
        <v>22</v>
      </c>
      <c r="F642" s="35" t="s">
        <v>87</v>
      </c>
      <c r="G642" s="10">
        <v>5</v>
      </c>
      <c r="H642" s="10">
        <v>4</v>
      </c>
      <c r="I642" s="58">
        <v>4532</v>
      </c>
      <c r="J642" s="58">
        <v>3281.98</v>
      </c>
      <c r="K642" s="58">
        <v>2739.38</v>
      </c>
      <c r="L642" s="61">
        <v>159</v>
      </c>
      <c r="M642" s="58">
        <f t="shared" si="145"/>
        <v>13652150.66</v>
      </c>
      <c r="N642" s="58">
        <v>0</v>
      </c>
      <c r="O642" s="58">
        <v>0</v>
      </c>
      <c r="P642" s="58">
        <v>0</v>
      </c>
      <c r="Q642" s="58">
        <f>'Таблица 3 '!C639</f>
        <v>13652150.66</v>
      </c>
      <c r="R642" s="58">
        <f t="shared" si="146"/>
        <v>13652150.66</v>
      </c>
      <c r="S642" s="58">
        <v>0</v>
      </c>
      <c r="T642" s="67">
        <f t="shared" si="144"/>
        <v>4159.7299983546518</v>
      </c>
      <c r="U642" s="67">
        <v>4159.7299983546518</v>
      </c>
      <c r="V642" s="57" t="s">
        <v>39</v>
      </c>
    </row>
    <row r="643" spans="1:22" ht="45.75" customHeight="1" x14ac:dyDescent="0.25">
      <c r="A643" s="18">
        <v>2</v>
      </c>
      <c r="B643" s="18" t="s">
        <v>424</v>
      </c>
      <c r="C643" s="35" t="s">
        <v>681</v>
      </c>
      <c r="D643" s="35" t="s">
        <v>203</v>
      </c>
      <c r="E643" s="35" t="s">
        <v>22</v>
      </c>
      <c r="F643" s="35" t="s">
        <v>87</v>
      </c>
      <c r="G643" s="10">
        <v>5</v>
      </c>
      <c r="H643" s="10">
        <v>4</v>
      </c>
      <c r="I643" s="58">
        <v>4380.2</v>
      </c>
      <c r="J643" s="58">
        <v>3238.8</v>
      </c>
      <c r="K643" s="58">
        <v>2964.2</v>
      </c>
      <c r="L643" s="61">
        <v>124</v>
      </c>
      <c r="M643" s="58">
        <f t="shared" si="145"/>
        <v>1023921.6</v>
      </c>
      <c r="N643" s="58">
        <v>0</v>
      </c>
      <c r="O643" s="58">
        <v>0</v>
      </c>
      <c r="P643" s="58">
        <v>0</v>
      </c>
      <c r="Q643" s="58">
        <f>'Таблица 3 '!C640</f>
        <v>1023921.6</v>
      </c>
      <c r="R643" s="58">
        <f t="shared" si="146"/>
        <v>1023921.6</v>
      </c>
      <c r="S643" s="58">
        <v>0</v>
      </c>
      <c r="T643" s="67">
        <f t="shared" si="144"/>
        <v>316.14227491663576</v>
      </c>
      <c r="U643" s="67">
        <v>316.14227491663576</v>
      </c>
      <c r="V643" s="57" t="s">
        <v>39</v>
      </c>
    </row>
    <row r="644" spans="1:22" s="9" customFormat="1" ht="28.5" customHeight="1" x14ac:dyDescent="0.25">
      <c r="A644" s="45" t="s">
        <v>580</v>
      </c>
      <c r="B644" s="45"/>
      <c r="C644" s="56" t="s">
        <v>226</v>
      </c>
      <c r="D644" s="56" t="s">
        <v>226</v>
      </c>
      <c r="E644" s="56" t="s">
        <v>226</v>
      </c>
      <c r="F644" s="56" t="s">
        <v>226</v>
      </c>
      <c r="G644" s="21" t="s">
        <v>226</v>
      </c>
      <c r="H644" s="21" t="s">
        <v>226</v>
      </c>
      <c r="I644" s="59">
        <f>I645</f>
        <v>3959</v>
      </c>
      <c r="J644" s="59">
        <f t="shared" ref="J644:S644" si="155">J645</f>
        <v>1802.4</v>
      </c>
      <c r="K644" s="59">
        <f t="shared" si="155"/>
        <v>1802.4</v>
      </c>
      <c r="L644" s="60">
        <f t="shared" si="155"/>
        <v>51</v>
      </c>
      <c r="M644" s="59">
        <f t="shared" si="155"/>
        <v>530031.77</v>
      </c>
      <c r="N644" s="59">
        <f t="shared" si="155"/>
        <v>0</v>
      </c>
      <c r="O644" s="59">
        <f t="shared" si="155"/>
        <v>0</v>
      </c>
      <c r="P644" s="59">
        <f t="shared" si="155"/>
        <v>0</v>
      </c>
      <c r="Q644" s="59">
        <f t="shared" si="155"/>
        <v>530031.77</v>
      </c>
      <c r="R644" s="59">
        <f t="shared" si="155"/>
        <v>530031.77</v>
      </c>
      <c r="S644" s="59">
        <f t="shared" si="155"/>
        <v>0</v>
      </c>
      <c r="T644" s="68" t="s">
        <v>22</v>
      </c>
      <c r="U644" s="68" t="s">
        <v>22</v>
      </c>
      <c r="V644" s="62" t="s">
        <v>22</v>
      </c>
    </row>
    <row r="645" spans="1:22" ht="45" x14ac:dyDescent="0.25">
      <c r="A645" s="18">
        <v>1</v>
      </c>
      <c r="B645" s="18" t="s">
        <v>617</v>
      </c>
      <c r="C645" s="35" t="s">
        <v>23</v>
      </c>
      <c r="D645" s="35">
        <v>1980</v>
      </c>
      <c r="E645" s="35" t="s">
        <v>22</v>
      </c>
      <c r="F645" s="35" t="s">
        <v>495</v>
      </c>
      <c r="G645" s="10">
        <v>2</v>
      </c>
      <c r="H645" s="10">
        <v>3</v>
      </c>
      <c r="I645" s="58">
        <v>3959</v>
      </c>
      <c r="J645" s="58">
        <v>1802.4</v>
      </c>
      <c r="K645" s="58">
        <v>1802.4</v>
      </c>
      <c r="L645" s="61">
        <v>51</v>
      </c>
      <c r="M645" s="58">
        <f t="shared" si="145"/>
        <v>530031.77</v>
      </c>
      <c r="N645" s="58">
        <v>0</v>
      </c>
      <c r="O645" s="58">
        <v>0</v>
      </c>
      <c r="P645" s="58">
        <v>0</v>
      </c>
      <c r="Q645" s="58">
        <f>'Таблица 3 '!C642</f>
        <v>530031.77</v>
      </c>
      <c r="R645" s="58">
        <f t="shared" si="146"/>
        <v>530031.77</v>
      </c>
      <c r="S645" s="58">
        <v>0</v>
      </c>
      <c r="T645" s="67">
        <f>M645/J645</f>
        <v>294.07000110963162</v>
      </c>
      <c r="U645" s="67">
        <v>294.07000110963162</v>
      </c>
      <c r="V645" s="57" t="s">
        <v>39</v>
      </c>
    </row>
    <row r="646" spans="1:22" s="9" customFormat="1" ht="30" customHeight="1" x14ac:dyDescent="0.25">
      <c r="A646" s="45" t="s">
        <v>581</v>
      </c>
      <c r="B646" s="45"/>
      <c r="C646" s="56" t="s">
        <v>226</v>
      </c>
      <c r="D646" s="56" t="s">
        <v>226</v>
      </c>
      <c r="E646" s="56" t="s">
        <v>226</v>
      </c>
      <c r="F646" s="56" t="s">
        <v>226</v>
      </c>
      <c r="G646" s="21" t="s">
        <v>226</v>
      </c>
      <c r="H646" s="21" t="s">
        <v>226</v>
      </c>
      <c r="I646" s="59">
        <f>I647</f>
        <v>829.4</v>
      </c>
      <c r="J646" s="59">
        <f t="shared" ref="J646:S648" si="156">J647</f>
        <v>745.78</v>
      </c>
      <c r="K646" s="59">
        <f t="shared" si="156"/>
        <v>745.78</v>
      </c>
      <c r="L646" s="60">
        <f t="shared" si="156"/>
        <v>45</v>
      </c>
      <c r="M646" s="59">
        <f t="shared" si="156"/>
        <v>2046393.1400000001</v>
      </c>
      <c r="N646" s="59">
        <f t="shared" si="156"/>
        <v>0</v>
      </c>
      <c r="O646" s="59">
        <f t="shared" si="156"/>
        <v>0</v>
      </c>
      <c r="P646" s="59">
        <f t="shared" si="156"/>
        <v>0</v>
      </c>
      <c r="Q646" s="59">
        <f t="shared" si="156"/>
        <v>2046393.1400000001</v>
      </c>
      <c r="R646" s="59">
        <f t="shared" si="156"/>
        <v>2046393.1400000001</v>
      </c>
      <c r="S646" s="59">
        <f t="shared" si="156"/>
        <v>0</v>
      </c>
      <c r="T646" s="68" t="s">
        <v>22</v>
      </c>
      <c r="U646" s="68" t="s">
        <v>22</v>
      </c>
      <c r="V646" s="62" t="s">
        <v>22</v>
      </c>
    </row>
    <row r="647" spans="1:22" s="28" customFormat="1" ht="45" x14ac:dyDescent="0.25">
      <c r="A647" s="18">
        <v>1</v>
      </c>
      <c r="B647" s="18" t="s">
        <v>582</v>
      </c>
      <c r="C647" s="35" t="s">
        <v>23</v>
      </c>
      <c r="D647" s="35">
        <v>1973</v>
      </c>
      <c r="E647" s="35" t="s">
        <v>22</v>
      </c>
      <c r="F647" s="35" t="s">
        <v>399</v>
      </c>
      <c r="G647" s="10">
        <v>2</v>
      </c>
      <c r="H647" s="10">
        <v>3</v>
      </c>
      <c r="I647" s="58">
        <v>829.4</v>
      </c>
      <c r="J647" s="58">
        <v>745.78</v>
      </c>
      <c r="K647" s="58">
        <v>745.78</v>
      </c>
      <c r="L647" s="61">
        <v>45</v>
      </c>
      <c r="M647" s="58">
        <f t="shared" ref="M647" si="157">SUM(N647:Q647)</f>
        <v>2046393.1400000001</v>
      </c>
      <c r="N647" s="58">
        <v>0</v>
      </c>
      <c r="O647" s="58">
        <v>0</v>
      </c>
      <c r="P647" s="58">
        <v>0</v>
      </c>
      <c r="Q647" s="58">
        <f>'Таблица 3 '!C644</f>
        <v>2046393.1400000001</v>
      </c>
      <c r="R647" s="58">
        <f t="shared" ref="R647" si="158">Q647</f>
        <v>2046393.1400000001</v>
      </c>
      <c r="S647" s="58">
        <v>0</v>
      </c>
      <c r="T647" s="67">
        <f>M647/J647</f>
        <v>2743.9635549357722</v>
      </c>
      <c r="U647" s="67">
        <v>2743.9635549357722</v>
      </c>
      <c r="V647" s="57" t="s">
        <v>39</v>
      </c>
    </row>
    <row r="648" spans="1:22" s="9" customFormat="1" ht="30" customHeight="1" x14ac:dyDescent="0.25">
      <c r="A648" s="45" t="s">
        <v>583</v>
      </c>
      <c r="B648" s="45"/>
      <c r="C648" s="56" t="s">
        <v>226</v>
      </c>
      <c r="D648" s="56" t="s">
        <v>226</v>
      </c>
      <c r="E648" s="56" t="s">
        <v>226</v>
      </c>
      <c r="F648" s="56" t="s">
        <v>226</v>
      </c>
      <c r="G648" s="21" t="s">
        <v>226</v>
      </c>
      <c r="H648" s="21" t="s">
        <v>226</v>
      </c>
      <c r="I648" s="59">
        <f>I649</f>
        <v>800.9</v>
      </c>
      <c r="J648" s="59">
        <f t="shared" si="156"/>
        <v>742</v>
      </c>
      <c r="K648" s="59">
        <f t="shared" si="156"/>
        <v>742</v>
      </c>
      <c r="L648" s="60">
        <f t="shared" si="156"/>
        <v>16</v>
      </c>
      <c r="M648" s="59">
        <f t="shared" si="156"/>
        <v>241816</v>
      </c>
      <c r="N648" s="59">
        <f t="shared" si="156"/>
        <v>0</v>
      </c>
      <c r="O648" s="59">
        <f t="shared" si="156"/>
        <v>0</v>
      </c>
      <c r="P648" s="59">
        <f t="shared" si="156"/>
        <v>0</v>
      </c>
      <c r="Q648" s="59">
        <f t="shared" si="156"/>
        <v>241816</v>
      </c>
      <c r="R648" s="59">
        <f t="shared" si="156"/>
        <v>241816</v>
      </c>
      <c r="S648" s="59">
        <f t="shared" si="156"/>
        <v>0</v>
      </c>
      <c r="T648" s="68" t="s">
        <v>22</v>
      </c>
      <c r="U648" s="68" t="s">
        <v>22</v>
      </c>
      <c r="V648" s="62" t="s">
        <v>22</v>
      </c>
    </row>
    <row r="649" spans="1:22" ht="45" x14ac:dyDescent="0.25">
      <c r="A649" s="35">
        <v>1</v>
      </c>
      <c r="B649" s="18" t="s">
        <v>1293</v>
      </c>
      <c r="C649" s="35" t="s">
        <v>23</v>
      </c>
      <c r="D649" s="35">
        <v>1977</v>
      </c>
      <c r="E649" s="35" t="s">
        <v>22</v>
      </c>
      <c r="F649" s="35" t="s">
        <v>495</v>
      </c>
      <c r="G649" s="10">
        <v>2</v>
      </c>
      <c r="H649" s="10">
        <v>2</v>
      </c>
      <c r="I649" s="58">
        <v>800.9</v>
      </c>
      <c r="J649" s="58">
        <v>742</v>
      </c>
      <c r="K649" s="58">
        <v>742</v>
      </c>
      <c r="L649" s="61">
        <v>16</v>
      </c>
      <c r="M649" s="58">
        <f t="shared" si="145"/>
        <v>241816</v>
      </c>
      <c r="N649" s="58">
        <v>0</v>
      </c>
      <c r="O649" s="58">
        <v>0</v>
      </c>
      <c r="P649" s="58">
        <v>0</v>
      </c>
      <c r="Q649" s="58">
        <f>'Таблица 3 '!C646</f>
        <v>241816</v>
      </c>
      <c r="R649" s="58">
        <f t="shared" si="146"/>
        <v>241816</v>
      </c>
      <c r="S649" s="58">
        <v>0</v>
      </c>
      <c r="T649" s="67">
        <f>M649/J649</f>
        <v>325.89757412398922</v>
      </c>
      <c r="U649" s="67">
        <v>334</v>
      </c>
      <c r="V649" s="57" t="s">
        <v>39</v>
      </c>
    </row>
    <row r="650" spans="1:22" s="9" customFormat="1" ht="36.75" customHeight="1" x14ac:dyDescent="0.25">
      <c r="A650" s="45" t="s">
        <v>375</v>
      </c>
      <c r="B650" s="45"/>
      <c r="C650" s="56" t="s">
        <v>226</v>
      </c>
      <c r="D650" s="56" t="s">
        <v>226</v>
      </c>
      <c r="E650" s="56" t="s">
        <v>226</v>
      </c>
      <c r="F650" s="56" t="s">
        <v>226</v>
      </c>
      <c r="G650" s="21" t="s">
        <v>226</v>
      </c>
      <c r="H650" s="21" t="s">
        <v>226</v>
      </c>
      <c r="I650" s="59">
        <f t="shared" ref="I650:S650" si="159">I651+I655+I663</f>
        <v>27450.2</v>
      </c>
      <c r="J650" s="59">
        <f t="shared" si="159"/>
        <v>24310.51</v>
      </c>
      <c r="K650" s="59">
        <f t="shared" si="159"/>
        <v>24094.51</v>
      </c>
      <c r="L650" s="60">
        <f t="shared" si="159"/>
        <v>791</v>
      </c>
      <c r="M650" s="59">
        <f t="shared" si="159"/>
        <v>36683415.164900005</v>
      </c>
      <c r="N650" s="59">
        <f t="shared" si="159"/>
        <v>0</v>
      </c>
      <c r="O650" s="59">
        <f t="shared" si="159"/>
        <v>0</v>
      </c>
      <c r="P650" s="59">
        <f t="shared" si="159"/>
        <v>0</v>
      </c>
      <c r="Q650" s="59">
        <f t="shared" si="159"/>
        <v>36683415.164900005</v>
      </c>
      <c r="R650" s="59">
        <f t="shared" si="159"/>
        <v>36683415.164900005</v>
      </c>
      <c r="S650" s="59">
        <f t="shared" si="159"/>
        <v>0</v>
      </c>
      <c r="T650" s="68" t="s">
        <v>22</v>
      </c>
      <c r="U650" s="68" t="s">
        <v>22</v>
      </c>
      <c r="V650" s="62" t="s">
        <v>22</v>
      </c>
    </row>
    <row r="651" spans="1:22" s="9" customFormat="1" ht="30.75" customHeight="1" x14ac:dyDescent="0.25">
      <c r="A651" s="45" t="s">
        <v>376</v>
      </c>
      <c r="B651" s="45"/>
      <c r="C651" s="56" t="s">
        <v>226</v>
      </c>
      <c r="D651" s="56" t="s">
        <v>226</v>
      </c>
      <c r="E651" s="56" t="s">
        <v>226</v>
      </c>
      <c r="F651" s="56" t="s">
        <v>226</v>
      </c>
      <c r="G651" s="21" t="s">
        <v>226</v>
      </c>
      <c r="H651" s="21" t="s">
        <v>226</v>
      </c>
      <c r="I651" s="59">
        <f>SUM(I652:I654)</f>
        <v>11672.7</v>
      </c>
      <c r="J651" s="59">
        <f t="shared" ref="J651:S651" si="160">SUM(J652:J654)</f>
        <v>10572.3</v>
      </c>
      <c r="K651" s="59">
        <f t="shared" si="160"/>
        <v>10572.3</v>
      </c>
      <c r="L651" s="60">
        <f t="shared" si="160"/>
        <v>381</v>
      </c>
      <c r="M651" s="59">
        <f t="shared" si="160"/>
        <v>18889863.245000001</v>
      </c>
      <c r="N651" s="59">
        <f t="shared" si="160"/>
        <v>0</v>
      </c>
      <c r="O651" s="59">
        <f t="shared" si="160"/>
        <v>0</v>
      </c>
      <c r="P651" s="59">
        <f t="shared" si="160"/>
        <v>0</v>
      </c>
      <c r="Q651" s="59">
        <f t="shared" si="160"/>
        <v>18889863.245000001</v>
      </c>
      <c r="R651" s="59">
        <f t="shared" si="160"/>
        <v>18889863.245000001</v>
      </c>
      <c r="S651" s="59">
        <f t="shared" si="160"/>
        <v>0</v>
      </c>
      <c r="T651" s="68" t="s">
        <v>22</v>
      </c>
      <c r="U651" s="68" t="s">
        <v>22</v>
      </c>
      <c r="V651" s="62" t="s">
        <v>22</v>
      </c>
    </row>
    <row r="652" spans="1:22" ht="49.5" customHeight="1" x14ac:dyDescent="0.25">
      <c r="A652" s="18">
        <v>1</v>
      </c>
      <c r="B652" s="18" t="s">
        <v>710</v>
      </c>
      <c r="C652" s="35" t="s">
        <v>23</v>
      </c>
      <c r="D652" s="35">
        <v>1969</v>
      </c>
      <c r="E652" s="35" t="s">
        <v>22</v>
      </c>
      <c r="F652" s="35" t="s">
        <v>393</v>
      </c>
      <c r="G652" s="10">
        <v>5</v>
      </c>
      <c r="H652" s="10">
        <v>5</v>
      </c>
      <c r="I652" s="58">
        <v>6465.3</v>
      </c>
      <c r="J652" s="58">
        <v>5945.3</v>
      </c>
      <c r="K652" s="58">
        <v>5945.3</v>
      </c>
      <c r="L652" s="61">
        <v>205</v>
      </c>
      <c r="M652" s="58">
        <f t="shared" si="145"/>
        <v>4592367.62</v>
      </c>
      <c r="N652" s="58">
        <v>0</v>
      </c>
      <c r="O652" s="58">
        <v>0</v>
      </c>
      <c r="P652" s="58">
        <v>0</v>
      </c>
      <c r="Q652" s="58">
        <f>'Таблица 3 '!C649</f>
        <v>4592367.62</v>
      </c>
      <c r="R652" s="58">
        <f t="shared" si="146"/>
        <v>4592367.62</v>
      </c>
      <c r="S652" s="58">
        <v>0</v>
      </c>
      <c r="T652" s="67">
        <f>M652/J652</f>
        <v>772.43665079979144</v>
      </c>
      <c r="U652" s="67">
        <v>772.43665079979144</v>
      </c>
      <c r="V652" s="57" t="s">
        <v>39</v>
      </c>
    </row>
    <row r="653" spans="1:22" ht="49.5" customHeight="1" x14ac:dyDescent="0.25">
      <c r="A653" s="18">
        <v>2</v>
      </c>
      <c r="B653" s="18" t="s">
        <v>250</v>
      </c>
      <c r="C653" s="35" t="s">
        <v>23</v>
      </c>
      <c r="D653" s="35" t="s">
        <v>150</v>
      </c>
      <c r="E653" s="35" t="s">
        <v>22</v>
      </c>
      <c r="F653" s="35" t="s">
        <v>393</v>
      </c>
      <c r="G653" s="10">
        <v>5</v>
      </c>
      <c r="H653" s="10">
        <v>6</v>
      </c>
      <c r="I653" s="58">
        <v>4546.3999999999996</v>
      </c>
      <c r="J653" s="58">
        <v>4054.5</v>
      </c>
      <c r="K653" s="58">
        <v>4054.5</v>
      </c>
      <c r="L653" s="61">
        <v>148</v>
      </c>
      <c r="M653" s="58">
        <f t="shared" si="145"/>
        <v>11734979.9</v>
      </c>
      <c r="N653" s="58">
        <v>0</v>
      </c>
      <c r="O653" s="58">
        <v>0</v>
      </c>
      <c r="P653" s="58">
        <v>0</v>
      </c>
      <c r="Q653" s="58">
        <f>'Таблица 3 '!C650</f>
        <v>11734979.9</v>
      </c>
      <c r="R653" s="58">
        <f t="shared" si="146"/>
        <v>11734979.9</v>
      </c>
      <c r="S653" s="58">
        <v>0</v>
      </c>
      <c r="T653" s="67">
        <f t="shared" si="144"/>
        <v>2894.3100012331979</v>
      </c>
      <c r="U653" s="67">
        <v>2894.3100012331979</v>
      </c>
      <c r="V653" s="57" t="s">
        <v>39</v>
      </c>
    </row>
    <row r="654" spans="1:22" ht="49.5" customHeight="1" x14ac:dyDescent="0.25">
      <c r="A654" s="18">
        <v>3</v>
      </c>
      <c r="B654" s="18" t="s">
        <v>249</v>
      </c>
      <c r="C654" s="35" t="s">
        <v>23</v>
      </c>
      <c r="D654" s="35" t="s">
        <v>147</v>
      </c>
      <c r="E654" s="35" t="s">
        <v>22</v>
      </c>
      <c r="F654" s="35" t="s">
        <v>393</v>
      </c>
      <c r="G654" s="10">
        <v>2</v>
      </c>
      <c r="H654" s="10">
        <v>2</v>
      </c>
      <c r="I654" s="58">
        <v>661</v>
      </c>
      <c r="J654" s="58">
        <v>572.5</v>
      </c>
      <c r="K654" s="58">
        <v>572.5</v>
      </c>
      <c r="L654" s="61">
        <v>28</v>
      </c>
      <c r="M654" s="58">
        <f t="shared" si="145"/>
        <v>2562515.7250000001</v>
      </c>
      <c r="N654" s="58">
        <v>0</v>
      </c>
      <c r="O654" s="58">
        <v>0</v>
      </c>
      <c r="P654" s="58">
        <v>0</v>
      </c>
      <c r="Q654" s="58">
        <f>'Таблица 3 '!C651</f>
        <v>2562515.7250000001</v>
      </c>
      <c r="R654" s="58">
        <f t="shared" si="146"/>
        <v>2562515.7250000001</v>
      </c>
      <c r="S654" s="58">
        <v>0</v>
      </c>
      <c r="T654" s="67">
        <f t="shared" si="144"/>
        <v>4476.01</v>
      </c>
      <c r="U654" s="67">
        <v>4476.01</v>
      </c>
      <c r="V654" s="57" t="s">
        <v>39</v>
      </c>
    </row>
    <row r="655" spans="1:22" s="9" customFormat="1" ht="33" customHeight="1" x14ac:dyDescent="0.25">
      <c r="A655" s="45" t="s">
        <v>378</v>
      </c>
      <c r="B655" s="45"/>
      <c r="C655" s="56" t="s">
        <v>226</v>
      </c>
      <c r="D655" s="56" t="s">
        <v>226</v>
      </c>
      <c r="E655" s="56" t="s">
        <v>226</v>
      </c>
      <c r="F655" s="56" t="s">
        <v>226</v>
      </c>
      <c r="G655" s="21" t="s">
        <v>226</v>
      </c>
      <c r="H655" s="21" t="s">
        <v>226</v>
      </c>
      <c r="I655" s="59">
        <f>SUM(I656:I662)</f>
        <v>13720.5</v>
      </c>
      <c r="J655" s="59">
        <f t="shared" ref="J655:S655" si="161">SUM(J656:J662)</f>
        <v>12514.099999999999</v>
      </c>
      <c r="K655" s="59">
        <f t="shared" si="161"/>
        <v>12332</v>
      </c>
      <c r="L655" s="60">
        <f t="shared" si="161"/>
        <v>355</v>
      </c>
      <c r="M655" s="59">
        <f t="shared" si="161"/>
        <v>11380207.046</v>
      </c>
      <c r="N655" s="59">
        <f t="shared" si="161"/>
        <v>0</v>
      </c>
      <c r="O655" s="59">
        <f t="shared" si="161"/>
        <v>0</v>
      </c>
      <c r="P655" s="59">
        <f t="shared" si="161"/>
        <v>0</v>
      </c>
      <c r="Q655" s="59">
        <f t="shared" si="161"/>
        <v>11380207.046</v>
      </c>
      <c r="R655" s="59">
        <f t="shared" si="161"/>
        <v>11380207.046</v>
      </c>
      <c r="S655" s="59">
        <f t="shared" si="161"/>
        <v>0</v>
      </c>
      <c r="T655" s="68" t="s">
        <v>22</v>
      </c>
      <c r="U655" s="68" t="s">
        <v>22</v>
      </c>
      <c r="V655" s="62" t="s">
        <v>22</v>
      </c>
    </row>
    <row r="656" spans="1:22" ht="49.5" customHeight="1" x14ac:dyDescent="0.25">
      <c r="A656" s="18">
        <v>1</v>
      </c>
      <c r="B656" s="18" t="s">
        <v>620</v>
      </c>
      <c r="C656" s="35" t="s">
        <v>23</v>
      </c>
      <c r="D656" s="35">
        <v>1988</v>
      </c>
      <c r="E656" s="35" t="s">
        <v>22</v>
      </c>
      <c r="F656" s="35" t="s">
        <v>495</v>
      </c>
      <c r="G656" s="10">
        <v>2</v>
      </c>
      <c r="H656" s="10">
        <v>3</v>
      </c>
      <c r="I656" s="58">
        <v>1047.2</v>
      </c>
      <c r="J656" s="58">
        <v>993</v>
      </c>
      <c r="K656" s="58">
        <v>993</v>
      </c>
      <c r="L656" s="61">
        <v>35</v>
      </c>
      <c r="M656" s="58">
        <f t="shared" si="145"/>
        <v>1419990</v>
      </c>
      <c r="N656" s="58">
        <v>0</v>
      </c>
      <c r="O656" s="58">
        <v>0</v>
      </c>
      <c r="P656" s="58">
        <v>0</v>
      </c>
      <c r="Q656" s="58">
        <f>'Таблица 3 '!C653</f>
        <v>1419990</v>
      </c>
      <c r="R656" s="58">
        <f t="shared" si="146"/>
        <v>1419990</v>
      </c>
      <c r="S656" s="58">
        <v>0</v>
      </c>
      <c r="T656" s="67">
        <f t="shared" ref="T656:T662" si="162">M656/J656</f>
        <v>1430</v>
      </c>
      <c r="U656" s="67">
        <v>1430</v>
      </c>
      <c r="V656" s="57" t="s">
        <v>39</v>
      </c>
    </row>
    <row r="657" spans="1:22" ht="49.5" customHeight="1" x14ac:dyDescent="0.25">
      <c r="A657" s="18">
        <v>2</v>
      </c>
      <c r="B657" s="18" t="s">
        <v>247</v>
      </c>
      <c r="C657" s="35" t="s">
        <v>23</v>
      </c>
      <c r="D657" s="35" t="s">
        <v>152</v>
      </c>
      <c r="E657" s="35" t="s">
        <v>22</v>
      </c>
      <c r="F657" s="35" t="s">
        <v>393</v>
      </c>
      <c r="G657" s="10">
        <v>2</v>
      </c>
      <c r="H657" s="10">
        <v>2</v>
      </c>
      <c r="I657" s="58">
        <v>731.3</v>
      </c>
      <c r="J657" s="58">
        <v>721.5</v>
      </c>
      <c r="K657" s="58">
        <v>627.79999999999995</v>
      </c>
      <c r="L657" s="61">
        <v>26</v>
      </c>
      <c r="M657" s="58">
        <f>SUM(N657:Q657)</f>
        <v>2998113.8850000002</v>
      </c>
      <c r="N657" s="58">
        <v>0</v>
      </c>
      <c r="O657" s="58">
        <v>0</v>
      </c>
      <c r="P657" s="58">
        <v>0</v>
      </c>
      <c r="Q657" s="58">
        <f>'Таблица 3 '!C654</f>
        <v>2998113.8850000002</v>
      </c>
      <c r="R657" s="58">
        <f>Q657</f>
        <v>2998113.8850000002</v>
      </c>
      <c r="S657" s="58">
        <v>0</v>
      </c>
      <c r="T657" s="67">
        <f t="shared" si="162"/>
        <v>4155.3900000000003</v>
      </c>
      <c r="U657" s="67">
        <v>4155.3900000000003</v>
      </c>
      <c r="V657" s="57" t="s">
        <v>39</v>
      </c>
    </row>
    <row r="658" spans="1:22" ht="49.5" customHeight="1" x14ac:dyDescent="0.25">
      <c r="A658" s="18">
        <v>3</v>
      </c>
      <c r="B658" s="18" t="s">
        <v>1233</v>
      </c>
      <c r="C658" s="35" t="s">
        <v>23</v>
      </c>
      <c r="D658" s="35">
        <v>1979</v>
      </c>
      <c r="E658" s="35" t="s">
        <v>22</v>
      </c>
      <c r="F658" s="35" t="s">
        <v>393</v>
      </c>
      <c r="G658" s="10">
        <v>5</v>
      </c>
      <c r="H658" s="10">
        <v>6</v>
      </c>
      <c r="I658" s="58">
        <v>4651.6000000000004</v>
      </c>
      <c r="J658" s="58">
        <v>4037.4</v>
      </c>
      <c r="K658" s="58">
        <v>4037.4</v>
      </c>
      <c r="L658" s="61">
        <v>120</v>
      </c>
      <c r="M658" s="58">
        <f t="shared" si="145"/>
        <v>2236670.2000000002</v>
      </c>
      <c r="N658" s="58">
        <v>0</v>
      </c>
      <c r="O658" s="58">
        <v>0</v>
      </c>
      <c r="P658" s="58">
        <v>0</v>
      </c>
      <c r="Q658" s="58">
        <f>'Таблица 3 '!C655</f>
        <v>2236670.2000000002</v>
      </c>
      <c r="R658" s="58">
        <f t="shared" si="146"/>
        <v>2236670.2000000002</v>
      </c>
      <c r="S658" s="58">
        <v>0</v>
      </c>
      <c r="T658" s="67">
        <f t="shared" si="162"/>
        <v>553.98776440283359</v>
      </c>
      <c r="U658" s="67">
        <v>3100.0279972279973</v>
      </c>
      <c r="V658" s="57" t="s">
        <v>39</v>
      </c>
    </row>
    <row r="659" spans="1:22" ht="49.5" customHeight="1" x14ac:dyDescent="0.25">
      <c r="A659" s="18">
        <v>4</v>
      </c>
      <c r="B659" s="18" t="s">
        <v>1234</v>
      </c>
      <c r="C659" s="35" t="s">
        <v>23</v>
      </c>
      <c r="D659" s="35">
        <v>1990</v>
      </c>
      <c r="E659" s="35" t="s">
        <v>22</v>
      </c>
      <c r="F659" s="35" t="s">
        <v>393</v>
      </c>
      <c r="G659" s="10">
        <v>5</v>
      </c>
      <c r="H659" s="10">
        <v>4</v>
      </c>
      <c r="I659" s="58">
        <v>2995.6</v>
      </c>
      <c r="J659" s="58">
        <v>2845.6</v>
      </c>
      <c r="K659" s="58">
        <v>2845.6</v>
      </c>
      <c r="L659" s="61">
        <v>67</v>
      </c>
      <c r="M659" s="58">
        <f>SUM(N659:Q659)</f>
        <v>680091</v>
      </c>
      <c r="N659" s="58">
        <v>0</v>
      </c>
      <c r="O659" s="58">
        <v>0</v>
      </c>
      <c r="P659" s="58">
        <v>0</v>
      </c>
      <c r="Q659" s="58">
        <f>'Таблица 3 '!C656</f>
        <v>680091</v>
      </c>
      <c r="R659" s="58">
        <f>Q659</f>
        <v>680091</v>
      </c>
      <c r="S659" s="58">
        <v>0</v>
      </c>
      <c r="T659" s="67">
        <f t="shared" si="162"/>
        <v>238.99739949395558</v>
      </c>
      <c r="U659" s="67">
        <v>1456.9215938303341</v>
      </c>
      <c r="V659" s="57" t="s">
        <v>39</v>
      </c>
    </row>
    <row r="660" spans="1:22" ht="49.5" customHeight="1" x14ac:dyDescent="0.25">
      <c r="A660" s="18">
        <v>5</v>
      </c>
      <c r="B660" s="18" t="s">
        <v>244</v>
      </c>
      <c r="C660" s="35" t="s">
        <v>23</v>
      </c>
      <c r="D660" s="35" t="s">
        <v>56</v>
      </c>
      <c r="E660" s="35">
        <v>2022</v>
      </c>
      <c r="F660" s="35" t="s">
        <v>393</v>
      </c>
      <c r="G660" s="10">
        <v>2</v>
      </c>
      <c r="H660" s="10">
        <v>2</v>
      </c>
      <c r="I660" s="58">
        <v>517.1</v>
      </c>
      <c r="J660" s="58">
        <v>466.8</v>
      </c>
      <c r="K660" s="58">
        <v>409.7</v>
      </c>
      <c r="L660" s="61">
        <v>13</v>
      </c>
      <c r="M660" s="58">
        <f t="shared" si="145"/>
        <v>552075.80000000005</v>
      </c>
      <c r="N660" s="58">
        <v>0</v>
      </c>
      <c r="O660" s="58">
        <v>0</v>
      </c>
      <c r="P660" s="58">
        <v>0</v>
      </c>
      <c r="Q660" s="58">
        <f>'Таблица 3 '!C657</f>
        <v>552075.80000000005</v>
      </c>
      <c r="R660" s="58">
        <f t="shared" si="146"/>
        <v>552075.80000000005</v>
      </c>
      <c r="S660" s="58">
        <v>0</v>
      </c>
      <c r="T660" s="67">
        <f t="shared" si="162"/>
        <v>1182.6816623821767</v>
      </c>
      <c r="U660" s="67">
        <v>1182.6816623821767</v>
      </c>
      <c r="V660" s="57" t="s">
        <v>39</v>
      </c>
    </row>
    <row r="661" spans="1:22" ht="49.5" customHeight="1" x14ac:dyDescent="0.25">
      <c r="A661" s="18">
        <v>6</v>
      </c>
      <c r="B661" s="18" t="s">
        <v>246</v>
      </c>
      <c r="C661" s="35" t="s">
        <v>23</v>
      </c>
      <c r="D661" s="35" t="s">
        <v>141</v>
      </c>
      <c r="E661" s="35">
        <v>2018</v>
      </c>
      <c r="F661" s="35" t="s">
        <v>393</v>
      </c>
      <c r="G661" s="10">
        <v>2</v>
      </c>
      <c r="H661" s="10">
        <v>2</v>
      </c>
      <c r="I661" s="58">
        <v>287.89999999999998</v>
      </c>
      <c r="J661" s="58">
        <v>269.89999999999998</v>
      </c>
      <c r="K661" s="58">
        <v>238.6</v>
      </c>
      <c r="L661" s="61">
        <v>14</v>
      </c>
      <c r="M661" s="58">
        <f>SUM(N661:Q661)</f>
        <v>1321539.7609999999</v>
      </c>
      <c r="N661" s="58">
        <v>0</v>
      </c>
      <c r="O661" s="58">
        <v>0</v>
      </c>
      <c r="P661" s="58">
        <v>0</v>
      </c>
      <c r="Q661" s="58">
        <f>'Таблица 3 '!C658</f>
        <v>1321539.7609999999</v>
      </c>
      <c r="R661" s="58">
        <f>Q661</f>
        <v>1321539.7609999999</v>
      </c>
      <c r="S661" s="58">
        <v>0</v>
      </c>
      <c r="T661" s="67">
        <f t="shared" si="162"/>
        <v>4896.4051908114116</v>
      </c>
      <c r="U661" s="67">
        <v>4896.4051908114116</v>
      </c>
      <c r="V661" s="57" t="s">
        <v>39</v>
      </c>
    </row>
    <row r="662" spans="1:22" ht="49.5" customHeight="1" x14ac:dyDescent="0.25">
      <c r="A662" s="18">
        <v>7</v>
      </c>
      <c r="B662" s="18" t="s">
        <v>1232</v>
      </c>
      <c r="C662" s="35" t="s">
        <v>23</v>
      </c>
      <c r="D662" s="35">
        <v>1995</v>
      </c>
      <c r="E662" s="35" t="s">
        <v>22</v>
      </c>
      <c r="F662" s="35" t="s">
        <v>393</v>
      </c>
      <c r="G662" s="10">
        <v>5</v>
      </c>
      <c r="H662" s="10">
        <v>3</v>
      </c>
      <c r="I662" s="58">
        <v>3489.8</v>
      </c>
      <c r="J662" s="58">
        <v>3179.9</v>
      </c>
      <c r="K662" s="58">
        <v>3179.9</v>
      </c>
      <c r="L662" s="61">
        <v>80</v>
      </c>
      <c r="M662" s="58">
        <f t="shared" si="145"/>
        <v>2171726.4000000004</v>
      </c>
      <c r="N662" s="58">
        <v>0</v>
      </c>
      <c r="O662" s="58">
        <v>0</v>
      </c>
      <c r="P662" s="58">
        <v>0</v>
      </c>
      <c r="Q662" s="58">
        <f>'Таблица 3 '!C659</f>
        <v>2171726.4000000004</v>
      </c>
      <c r="R662" s="58">
        <f t="shared" si="146"/>
        <v>2171726.4000000004</v>
      </c>
      <c r="S662" s="58">
        <v>0</v>
      </c>
      <c r="T662" s="67">
        <f t="shared" si="162"/>
        <v>682.95430673920578</v>
      </c>
      <c r="U662" s="67">
        <v>8046.4112634309022</v>
      </c>
      <c r="V662" s="57" t="s">
        <v>39</v>
      </c>
    </row>
    <row r="663" spans="1:22" s="9" customFormat="1" ht="30" customHeight="1" x14ac:dyDescent="0.25">
      <c r="A663" s="45" t="s">
        <v>379</v>
      </c>
      <c r="B663" s="45"/>
      <c r="C663" s="56" t="s">
        <v>226</v>
      </c>
      <c r="D663" s="56" t="s">
        <v>226</v>
      </c>
      <c r="E663" s="56" t="s">
        <v>226</v>
      </c>
      <c r="F663" s="56" t="s">
        <v>226</v>
      </c>
      <c r="G663" s="21" t="s">
        <v>226</v>
      </c>
      <c r="H663" s="21" t="s">
        <v>226</v>
      </c>
      <c r="I663" s="59">
        <f>SUM(I664:I665)</f>
        <v>2057</v>
      </c>
      <c r="J663" s="59">
        <f t="shared" ref="J663:S663" si="163">SUM(J664:J665)</f>
        <v>1224.1100000000001</v>
      </c>
      <c r="K663" s="59">
        <f t="shared" si="163"/>
        <v>1190.21</v>
      </c>
      <c r="L663" s="60">
        <f t="shared" si="163"/>
        <v>55</v>
      </c>
      <c r="M663" s="59">
        <f t="shared" si="163"/>
        <v>6413344.8739</v>
      </c>
      <c r="N663" s="59">
        <f t="shared" si="163"/>
        <v>0</v>
      </c>
      <c r="O663" s="59">
        <f t="shared" si="163"/>
        <v>0</v>
      </c>
      <c r="P663" s="59">
        <f t="shared" si="163"/>
        <v>0</v>
      </c>
      <c r="Q663" s="59">
        <f t="shared" si="163"/>
        <v>6413344.8739</v>
      </c>
      <c r="R663" s="59">
        <f t="shared" si="163"/>
        <v>6413344.8739</v>
      </c>
      <c r="S663" s="59">
        <f t="shared" si="163"/>
        <v>0</v>
      </c>
      <c r="T663" s="68" t="s">
        <v>22</v>
      </c>
      <c r="U663" s="68" t="s">
        <v>22</v>
      </c>
      <c r="V663" s="62" t="s">
        <v>22</v>
      </c>
    </row>
    <row r="664" spans="1:22" ht="45" x14ac:dyDescent="0.25">
      <c r="A664" s="18">
        <v>1</v>
      </c>
      <c r="B664" s="18" t="s">
        <v>409</v>
      </c>
      <c r="C664" s="35" t="s">
        <v>23</v>
      </c>
      <c r="D664" s="35" t="s">
        <v>54</v>
      </c>
      <c r="E664" s="35" t="s">
        <v>22</v>
      </c>
      <c r="F664" s="35" t="s">
        <v>87</v>
      </c>
      <c r="G664" s="10">
        <v>2</v>
      </c>
      <c r="H664" s="10">
        <v>2</v>
      </c>
      <c r="I664" s="58">
        <v>1027</v>
      </c>
      <c r="J664" s="58">
        <v>611.51</v>
      </c>
      <c r="K664" s="58">
        <v>611.51</v>
      </c>
      <c r="L664" s="61">
        <v>29</v>
      </c>
      <c r="M664" s="58">
        <f t="shared" si="145"/>
        <v>3203817.0799000002</v>
      </c>
      <c r="N664" s="58">
        <v>0</v>
      </c>
      <c r="O664" s="58">
        <v>0</v>
      </c>
      <c r="P664" s="58">
        <v>0</v>
      </c>
      <c r="Q664" s="58">
        <f>'Таблица 3 '!C661</f>
        <v>3203817.0799000002</v>
      </c>
      <c r="R664" s="58">
        <f t="shared" si="146"/>
        <v>3203817.0799000002</v>
      </c>
      <c r="S664" s="58">
        <v>0</v>
      </c>
      <c r="T664" s="67">
        <f t="shared" si="144"/>
        <v>5239.1900049058895</v>
      </c>
      <c r="U664" s="67">
        <v>5239.1900049058895</v>
      </c>
      <c r="V664" s="57" t="s">
        <v>39</v>
      </c>
    </row>
    <row r="665" spans="1:22" ht="45" x14ac:dyDescent="0.25">
      <c r="A665" s="18">
        <v>2</v>
      </c>
      <c r="B665" s="18" t="s">
        <v>410</v>
      </c>
      <c r="C665" s="35" t="s">
        <v>23</v>
      </c>
      <c r="D665" s="35" t="s">
        <v>54</v>
      </c>
      <c r="E665" s="35" t="s">
        <v>22</v>
      </c>
      <c r="F665" s="35" t="s">
        <v>87</v>
      </c>
      <c r="G665" s="10">
        <v>2</v>
      </c>
      <c r="H665" s="10">
        <v>2</v>
      </c>
      <c r="I665" s="58">
        <v>1030</v>
      </c>
      <c r="J665" s="58">
        <v>612.6</v>
      </c>
      <c r="K665" s="58">
        <v>578.70000000000005</v>
      </c>
      <c r="L665" s="61">
        <v>26</v>
      </c>
      <c r="M665" s="58">
        <f t="shared" si="145"/>
        <v>3209527.7940000002</v>
      </c>
      <c r="N665" s="58">
        <v>0</v>
      </c>
      <c r="O665" s="58">
        <v>0</v>
      </c>
      <c r="P665" s="58">
        <v>0</v>
      </c>
      <c r="Q665" s="58">
        <f>'Таблица 3 '!C662</f>
        <v>3209527.7940000002</v>
      </c>
      <c r="R665" s="58">
        <f t="shared" si="146"/>
        <v>3209527.7940000002</v>
      </c>
      <c r="S665" s="58">
        <v>0</v>
      </c>
      <c r="T665" s="67">
        <f t="shared" si="144"/>
        <v>5239.1900000000005</v>
      </c>
      <c r="U665" s="67">
        <v>5239.1900000000005</v>
      </c>
      <c r="V665" s="57" t="s">
        <v>39</v>
      </c>
    </row>
    <row r="666" spans="1:22" s="24" customFormat="1" ht="27.75" customHeight="1" x14ac:dyDescent="0.25">
      <c r="A666" s="46" t="s">
        <v>355</v>
      </c>
      <c r="B666" s="46"/>
      <c r="C666" s="34"/>
      <c r="D666" s="34"/>
      <c r="E666" s="34"/>
      <c r="F666" s="34"/>
      <c r="G666" s="7"/>
      <c r="H666" s="7"/>
      <c r="I666" s="63"/>
      <c r="J666" s="63"/>
      <c r="K666" s="63"/>
      <c r="L666" s="64"/>
      <c r="M666" s="63"/>
      <c r="N666" s="63"/>
      <c r="O666" s="63"/>
      <c r="P666" s="63"/>
      <c r="Q666" s="63"/>
      <c r="R666" s="63"/>
      <c r="S666" s="63"/>
      <c r="T666" s="69"/>
      <c r="U666" s="69"/>
      <c r="V666" s="65"/>
    </row>
    <row r="667" spans="1:22" s="9" customFormat="1" ht="28.5" customHeight="1" x14ac:dyDescent="0.25">
      <c r="A667" s="45" t="s">
        <v>356</v>
      </c>
      <c r="B667" s="45"/>
      <c r="C667" s="56" t="s">
        <v>22</v>
      </c>
      <c r="D667" s="56" t="s">
        <v>22</v>
      </c>
      <c r="E667" s="56" t="s">
        <v>22</v>
      </c>
      <c r="F667" s="56" t="s">
        <v>22</v>
      </c>
      <c r="G667" s="21" t="s">
        <v>22</v>
      </c>
      <c r="H667" s="21" t="s">
        <v>22</v>
      </c>
      <c r="I667" s="59">
        <f>I668+I729+I734+I738+I742+I745+I747+I749+I751+I758+I760+I767+I771+I773+I778+I791+I801+I806+I810+I818+I824+I827+I834+I837+I843</f>
        <v>467431.82000000007</v>
      </c>
      <c r="J667" s="59">
        <f t="shared" ref="J667:S667" si="164">J668+J729+J734+J738+J742+J745+J747+J749+J751+J758+J760+J767+J771+J773+J778+J791+J801+J806+J810+J818+J824+J827+J834+J837+J843</f>
        <v>396588.83000000013</v>
      </c>
      <c r="K667" s="59">
        <f t="shared" si="164"/>
        <v>361946.53000000014</v>
      </c>
      <c r="L667" s="60">
        <f t="shared" si="164"/>
        <v>13855</v>
      </c>
      <c r="M667" s="59">
        <f t="shared" si="164"/>
        <v>764800227.81199992</v>
      </c>
      <c r="N667" s="59">
        <f t="shared" si="164"/>
        <v>0</v>
      </c>
      <c r="O667" s="59">
        <f t="shared" si="164"/>
        <v>0</v>
      </c>
      <c r="P667" s="59">
        <f t="shared" si="164"/>
        <v>0</v>
      </c>
      <c r="Q667" s="59">
        <f t="shared" si="164"/>
        <v>764800227.81199992</v>
      </c>
      <c r="R667" s="59">
        <f t="shared" si="164"/>
        <v>764800227.81199992</v>
      </c>
      <c r="S667" s="59">
        <f t="shared" si="164"/>
        <v>0</v>
      </c>
      <c r="T667" s="68" t="s">
        <v>22</v>
      </c>
      <c r="U667" s="68" t="s">
        <v>22</v>
      </c>
      <c r="V667" s="62" t="s">
        <v>22</v>
      </c>
    </row>
    <row r="668" spans="1:22" s="9" customFormat="1" ht="29.25" customHeight="1" x14ac:dyDescent="0.25">
      <c r="A668" s="45" t="s">
        <v>263</v>
      </c>
      <c r="B668" s="45"/>
      <c r="C668" s="56" t="s">
        <v>226</v>
      </c>
      <c r="D668" s="56" t="s">
        <v>22</v>
      </c>
      <c r="E668" s="56" t="s">
        <v>22</v>
      </c>
      <c r="F668" s="56" t="s">
        <v>22</v>
      </c>
      <c r="G668" s="21" t="s">
        <v>22</v>
      </c>
      <c r="H668" s="21" t="s">
        <v>22</v>
      </c>
      <c r="I668" s="59">
        <f>SUM(I669:I728)</f>
        <v>318950.80000000005</v>
      </c>
      <c r="J668" s="59">
        <f t="shared" ref="J668:S668" si="165">SUM(J669:J728)</f>
        <v>276668.70999999996</v>
      </c>
      <c r="K668" s="59">
        <f t="shared" si="165"/>
        <v>263212.11</v>
      </c>
      <c r="L668" s="60">
        <f t="shared" si="165"/>
        <v>9377</v>
      </c>
      <c r="M668" s="59">
        <f t="shared" si="165"/>
        <v>506304098.49300009</v>
      </c>
      <c r="N668" s="59">
        <f t="shared" si="165"/>
        <v>0</v>
      </c>
      <c r="O668" s="59">
        <f t="shared" si="165"/>
        <v>0</v>
      </c>
      <c r="P668" s="59">
        <f t="shared" si="165"/>
        <v>0</v>
      </c>
      <c r="Q668" s="59">
        <f t="shared" si="165"/>
        <v>506304098.49300009</v>
      </c>
      <c r="R668" s="59">
        <f t="shared" si="165"/>
        <v>506304098.49300009</v>
      </c>
      <c r="S668" s="59">
        <f t="shared" si="165"/>
        <v>0</v>
      </c>
      <c r="T668" s="68" t="s">
        <v>22</v>
      </c>
      <c r="U668" s="68" t="s">
        <v>22</v>
      </c>
      <c r="V668" s="62" t="s">
        <v>22</v>
      </c>
    </row>
    <row r="669" spans="1:22" ht="45" customHeight="1" x14ac:dyDescent="0.25">
      <c r="A669" s="35">
        <v>1</v>
      </c>
      <c r="B669" s="18" t="s">
        <v>273</v>
      </c>
      <c r="C669" s="35" t="s">
        <v>23</v>
      </c>
      <c r="D669" s="35">
        <v>1967</v>
      </c>
      <c r="E669" s="35">
        <v>2019</v>
      </c>
      <c r="F669" s="35" t="s">
        <v>87</v>
      </c>
      <c r="G669" s="10">
        <v>5</v>
      </c>
      <c r="H669" s="10">
        <v>4</v>
      </c>
      <c r="I669" s="58">
        <v>4825.38</v>
      </c>
      <c r="J669" s="58">
        <v>3831.8</v>
      </c>
      <c r="K669" s="58">
        <v>3686.8</v>
      </c>
      <c r="L669" s="61">
        <v>128</v>
      </c>
      <c r="M669" s="58">
        <f t="shared" ref="M669:M728" si="166">SUM(N669:Q669)</f>
        <v>686696.87800000003</v>
      </c>
      <c r="N669" s="58">
        <v>0</v>
      </c>
      <c r="O669" s="58">
        <v>0</v>
      </c>
      <c r="P669" s="58">
        <v>0</v>
      </c>
      <c r="Q669" s="58">
        <f>'Таблица 3 '!C666</f>
        <v>686696.87800000003</v>
      </c>
      <c r="R669" s="58">
        <f t="shared" ref="R669:R728" si="167">Q669</f>
        <v>686696.87800000003</v>
      </c>
      <c r="S669" s="58">
        <v>0</v>
      </c>
      <c r="T669" s="67">
        <f t="shared" si="144"/>
        <v>179.21</v>
      </c>
      <c r="U669" s="67">
        <v>179.21</v>
      </c>
      <c r="V669" s="57" t="s">
        <v>26</v>
      </c>
    </row>
    <row r="670" spans="1:22" ht="45" customHeight="1" x14ac:dyDescent="0.25">
      <c r="A670" s="35">
        <v>2</v>
      </c>
      <c r="B670" s="18" t="s">
        <v>385</v>
      </c>
      <c r="C670" s="35" t="s">
        <v>23</v>
      </c>
      <c r="D670" s="35">
        <v>2009</v>
      </c>
      <c r="E670" s="35" t="s">
        <v>22</v>
      </c>
      <c r="F670" s="35" t="s">
        <v>393</v>
      </c>
      <c r="G670" s="10">
        <v>12</v>
      </c>
      <c r="H670" s="10">
        <v>1</v>
      </c>
      <c r="I670" s="58">
        <v>3166.5</v>
      </c>
      <c r="J670" s="58">
        <v>3166.5</v>
      </c>
      <c r="K670" s="58">
        <v>2841.9</v>
      </c>
      <c r="L670" s="61">
        <v>76</v>
      </c>
      <c r="M670" s="58">
        <f t="shared" si="166"/>
        <v>903497.44499999995</v>
      </c>
      <c r="N670" s="58">
        <v>0</v>
      </c>
      <c r="O670" s="58">
        <v>0</v>
      </c>
      <c r="P670" s="58">
        <v>0</v>
      </c>
      <c r="Q670" s="58">
        <f>'Таблица 3 '!C667</f>
        <v>903497.44499999995</v>
      </c>
      <c r="R670" s="58">
        <f t="shared" si="167"/>
        <v>903497.44499999995</v>
      </c>
      <c r="S670" s="58">
        <v>0</v>
      </c>
      <c r="T670" s="67">
        <f t="shared" si="144"/>
        <v>285.33</v>
      </c>
      <c r="U670" s="67">
        <v>285.33</v>
      </c>
      <c r="V670" s="57" t="s">
        <v>26</v>
      </c>
    </row>
    <row r="671" spans="1:22" ht="45" customHeight="1" x14ac:dyDescent="0.25">
      <c r="A671" s="35">
        <v>3</v>
      </c>
      <c r="B671" s="18" t="s">
        <v>303</v>
      </c>
      <c r="C671" s="35" t="s">
        <v>23</v>
      </c>
      <c r="D671" s="35">
        <v>1986</v>
      </c>
      <c r="E671" s="35">
        <v>2020</v>
      </c>
      <c r="F671" s="35" t="s">
        <v>87</v>
      </c>
      <c r="G671" s="10">
        <v>5</v>
      </c>
      <c r="H671" s="10">
        <v>4</v>
      </c>
      <c r="I671" s="58">
        <v>2953.6</v>
      </c>
      <c r="J671" s="58">
        <v>2934.1</v>
      </c>
      <c r="K671" s="58">
        <v>2751.4</v>
      </c>
      <c r="L671" s="61">
        <v>107</v>
      </c>
      <c r="M671" s="58">
        <f t="shared" si="166"/>
        <v>5491314.8549999995</v>
      </c>
      <c r="N671" s="58">
        <v>0</v>
      </c>
      <c r="O671" s="58">
        <v>0</v>
      </c>
      <c r="P671" s="58">
        <v>0</v>
      </c>
      <c r="Q671" s="58">
        <f>'Таблица 3 '!C668</f>
        <v>5491314.8549999995</v>
      </c>
      <c r="R671" s="58">
        <f t="shared" si="167"/>
        <v>5491314.8549999995</v>
      </c>
      <c r="S671" s="58">
        <v>0</v>
      </c>
      <c r="T671" s="67">
        <f t="shared" si="144"/>
        <v>1871.55</v>
      </c>
      <c r="U671" s="67">
        <v>1871.55</v>
      </c>
      <c r="V671" s="57" t="s">
        <v>26</v>
      </c>
    </row>
    <row r="672" spans="1:22" ht="45" customHeight="1" x14ac:dyDescent="0.25">
      <c r="A672" s="35">
        <v>4</v>
      </c>
      <c r="B672" s="18" t="s">
        <v>315</v>
      </c>
      <c r="C672" s="35" t="s">
        <v>23</v>
      </c>
      <c r="D672" s="35">
        <v>1988</v>
      </c>
      <c r="E672" s="35">
        <v>2021</v>
      </c>
      <c r="F672" s="35" t="s">
        <v>87</v>
      </c>
      <c r="G672" s="10">
        <v>5</v>
      </c>
      <c r="H672" s="10">
        <v>4</v>
      </c>
      <c r="I672" s="58">
        <v>3338.3</v>
      </c>
      <c r="J672" s="58">
        <v>3009.5</v>
      </c>
      <c r="K672" s="58">
        <v>2940.7</v>
      </c>
      <c r="L672" s="61">
        <v>117</v>
      </c>
      <c r="M672" s="58">
        <f t="shared" si="166"/>
        <v>2588832.0900000003</v>
      </c>
      <c r="N672" s="58">
        <v>0</v>
      </c>
      <c r="O672" s="58">
        <v>0</v>
      </c>
      <c r="P672" s="58">
        <v>0</v>
      </c>
      <c r="Q672" s="58">
        <f>'Таблица 3 '!C669</f>
        <v>2588832.0900000003</v>
      </c>
      <c r="R672" s="58">
        <f t="shared" si="167"/>
        <v>2588832.0900000003</v>
      </c>
      <c r="S672" s="58">
        <v>0</v>
      </c>
      <c r="T672" s="67">
        <f t="shared" si="144"/>
        <v>860.22000000000014</v>
      </c>
      <c r="U672" s="67">
        <v>860.22000000000014</v>
      </c>
      <c r="V672" s="57" t="s">
        <v>26</v>
      </c>
    </row>
    <row r="673" spans="1:22" ht="45" customHeight="1" x14ac:dyDescent="0.25">
      <c r="A673" s="35">
        <v>5</v>
      </c>
      <c r="B673" s="18" t="s">
        <v>322</v>
      </c>
      <c r="C673" s="35" t="s">
        <v>23</v>
      </c>
      <c r="D673" s="35">
        <v>1993</v>
      </c>
      <c r="E673" s="35">
        <v>2019</v>
      </c>
      <c r="F673" s="35" t="s">
        <v>87</v>
      </c>
      <c r="G673" s="10">
        <v>10</v>
      </c>
      <c r="H673" s="10">
        <v>2</v>
      </c>
      <c r="I673" s="58">
        <v>5790.4</v>
      </c>
      <c r="J673" s="58">
        <v>4773.1000000000004</v>
      </c>
      <c r="K673" s="58">
        <v>4507.1000000000004</v>
      </c>
      <c r="L673" s="61">
        <v>183</v>
      </c>
      <c r="M673" s="58">
        <f t="shared" si="166"/>
        <v>9141775.2369999997</v>
      </c>
      <c r="N673" s="58">
        <v>0</v>
      </c>
      <c r="O673" s="58">
        <v>0</v>
      </c>
      <c r="P673" s="58">
        <v>0</v>
      </c>
      <c r="Q673" s="58">
        <f>'Таблица 3 '!C670</f>
        <v>9141775.2369999997</v>
      </c>
      <c r="R673" s="58">
        <f t="shared" si="167"/>
        <v>9141775.2369999997</v>
      </c>
      <c r="S673" s="58">
        <v>0</v>
      </c>
      <c r="T673" s="67">
        <f t="shared" si="144"/>
        <v>1915.2699999999998</v>
      </c>
      <c r="U673" s="67">
        <v>1915.2699999999998</v>
      </c>
      <c r="V673" s="57" t="s">
        <v>26</v>
      </c>
    </row>
    <row r="674" spans="1:22" ht="45" customHeight="1" x14ac:dyDescent="0.25">
      <c r="A674" s="35">
        <v>6</v>
      </c>
      <c r="B674" s="18" t="s">
        <v>308</v>
      </c>
      <c r="C674" s="35" t="s">
        <v>23</v>
      </c>
      <c r="D674" s="35">
        <v>1991</v>
      </c>
      <c r="E674" s="35">
        <v>2019</v>
      </c>
      <c r="F674" s="35" t="s">
        <v>87</v>
      </c>
      <c r="G674" s="10">
        <v>5</v>
      </c>
      <c r="H674" s="10">
        <v>6</v>
      </c>
      <c r="I674" s="58">
        <v>4665.3</v>
      </c>
      <c r="J674" s="58">
        <v>4593.1000000000004</v>
      </c>
      <c r="K674" s="58">
        <v>4512.8999999999996</v>
      </c>
      <c r="L674" s="61">
        <v>218</v>
      </c>
      <c r="M674" s="58">
        <f t="shared" si="166"/>
        <v>13996415.837000001</v>
      </c>
      <c r="N674" s="58">
        <v>0</v>
      </c>
      <c r="O674" s="58">
        <v>0</v>
      </c>
      <c r="P674" s="58">
        <v>0</v>
      </c>
      <c r="Q674" s="58">
        <f>'Таблица 3 '!C671</f>
        <v>13996415.837000001</v>
      </c>
      <c r="R674" s="58">
        <f t="shared" si="167"/>
        <v>13996415.837000001</v>
      </c>
      <c r="S674" s="58">
        <v>0</v>
      </c>
      <c r="T674" s="67">
        <f t="shared" si="144"/>
        <v>3047.27</v>
      </c>
      <c r="U674" s="67">
        <v>3047.27</v>
      </c>
      <c r="V674" s="57" t="s">
        <v>26</v>
      </c>
    </row>
    <row r="675" spans="1:22" ht="45" customHeight="1" x14ac:dyDescent="0.25">
      <c r="A675" s="35">
        <v>7</v>
      </c>
      <c r="B675" s="18" t="s">
        <v>732</v>
      </c>
      <c r="C675" s="35" t="s">
        <v>23</v>
      </c>
      <c r="D675" s="35">
        <v>1995</v>
      </c>
      <c r="E675" s="35" t="s">
        <v>22</v>
      </c>
      <c r="F675" s="35" t="s">
        <v>87</v>
      </c>
      <c r="G675" s="10">
        <v>10</v>
      </c>
      <c r="H675" s="10">
        <v>10</v>
      </c>
      <c r="I675" s="58">
        <v>5001.7</v>
      </c>
      <c r="J675" s="58">
        <v>5001.7</v>
      </c>
      <c r="K675" s="58">
        <v>5001.7</v>
      </c>
      <c r="L675" s="61">
        <v>186</v>
      </c>
      <c r="M675" s="58">
        <f t="shared" si="166"/>
        <v>1079216.8</v>
      </c>
      <c r="N675" s="58">
        <v>0</v>
      </c>
      <c r="O675" s="58">
        <v>0</v>
      </c>
      <c r="P675" s="58">
        <v>0</v>
      </c>
      <c r="Q675" s="58">
        <f>'Таблица 3 '!C672</f>
        <v>1079216.8</v>
      </c>
      <c r="R675" s="58">
        <f t="shared" si="167"/>
        <v>1079216.8</v>
      </c>
      <c r="S675" s="58">
        <v>0</v>
      </c>
      <c r="T675" s="67">
        <f>M675/J675</f>
        <v>215.76999820061181</v>
      </c>
      <c r="U675" s="67">
        <v>215.76999820061181</v>
      </c>
      <c r="V675" s="57" t="s">
        <v>26</v>
      </c>
    </row>
    <row r="676" spans="1:22" ht="45" customHeight="1" x14ac:dyDescent="0.25">
      <c r="A676" s="35">
        <v>8</v>
      </c>
      <c r="B676" s="18" t="s">
        <v>275</v>
      </c>
      <c r="C676" s="35" t="s">
        <v>23</v>
      </c>
      <c r="D676" s="35">
        <v>2008</v>
      </c>
      <c r="E676" s="35" t="s">
        <v>22</v>
      </c>
      <c r="F676" s="35" t="s">
        <v>87</v>
      </c>
      <c r="G676" s="10">
        <v>5</v>
      </c>
      <c r="H676" s="10">
        <v>2</v>
      </c>
      <c r="I676" s="58">
        <v>3467.5</v>
      </c>
      <c r="J676" s="58">
        <v>2681.6</v>
      </c>
      <c r="K676" s="58">
        <v>2228.5</v>
      </c>
      <c r="L676" s="61">
        <v>148</v>
      </c>
      <c r="M676" s="58">
        <f t="shared" si="166"/>
        <v>765140.92799999996</v>
      </c>
      <c r="N676" s="58">
        <v>0</v>
      </c>
      <c r="O676" s="58">
        <v>0</v>
      </c>
      <c r="P676" s="58">
        <v>0</v>
      </c>
      <c r="Q676" s="58">
        <f>'Таблица 3 '!C673</f>
        <v>765140.92799999996</v>
      </c>
      <c r="R676" s="58">
        <f t="shared" si="167"/>
        <v>765140.92799999996</v>
      </c>
      <c r="S676" s="58">
        <v>0</v>
      </c>
      <c r="T676" s="67">
        <f t="shared" si="144"/>
        <v>285.33</v>
      </c>
      <c r="U676" s="67">
        <v>285.33</v>
      </c>
      <c r="V676" s="57" t="s">
        <v>26</v>
      </c>
    </row>
    <row r="677" spans="1:22" ht="45" customHeight="1" x14ac:dyDescent="0.25">
      <c r="A677" s="35">
        <v>9</v>
      </c>
      <c r="B677" s="18" t="s">
        <v>306</v>
      </c>
      <c r="C677" s="35" t="s">
        <v>23</v>
      </c>
      <c r="D677" s="35">
        <v>1993</v>
      </c>
      <c r="E677" s="35" t="s">
        <v>22</v>
      </c>
      <c r="F677" s="35" t="s">
        <v>87</v>
      </c>
      <c r="G677" s="10">
        <v>5</v>
      </c>
      <c r="H677" s="10">
        <v>4</v>
      </c>
      <c r="I677" s="58">
        <v>6560.5</v>
      </c>
      <c r="J677" s="58">
        <v>4538.6000000000004</v>
      </c>
      <c r="K677" s="58">
        <v>4048.8</v>
      </c>
      <c r="L677" s="61">
        <v>183</v>
      </c>
      <c r="M677" s="58">
        <f t="shared" si="166"/>
        <v>8692644.4220000003</v>
      </c>
      <c r="N677" s="58">
        <v>0</v>
      </c>
      <c r="O677" s="58">
        <v>0</v>
      </c>
      <c r="P677" s="58">
        <v>0</v>
      </c>
      <c r="Q677" s="58">
        <f>'Таблица 3 '!C674</f>
        <v>8692644.4220000003</v>
      </c>
      <c r="R677" s="58">
        <f t="shared" si="167"/>
        <v>8692644.4220000003</v>
      </c>
      <c r="S677" s="58">
        <v>0</v>
      </c>
      <c r="T677" s="67">
        <f t="shared" si="144"/>
        <v>1915.27</v>
      </c>
      <c r="U677" s="67">
        <v>1915.27</v>
      </c>
      <c r="V677" s="57" t="s">
        <v>26</v>
      </c>
    </row>
    <row r="678" spans="1:22" ht="45" customHeight="1" x14ac:dyDescent="0.25">
      <c r="A678" s="35">
        <v>10</v>
      </c>
      <c r="B678" s="18" t="s">
        <v>274</v>
      </c>
      <c r="C678" s="35" t="s">
        <v>23</v>
      </c>
      <c r="D678" s="35">
        <v>1978</v>
      </c>
      <c r="E678" s="35" t="s">
        <v>22</v>
      </c>
      <c r="F678" s="35" t="s">
        <v>87</v>
      </c>
      <c r="G678" s="10">
        <v>5</v>
      </c>
      <c r="H678" s="10">
        <v>0</v>
      </c>
      <c r="I678" s="58">
        <v>3673.1</v>
      </c>
      <c r="J678" s="58">
        <v>3673.1</v>
      </c>
      <c r="K678" s="58">
        <v>2871.1</v>
      </c>
      <c r="L678" s="61">
        <v>81</v>
      </c>
      <c r="M678" s="58">
        <f t="shared" si="166"/>
        <v>1048045.6229999999</v>
      </c>
      <c r="N678" s="58">
        <v>0</v>
      </c>
      <c r="O678" s="58">
        <v>0</v>
      </c>
      <c r="P678" s="58">
        <v>0</v>
      </c>
      <c r="Q678" s="58">
        <f>'Таблица 3 '!C675</f>
        <v>1048045.6229999999</v>
      </c>
      <c r="R678" s="58">
        <f t="shared" si="167"/>
        <v>1048045.6229999999</v>
      </c>
      <c r="S678" s="58">
        <v>0</v>
      </c>
      <c r="T678" s="67">
        <f t="shared" si="144"/>
        <v>285.33</v>
      </c>
      <c r="U678" s="67">
        <v>285.33</v>
      </c>
      <c r="V678" s="57" t="s">
        <v>26</v>
      </c>
    </row>
    <row r="679" spans="1:22" ht="45" customHeight="1" x14ac:dyDescent="0.25">
      <c r="A679" s="35">
        <v>11</v>
      </c>
      <c r="B679" s="18" t="s">
        <v>112</v>
      </c>
      <c r="C679" s="35" t="s">
        <v>23</v>
      </c>
      <c r="D679" s="35">
        <v>1984</v>
      </c>
      <c r="E679" s="35">
        <v>2021</v>
      </c>
      <c r="F679" s="35" t="s">
        <v>87</v>
      </c>
      <c r="G679" s="10">
        <v>5</v>
      </c>
      <c r="H679" s="10">
        <v>6</v>
      </c>
      <c r="I679" s="58">
        <v>6094.94</v>
      </c>
      <c r="J679" s="58">
        <v>4472.3999999999996</v>
      </c>
      <c r="K679" s="58">
        <v>4403.8999999999996</v>
      </c>
      <c r="L679" s="61">
        <v>201</v>
      </c>
      <c r="M679" s="58">
        <f t="shared" si="166"/>
        <v>1731847.452</v>
      </c>
      <c r="N679" s="58">
        <v>0</v>
      </c>
      <c r="O679" s="58">
        <v>0</v>
      </c>
      <c r="P679" s="58">
        <v>0</v>
      </c>
      <c r="Q679" s="58">
        <f>'Таблица 3 '!C676</f>
        <v>1731847.452</v>
      </c>
      <c r="R679" s="58">
        <f t="shared" si="167"/>
        <v>1731847.452</v>
      </c>
      <c r="S679" s="58">
        <v>0</v>
      </c>
      <c r="T679" s="67">
        <f t="shared" si="144"/>
        <v>387.23</v>
      </c>
      <c r="U679" s="67">
        <v>387.23</v>
      </c>
      <c r="V679" s="57" t="s">
        <v>26</v>
      </c>
    </row>
    <row r="680" spans="1:22" ht="45" customHeight="1" x14ac:dyDescent="0.25">
      <c r="A680" s="35">
        <v>12</v>
      </c>
      <c r="B680" s="18" t="s">
        <v>267</v>
      </c>
      <c r="C680" s="35" t="s">
        <v>23</v>
      </c>
      <c r="D680" s="35">
        <v>1988</v>
      </c>
      <c r="E680" s="35">
        <v>2020</v>
      </c>
      <c r="F680" s="35" t="s">
        <v>87</v>
      </c>
      <c r="G680" s="10">
        <v>9</v>
      </c>
      <c r="H680" s="10">
        <v>4</v>
      </c>
      <c r="I680" s="58">
        <v>11706</v>
      </c>
      <c r="J680" s="58">
        <v>11648.1</v>
      </c>
      <c r="K680" s="58">
        <v>11448.1</v>
      </c>
      <c r="L680" s="61">
        <v>181</v>
      </c>
      <c r="M680" s="58">
        <f t="shared" si="166"/>
        <v>3323552.3730000001</v>
      </c>
      <c r="N680" s="58">
        <v>0</v>
      </c>
      <c r="O680" s="58">
        <v>0</v>
      </c>
      <c r="P680" s="58">
        <v>0</v>
      </c>
      <c r="Q680" s="58">
        <f>'Таблица 3 '!C677</f>
        <v>3323552.3730000001</v>
      </c>
      <c r="R680" s="58">
        <f t="shared" si="167"/>
        <v>3323552.3730000001</v>
      </c>
      <c r="S680" s="58">
        <v>0</v>
      </c>
      <c r="T680" s="67">
        <f t="shared" si="144"/>
        <v>285.33</v>
      </c>
      <c r="U680" s="67">
        <v>285.33</v>
      </c>
      <c r="V680" s="57" t="s">
        <v>26</v>
      </c>
    </row>
    <row r="681" spans="1:22" ht="45" customHeight="1" x14ac:dyDescent="0.25">
      <c r="A681" s="35">
        <v>13</v>
      </c>
      <c r="B681" s="18" t="s">
        <v>527</v>
      </c>
      <c r="C681" s="35" t="s">
        <v>23</v>
      </c>
      <c r="D681" s="35">
        <v>1959</v>
      </c>
      <c r="E681" s="35" t="s">
        <v>22</v>
      </c>
      <c r="F681" s="35" t="s">
        <v>495</v>
      </c>
      <c r="G681" s="10">
        <v>2</v>
      </c>
      <c r="H681" s="10">
        <v>0</v>
      </c>
      <c r="I681" s="58">
        <v>286.2</v>
      </c>
      <c r="J681" s="58">
        <v>276.2</v>
      </c>
      <c r="K681" s="58">
        <v>276.2</v>
      </c>
      <c r="L681" s="61">
        <v>12</v>
      </c>
      <c r="M681" s="58">
        <f t="shared" si="166"/>
        <v>1098571.2</v>
      </c>
      <c r="N681" s="58">
        <v>0</v>
      </c>
      <c r="O681" s="58">
        <v>0</v>
      </c>
      <c r="P681" s="58">
        <v>0</v>
      </c>
      <c r="Q681" s="58">
        <f>'Таблица 3 '!C678</f>
        <v>1098571.2</v>
      </c>
      <c r="R681" s="58">
        <f t="shared" si="167"/>
        <v>1098571.2</v>
      </c>
      <c r="S681" s="58">
        <v>0</v>
      </c>
      <c r="T681" s="67">
        <f t="shared" si="144"/>
        <v>3977.4482259232441</v>
      </c>
      <c r="U681" s="67">
        <v>3977.4482259232441</v>
      </c>
      <c r="V681" s="57" t="s">
        <v>26</v>
      </c>
    </row>
    <row r="682" spans="1:22" ht="45" customHeight="1" x14ac:dyDescent="0.25">
      <c r="A682" s="35">
        <v>14</v>
      </c>
      <c r="B682" s="18" t="s">
        <v>321</v>
      </c>
      <c r="C682" s="35" t="s">
        <v>23</v>
      </c>
      <c r="D682" s="35">
        <v>1962</v>
      </c>
      <c r="E682" s="35" t="s">
        <v>22</v>
      </c>
      <c r="F682" s="35" t="s">
        <v>393</v>
      </c>
      <c r="G682" s="10">
        <v>2</v>
      </c>
      <c r="H682" s="10">
        <v>2</v>
      </c>
      <c r="I682" s="58">
        <v>775.9</v>
      </c>
      <c r="J682" s="58">
        <v>699.3</v>
      </c>
      <c r="K682" s="58">
        <v>77.2</v>
      </c>
      <c r="L682" s="61">
        <v>49</v>
      </c>
      <c r="M682" s="58">
        <f t="shared" si="166"/>
        <v>8943942.1049999986</v>
      </c>
      <c r="N682" s="58">
        <v>0</v>
      </c>
      <c r="O682" s="58">
        <v>0</v>
      </c>
      <c r="P682" s="58">
        <v>0</v>
      </c>
      <c r="Q682" s="58">
        <f>'Таблица 3 '!C679</f>
        <v>8943942.1049999986</v>
      </c>
      <c r="R682" s="58">
        <f t="shared" si="167"/>
        <v>8943942.1049999986</v>
      </c>
      <c r="S682" s="58">
        <v>0</v>
      </c>
      <c r="T682" s="67">
        <f t="shared" si="144"/>
        <v>12789.849999999999</v>
      </c>
      <c r="U682" s="67">
        <v>12789.849999999999</v>
      </c>
      <c r="V682" s="57" t="s">
        <v>26</v>
      </c>
    </row>
    <row r="683" spans="1:22" ht="45" customHeight="1" x14ac:dyDescent="0.25">
      <c r="A683" s="35">
        <v>15</v>
      </c>
      <c r="B683" s="18" t="s">
        <v>271</v>
      </c>
      <c r="C683" s="35" t="s">
        <v>23</v>
      </c>
      <c r="D683" s="35">
        <v>1968</v>
      </c>
      <c r="E683" s="35">
        <v>2021</v>
      </c>
      <c r="F683" s="35" t="s">
        <v>393</v>
      </c>
      <c r="G683" s="10">
        <v>5</v>
      </c>
      <c r="H683" s="10">
        <v>4</v>
      </c>
      <c r="I683" s="58">
        <v>4886.8999999999996</v>
      </c>
      <c r="J683" s="58">
        <v>3433.6</v>
      </c>
      <c r="K683" s="58">
        <v>3414.5</v>
      </c>
      <c r="L683" s="61">
        <v>113</v>
      </c>
      <c r="M683" s="58">
        <f t="shared" si="166"/>
        <v>3472502.6880000001</v>
      </c>
      <c r="N683" s="58">
        <v>0</v>
      </c>
      <c r="O683" s="58">
        <v>0</v>
      </c>
      <c r="P683" s="58">
        <v>0</v>
      </c>
      <c r="Q683" s="58">
        <f>'Таблица 3 '!C680</f>
        <v>3472502.6880000001</v>
      </c>
      <c r="R683" s="58">
        <f t="shared" si="167"/>
        <v>3472502.6880000001</v>
      </c>
      <c r="S683" s="58">
        <v>0</v>
      </c>
      <c r="T683" s="67">
        <f t="shared" si="144"/>
        <v>1011.33</v>
      </c>
      <c r="U683" s="67">
        <v>1011.33</v>
      </c>
      <c r="V683" s="57" t="s">
        <v>26</v>
      </c>
    </row>
    <row r="684" spans="1:22" ht="45" customHeight="1" x14ac:dyDescent="0.25">
      <c r="A684" s="35">
        <v>16</v>
      </c>
      <c r="B684" s="18" t="s">
        <v>311</v>
      </c>
      <c r="C684" s="35" t="s">
        <v>23</v>
      </c>
      <c r="D684" s="35">
        <v>1986</v>
      </c>
      <c r="E684" s="35">
        <v>2021</v>
      </c>
      <c r="F684" s="35" t="s">
        <v>393</v>
      </c>
      <c r="G684" s="10">
        <v>9</v>
      </c>
      <c r="H684" s="10">
        <v>2</v>
      </c>
      <c r="I684" s="58">
        <v>4570.5</v>
      </c>
      <c r="J684" s="58">
        <v>3349.2</v>
      </c>
      <c r="K684" s="58">
        <v>3349.2</v>
      </c>
      <c r="L684" s="61">
        <v>93</v>
      </c>
      <c r="M684" s="58">
        <f t="shared" si="166"/>
        <v>21373723.607999995</v>
      </c>
      <c r="N684" s="58">
        <v>0</v>
      </c>
      <c r="O684" s="58">
        <v>0</v>
      </c>
      <c r="P684" s="58">
        <v>0</v>
      </c>
      <c r="Q684" s="58">
        <f>'Таблица 3 '!C681</f>
        <v>21373723.607999995</v>
      </c>
      <c r="R684" s="58">
        <f t="shared" si="167"/>
        <v>21373723.607999995</v>
      </c>
      <c r="S684" s="58">
        <v>0</v>
      </c>
      <c r="T684" s="67">
        <f t="shared" si="144"/>
        <v>6381.7399999999989</v>
      </c>
      <c r="U684" s="67">
        <v>6381.7399999999989</v>
      </c>
      <c r="V684" s="57" t="s">
        <v>26</v>
      </c>
    </row>
    <row r="685" spans="1:22" ht="45" customHeight="1" x14ac:dyDescent="0.25">
      <c r="A685" s="35">
        <v>17</v>
      </c>
      <c r="B685" s="18" t="s">
        <v>733</v>
      </c>
      <c r="C685" s="35" t="s">
        <v>23</v>
      </c>
      <c r="D685" s="35">
        <v>1997</v>
      </c>
      <c r="E685" s="35" t="s">
        <v>226</v>
      </c>
      <c r="F685" s="35" t="s">
        <v>87</v>
      </c>
      <c r="G685" s="10">
        <v>9</v>
      </c>
      <c r="H685" s="10">
        <v>9</v>
      </c>
      <c r="I685" s="58">
        <v>12589</v>
      </c>
      <c r="J685" s="58">
        <v>12589</v>
      </c>
      <c r="K685" s="58">
        <v>12589</v>
      </c>
      <c r="L685" s="61">
        <v>138</v>
      </c>
      <c r="M685" s="58">
        <f t="shared" si="166"/>
        <v>2716328.53</v>
      </c>
      <c r="N685" s="58">
        <v>0</v>
      </c>
      <c r="O685" s="58">
        <v>0</v>
      </c>
      <c r="P685" s="58">
        <v>0</v>
      </c>
      <c r="Q685" s="58">
        <f>'Таблица 3 '!C682</f>
        <v>2716328.53</v>
      </c>
      <c r="R685" s="58">
        <f t="shared" si="167"/>
        <v>2716328.53</v>
      </c>
      <c r="S685" s="58">
        <v>0</v>
      </c>
      <c r="T685" s="67">
        <f t="shared" si="144"/>
        <v>215.76999999999998</v>
      </c>
      <c r="U685" s="67">
        <v>215.76999999999998</v>
      </c>
      <c r="V685" s="57" t="s">
        <v>26</v>
      </c>
    </row>
    <row r="686" spans="1:22" ht="45" customHeight="1" x14ac:dyDescent="0.25">
      <c r="A686" s="35">
        <v>18</v>
      </c>
      <c r="B686" s="18" t="s">
        <v>727</v>
      </c>
      <c r="C686" s="35" t="s">
        <v>23</v>
      </c>
      <c r="D686" s="35">
        <v>1976</v>
      </c>
      <c r="E686" s="35">
        <v>2021</v>
      </c>
      <c r="F686" s="35" t="s">
        <v>87</v>
      </c>
      <c r="G686" s="10">
        <v>5</v>
      </c>
      <c r="H686" s="10">
        <v>5</v>
      </c>
      <c r="I686" s="58">
        <v>3859.1</v>
      </c>
      <c r="J686" s="58">
        <v>3087.28</v>
      </c>
      <c r="K686" s="58">
        <v>2087.2800000000002</v>
      </c>
      <c r="L686" s="61">
        <v>177</v>
      </c>
      <c r="M686" s="58">
        <f t="shared" si="166"/>
        <v>3387834.42</v>
      </c>
      <c r="N686" s="58">
        <v>0</v>
      </c>
      <c r="O686" s="58">
        <v>0</v>
      </c>
      <c r="P686" s="58">
        <v>0</v>
      </c>
      <c r="Q686" s="58">
        <f>'Таблица 3 '!C683</f>
        <v>3387834.42</v>
      </c>
      <c r="R686" s="58">
        <f t="shared" si="167"/>
        <v>3387834.42</v>
      </c>
      <c r="S686" s="58">
        <v>0</v>
      </c>
      <c r="T686" s="67">
        <f>M686/J686</f>
        <v>1097.3524979917597</v>
      </c>
      <c r="U686" s="67">
        <v>1097.3524979917597</v>
      </c>
      <c r="V686" s="57" t="s">
        <v>26</v>
      </c>
    </row>
    <row r="687" spans="1:22" ht="45" customHeight="1" x14ac:dyDescent="0.25">
      <c r="A687" s="35">
        <v>19</v>
      </c>
      <c r="B687" s="18" t="s">
        <v>307</v>
      </c>
      <c r="C687" s="35" t="s">
        <v>23</v>
      </c>
      <c r="D687" s="35">
        <v>1979</v>
      </c>
      <c r="E687" s="35">
        <v>2019</v>
      </c>
      <c r="F687" s="35" t="s">
        <v>87</v>
      </c>
      <c r="G687" s="10">
        <v>5</v>
      </c>
      <c r="H687" s="10">
        <v>5</v>
      </c>
      <c r="I687" s="58">
        <v>5140.6000000000004</v>
      </c>
      <c r="J687" s="58">
        <v>4623.7</v>
      </c>
      <c r="K687" s="58">
        <v>4538</v>
      </c>
      <c r="L687" s="61">
        <v>205</v>
      </c>
      <c r="M687" s="58">
        <f t="shared" si="166"/>
        <v>7334205.4139999999</v>
      </c>
      <c r="N687" s="58">
        <v>0</v>
      </c>
      <c r="O687" s="58">
        <v>0</v>
      </c>
      <c r="P687" s="58">
        <v>0</v>
      </c>
      <c r="Q687" s="58">
        <f>'Таблица 3 '!C684</f>
        <v>7334205.4139999999</v>
      </c>
      <c r="R687" s="58">
        <f t="shared" si="167"/>
        <v>7334205.4139999999</v>
      </c>
      <c r="S687" s="58">
        <v>0</v>
      </c>
      <c r="T687" s="67">
        <f t="shared" si="144"/>
        <v>1586.22</v>
      </c>
      <c r="U687" s="67">
        <v>1586.22</v>
      </c>
      <c r="V687" s="57" t="s">
        <v>26</v>
      </c>
    </row>
    <row r="688" spans="1:22" ht="45" customHeight="1" x14ac:dyDescent="0.25">
      <c r="A688" s="35">
        <v>20</v>
      </c>
      <c r="B688" s="18" t="s">
        <v>1172</v>
      </c>
      <c r="C688" s="35" t="s">
        <v>23</v>
      </c>
      <c r="D688" s="35">
        <v>1987</v>
      </c>
      <c r="E688" s="35" t="s">
        <v>22</v>
      </c>
      <c r="F688" s="35" t="s">
        <v>393</v>
      </c>
      <c r="G688" s="10">
        <v>4</v>
      </c>
      <c r="H688" s="10">
        <v>1</v>
      </c>
      <c r="I688" s="58">
        <v>1084.3</v>
      </c>
      <c r="J688" s="58">
        <v>751.1</v>
      </c>
      <c r="K688" s="58">
        <v>751.1</v>
      </c>
      <c r="L688" s="61">
        <v>40</v>
      </c>
      <c r="M688" s="58">
        <f t="shared" si="166"/>
        <v>2288804.4970000004</v>
      </c>
      <c r="N688" s="58">
        <v>0</v>
      </c>
      <c r="O688" s="58">
        <v>0</v>
      </c>
      <c r="P688" s="58">
        <v>0</v>
      </c>
      <c r="Q688" s="58">
        <f>'Таблица 3 '!C685</f>
        <v>2288804.4970000004</v>
      </c>
      <c r="R688" s="58">
        <f t="shared" si="167"/>
        <v>2288804.4970000004</v>
      </c>
      <c r="S688" s="58">
        <v>0</v>
      </c>
      <c r="T688" s="67">
        <f>M688/J688</f>
        <v>3047.2700000000004</v>
      </c>
      <c r="U688" s="67">
        <v>3047.2700000000004</v>
      </c>
      <c r="V688" s="57" t="s">
        <v>26</v>
      </c>
    </row>
    <row r="689" spans="1:22" ht="45" customHeight="1" x14ac:dyDescent="0.25">
      <c r="A689" s="35">
        <v>21</v>
      </c>
      <c r="B689" s="18" t="s">
        <v>685</v>
      </c>
      <c r="C689" s="35" t="s">
        <v>23</v>
      </c>
      <c r="D689" s="35">
        <v>1992</v>
      </c>
      <c r="E689" s="35" t="s">
        <v>22</v>
      </c>
      <c r="F689" s="35" t="s">
        <v>393</v>
      </c>
      <c r="G689" s="10">
        <v>9</v>
      </c>
      <c r="H689" s="10">
        <v>9</v>
      </c>
      <c r="I689" s="58">
        <v>9994.5</v>
      </c>
      <c r="J689" s="58">
        <v>9994.5</v>
      </c>
      <c r="K689" s="58">
        <v>9994.5</v>
      </c>
      <c r="L689" s="61">
        <v>274</v>
      </c>
      <c r="M689" s="58">
        <f t="shared" si="166"/>
        <v>18161693.740000002</v>
      </c>
      <c r="N689" s="58">
        <v>0</v>
      </c>
      <c r="O689" s="58">
        <v>0</v>
      </c>
      <c r="P689" s="58">
        <v>0</v>
      </c>
      <c r="Q689" s="58">
        <f>'Таблица 3 '!C686</f>
        <v>18161693.740000002</v>
      </c>
      <c r="R689" s="58">
        <f t="shared" si="167"/>
        <v>18161693.740000002</v>
      </c>
      <c r="S689" s="58">
        <v>0</v>
      </c>
      <c r="T689" s="67">
        <f>M689/J689</f>
        <v>1817.1688168492674</v>
      </c>
      <c r="U689" s="67">
        <v>1817.1688168492674</v>
      </c>
      <c r="V689" s="57" t="s">
        <v>26</v>
      </c>
    </row>
    <row r="690" spans="1:22" ht="45" customHeight="1" x14ac:dyDescent="0.25">
      <c r="A690" s="35">
        <v>22</v>
      </c>
      <c r="B690" s="18" t="s">
        <v>276</v>
      </c>
      <c r="C690" s="35" t="s">
        <v>23</v>
      </c>
      <c r="D690" s="35">
        <v>1936</v>
      </c>
      <c r="E690" s="35">
        <v>2021</v>
      </c>
      <c r="F690" s="35" t="s">
        <v>393</v>
      </c>
      <c r="G690" s="10">
        <v>3</v>
      </c>
      <c r="H690" s="10">
        <v>7</v>
      </c>
      <c r="I690" s="58">
        <v>4239.6000000000004</v>
      </c>
      <c r="J690" s="58">
        <v>3459</v>
      </c>
      <c r="K690" s="58">
        <v>3459</v>
      </c>
      <c r="L690" s="61">
        <v>68</v>
      </c>
      <c r="M690" s="58">
        <f t="shared" si="166"/>
        <v>2417356.7400000002</v>
      </c>
      <c r="N690" s="58">
        <v>0</v>
      </c>
      <c r="O690" s="58">
        <v>0</v>
      </c>
      <c r="P690" s="58">
        <v>0</v>
      </c>
      <c r="Q690" s="58">
        <f>'Таблица 3 '!C687</f>
        <v>2417356.7400000002</v>
      </c>
      <c r="R690" s="58">
        <f t="shared" si="167"/>
        <v>2417356.7400000002</v>
      </c>
      <c r="S690" s="58">
        <v>0</v>
      </c>
      <c r="T690" s="67">
        <f t="shared" si="144"/>
        <v>698.86</v>
      </c>
      <c r="U690" s="67">
        <v>698.86</v>
      </c>
      <c r="V690" s="57" t="s">
        <v>26</v>
      </c>
    </row>
    <row r="691" spans="1:22" ht="45" customHeight="1" x14ac:dyDescent="0.25">
      <c r="A691" s="35">
        <v>23</v>
      </c>
      <c r="B691" s="18" t="s">
        <v>323</v>
      </c>
      <c r="C691" s="35" t="s">
        <v>23</v>
      </c>
      <c r="D691" s="35">
        <v>1987</v>
      </c>
      <c r="E691" s="35" t="s">
        <v>22</v>
      </c>
      <c r="F691" s="35" t="s">
        <v>393</v>
      </c>
      <c r="G691" s="10">
        <v>9</v>
      </c>
      <c r="H691" s="10">
        <v>8</v>
      </c>
      <c r="I691" s="58">
        <v>7645.1</v>
      </c>
      <c r="J691" s="58">
        <v>7645.1</v>
      </c>
      <c r="K691" s="58">
        <v>6908.4</v>
      </c>
      <c r="L691" s="61">
        <v>243</v>
      </c>
      <c r="M691" s="58">
        <f t="shared" si="166"/>
        <v>26939344.674000002</v>
      </c>
      <c r="N691" s="58">
        <v>0</v>
      </c>
      <c r="O691" s="58">
        <v>0</v>
      </c>
      <c r="P691" s="58">
        <v>0</v>
      </c>
      <c r="Q691" s="58">
        <f>'Таблица 3 '!C688</f>
        <v>26939344.674000002</v>
      </c>
      <c r="R691" s="58">
        <f t="shared" si="167"/>
        <v>26939344.674000002</v>
      </c>
      <c r="S691" s="58">
        <v>0</v>
      </c>
      <c r="T691" s="67">
        <f t="shared" si="144"/>
        <v>3523.7400000000002</v>
      </c>
      <c r="U691" s="67">
        <v>3523.7400000000002</v>
      </c>
      <c r="V691" s="57" t="s">
        <v>26</v>
      </c>
    </row>
    <row r="692" spans="1:22" ht="45" customHeight="1" x14ac:dyDescent="0.25">
      <c r="A692" s="35">
        <v>24</v>
      </c>
      <c r="B692" s="18" t="s">
        <v>269</v>
      </c>
      <c r="C692" s="35" t="s">
        <v>23</v>
      </c>
      <c r="D692" s="35">
        <v>1968</v>
      </c>
      <c r="E692" s="35">
        <v>2021</v>
      </c>
      <c r="F692" s="35" t="s">
        <v>87</v>
      </c>
      <c r="G692" s="10">
        <v>5</v>
      </c>
      <c r="H692" s="10">
        <v>6</v>
      </c>
      <c r="I692" s="58">
        <v>7273.75</v>
      </c>
      <c r="J692" s="58">
        <v>5683.9</v>
      </c>
      <c r="K692" s="58">
        <v>5329.1</v>
      </c>
      <c r="L692" s="61">
        <v>265</v>
      </c>
      <c r="M692" s="58">
        <f t="shared" si="166"/>
        <v>1018611.7189999999</v>
      </c>
      <c r="N692" s="58">
        <v>0</v>
      </c>
      <c r="O692" s="58">
        <v>0</v>
      </c>
      <c r="P692" s="58">
        <v>0</v>
      </c>
      <c r="Q692" s="58">
        <f>'Таблица 3 '!C689</f>
        <v>1018611.7189999999</v>
      </c>
      <c r="R692" s="58">
        <f t="shared" si="167"/>
        <v>1018611.7189999999</v>
      </c>
      <c r="S692" s="58">
        <v>0</v>
      </c>
      <c r="T692" s="67">
        <f t="shared" si="144"/>
        <v>179.21</v>
      </c>
      <c r="U692" s="67">
        <v>179.21</v>
      </c>
      <c r="V692" s="57" t="s">
        <v>26</v>
      </c>
    </row>
    <row r="693" spans="1:22" ht="45" customHeight="1" x14ac:dyDescent="0.25">
      <c r="A693" s="35">
        <v>25</v>
      </c>
      <c r="B693" s="18" t="s">
        <v>316</v>
      </c>
      <c r="C693" s="35" t="s">
        <v>23</v>
      </c>
      <c r="D693" s="35">
        <v>1983</v>
      </c>
      <c r="E693" s="35">
        <v>2019</v>
      </c>
      <c r="F693" s="35" t="s">
        <v>87</v>
      </c>
      <c r="G693" s="10">
        <v>5</v>
      </c>
      <c r="H693" s="10">
        <v>6</v>
      </c>
      <c r="I693" s="58">
        <v>5788.9</v>
      </c>
      <c r="J693" s="58">
        <v>5789.7</v>
      </c>
      <c r="K693" s="58">
        <v>5551.7</v>
      </c>
      <c r="L693" s="61">
        <v>248</v>
      </c>
      <c r="M693" s="58">
        <f t="shared" si="166"/>
        <v>26527942.223999999</v>
      </c>
      <c r="N693" s="58">
        <v>0</v>
      </c>
      <c r="O693" s="58">
        <v>0</v>
      </c>
      <c r="P693" s="58">
        <v>0</v>
      </c>
      <c r="Q693" s="58">
        <f>'Таблица 3 '!C690</f>
        <v>26527942.223999999</v>
      </c>
      <c r="R693" s="58">
        <f t="shared" si="167"/>
        <v>26527942.223999999</v>
      </c>
      <c r="S693" s="58">
        <v>0</v>
      </c>
      <c r="T693" s="67">
        <f t="shared" si="144"/>
        <v>4581.92</v>
      </c>
      <c r="U693" s="67">
        <v>4581.92</v>
      </c>
      <c r="V693" s="57" t="s">
        <v>26</v>
      </c>
    </row>
    <row r="694" spans="1:22" ht="45" customHeight="1" x14ac:dyDescent="0.25">
      <c r="A694" s="35">
        <v>26</v>
      </c>
      <c r="B694" s="18" t="s">
        <v>270</v>
      </c>
      <c r="C694" s="35" t="s">
        <v>23</v>
      </c>
      <c r="D694" s="35">
        <v>1969</v>
      </c>
      <c r="E694" s="35">
        <v>2020</v>
      </c>
      <c r="F694" s="35" t="s">
        <v>87</v>
      </c>
      <c r="G694" s="10">
        <v>5</v>
      </c>
      <c r="H694" s="10">
        <v>6</v>
      </c>
      <c r="I694" s="58">
        <v>7681.3</v>
      </c>
      <c r="J694" s="58">
        <v>5748.1</v>
      </c>
      <c r="K694" s="58">
        <v>5468.1</v>
      </c>
      <c r="L694" s="61">
        <v>229</v>
      </c>
      <c r="M694" s="58">
        <f t="shared" si="166"/>
        <v>1640105.3729999999</v>
      </c>
      <c r="N694" s="58">
        <v>0</v>
      </c>
      <c r="O694" s="58">
        <v>0</v>
      </c>
      <c r="P694" s="58">
        <v>0</v>
      </c>
      <c r="Q694" s="58">
        <f>'Таблица 3 '!C691</f>
        <v>1640105.3729999999</v>
      </c>
      <c r="R694" s="58">
        <f t="shared" si="167"/>
        <v>1640105.3729999999</v>
      </c>
      <c r="S694" s="58">
        <v>0</v>
      </c>
      <c r="T694" s="67">
        <f t="shared" si="144"/>
        <v>285.33</v>
      </c>
      <c r="U694" s="67">
        <v>285.33</v>
      </c>
      <c r="V694" s="57" t="s">
        <v>26</v>
      </c>
    </row>
    <row r="695" spans="1:22" ht="45" customHeight="1" x14ac:dyDescent="0.25">
      <c r="A695" s="35">
        <v>27</v>
      </c>
      <c r="B695" s="18" t="s">
        <v>301</v>
      </c>
      <c r="C695" s="35" t="s">
        <v>23</v>
      </c>
      <c r="D695" s="35">
        <v>1969</v>
      </c>
      <c r="E695" s="35" t="s">
        <v>22</v>
      </c>
      <c r="F695" s="35" t="s">
        <v>87</v>
      </c>
      <c r="G695" s="10">
        <v>5</v>
      </c>
      <c r="H695" s="10">
        <v>6</v>
      </c>
      <c r="I695" s="58">
        <v>7657.1</v>
      </c>
      <c r="J695" s="58">
        <v>5796.8</v>
      </c>
      <c r="K695" s="58">
        <v>5382.5</v>
      </c>
      <c r="L695" s="61">
        <v>253</v>
      </c>
      <c r="M695" s="58">
        <f t="shared" si="166"/>
        <v>27599318.384</v>
      </c>
      <c r="N695" s="58">
        <v>0</v>
      </c>
      <c r="O695" s="58">
        <v>0</v>
      </c>
      <c r="P695" s="58">
        <v>0</v>
      </c>
      <c r="Q695" s="58">
        <f>'Таблица 3 '!C692</f>
        <v>27599318.384</v>
      </c>
      <c r="R695" s="58">
        <f t="shared" si="167"/>
        <v>27599318.384</v>
      </c>
      <c r="S695" s="58">
        <v>0</v>
      </c>
      <c r="T695" s="67">
        <f t="shared" si="144"/>
        <v>4761.13</v>
      </c>
      <c r="U695" s="67">
        <v>4761.13</v>
      </c>
      <c r="V695" s="57" t="s">
        <v>26</v>
      </c>
    </row>
    <row r="696" spans="1:22" ht="45" customHeight="1" x14ac:dyDescent="0.25">
      <c r="A696" s="35">
        <v>28</v>
      </c>
      <c r="B696" s="18" t="s">
        <v>309</v>
      </c>
      <c r="C696" s="35" t="s">
        <v>23</v>
      </c>
      <c r="D696" s="35">
        <v>1978</v>
      </c>
      <c r="E696" s="35" t="s">
        <v>22</v>
      </c>
      <c r="F696" s="35" t="s">
        <v>393</v>
      </c>
      <c r="G696" s="10">
        <v>5</v>
      </c>
      <c r="H696" s="10">
        <v>4</v>
      </c>
      <c r="I696" s="58">
        <v>4525.3</v>
      </c>
      <c r="J696" s="58">
        <v>3372.3</v>
      </c>
      <c r="K696" s="58">
        <v>3158.7</v>
      </c>
      <c r="L696" s="61">
        <v>124</v>
      </c>
      <c r="M696" s="58">
        <f t="shared" si="166"/>
        <v>31796135.226000004</v>
      </c>
      <c r="N696" s="58">
        <v>0</v>
      </c>
      <c r="O696" s="58">
        <v>0</v>
      </c>
      <c r="P696" s="58">
        <v>0</v>
      </c>
      <c r="Q696" s="58">
        <f>'Таблица 3 '!C693</f>
        <v>31796135.226000004</v>
      </c>
      <c r="R696" s="58">
        <f t="shared" si="167"/>
        <v>31796135.226000004</v>
      </c>
      <c r="S696" s="58">
        <v>0</v>
      </c>
      <c r="T696" s="67">
        <f t="shared" si="144"/>
        <v>9428.6200000000008</v>
      </c>
      <c r="U696" s="67">
        <v>9428.6200000000008</v>
      </c>
      <c r="V696" s="57" t="s">
        <v>26</v>
      </c>
    </row>
    <row r="697" spans="1:22" ht="45" customHeight="1" x14ac:dyDescent="0.25">
      <c r="A697" s="35">
        <v>29</v>
      </c>
      <c r="B697" s="18" t="s">
        <v>317</v>
      </c>
      <c r="C697" s="35" t="s">
        <v>23</v>
      </c>
      <c r="D697" s="35">
        <v>1990</v>
      </c>
      <c r="E697" s="35">
        <v>2020</v>
      </c>
      <c r="F697" s="35" t="s">
        <v>87</v>
      </c>
      <c r="G697" s="10">
        <v>5</v>
      </c>
      <c r="H697" s="10">
        <v>3</v>
      </c>
      <c r="I697" s="58">
        <v>3034.2</v>
      </c>
      <c r="J697" s="58">
        <v>2187.8000000000002</v>
      </c>
      <c r="K697" s="58">
        <v>2036.4</v>
      </c>
      <c r="L697" s="61">
        <v>73</v>
      </c>
      <c r="M697" s="58">
        <f t="shared" si="166"/>
        <v>3470332.1159999999</v>
      </c>
      <c r="N697" s="58">
        <v>0</v>
      </c>
      <c r="O697" s="58">
        <v>0</v>
      </c>
      <c r="P697" s="58">
        <v>0</v>
      </c>
      <c r="Q697" s="58">
        <f>'Таблица 3 '!C694</f>
        <v>3470332.1159999999</v>
      </c>
      <c r="R697" s="58">
        <f t="shared" si="167"/>
        <v>3470332.1159999999</v>
      </c>
      <c r="S697" s="58">
        <v>0</v>
      </c>
      <c r="T697" s="67">
        <f t="shared" si="144"/>
        <v>1586.2199999999998</v>
      </c>
      <c r="U697" s="67">
        <v>1586.2199999999998</v>
      </c>
      <c r="V697" s="57" t="s">
        <v>26</v>
      </c>
    </row>
    <row r="698" spans="1:22" ht="45" customHeight="1" x14ac:dyDescent="0.25">
      <c r="A698" s="35">
        <v>30</v>
      </c>
      <c r="B698" s="18" t="s">
        <v>412</v>
      </c>
      <c r="C698" s="35" t="s">
        <v>23</v>
      </c>
      <c r="D698" s="35">
        <v>1971</v>
      </c>
      <c r="E698" s="35">
        <v>2019</v>
      </c>
      <c r="F698" s="35" t="s">
        <v>87</v>
      </c>
      <c r="G698" s="10">
        <v>5</v>
      </c>
      <c r="H698" s="10">
        <v>4</v>
      </c>
      <c r="I698" s="58">
        <v>3553.1</v>
      </c>
      <c r="J698" s="58">
        <v>3288.2</v>
      </c>
      <c r="K698" s="58">
        <v>3156.6</v>
      </c>
      <c r="L698" s="61">
        <v>155</v>
      </c>
      <c r="M698" s="58">
        <f t="shared" si="166"/>
        <v>6297790.8100000005</v>
      </c>
      <c r="N698" s="58">
        <v>0</v>
      </c>
      <c r="O698" s="58">
        <v>0</v>
      </c>
      <c r="P698" s="58">
        <v>0</v>
      </c>
      <c r="Q698" s="58">
        <f>'Таблица 3 '!C695</f>
        <v>6297790.8100000005</v>
      </c>
      <c r="R698" s="58">
        <f t="shared" si="167"/>
        <v>6297790.8100000005</v>
      </c>
      <c r="S698" s="58">
        <v>0</v>
      </c>
      <c r="T698" s="67">
        <f t="shared" si="144"/>
        <v>1915.2699987835292</v>
      </c>
      <c r="U698" s="67">
        <v>1915.2699987835292</v>
      </c>
      <c r="V698" s="57" t="s">
        <v>26</v>
      </c>
    </row>
    <row r="699" spans="1:22" ht="45" customHeight="1" x14ac:dyDescent="0.25">
      <c r="A699" s="35">
        <v>31</v>
      </c>
      <c r="B699" s="18" t="s">
        <v>310</v>
      </c>
      <c r="C699" s="35" t="s">
        <v>23</v>
      </c>
      <c r="D699" s="35">
        <v>1990</v>
      </c>
      <c r="E699" s="35">
        <v>2021</v>
      </c>
      <c r="F699" s="35" t="s">
        <v>393</v>
      </c>
      <c r="G699" s="10">
        <v>5</v>
      </c>
      <c r="H699" s="10">
        <v>6</v>
      </c>
      <c r="I699" s="58">
        <v>6403.3</v>
      </c>
      <c r="J699" s="58">
        <v>4071.3</v>
      </c>
      <c r="K699" s="58">
        <v>4013.4</v>
      </c>
      <c r="L699" s="61">
        <v>213</v>
      </c>
      <c r="M699" s="58">
        <f t="shared" si="166"/>
        <v>11598807.995999999</v>
      </c>
      <c r="N699" s="58">
        <v>0</v>
      </c>
      <c r="O699" s="58">
        <v>0</v>
      </c>
      <c r="P699" s="58">
        <v>0</v>
      </c>
      <c r="Q699" s="58">
        <f>'Таблица 3 '!C696</f>
        <v>11598807.995999999</v>
      </c>
      <c r="R699" s="58">
        <f t="shared" si="167"/>
        <v>11598807.995999999</v>
      </c>
      <c r="S699" s="58">
        <v>0</v>
      </c>
      <c r="T699" s="67">
        <f t="shared" si="144"/>
        <v>2848.9199999999996</v>
      </c>
      <c r="U699" s="67">
        <v>2848.9199999999996</v>
      </c>
      <c r="V699" s="57" t="s">
        <v>26</v>
      </c>
    </row>
    <row r="700" spans="1:22" ht="45" customHeight="1" x14ac:dyDescent="0.25">
      <c r="A700" s="35">
        <v>32</v>
      </c>
      <c r="B700" s="18" t="s">
        <v>264</v>
      </c>
      <c r="C700" s="35" t="s">
        <v>23</v>
      </c>
      <c r="D700" s="35">
        <v>1984</v>
      </c>
      <c r="E700" s="35" t="s">
        <v>22</v>
      </c>
      <c r="F700" s="35" t="s">
        <v>393</v>
      </c>
      <c r="G700" s="10">
        <v>5</v>
      </c>
      <c r="H700" s="10">
        <v>6</v>
      </c>
      <c r="I700" s="58">
        <v>4791.3</v>
      </c>
      <c r="J700" s="58">
        <v>3756.9</v>
      </c>
      <c r="K700" s="58">
        <v>3573.8</v>
      </c>
      <c r="L700" s="61">
        <v>81</v>
      </c>
      <c r="M700" s="58">
        <f t="shared" si="166"/>
        <v>1454784.3870000001</v>
      </c>
      <c r="N700" s="58">
        <v>0</v>
      </c>
      <c r="O700" s="58">
        <v>0</v>
      </c>
      <c r="P700" s="58">
        <v>0</v>
      </c>
      <c r="Q700" s="58">
        <f>'Таблица 3 '!C697</f>
        <v>1454784.3870000001</v>
      </c>
      <c r="R700" s="58">
        <f t="shared" si="167"/>
        <v>1454784.3870000001</v>
      </c>
      <c r="S700" s="58">
        <v>0</v>
      </c>
      <c r="T700" s="67">
        <f t="shared" si="144"/>
        <v>387.23</v>
      </c>
      <c r="U700" s="67">
        <v>387.23</v>
      </c>
      <c r="V700" s="57" t="s">
        <v>26</v>
      </c>
    </row>
    <row r="701" spans="1:22" ht="45" customHeight="1" x14ac:dyDescent="0.25">
      <c r="A701" s="35">
        <v>33</v>
      </c>
      <c r="B701" s="18" t="s">
        <v>115</v>
      </c>
      <c r="C701" s="35" t="s">
        <v>23</v>
      </c>
      <c r="D701" s="35">
        <v>1985</v>
      </c>
      <c r="E701" s="35">
        <v>2020</v>
      </c>
      <c r="F701" s="35" t="s">
        <v>393</v>
      </c>
      <c r="G701" s="10">
        <v>5</v>
      </c>
      <c r="H701" s="10">
        <v>3</v>
      </c>
      <c r="I701" s="58">
        <v>1949.4</v>
      </c>
      <c r="J701" s="58">
        <v>1755</v>
      </c>
      <c r="K701" s="58">
        <v>1755</v>
      </c>
      <c r="L701" s="61">
        <v>92</v>
      </c>
      <c r="M701" s="58">
        <f t="shared" si="166"/>
        <v>679588.65</v>
      </c>
      <c r="N701" s="58">
        <v>0</v>
      </c>
      <c r="O701" s="58">
        <v>0</v>
      </c>
      <c r="P701" s="58">
        <v>0</v>
      </c>
      <c r="Q701" s="58">
        <f>'Таблица 3 '!C698</f>
        <v>679588.65</v>
      </c>
      <c r="R701" s="58">
        <f t="shared" si="167"/>
        <v>679588.65</v>
      </c>
      <c r="S701" s="58">
        <v>0</v>
      </c>
      <c r="T701" s="67">
        <f t="shared" si="144"/>
        <v>387.23</v>
      </c>
      <c r="U701" s="67">
        <v>387.23</v>
      </c>
      <c r="V701" s="57" t="s">
        <v>26</v>
      </c>
    </row>
    <row r="702" spans="1:22" ht="45" customHeight="1" x14ac:dyDescent="0.25">
      <c r="A702" s="35">
        <v>34</v>
      </c>
      <c r="B702" s="18" t="s">
        <v>413</v>
      </c>
      <c r="C702" s="35" t="s">
        <v>23</v>
      </c>
      <c r="D702" s="35">
        <v>1988</v>
      </c>
      <c r="E702" s="35">
        <v>2020</v>
      </c>
      <c r="F702" s="35" t="s">
        <v>87</v>
      </c>
      <c r="G702" s="10">
        <v>5</v>
      </c>
      <c r="H702" s="10">
        <v>6</v>
      </c>
      <c r="I702" s="58">
        <v>4511.8999999999996</v>
      </c>
      <c r="J702" s="58">
        <v>4511.8999999999996</v>
      </c>
      <c r="K702" s="58">
        <v>3973</v>
      </c>
      <c r="L702" s="61">
        <v>87</v>
      </c>
      <c r="M702" s="58">
        <f t="shared" si="166"/>
        <v>13748977.512999998</v>
      </c>
      <c r="N702" s="58">
        <v>0</v>
      </c>
      <c r="O702" s="58">
        <v>0</v>
      </c>
      <c r="P702" s="58">
        <v>0</v>
      </c>
      <c r="Q702" s="58">
        <f>'Таблица 3 '!C699</f>
        <v>13748977.512999998</v>
      </c>
      <c r="R702" s="58">
        <f t="shared" si="167"/>
        <v>13748977.512999998</v>
      </c>
      <c r="S702" s="58">
        <v>0</v>
      </c>
      <c r="T702" s="67">
        <f t="shared" si="144"/>
        <v>3047.27</v>
      </c>
      <c r="U702" s="67">
        <v>3047.27</v>
      </c>
      <c r="V702" s="57" t="s">
        <v>26</v>
      </c>
    </row>
    <row r="703" spans="1:22" ht="45" customHeight="1" x14ac:dyDescent="0.25">
      <c r="A703" s="35">
        <v>35</v>
      </c>
      <c r="B703" s="18" t="s">
        <v>319</v>
      </c>
      <c r="C703" s="35" t="s">
        <v>23</v>
      </c>
      <c r="D703" s="35">
        <v>1984</v>
      </c>
      <c r="E703" s="35" t="s">
        <v>22</v>
      </c>
      <c r="F703" s="35" t="s">
        <v>87</v>
      </c>
      <c r="G703" s="10">
        <v>5</v>
      </c>
      <c r="H703" s="10">
        <v>4</v>
      </c>
      <c r="I703" s="58">
        <v>4006</v>
      </c>
      <c r="J703" s="58">
        <v>2932</v>
      </c>
      <c r="K703" s="58">
        <v>2831.3</v>
      </c>
      <c r="L703" s="61">
        <v>118</v>
      </c>
      <c r="M703" s="58">
        <f t="shared" si="166"/>
        <v>5786155.4000000004</v>
      </c>
      <c r="N703" s="58">
        <v>0</v>
      </c>
      <c r="O703" s="58">
        <v>0</v>
      </c>
      <c r="P703" s="58">
        <v>0</v>
      </c>
      <c r="Q703" s="58">
        <f>'Таблица 3 '!C700</f>
        <v>5786155.4000000004</v>
      </c>
      <c r="R703" s="58">
        <f t="shared" si="167"/>
        <v>5786155.4000000004</v>
      </c>
      <c r="S703" s="58">
        <v>0</v>
      </c>
      <c r="T703" s="67">
        <f t="shared" si="144"/>
        <v>1973.45</v>
      </c>
      <c r="U703" s="67">
        <v>1973.45</v>
      </c>
      <c r="V703" s="57" t="s">
        <v>26</v>
      </c>
    </row>
    <row r="704" spans="1:22" ht="45" customHeight="1" x14ac:dyDescent="0.25">
      <c r="A704" s="35">
        <v>36</v>
      </c>
      <c r="B704" s="18" t="s">
        <v>105</v>
      </c>
      <c r="C704" s="35" t="s">
        <v>23</v>
      </c>
      <c r="D704" s="35">
        <v>1993</v>
      </c>
      <c r="E704" s="35" t="s">
        <v>22</v>
      </c>
      <c r="F704" s="35" t="s">
        <v>393</v>
      </c>
      <c r="G704" s="10">
        <v>5</v>
      </c>
      <c r="H704" s="10">
        <v>8</v>
      </c>
      <c r="I704" s="58">
        <v>6302.4</v>
      </c>
      <c r="J704" s="58">
        <v>5596.6</v>
      </c>
      <c r="K704" s="58">
        <v>4409.2</v>
      </c>
      <c r="L704" s="61">
        <v>243</v>
      </c>
      <c r="M704" s="58">
        <f t="shared" si="166"/>
        <v>9659731.6000000015</v>
      </c>
      <c r="N704" s="58">
        <v>0</v>
      </c>
      <c r="O704" s="58">
        <v>0</v>
      </c>
      <c r="P704" s="58">
        <v>0</v>
      </c>
      <c r="Q704" s="58">
        <f>'Таблица 3 '!C701</f>
        <v>9659731.6000000015</v>
      </c>
      <c r="R704" s="58">
        <f t="shared" si="167"/>
        <v>9659731.6000000015</v>
      </c>
      <c r="S704" s="58">
        <v>0</v>
      </c>
      <c r="T704" s="67">
        <f t="shared" si="144"/>
        <v>1726.0000000000002</v>
      </c>
      <c r="U704" s="67">
        <v>1726.0000000000002</v>
      </c>
      <c r="V704" s="57" t="s">
        <v>26</v>
      </c>
    </row>
    <row r="705" spans="1:22" ht="45" customHeight="1" x14ac:dyDescent="0.25">
      <c r="A705" s="35">
        <v>37</v>
      </c>
      <c r="B705" s="18" t="s">
        <v>272</v>
      </c>
      <c r="C705" s="35" t="s">
        <v>23</v>
      </c>
      <c r="D705" s="35">
        <v>1999</v>
      </c>
      <c r="E705" s="35">
        <v>2019</v>
      </c>
      <c r="F705" s="35" t="s">
        <v>87</v>
      </c>
      <c r="G705" s="10">
        <v>5</v>
      </c>
      <c r="H705" s="10">
        <v>2</v>
      </c>
      <c r="I705" s="58">
        <v>4337.7</v>
      </c>
      <c r="J705" s="58">
        <v>2933.3</v>
      </c>
      <c r="K705" s="58">
        <v>2867.6</v>
      </c>
      <c r="L705" s="61">
        <v>38</v>
      </c>
      <c r="M705" s="58">
        <f t="shared" si="166"/>
        <v>2523283.3260000004</v>
      </c>
      <c r="N705" s="58">
        <v>0</v>
      </c>
      <c r="O705" s="58">
        <v>0</v>
      </c>
      <c r="P705" s="58">
        <v>0</v>
      </c>
      <c r="Q705" s="58">
        <f>'Таблица 3 '!C702</f>
        <v>2523283.3260000004</v>
      </c>
      <c r="R705" s="58">
        <f t="shared" si="167"/>
        <v>2523283.3260000004</v>
      </c>
      <c r="S705" s="58">
        <v>0</v>
      </c>
      <c r="T705" s="67">
        <f t="shared" si="144"/>
        <v>860.22</v>
      </c>
      <c r="U705" s="67">
        <v>860.22</v>
      </c>
      <c r="V705" s="57" t="s">
        <v>26</v>
      </c>
    </row>
    <row r="706" spans="1:22" ht="45" customHeight="1" x14ac:dyDescent="0.25">
      <c r="A706" s="35">
        <v>38</v>
      </c>
      <c r="B706" s="18" t="s">
        <v>265</v>
      </c>
      <c r="C706" s="35" t="s">
        <v>23</v>
      </c>
      <c r="D706" s="35">
        <v>1973</v>
      </c>
      <c r="E706" s="35">
        <v>2018</v>
      </c>
      <c r="F706" s="35" t="s">
        <v>87</v>
      </c>
      <c r="G706" s="10">
        <v>5</v>
      </c>
      <c r="H706" s="10">
        <v>6</v>
      </c>
      <c r="I706" s="58">
        <v>4797</v>
      </c>
      <c r="J706" s="58">
        <v>4712.3</v>
      </c>
      <c r="K706" s="58">
        <v>4392</v>
      </c>
      <c r="L706" s="61">
        <v>236</v>
      </c>
      <c r="M706" s="58">
        <f t="shared" si="166"/>
        <v>3421129.8</v>
      </c>
      <c r="N706" s="58">
        <v>0</v>
      </c>
      <c r="O706" s="58">
        <v>0</v>
      </c>
      <c r="P706" s="58">
        <v>0</v>
      </c>
      <c r="Q706" s="58">
        <f>'Таблица 3 '!C703</f>
        <v>3421129.8</v>
      </c>
      <c r="R706" s="58">
        <f t="shared" si="167"/>
        <v>3421129.8</v>
      </c>
      <c r="S706" s="58">
        <v>0</v>
      </c>
      <c r="T706" s="67">
        <f t="shared" si="144"/>
        <v>725.99999999999989</v>
      </c>
      <c r="U706" s="67">
        <v>725.99999999999989</v>
      </c>
      <c r="V706" s="57" t="s">
        <v>26</v>
      </c>
    </row>
    <row r="707" spans="1:22" ht="45" customHeight="1" x14ac:dyDescent="0.25">
      <c r="A707" s="35">
        <v>39</v>
      </c>
      <c r="B707" s="18" t="s">
        <v>313</v>
      </c>
      <c r="C707" s="35" t="s">
        <v>23</v>
      </c>
      <c r="D707" s="35">
        <v>1984</v>
      </c>
      <c r="E707" s="35">
        <v>2021</v>
      </c>
      <c r="F707" s="35" t="s">
        <v>87</v>
      </c>
      <c r="G707" s="10">
        <v>5</v>
      </c>
      <c r="H707" s="10">
        <v>3</v>
      </c>
      <c r="I707" s="58">
        <v>4908.6000000000004</v>
      </c>
      <c r="J707" s="58">
        <v>3389.9</v>
      </c>
      <c r="K707" s="58">
        <v>3216.4</v>
      </c>
      <c r="L707" s="61">
        <v>111</v>
      </c>
      <c r="M707" s="58">
        <f t="shared" si="166"/>
        <v>2916059.7780000004</v>
      </c>
      <c r="N707" s="58">
        <v>0</v>
      </c>
      <c r="O707" s="58">
        <v>0</v>
      </c>
      <c r="P707" s="58">
        <v>0</v>
      </c>
      <c r="Q707" s="58">
        <f>'Таблица 3 '!C704</f>
        <v>2916059.7780000004</v>
      </c>
      <c r="R707" s="58">
        <f t="shared" si="167"/>
        <v>2916059.7780000004</v>
      </c>
      <c r="S707" s="58">
        <v>0</v>
      </c>
      <c r="T707" s="67">
        <f t="shared" si="144"/>
        <v>860.22000000000014</v>
      </c>
      <c r="U707" s="67">
        <v>860.22000000000014</v>
      </c>
      <c r="V707" s="57" t="s">
        <v>26</v>
      </c>
    </row>
    <row r="708" spans="1:22" ht="45" customHeight="1" x14ac:dyDescent="0.25">
      <c r="A708" s="35">
        <v>40</v>
      </c>
      <c r="B708" s="18" t="s">
        <v>304</v>
      </c>
      <c r="C708" s="35" t="s">
        <v>23</v>
      </c>
      <c r="D708" s="35">
        <v>1969</v>
      </c>
      <c r="E708" s="35" t="s">
        <v>22</v>
      </c>
      <c r="F708" s="35" t="s">
        <v>393</v>
      </c>
      <c r="G708" s="10">
        <v>5</v>
      </c>
      <c r="H708" s="10">
        <v>4</v>
      </c>
      <c r="I708" s="58">
        <v>5518.8</v>
      </c>
      <c r="J708" s="58">
        <v>3360.6</v>
      </c>
      <c r="K708" s="58">
        <v>3271</v>
      </c>
      <c r="L708" s="61">
        <v>146</v>
      </c>
      <c r="M708" s="58">
        <f t="shared" si="166"/>
        <v>10240655.561999999</v>
      </c>
      <c r="N708" s="58">
        <v>0</v>
      </c>
      <c r="O708" s="58">
        <v>0</v>
      </c>
      <c r="P708" s="58">
        <v>0</v>
      </c>
      <c r="Q708" s="58">
        <f>'Таблица 3 '!C705</f>
        <v>10240655.561999999</v>
      </c>
      <c r="R708" s="58">
        <f t="shared" si="167"/>
        <v>10240655.561999999</v>
      </c>
      <c r="S708" s="58">
        <v>0</v>
      </c>
      <c r="T708" s="67">
        <f t="shared" ref="T708:T728" si="168">M708/J708</f>
        <v>3047.27</v>
      </c>
      <c r="U708" s="67">
        <v>3047.27</v>
      </c>
      <c r="V708" s="57" t="s">
        <v>26</v>
      </c>
    </row>
    <row r="709" spans="1:22" ht="45" customHeight="1" x14ac:dyDescent="0.25">
      <c r="A709" s="35">
        <v>41</v>
      </c>
      <c r="B709" s="18" t="s">
        <v>314</v>
      </c>
      <c r="C709" s="35" t="s">
        <v>23</v>
      </c>
      <c r="D709" s="35">
        <v>1962</v>
      </c>
      <c r="E709" s="35">
        <v>2017</v>
      </c>
      <c r="F709" s="35" t="s">
        <v>393</v>
      </c>
      <c r="G709" s="10">
        <v>5</v>
      </c>
      <c r="H709" s="10">
        <v>4</v>
      </c>
      <c r="I709" s="58">
        <v>4773.3</v>
      </c>
      <c r="J709" s="58">
        <v>3639.6</v>
      </c>
      <c r="K709" s="58">
        <v>3609.2</v>
      </c>
      <c r="L709" s="61">
        <v>103</v>
      </c>
      <c r="M709" s="58">
        <f t="shared" si="166"/>
        <v>3900704.9040000001</v>
      </c>
      <c r="N709" s="58">
        <v>0</v>
      </c>
      <c r="O709" s="58">
        <v>0</v>
      </c>
      <c r="P709" s="58">
        <v>0</v>
      </c>
      <c r="Q709" s="58">
        <f>'Таблица 3 '!C706</f>
        <v>3900704.9040000001</v>
      </c>
      <c r="R709" s="58">
        <f t="shared" si="167"/>
        <v>3900704.9040000001</v>
      </c>
      <c r="S709" s="58">
        <v>0</v>
      </c>
      <c r="T709" s="67">
        <f t="shared" si="168"/>
        <v>1071.74</v>
      </c>
      <c r="U709" s="67">
        <v>1071.74</v>
      </c>
      <c r="V709" s="57" t="s">
        <v>26</v>
      </c>
    </row>
    <row r="710" spans="1:22" ht="45" customHeight="1" x14ac:dyDescent="0.25">
      <c r="A710" s="35">
        <v>42</v>
      </c>
      <c r="B710" s="18" t="s">
        <v>510</v>
      </c>
      <c r="C710" s="35" t="s">
        <v>23</v>
      </c>
      <c r="D710" s="35">
        <v>1950</v>
      </c>
      <c r="E710" s="35" t="s">
        <v>22</v>
      </c>
      <c r="F710" s="35" t="s">
        <v>393</v>
      </c>
      <c r="G710" s="10">
        <v>4</v>
      </c>
      <c r="H710" s="10">
        <v>5</v>
      </c>
      <c r="I710" s="58">
        <v>5039.1000000000004</v>
      </c>
      <c r="J710" s="58">
        <v>4386.1000000000004</v>
      </c>
      <c r="K710" s="58">
        <v>3121.6</v>
      </c>
      <c r="L710" s="61">
        <v>47</v>
      </c>
      <c r="M710" s="58">
        <f t="shared" si="166"/>
        <v>11768981.060000001</v>
      </c>
      <c r="N710" s="58">
        <v>0</v>
      </c>
      <c r="O710" s="58">
        <v>0</v>
      </c>
      <c r="P710" s="58">
        <v>0</v>
      </c>
      <c r="Q710" s="58">
        <f>'Таблица 3 '!C707</f>
        <v>11768981.060000001</v>
      </c>
      <c r="R710" s="58">
        <f t="shared" si="167"/>
        <v>11768981.060000001</v>
      </c>
      <c r="S710" s="58">
        <v>0</v>
      </c>
      <c r="T710" s="67">
        <f t="shared" si="168"/>
        <v>2683.2450377328378</v>
      </c>
      <c r="U710" s="67">
        <v>2683.2450377328378</v>
      </c>
      <c r="V710" s="57" t="s">
        <v>26</v>
      </c>
    </row>
    <row r="711" spans="1:22" ht="45" customHeight="1" x14ac:dyDescent="0.25">
      <c r="A711" s="35">
        <v>43</v>
      </c>
      <c r="B711" s="18" t="s">
        <v>1263</v>
      </c>
      <c r="C711" s="35" t="s">
        <v>23</v>
      </c>
      <c r="D711" s="35">
        <v>1935</v>
      </c>
      <c r="E711" s="35">
        <v>2019</v>
      </c>
      <c r="F711" s="35" t="s">
        <v>399</v>
      </c>
      <c r="G711" s="10">
        <v>2</v>
      </c>
      <c r="H711" s="10">
        <v>2</v>
      </c>
      <c r="I711" s="58">
        <v>555</v>
      </c>
      <c r="J711" s="58">
        <v>499.5</v>
      </c>
      <c r="K711" s="58">
        <v>499.5</v>
      </c>
      <c r="L711" s="61">
        <v>20</v>
      </c>
      <c r="M711" s="58">
        <f>SUM(N711:Q711)</f>
        <v>166833</v>
      </c>
      <c r="N711" s="58">
        <v>0</v>
      </c>
      <c r="O711" s="58">
        <v>0</v>
      </c>
      <c r="P711" s="58">
        <v>0</v>
      </c>
      <c r="Q711" s="58">
        <f>'Таблица 3 '!C708</f>
        <v>166833</v>
      </c>
      <c r="R711" s="58">
        <f>Q711</f>
        <v>166833</v>
      </c>
      <c r="S711" s="58">
        <v>0</v>
      </c>
      <c r="T711" s="67">
        <f>M711/J711</f>
        <v>334</v>
      </c>
      <c r="U711" s="67">
        <v>334</v>
      </c>
      <c r="V711" s="57" t="s">
        <v>26</v>
      </c>
    </row>
    <row r="712" spans="1:22" ht="45" customHeight="1" x14ac:dyDescent="0.25">
      <c r="A712" s="35">
        <v>44</v>
      </c>
      <c r="B712" s="18" t="s">
        <v>627</v>
      </c>
      <c r="C712" s="35" t="s">
        <v>23</v>
      </c>
      <c r="D712" s="35">
        <v>1965</v>
      </c>
      <c r="E712" s="35" t="s">
        <v>22</v>
      </c>
      <c r="F712" s="35" t="s">
        <v>393</v>
      </c>
      <c r="G712" s="10">
        <v>5</v>
      </c>
      <c r="H712" s="10">
        <v>9</v>
      </c>
      <c r="I712" s="58">
        <v>9373.9</v>
      </c>
      <c r="J712" s="58">
        <v>7883.5</v>
      </c>
      <c r="K712" s="58">
        <v>7581.4</v>
      </c>
      <c r="L712" s="61">
        <v>315</v>
      </c>
      <c r="M712" s="58">
        <f t="shared" si="166"/>
        <v>1992110.0450000002</v>
      </c>
      <c r="N712" s="58">
        <v>0</v>
      </c>
      <c r="O712" s="58">
        <v>0</v>
      </c>
      <c r="P712" s="58">
        <v>0</v>
      </c>
      <c r="Q712" s="58">
        <f>'Таблица 3 '!C709</f>
        <v>1992110.0450000002</v>
      </c>
      <c r="R712" s="58">
        <f t="shared" si="167"/>
        <v>1992110.0450000002</v>
      </c>
      <c r="S712" s="58">
        <v>0</v>
      </c>
      <c r="T712" s="67">
        <f t="shared" si="168"/>
        <v>252.69360626625232</v>
      </c>
      <c r="U712" s="67">
        <v>252.69360626625232</v>
      </c>
      <c r="V712" s="57" t="s">
        <v>26</v>
      </c>
    </row>
    <row r="713" spans="1:22" ht="45" customHeight="1" x14ac:dyDescent="0.25">
      <c r="A713" s="35">
        <v>45</v>
      </c>
      <c r="B713" s="18" t="s">
        <v>324</v>
      </c>
      <c r="C713" s="35" t="s">
        <v>23</v>
      </c>
      <c r="D713" s="35">
        <v>1994</v>
      </c>
      <c r="E713" s="35" t="s">
        <v>22</v>
      </c>
      <c r="F713" s="35" t="s">
        <v>393</v>
      </c>
      <c r="G713" s="10">
        <v>5</v>
      </c>
      <c r="H713" s="10">
        <v>5</v>
      </c>
      <c r="I713" s="58">
        <v>4752.3</v>
      </c>
      <c r="J713" s="58">
        <v>3409.2</v>
      </c>
      <c r="K713" s="58">
        <v>3337.9</v>
      </c>
      <c r="L713" s="61">
        <v>168</v>
      </c>
      <c r="M713" s="58">
        <f t="shared" si="166"/>
        <v>6529538.4839999992</v>
      </c>
      <c r="N713" s="58">
        <v>0</v>
      </c>
      <c r="O713" s="58">
        <v>0</v>
      </c>
      <c r="P713" s="58">
        <v>0</v>
      </c>
      <c r="Q713" s="58">
        <f>'Таблица 3 '!C710</f>
        <v>6529538.4839999992</v>
      </c>
      <c r="R713" s="58">
        <f t="shared" si="167"/>
        <v>6529538.4839999992</v>
      </c>
      <c r="S713" s="58">
        <v>0</v>
      </c>
      <c r="T713" s="67">
        <f t="shared" si="168"/>
        <v>1915.27</v>
      </c>
      <c r="U713" s="67">
        <v>1915.27</v>
      </c>
      <c r="V713" s="57" t="s">
        <v>26</v>
      </c>
    </row>
    <row r="714" spans="1:22" ht="45" customHeight="1" x14ac:dyDescent="0.25">
      <c r="A714" s="35">
        <v>46</v>
      </c>
      <c r="B714" s="18" t="s">
        <v>688</v>
      </c>
      <c r="C714" s="35" t="s">
        <v>23</v>
      </c>
      <c r="D714" s="35">
        <v>1994</v>
      </c>
      <c r="E714" s="35" t="s">
        <v>22</v>
      </c>
      <c r="F714" s="35" t="s">
        <v>414</v>
      </c>
      <c r="G714" s="10">
        <v>9</v>
      </c>
      <c r="H714" s="10">
        <v>9</v>
      </c>
      <c r="I714" s="58">
        <v>8752</v>
      </c>
      <c r="J714" s="58">
        <v>8752</v>
      </c>
      <c r="K714" s="58">
        <v>8752</v>
      </c>
      <c r="L714" s="61">
        <v>153</v>
      </c>
      <c r="M714" s="58">
        <f t="shared" si="166"/>
        <v>13888304.399999999</v>
      </c>
      <c r="N714" s="58">
        <v>0</v>
      </c>
      <c r="O714" s="58">
        <v>0</v>
      </c>
      <c r="P714" s="58">
        <v>0</v>
      </c>
      <c r="Q714" s="58">
        <f>'Таблица 3 '!C711</f>
        <v>13888304.399999999</v>
      </c>
      <c r="R714" s="58">
        <f t="shared" si="167"/>
        <v>13888304.399999999</v>
      </c>
      <c r="S714" s="58">
        <v>0</v>
      </c>
      <c r="T714" s="67">
        <f t="shared" si="168"/>
        <v>1586.8720749542961</v>
      </c>
      <c r="U714" s="67">
        <v>1586.8720749542961</v>
      </c>
      <c r="V714" s="57" t="s">
        <v>26</v>
      </c>
    </row>
    <row r="715" spans="1:22" ht="45" customHeight="1" x14ac:dyDescent="0.25">
      <c r="A715" s="35">
        <v>47</v>
      </c>
      <c r="B715" s="18" t="s">
        <v>266</v>
      </c>
      <c r="C715" s="35" t="s">
        <v>23</v>
      </c>
      <c r="D715" s="35">
        <v>1984</v>
      </c>
      <c r="E715" s="35" t="s">
        <v>22</v>
      </c>
      <c r="F715" s="35" t="s">
        <v>87</v>
      </c>
      <c r="G715" s="10">
        <v>5</v>
      </c>
      <c r="H715" s="10">
        <v>4</v>
      </c>
      <c r="I715" s="58">
        <v>4013.12</v>
      </c>
      <c r="J715" s="58">
        <v>2895.1</v>
      </c>
      <c r="K715" s="58">
        <v>2850.7</v>
      </c>
      <c r="L715" s="61">
        <v>111</v>
      </c>
      <c r="M715" s="58">
        <f t="shared" si="166"/>
        <v>1121069.5730000001</v>
      </c>
      <c r="N715" s="58">
        <v>0</v>
      </c>
      <c r="O715" s="58">
        <v>0</v>
      </c>
      <c r="P715" s="58">
        <v>0</v>
      </c>
      <c r="Q715" s="58">
        <f>'Таблица 3 '!C712</f>
        <v>1121069.5730000001</v>
      </c>
      <c r="R715" s="58">
        <f t="shared" si="167"/>
        <v>1121069.5730000001</v>
      </c>
      <c r="S715" s="58">
        <v>0</v>
      </c>
      <c r="T715" s="67">
        <f t="shared" si="168"/>
        <v>387.23</v>
      </c>
      <c r="U715" s="67">
        <v>387.23</v>
      </c>
      <c r="V715" s="57" t="s">
        <v>26</v>
      </c>
    </row>
    <row r="716" spans="1:22" ht="45" customHeight="1" x14ac:dyDescent="0.25">
      <c r="A716" s="35">
        <v>48</v>
      </c>
      <c r="B716" s="18" t="s">
        <v>696</v>
      </c>
      <c r="C716" s="35" t="s">
        <v>23</v>
      </c>
      <c r="D716" s="35">
        <v>1989</v>
      </c>
      <c r="E716" s="35" t="s">
        <v>22</v>
      </c>
      <c r="F716" s="35" t="s">
        <v>414</v>
      </c>
      <c r="G716" s="10">
        <v>10</v>
      </c>
      <c r="H716" s="10">
        <v>10</v>
      </c>
      <c r="I716" s="58">
        <v>3862.3</v>
      </c>
      <c r="J716" s="58">
        <v>3862.3</v>
      </c>
      <c r="K716" s="58">
        <v>3862.3</v>
      </c>
      <c r="L716" s="61">
        <v>145</v>
      </c>
      <c r="M716" s="58">
        <f t="shared" si="166"/>
        <v>8835958.7100000009</v>
      </c>
      <c r="N716" s="58">
        <v>0</v>
      </c>
      <c r="O716" s="58">
        <v>0</v>
      </c>
      <c r="P716" s="58">
        <v>0</v>
      </c>
      <c r="Q716" s="58">
        <f>'Таблица 3 '!C713</f>
        <v>8835958.7100000009</v>
      </c>
      <c r="R716" s="58">
        <f t="shared" si="167"/>
        <v>8835958.7100000009</v>
      </c>
      <c r="S716" s="58">
        <v>0</v>
      </c>
      <c r="T716" s="67">
        <f t="shared" si="168"/>
        <v>2287.7453097895036</v>
      </c>
      <c r="U716" s="67">
        <v>2287.7453097895036</v>
      </c>
      <c r="V716" s="57" t="s">
        <v>26</v>
      </c>
    </row>
    <row r="717" spans="1:22" ht="45" customHeight="1" x14ac:dyDescent="0.25">
      <c r="A717" s="35">
        <v>49</v>
      </c>
      <c r="B717" s="18" t="s">
        <v>302</v>
      </c>
      <c r="C717" s="35" t="s">
        <v>23</v>
      </c>
      <c r="D717" s="35">
        <v>1993</v>
      </c>
      <c r="E717" s="35">
        <v>2020</v>
      </c>
      <c r="F717" s="35" t="s">
        <v>393</v>
      </c>
      <c r="G717" s="10">
        <v>5</v>
      </c>
      <c r="H717" s="10">
        <v>3</v>
      </c>
      <c r="I717" s="58">
        <v>2839.4</v>
      </c>
      <c r="J717" s="58">
        <v>2679.6</v>
      </c>
      <c r="K717" s="58">
        <v>1931.4</v>
      </c>
      <c r="L717" s="61">
        <v>120</v>
      </c>
      <c r="M717" s="58">
        <f t="shared" si="166"/>
        <v>5132157.4919999996</v>
      </c>
      <c r="N717" s="58">
        <v>0</v>
      </c>
      <c r="O717" s="58">
        <v>0</v>
      </c>
      <c r="P717" s="58">
        <v>0</v>
      </c>
      <c r="Q717" s="58">
        <f>'Таблица 3 '!C714</f>
        <v>5132157.4919999996</v>
      </c>
      <c r="R717" s="58">
        <f t="shared" si="167"/>
        <v>5132157.4919999996</v>
      </c>
      <c r="S717" s="58">
        <v>0</v>
      </c>
      <c r="T717" s="67">
        <f t="shared" si="168"/>
        <v>1915.27</v>
      </c>
      <c r="U717" s="67">
        <v>1915.27</v>
      </c>
      <c r="V717" s="57" t="s">
        <v>26</v>
      </c>
    </row>
    <row r="718" spans="1:22" ht="45" customHeight="1" x14ac:dyDescent="0.25">
      <c r="A718" s="35">
        <v>50</v>
      </c>
      <c r="B718" s="18" t="s">
        <v>268</v>
      </c>
      <c r="C718" s="35" t="s">
        <v>23</v>
      </c>
      <c r="D718" s="35">
        <v>1973</v>
      </c>
      <c r="E718" s="35" t="s">
        <v>22</v>
      </c>
      <c r="F718" s="35" t="s">
        <v>87</v>
      </c>
      <c r="G718" s="10">
        <v>5</v>
      </c>
      <c r="H718" s="10">
        <v>5</v>
      </c>
      <c r="I718" s="58">
        <v>4485.3999999999996</v>
      </c>
      <c r="J718" s="58">
        <v>4431.7</v>
      </c>
      <c r="K718" s="58">
        <v>4236.6000000000004</v>
      </c>
      <c r="L718" s="61">
        <v>199</v>
      </c>
      <c r="M718" s="58">
        <f t="shared" si="166"/>
        <v>1264496.9609999999</v>
      </c>
      <c r="N718" s="58">
        <v>0</v>
      </c>
      <c r="O718" s="58">
        <v>0</v>
      </c>
      <c r="P718" s="58">
        <v>0</v>
      </c>
      <c r="Q718" s="58">
        <f>'Таблица 3 '!C715</f>
        <v>1264496.9609999999</v>
      </c>
      <c r="R718" s="58">
        <f t="shared" si="167"/>
        <v>1264496.9609999999</v>
      </c>
      <c r="S718" s="58">
        <v>0</v>
      </c>
      <c r="T718" s="67">
        <f t="shared" si="168"/>
        <v>285.33</v>
      </c>
      <c r="U718" s="67">
        <v>285.33</v>
      </c>
      <c r="V718" s="57" t="s">
        <v>26</v>
      </c>
    </row>
    <row r="719" spans="1:22" ht="45" customHeight="1" x14ac:dyDescent="0.25">
      <c r="A719" s="35">
        <v>51</v>
      </c>
      <c r="B719" s="18" t="s">
        <v>734</v>
      </c>
      <c r="C719" s="35" t="s">
        <v>23</v>
      </c>
      <c r="D719" s="35">
        <v>1996</v>
      </c>
      <c r="E719" s="35" t="s">
        <v>22</v>
      </c>
      <c r="F719" s="35" t="s">
        <v>393</v>
      </c>
      <c r="G719" s="10">
        <v>9</v>
      </c>
      <c r="H719" s="10">
        <v>9</v>
      </c>
      <c r="I719" s="58">
        <v>10131.4</v>
      </c>
      <c r="J719" s="58">
        <v>9854.6</v>
      </c>
      <c r="K719" s="58">
        <v>9854.6</v>
      </c>
      <c r="L719" s="61">
        <v>225</v>
      </c>
      <c r="M719" s="58">
        <f t="shared" si="166"/>
        <v>2126327.04</v>
      </c>
      <c r="N719" s="58">
        <v>0</v>
      </c>
      <c r="O719" s="58">
        <v>0</v>
      </c>
      <c r="P719" s="58">
        <v>0</v>
      </c>
      <c r="Q719" s="58">
        <f>'Таблица 3 '!C716</f>
        <v>2126327.04</v>
      </c>
      <c r="R719" s="58">
        <f t="shared" si="167"/>
        <v>2126327.04</v>
      </c>
      <c r="S719" s="58">
        <v>0</v>
      </c>
      <c r="T719" s="67">
        <f t="shared" si="168"/>
        <v>215.76999979704908</v>
      </c>
      <c r="U719" s="67">
        <v>215.76999979704908</v>
      </c>
      <c r="V719" s="57" t="s">
        <v>26</v>
      </c>
    </row>
    <row r="720" spans="1:22" ht="45" customHeight="1" x14ac:dyDescent="0.25">
      <c r="A720" s="35">
        <v>52</v>
      </c>
      <c r="B720" s="18" t="s">
        <v>305</v>
      </c>
      <c r="C720" s="35" t="s">
        <v>23</v>
      </c>
      <c r="D720" s="35">
        <v>1976</v>
      </c>
      <c r="E720" s="35" t="s">
        <v>22</v>
      </c>
      <c r="F720" s="35" t="s">
        <v>393</v>
      </c>
      <c r="G720" s="10">
        <v>5</v>
      </c>
      <c r="H720" s="10">
        <v>8</v>
      </c>
      <c r="I720" s="58">
        <v>8222.18</v>
      </c>
      <c r="J720" s="58">
        <v>6003.9</v>
      </c>
      <c r="K720" s="58">
        <v>5960.8</v>
      </c>
      <c r="L720" s="61">
        <v>235</v>
      </c>
      <c r="M720" s="58">
        <f t="shared" si="166"/>
        <v>23176554.974999998</v>
      </c>
      <c r="N720" s="58">
        <v>0</v>
      </c>
      <c r="O720" s="58">
        <v>0</v>
      </c>
      <c r="P720" s="58">
        <v>0</v>
      </c>
      <c r="Q720" s="58">
        <f>'Таблица 3 '!C717</f>
        <v>23176554.974999998</v>
      </c>
      <c r="R720" s="58">
        <f t="shared" si="167"/>
        <v>23176554.974999998</v>
      </c>
      <c r="S720" s="58">
        <v>0</v>
      </c>
      <c r="T720" s="67">
        <f t="shared" si="168"/>
        <v>3860.25</v>
      </c>
      <c r="U720" s="67">
        <v>3860.25</v>
      </c>
      <c r="V720" s="57" t="s">
        <v>26</v>
      </c>
    </row>
    <row r="721" spans="1:22" ht="45" customHeight="1" x14ac:dyDescent="0.25">
      <c r="A721" s="35">
        <v>53</v>
      </c>
      <c r="B721" s="18" t="s">
        <v>843</v>
      </c>
      <c r="C721" s="35" t="s">
        <v>23</v>
      </c>
      <c r="D721" s="35">
        <v>1994</v>
      </c>
      <c r="E721" s="35" t="s">
        <v>22</v>
      </c>
      <c r="F721" s="35" t="s">
        <v>414</v>
      </c>
      <c r="G721" s="10">
        <v>10</v>
      </c>
      <c r="H721" s="10">
        <v>10</v>
      </c>
      <c r="I721" s="58">
        <v>11741.83</v>
      </c>
      <c r="J721" s="58">
        <v>11085.53</v>
      </c>
      <c r="K721" s="58">
        <v>11085.53</v>
      </c>
      <c r="L721" s="61">
        <v>322</v>
      </c>
      <c r="M721" s="58">
        <f t="shared" si="166"/>
        <v>26639560.559999999</v>
      </c>
      <c r="N721" s="58">
        <v>0</v>
      </c>
      <c r="O721" s="58">
        <v>0</v>
      </c>
      <c r="P721" s="58">
        <v>0</v>
      </c>
      <c r="Q721" s="58">
        <f>'Таблица 3 '!C718</f>
        <v>26639560.559999999</v>
      </c>
      <c r="R721" s="58">
        <f t="shared" si="167"/>
        <v>26639560.559999999</v>
      </c>
      <c r="S721" s="58">
        <v>0</v>
      </c>
      <c r="T721" s="67">
        <f t="shared" si="168"/>
        <v>2403.0930916248476</v>
      </c>
      <c r="U721" s="67">
        <v>2403.0930916248476</v>
      </c>
      <c r="V721" s="57" t="s">
        <v>26</v>
      </c>
    </row>
    <row r="722" spans="1:22" ht="45" customHeight="1" x14ac:dyDescent="0.25">
      <c r="A722" s="35">
        <v>54</v>
      </c>
      <c r="B722" s="18" t="s">
        <v>689</v>
      </c>
      <c r="C722" s="35" t="s">
        <v>23</v>
      </c>
      <c r="D722" s="35">
        <v>1994</v>
      </c>
      <c r="E722" s="35" t="s">
        <v>22</v>
      </c>
      <c r="F722" s="35" t="s">
        <v>414</v>
      </c>
      <c r="G722" s="10">
        <v>10</v>
      </c>
      <c r="H722" s="10">
        <v>10</v>
      </c>
      <c r="I722" s="58">
        <v>4263</v>
      </c>
      <c r="J722" s="58">
        <v>4263</v>
      </c>
      <c r="K722" s="58">
        <v>4263</v>
      </c>
      <c r="L722" s="61">
        <v>163</v>
      </c>
      <c r="M722" s="58">
        <f t="shared" si="166"/>
        <v>4921122.63</v>
      </c>
      <c r="N722" s="58">
        <v>0</v>
      </c>
      <c r="O722" s="58">
        <v>0</v>
      </c>
      <c r="P722" s="58">
        <v>0</v>
      </c>
      <c r="Q722" s="58">
        <f>'Таблица 3 '!C719</f>
        <v>4921122.63</v>
      </c>
      <c r="R722" s="58">
        <f t="shared" si="167"/>
        <v>4921122.63</v>
      </c>
      <c r="S722" s="58">
        <v>0</v>
      </c>
      <c r="T722" s="67">
        <f t="shared" si="168"/>
        <v>1154.3801618578466</v>
      </c>
      <c r="U722" s="67">
        <v>1154.3801618578466</v>
      </c>
      <c r="V722" s="57" t="s">
        <v>26</v>
      </c>
    </row>
    <row r="723" spans="1:22" ht="45" customHeight="1" x14ac:dyDescent="0.25">
      <c r="A723" s="35">
        <v>55</v>
      </c>
      <c r="B723" s="18" t="s">
        <v>735</v>
      </c>
      <c r="C723" s="35" t="s">
        <v>23</v>
      </c>
      <c r="D723" s="35">
        <v>1996</v>
      </c>
      <c r="E723" s="35" t="s">
        <v>22</v>
      </c>
      <c r="F723" s="35" t="s">
        <v>393</v>
      </c>
      <c r="G723" s="10">
        <v>10</v>
      </c>
      <c r="H723" s="10">
        <v>10</v>
      </c>
      <c r="I723" s="58">
        <v>9895.2999999999993</v>
      </c>
      <c r="J723" s="58">
        <v>9895.2999999999993</v>
      </c>
      <c r="K723" s="58">
        <v>9895.2999999999993</v>
      </c>
      <c r="L723" s="61">
        <v>478</v>
      </c>
      <c r="M723" s="58">
        <f t="shared" si="166"/>
        <v>2135108.88</v>
      </c>
      <c r="N723" s="58">
        <v>0</v>
      </c>
      <c r="O723" s="58">
        <v>0</v>
      </c>
      <c r="P723" s="58">
        <v>0</v>
      </c>
      <c r="Q723" s="58">
        <f>'Таблица 3 '!C720</f>
        <v>2135108.88</v>
      </c>
      <c r="R723" s="58">
        <f t="shared" si="167"/>
        <v>2135108.88</v>
      </c>
      <c r="S723" s="58">
        <v>0</v>
      </c>
      <c r="T723" s="67">
        <f t="shared" si="168"/>
        <v>215.76999989894193</v>
      </c>
      <c r="U723" s="67">
        <v>215.76999989894193</v>
      </c>
      <c r="V723" s="57" t="s">
        <v>26</v>
      </c>
    </row>
    <row r="724" spans="1:22" ht="45" customHeight="1" x14ac:dyDescent="0.25">
      <c r="A724" s="35">
        <v>56</v>
      </c>
      <c r="B724" s="18" t="s">
        <v>312</v>
      </c>
      <c r="C724" s="35" t="s">
        <v>23</v>
      </c>
      <c r="D724" s="35">
        <v>1994</v>
      </c>
      <c r="E724" s="35">
        <v>2020</v>
      </c>
      <c r="F724" s="35" t="s">
        <v>87</v>
      </c>
      <c r="G724" s="10">
        <v>10</v>
      </c>
      <c r="H724" s="10">
        <v>1</v>
      </c>
      <c r="I724" s="58">
        <v>3621.9</v>
      </c>
      <c r="J724" s="58">
        <v>2672</v>
      </c>
      <c r="K724" s="58">
        <v>2672</v>
      </c>
      <c r="L724" s="61">
        <v>89</v>
      </c>
      <c r="M724" s="58">
        <f t="shared" si="166"/>
        <v>18844787.68</v>
      </c>
      <c r="N724" s="58">
        <v>0</v>
      </c>
      <c r="O724" s="58">
        <v>0</v>
      </c>
      <c r="P724" s="58">
        <v>0</v>
      </c>
      <c r="Q724" s="58">
        <f>'Таблица 3 '!C721</f>
        <v>18844787.68</v>
      </c>
      <c r="R724" s="58">
        <f t="shared" si="167"/>
        <v>18844787.68</v>
      </c>
      <c r="S724" s="58">
        <v>0</v>
      </c>
      <c r="T724" s="67">
        <f t="shared" si="168"/>
        <v>7052.69</v>
      </c>
      <c r="U724" s="67">
        <v>7052.69</v>
      </c>
      <c r="V724" s="57" t="s">
        <v>26</v>
      </c>
    </row>
    <row r="725" spans="1:22" ht="45" customHeight="1" x14ac:dyDescent="0.25">
      <c r="A725" s="35">
        <v>57</v>
      </c>
      <c r="B725" s="18" t="s">
        <v>120</v>
      </c>
      <c r="C725" s="35" t="s">
        <v>23</v>
      </c>
      <c r="D725" s="35" t="s">
        <v>149</v>
      </c>
      <c r="E725" s="35" t="s">
        <v>22</v>
      </c>
      <c r="F725" s="35" t="s">
        <v>393</v>
      </c>
      <c r="G725" s="10">
        <v>2</v>
      </c>
      <c r="H725" s="10">
        <v>1</v>
      </c>
      <c r="I725" s="58">
        <v>508.9</v>
      </c>
      <c r="J725" s="58">
        <v>279</v>
      </c>
      <c r="K725" s="58">
        <v>242.4</v>
      </c>
      <c r="L725" s="61">
        <v>11</v>
      </c>
      <c r="M725" s="58">
        <f t="shared" si="166"/>
        <v>194981.94</v>
      </c>
      <c r="N725" s="58">
        <v>0</v>
      </c>
      <c r="O725" s="58">
        <v>0</v>
      </c>
      <c r="P725" s="58">
        <v>0</v>
      </c>
      <c r="Q725" s="58">
        <f>'Таблица 3 '!C722</f>
        <v>194981.94</v>
      </c>
      <c r="R725" s="58">
        <f t="shared" si="167"/>
        <v>194981.94</v>
      </c>
      <c r="S725" s="58">
        <v>0</v>
      </c>
      <c r="T725" s="67">
        <f t="shared" si="168"/>
        <v>698.86</v>
      </c>
      <c r="U725" s="67">
        <v>698.86</v>
      </c>
      <c r="V725" s="57" t="s">
        <v>26</v>
      </c>
    </row>
    <row r="726" spans="1:22" ht="45" customHeight="1" x14ac:dyDescent="0.25">
      <c r="A726" s="35">
        <v>58</v>
      </c>
      <c r="B726" s="18" t="s">
        <v>917</v>
      </c>
      <c r="C726" s="35" t="s">
        <v>23</v>
      </c>
      <c r="D726" s="35">
        <v>1994</v>
      </c>
      <c r="E726" s="35" t="s">
        <v>22</v>
      </c>
      <c r="F726" s="35" t="s">
        <v>393</v>
      </c>
      <c r="G726" s="10">
        <v>2</v>
      </c>
      <c r="H726" s="10">
        <v>1</v>
      </c>
      <c r="I726" s="58">
        <v>9550.9</v>
      </c>
      <c r="J726" s="58">
        <v>8094.3</v>
      </c>
      <c r="K726" s="58">
        <v>8024.5</v>
      </c>
      <c r="L726" s="61">
        <v>243</v>
      </c>
      <c r="M726" s="58">
        <f t="shared" si="166"/>
        <v>18065978.170000002</v>
      </c>
      <c r="N726" s="58">
        <v>0</v>
      </c>
      <c r="O726" s="58">
        <v>0</v>
      </c>
      <c r="P726" s="58">
        <v>0</v>
      </c>
      <c r="Q726" s="58">
        <f>'Таблица 3 '!C723</f>
        <v>18065978.170000002</v>
      </c>
      <c r="R726" s="58">
        <f t="shared" si="167"/>
        <v>18065978.170000002</v>
      </c>
      <c r="S726" s="58">
        <v>0</v>
      </c>
      <c r="T726" s="67">
        <f t="shared" si="168"/>
        <v>2231.9382985557741</v>
      </c>
      <c r="U726" s="67">
        <v>2231.9382985557741</v>
      </c>
      <c r="V726" s="57" t="s">
        <v>26</v>
      </c>
    </row>
    <row r="727" spans="1:22" ht="45" customHeight="1" x14ac:dyDescent="0.25">
      <c r="A727" s="35">
        <v>59</v>
      </c>
      <c r="B727" s="18" t="s">
        <v>320</v>
      </c>
      <c r="C727" s="35" t="s">
        <v>23</v>
      </c>
      <c r="D727" s="35">
        <v>1968</v>
      </c>
      <c r="E727" s="35">
        <v>2021</v>
      </c>
      <c r="F727" s="35" t="s">
        <v>393</v>
      </c>
      <c r="G727" s="10">
        <v>5</v>
      </c>
      <c r="H727" s="10">
        <v>4</v>
      </c>
      <c r="I727" s="58">
        <v>4187.2</v>
      </c>
      <c r="J727" s="58">
        <v>4083.7</v>
      </c>
      <c r="K727" s="58">
        <v>3665.7</v>
      </c>
      <c r="L727" s="61">
        <v>108</v>
      </c>
      <c r="M727" s="58">
        <f t="shared" si="166"/>
        <v>13215465.755000001</v>
      </c>
      <c r="N727" s="58">
        <v>0</v>
      </c>
      <c r="O727" s="58">
        <v>0</v>
      </c>
      <c r="P727" s="58">
        <v>0</v>
      </c>
      <c r="Q727" s="58">
        <f>'Таблица 3 '!C724</f>
        <v>13215465.755000001</v>
      </c>
      <c r="R727" s="58">
        <f t="shared" si="167"/>
        <v>13215465.755000001</v>
      </c>
      <c r="S727" s="58">
        <v>0</v>
      </c>
      <c r="T727" s="67">
        <f t="shared" si="168"/>
        <v>3236.1500000000005</v>
      </c>
      <c r="U727" s="67">
        <v>3236.1500000000005</v>
      </c>
      <c r="V727" s="57" t="s">
        <v>26</v>
      </c>
    </row>
    <row r="728" spans="1:22" ht="45" customHeight="1" x14ac:dyDescent="0.25">
      <c r="A728" s="35">
        <v>60</v>
      </c>
      <c r="B728" s="18" t="s">
        <v>318</v>
      </c>
      <c r="C728" s="35" t="s">
        <v>23</v>
      </c>
      <c r="D728" s="35">
        <v>1991</v>
      </c>
      <c r="E728" s="35" t="s">
        <v>22</v>
      </c>
      <c r="F728" s="35" t="s">
        <v>87</v>
      </c>
      <c r="G728" s="10">
        <v>10</v>
      </c>
      <c r="H728" s="10">
        <v>2</v>
      </c>
      <c r="I728" s="58">
        <v>5027.3999999999996</v>
      </c>
      <c r="J728" s="58">
        <v>4880.6000000000004</v>
      </c>
      <c r="K728" s="58">
        <v>4692.6000000000004</v>
      </c>
      <c r="L728" s="61">
        <v>189</v>
      </c>
      <c r="M728" s="58">
        <f t="shared" si="166"/>
        <v>34421358.814000003</v>
      </c>
      <c r="N728" s="58">
        <v>0</v>
      </c>
      <c r="O728" s="58">
        <v>0</v>
      </c>
      <c r="P728" s="58">
        <v>0</v>
      </c>
      <c r="Q728" s="58">
        <f>'Таблица 3 '!C725</f>
        <v>34421358.814000003</v>
      </c>
      <c r="R728" s="58">
        <f t="shared" si="167"/>
        <v>34421358.814000003</v>
      </c>
      <c r="S728" s="58">
        <v>0</v>
      </c>
      <c r="T728" s="67">
        <f t="shared" si="168"/>
        <v>7052.6900000000005</v>
      </c>
      <c r="U728" s="67">
        <v>7052.6900000000005</v>
      </c>
      <c r="V728" s="57" t="s">
        <v>26</v>
      </c>
    </row>
    <row r="729" spans="1:22" s="9" customFormat="1" ht="29.25" customHeight="1" x14ac:dyDescent="0.25">
      <c r="A729" s="45" t="s">
        <v>481</v>
      </c>
      <c r="B729" s="45"/>
      <c r="C729" s="56" t="s">
        <v>226</v>
      </c>
      <c r="D729" s="56" t="s">
        <v>226</v>
      </c>
      <c r="E729" s="56" t="s">
        <v>226</v>
      </c>
      <c r="F729" s="56" t="s">
        <v>226</v>
      </c>
      <c r="G729" s="21" t="s">
        <v>226</v>
      </c>
      <c r="H729" s="21" t="s">
        <v>226</v>
      </c>
      <c r="I729" s="59">
        <f>SUM(I730:I733)</f>
        <v>4055.0600000000004</v>
      </c>
      <c r="J729" s="59">
        <f t="shared" ref="J729:S729" si="169">SUM(J730:J733)</f>
        <v>3628.6099999999997</v>
      </c>
      <c r="K729" s="59">
        <f t="shared" si="169"/>
        <v>3097.1400000000003</v>
      </c>
      <c r="L729" s="60">
        <f t="shared" si="169"/>
        <v>140</v>
      </c>
      <c r="M729" s="59">
        <f t="shared" si="169"/>
        <v>2679677.4726</v>
      </c>
      <c r="N729" s="59">
        <f t="shared" si="169"/>
        <v>0</v>
      </c>
      <c r="O729" s="59">
        <f t="shared" si="169"/>
        <v>0</v>
      </c>
      <c r="P729" s="59">
        <f t="shared" si="169"/>
        <v>0</v>
      </c>
      <c r="Q729" s="59">
        <f t="shared" si="169"/>
        <v>2679677.4726</v>
      </c>
      <c r="R729" s="59">
        <f t="shared" si="169"/>
        <v>2679677.4726</v>
      </c>
      <c r="S729" s="59">
        <f t="shared" si="169"/>
        <v>0</v>
      </c>
      <c r="T729" s="68" t="s">
        <v>22</v>
      </c>
      <c r="U729" s="68" t="s">
        <v>22</v>
      </c>
      <c r="V729" s="62" t="s">
        <v>22</v>
      </c>
    </row>
    <row r="730" spans="1:22" ht="45.75" customHeight="1" x14ac:dyDescent="0.25">
      <c r="A730" s="35">
        <v>1</v>
      </c>
      <c r="B730" s="18" t="s">
        <v>64</v>
      </c>
      <c r="C730" s="35" t="s">
        <v>23</v>
      </c>
      <c r="D730" s="35" t="s">
        <v>71</v>
      </c>
      <c r="E730" s="35" t="s">
        <v>22</v>
      </c>
      <c r="F730" s="35" t="s">
        <v>393</v>
      </c>
      <c r="G730" s="10">
        <v>3</v>
      </c>
      <c r="H730" s="10">
        <v>1</v>
      </c>
      <c r="I730" s="58">
        <v>760.81</v>
      </c>
      <c r="J730" s="58">
        <v>727.02</v>
      </c>
      <c r="K730" s="58">
        <v>616.72</v>
      </c>
      <c r="L730" s="61">
        <v>22</v>
      </c>
      <c r="M730" s="58">
        <f>SUM(N730:Q730)</f>
        <v>364513.28759999998</v>
      </c>
      <c r="N730" s="58">
        <v>0</v>
      </c>
      <c r="O730" s="58">
        <v>0</v>
      </c>
      <c r="P730" s="58">
        <v>0</v>
      </c>
      <c r="Q730" s="58">
        <f>'Таблица 3 '!C727</f>
        <v>364513.28759999998</v>
      </c>
      <c r="R730" s="58">
        <f>Q730</f>
        <v>364513.28759999998</v>
      </c>
      <c r="S730" s="58">
        <v>0</v>
      </c>
      <c r="T730" s="67">
        <f>M730/J730</f>
        <v>501.38</v>
      </c>
      <c r="U730" s="67">
        <v>501.38</v>
      </c>
      <c r="V730" s="57" t="s">
        <v>26</v>
      </c>
    </row>
    <row r="731" spans="1:22" ht="45.75" customHeight="1" x14ac:dyDescent="0.25">
      <c r="A731" s="35">
        <v>2</v>
      </c>
      <c r="B731" s="18" t="s">
        <v>69</v>
      </c>
      <c r="C731" s="35" t="s">
        <v>23</v>
      </c>
      <c r="D731" s="35" t="s">
        <v>70</v>
      </c>
      <c r="E731" s="35" t="s">
        <v>22</v>
      </c>
      <c r="F731" s="35" t="s">
        <v>393</v>
      </c>
      <c r="G731" s="10">
        <v>2</v>
      </c>
      <c r="H731" s="10">
        <v>2</v>
      </c>
      <c r="I731" s="58">
        <v>474.12</v>
      </c>
      <c r="J731" s="58">
        <v>410.39</v>
      </c>
      <c r="K731" s="58">
        <v>410.39</v>
      </c>
      <c r="L731" s="61">
        <v>16</v>
      </c>
      <c r="M731" s="58">
        <f>SUM(N731:Q731)</f>
        <v>1066126.3289999999</v>
      </c>
      <c r="N731" s="58">
        <v>0</v>
      </c>
      <c r="O731" s="58">
        <v>0</v>
      </c>
      <c r="P731" s="58">
        <v>0</v>
      </c>
      <c r="Q731" s="58">
        <f>'Таблица 3 '!C728</f>
        <v>1066126.3289999999</v>
      </c>
      <c r="R731" s="58">
        <f>Q731</f>
        <v>1066126.3289999999</v>
      </c>
      <c r="S731" s="58">
        <v>0</v>
      </c>
      <c r="T731" s="67">
        <f>M731/J731</f>
        <v>2597.8370062623358</v>
      </c>
      <c r="U731" s="67">
        <v>2597.8370062623358</v>
      </c>
      <c r="V731" s="57" t="s">
        <v>26</v>
      </c>
    </row>
    <row r="732" spans="1:22" ht="45.75" customHeight="1" x14ac:dyDescent="0.25">
      <c r="A732" s="35">
        <v>3</v>
      </c>
      <c r="B732" s="18" t="s">
        <v>66</v>
      </c>
      <c r="C732" s="35" t="s">
        <v>23</v>
      </c>
      <c r="D732" s="35" t="s">
        <v>72</v>
      </c>
      <c r="E732" s="35" t="s">
        <v>22</v>
      </c>
      <c r="F732" s="35" t="s">
        <v>393</v>
      </c>
      <c r="G732" s="10">
        <v>2</v>
      </c>
      <c r="H732" s="10">
        <v>3</v>
      </c>
      <c r="I732" s="58">
        <v>1106.2</v>
      </c>
      <c r="J732" s="58">
        <v>925.64</v>
      </c>
      <c r="K732" s="58">
        <v>727.51</v>
      </c>
      <c r="L732" s="61">
        <v>40</v>
      </c>
      <c r="M732" s="58">
        <f>SUM(N732:Q732)</f>
        <v>464097.38319999998</v>
      </c>
      <c r="N732" s="58">
        <v>0</v>
      </c>
      <c r="O732" s="58">
        <v>0</v>
      </c>
      <c r="P732" s="58">
        <v>0</v>
      </c>
      <c r="Q732" s="58">
        <f>'Таблица 3 '!C729</f>
        <v>464097.38319999998</v>
      </c>
      <c r="R732" s="58">
        <f>Q732</f>
        <v>464097.38319999998</v>
      </c>
      <c r="S732" s="58">
        <v>0</v>
      </c>
      <c r="T732" s="67">
        <f>M732/J732</f>
        <v>501.38</v>
      </c>
      <c r="U732" s="67">
        <v>501.38</v>
      </c>
      <c r="V732" s="57" t="s">
        <v>26</v>
      </c>
    </row>
    <row r="733" spans="1:22" ht="45.75" customHeight="1" x14ac:dyDescent="0.25">
      <c r="A733" s="35">
        <v>4</v>
      </c>
      <c r="B733" s="18" t="s">
        <v>65</v>
      </c>
      <c r="C733" s="35" t="s">
        <v>23</v>
      </c>
      <c r="D733" s="35" t="s">
        <v>71</v>
      </c>
      <c r="E733" s="35" t="s">
        <v>22</v>
      </c>
      <c r="F733" s="35" t="s">
        <v>393</v>
      </c>
      <c r="G733" s="10">
        <v>3</v>
      </c>
      <c r="H733" s="10">
        <v>3</v>
      </c>
      <c r="I733" s="58">
        <v>1713.93</v>
      </c>
      <c r="J733" s="58">
        <v>1565.56</v>
      </c>
      <c r="K733" s="58">
        <v>1342.52</v>
      </c>
      <c r="L733" s="61">
        <v>62</v>
      </c>
      <c r="M733" s="58">
        <f>SUM(N733:Q733)</f>
        <v>784940.47279999999</v>
      </c>
      <c r="N733" s="58">
        <v>0</v>
      </c>
      <c r="O733" s="58">
        <v>0</v>
      </c>
      <c r="P733" s="58">
        <v>0</v>
      </c>
      <c r="Q733" s="58">
        <f>'Таблица 3 '!C730</f>
        <v>784940.47279999999</v>
      </c>
      <c r="R733" s="58">
        <f>Q733</f>
        <v>784940.47279999999</v>
      </c>
      <c r="S733" s="58">
        <v>0</v>
      </c>
      <c r="T733" s="67">
        <f>M733/J733</f>
        <v>501.38</v>
      </c>
      <c r="U733" s="67">
        <v>501.38</v>
      </c>
      <c r="V733" s="57" t="s">
        <v>26</v>
      </c>
    </row>
    <row r="734" spans="1:22" s="9" customFormat="1" ht="27.75" customHeight="1" x14ac:dyDescent="0.25">
      <c r="A734" s="45" t="s">
        <v>1246</v>
      </c>
      <c r="B734" s="45"/>
      <c r="C734" s="56" t="s">
        <v>226</v>
      </c>
      <c r="D734" s="56" t="s">
        <v>226</v>
      </c>
      <c r="E734" s="56" t="s">
        <v>226</v>
      </c>
      <c r="F734" s="56" t="s">
        <v>226</v>
      </c>
      <c r="G734" s="21" t="s">
        <v>226</v>
      </c>
      <c r="H734" s="21" t="s">
        <v>226</v>
      </c>
      <c r="I734" s="59">
        <f>SUM(I735:I737)</f>
        <v>2751.12</v>
      </c>
      <c r="J734" s="59">
        <f t="shared" ref="J734:S734" si="170">SUM(J735:J737)</f>
        <v>2751.12</v>
      </c>
      <c r="K734" s="59">
        <f t="shared" si="170"/>
        <v>2440.5100000000002</v>
      </c>
      <c r="L734" s="60">
        <f t="shared" si="170"/>
        <v>93</v>
      </c>
      <c r="M734" s="59">
        <f t="shared" si="170"/>
        <v>7262845.3763000006</v>
      </c>
      <c r="N734" s="59">
        <f t="shared" si="170"/>
        <v>0</v>
      </c>
      <c r="O734" s="59">
        <f t="shared" si="170"/>
        <v>0</v>
      </c>
      <c r="P734" s="59">
        <f t="shared" si="170"/>
        <v>0</v>
      </c>
      <c r="Q734" s="59">
        <f t="shared" si="170"/>
        <v>7262845.3763000006</v>
      </c>
      <c r="R734" s="59">
        <f t="shared" si="170"/>
        <v>7262845.3763000006</v>
      </c>
      <c r="S734" s="59">
        <f t="shared" si="170"/>
        <v>0</v>
      </c>
      <c r="T734" s="68" t="s">
        <v>22</v>
      </c>
      <c r="U734" s="68" t="s">
        <v>22</v>
      </c>
      <c r="V734" s="62" t="s">
        <v>22</v>
      </c>
    </row>
    <row r="735" spans="1:22" ht="45" x14ac:dyDescent="0.25">
      <c r="A735" s="35">
        <v>1</v>
      </c>
      <c r="B735" s="18" t="s">
        <v>55</v>
      </c>
      <c r="C735" s="35" t="s">
        <v>23</v>
      </c>
      <c r="D735" s="35" t="s">
        <v>56</v>
      </c>
      <c r="E735" s="35" t="s">
        <v>22</v>
      </c>
      <c r="F735" s="35" t="s">
        <v>22</v>
      </c>
      <c r="G735" s="10">
        <v>2</v>
      </c>
      <c r="H735" s="10">
        <v>2</v>
      </c>
      <c r="I735" s="58">
        <v>791.68</v>
      </c>
      <c r="J735" s="58">
        <v>791.68</v>
      </c>
      <c r="K735" s="58">
        <v>637.98</v>
      </c>
      <c r="L735" s="61">
        <v>24</v>
      </c>
      <c r="M735" s="58">
        <f>SUM(N735:Q735)</f>
        <v>3517030.4832000001</v>
      </c>
      <c r="N735" s="58">
        <v>0</v>
      </c>
      <c r="O735" s="58">
        <v>0</v>
      </c>
      <c r="P735" s="58">
        <v>0</v>
      </c>
      <c r="Q735" s="58">
        <f>'Таблица 3 '!C732</f>
        <v>3517030.4832000001</v>
      </c>
      <c r="R735" s="58">
        <f>Q735</f>
        <v>3517030.4832000001</v>
      </c>
      <c r="S735" s="58">
        <v>0</v>
      </c>
      <c r="T735" s="67">
        <f>M735/J735</f>
        <v>4442.4900000000007</v>
      </c>
      <c r="U735" s="67">
        <v>4442.4900000000007</v>
      </c>
      <c r="V735" s="57" t="s">
        <v>26</v>
      </c>
    </row>
    <row r="736" spans="1:22" ht="45" x14ac:dyDescent="0.25">
      <c r="A736" s="35">
        <v>2</v>
      </c>
      <c r="B736" s="18" t="s">
        <v>1241</v>
      </c>
      <c r="C736" s="35" t="s">
        <v>23</v>
      </c>
      <c r="D736" s="35">
        <v>1976</v>
      </c>
      <c r="E736" s="35" t="s">
        <v>22</v>
      </c>
      <c r="F736" s="35" t="s">
        <v>22</v>
      </c>
      <c r="G736" s="10">
        <v>2</v>
      </c>
      <c r="H736" s="10">
        <v>2</v>
      </c>
      <c r="I736" s="58">
        <v>1146.1500000000001</v>
      </c>
      <c r="J736" s="58">
        <v>1146.1500000000001</v>
      </c>
      <c r="K736" s="58">
        <v>1096.6400000000001</v>
      </c>
      <c r="L736" s="61">
        <v>49</v>
      </c>
      <c r="M736" s="58">
        <f>SUM(N736:Q736)</f>
        <v>366277.76</v>
      </c>
      <c r="N736" s="58">
        <v>0</v>
      </c>
      <c r="O736" s="58">
        <v>0</v>
      </c>
      <c r="P736" s="58">
        <v>0</v>
      </c>
      <c r="Q736" s="58">
        <f>'Таблица 3 '!C733</f>
        <v>366277.76</v>
      </c>
      <c r="R736" s="58">
        <f>Q736</f>
        <v>366277.76</v>
      </c>
      <c r="S736" s="58">
        <v>0</v>
      </c>
      <c r="T736" s="67">
        <f>M736/J736</f>
        <v>319.57227239017578</v>
      </c>
      <c r="U736" s="67">
        <v>334</v>
      </c>
      <c r="V736" s="57" t="s">
        <v>26</v>
      </c>
    </row>
    <row r="737" spans="1:22" ht="45" x14ac:dyDescent="0.25">
      <c r="A737" s="35">
        <v>3</v>
      </c>
      <c r="B737" s="18" t="s">
        <v>159</v>
      </c>
      <c r="C737" s="35" t="s">
        <v>23</v>
      </c>
      <c r="D737" s="35" t="s">
        <v>155</v>
      </c>
      <c r="E737" s="35" t="s">
        <v>22</v>
      </c>
      <c r="F737" s="35" t="s">
        <v>22</v>
      </c>
      <c r="G737" s="10">
        <v>2</v>
      </c>
      <c r="H737" s="10">
        <v>2</v>
      </c>
      <c r="I737" s="58">
        <v>813.29</v>
      </c>
      <c r="J737" s="58">
        <v>813.29</v>
      </c>
      <c r="K737" s="58">
        <v>705.89</v>
      </c>
      <c r="L737" s="61">
        <v>20</v>
      </c>
      <c r="M737" s="58">
        <f>SUM(N737:Q737)</f>
        <v>3379537.1331000002</v>
      </c>
      <c r="N737" s="58">
        <v>0</v>
      </c>
      <c r="O737" s="58">
        <v>0</v>
      </c>
      <c r="P737" s="58">
        <v>0</v>
      </c>
      <c r="Q737" s="58">
        <f>'Таблица 3 '!C734</f>
        <v>3379537.1331000002</v>
      </c>
      <c r="R737" s="58">
        <f>Q737</f>
        <v>3379537.1331000002</v>
      </c>
      <c r="S737" s="58">
        <v>0</v>
      </c>
      <c r="T737" s="67">
        <f>M737/J737</f>
        <v>4155.3900000000003</v>
      </c>
      <c r="U737" s="67">
        <v>4155.3900000000003</v>
      </c>
      <c r="V737" s="57" t="s">
        <v>26</v>
      </c>
    </row>
    <row r="738" spans="1:22" s="9" customFormat="1" ht="28.5" customHeight="1" x14ac:dyDescent="0.25">
      <c r="A738" s="45" t="s">
        <v>737</v>
      </c>
      <c r="B738" s="45"/>
      <c r="C738" s="56" t="s">
        <v>226</v>
      </c>
      <c r="D738" s="56" t="s">
        <v>226</v>
      </c>
      <c r="E738" s="56" t="s">
        <v>226</v>
      </c>
      <c r="F738" s="56" t="s">
        <v>226</v>
      </c>
      <c r="G738" s="21" t="s">
        <v>226</v>
      </c>
      <c r="H738" s="21" t="s">
        <v>226</v>
      </c>
      <c r="I738" s="59">
        <f>SUM(I739:I741)</f>
        <v>2981.3</v>
      </c>
      <c r="J738" s="59">
        <f t="shared" ref="J738:S738" si="171">SUM(J739:J741)</f>
        <v>2058.2999999999997</v>
      </c>
      <c r="K738" s="59">
        <f t="shared" si="171"/>
        <v>2058.3000000000002</v>
      </c>
      <c r="L738" s="60">
        <f t="shared" si="171"/>
        <v>94</v>
      </c>
      <c r="M738" s="59">
        <f t="shared" si="171"/>
        <v>1044474.8099999999</v>
      </c>
      <c r="N738" s="59">
        <f t="shared" si="171"/>
        <v>0</v>
      </c>
      <c r="O738" s="59">
        <f t="shared" si="171"/>
        <v>0</v>
      </c>
      <c r="P738" s="59">
        <f t="shared" si="171"/>
        <v>0</v>
      </c>
      <c r="Q738" s="59">
        <f t="shared" si="171"/>
        <v>1044474.8099999999</v>
      </c>
      <c r="R738" s="59">
        <f t="shared" si="171"/>
        <v>1044474.8099999999</v>
      </c>
      <c r="S738" s="59">
        <f t="shared" si="171"/>
        <v>0</v>
      </c>
      <c r="T738" s="68" t="s">
        <v>22</v>
      </c>
      <c r="U738" s="68" t="s">
        <v>22</v>
      </c>
      <c r="V738" s="62" t="s">
        <v>22</v>
      </c>
    </row>
    <row r="739" spans="1:22" ht="46.5" customHeight="1" x14ac:dyDescent="0.25">
      <c r="A739" s="35">
        <v>1</v>
      </c>
      <c r="B739" s="18" t="s">
        <v>1221</v>
      </c>
      <c r="C739" s="35" t="s">
        <v>23</v>
      </c>
      <c r="D739" s="35" t="s">
        <v>143</v>
      </c>
      <c r="E739" s="35">
        <v>2021</v>
      </c>
      <c r="F739" s="35" t="s">
        <v>393</v>
      </c>
      <c r="G739" s="10">
        <v>2</v>
      </c>
      <c r="H739" s="10">
        <v>2</v>
      </c>
      <c r="I739" s="58">
        <v>994.1</v>
      </c>
      <c r="J739" s="58">
        <v>562.79999999999995</v>
      </c>
      <c r="K739" s="58">
        <v>562.79999999999995</v>
      </c>
      <c r="L739" s="61">
        <v>35</v>
      </c>
      <c r="M739" s="58">
        <f>SUM(N739:Q739)</f>
        <v>282176.65999999997</v>
      </c>
      <c r="N739" s="58">
        <v>0</v>
      </c>
      <c r="O739" s="58">
        <v>0</v>
      </c>
      <c r="P739" s="58">
        <v>0</v>
      </c>
      <c r="Q739" s="58">
        <f>'Таблица 3 '!C736</f>
        <v>282176.65999999997</v>
      </c>
      <c r="R739" s="58">
        <f>Q739</f>
        <v>282176.65999999997</v>
      </c>
      <c r="S739" s="58">
        <v>0</v>
      </c>
      <c r="T739" s="67">
        <f>M739/J739</f>
        <v>501.37999289267947</v>
      </c>
      <c r="U739" s="67">
        <v>501.37999289267947</v>
      </c>
      <c r="V739" s="57" t="s">
        <v>26</v>
      </c>
    </row>
    <row r="740" spans="1:22" ht="47.25" customHeight="1" x14ac:dyDescent="0.25">
      <c r="A740" s="35">
        <v>2</v>
      </c>
      <c r="B740" s="18" t="s">
        <v>1222</v>
      </c>
      <c r="C740" s="35" t="s">
        <v>23</v>
      </c>
      <c r="D740" s="35">
        <v>1990</v>
      </c>
      <c r="E740" s="35" t="s">
        <v>22</v>
      </c>
      <c r="F740" s="35" t="s">
        <v>393</v>
      </c>
      <c r="G740" s="10">
        <v>2</v>
      </c>
      <c r="H740" s="10">
        <v>2</v>
      </c>
      <c r="I740" s="58">
        <v>1323.3</v>
      </c>
      <c r="J740" s="58">
        <v>923</v>
      </c>
      <c r="K740" s="58">
        <v>923</v>
      </c>
      <c r="L740" s="61">
        <v>32</v>
      </c>
      <c r="M740" s="58">
        <f>SUM(N740:Q740)</f>
        <v>475258.1</v>
      </c>
      <c r="N740" s="58">
        <v>0</v>
      </c>
      <c r="O740" s="58">
        <v>0</v>
      </c>
      <c r="P740" s="58">
        <v>0</v>
      </c>
      <c r="Q740" s="58">
        <f>'Таблица 3 '!C737</f>
        <v>475258.1</v>
      </c>
      <c r="R740" s="58">
        <f>Q740</f>
        <v>475258.1</v>
      </c>
      <c r="S740" s="58">
        <v>0</v>
      </c>
      <c r="T740" s="67">
        <f>M740/J740</f>
        <v>514.90585048754065</v>
      </c>
      <c r="U740" s="67">
        <v>514.90585048754065</v>
      </c>
      <c r="V740" s="57" t="s">
        <v>26</v>
      </c>
    </row>
    <row r="741" spans="1:22" ht="47.25" customHeight="1" x14ac:dyDescent="0.25">
      <c r="A741" s="35">
        <v>3</v>
      </c>
      <c r="B741" s="18" t="s">
        <v>671</v>
      </c>
      <c r="C741" s="35" t="s">
        <v>23</v>
      </c>
      <c r="D741" s="35" t="s">
        <v>29</v>
      </c>
      <c r="E741" s="35" t="s">
        <v>22</v>
      </c>
      <c r="F741" s="35" t="s">
        <v>393</v>
      </c>
      <c r="G741" s="10">
        <v>2</v>
      </c>
      <c r="H741" s="10">
        <v>2</v>
      </c>
      <c r="I741" s="58">
        <v>663.9</v>
      </c>
      <c r="J741" s="58">
        <v>572.49999999999989</v>
      </c>
      <c r="K741" s="58">
        <v>572.5</v>
      </c>
      <c r="L741" s="61">
        <v>27</v>
      </c>
      <c r="M741" s="58">
        <f>SUM(N741:Q741)</f>
        <v>287040.04999999993</v>
      </c>
      <c r="N741" s="58">
        <v>0</v>
      </c>
      <c r="O741" s="58">
        <v>0</v>
      </c>
      <c r="P741" s="58">
        <v>0</v>
      </c>
      <c r="Q741" s="58">
        <f>'Таблица 3 '!C738</f>
        <v>287040.04999999993</v>
      </c>
      <c r="R741" s="58">
        <f>Q741</f>
        <v>287040.04999999993</v>
      </c>
      <c r="S741" s="58">
        <v>0</v>
      </c>
      <c r="T741" s="67">
        <f>M741/J741</f>
        <v>501.38</v>
      </c>
      <c r="U741" s="67">
        <v>501.38</v>
      </c>
      <c r="V741" s="57" t="s">
        <v>26</v>
      </c>
    </row>
    <row r="742" spans="1:22" s="9" customFormat="1" ht="30" customHeight="1" x14ac:dyDescent="0.25">
      <c r="A742" s="45" t="s">
        <v>1250</v>
      </c>
      <c r="B742" s="45"/>
      <c r="C742" s="56" t="s">
        <v>226</v>
      </c>
      <c r="D742" s="56" t="s">
        <v>226</v>
      </c>
      <c r="E742" s="56" t="s">
        <v>226</v>
      </c>
      <c r="F742" s="56" t="s">
        <v>226</v>
      </c>
      <c r="G742" s="21" t="s">
        <v>226</v>
      </c>
      <c r="H742" s="21" t="s">
        <v>226</v>
      </c>
      <c r="I742" s="59">
        <f>SUM(I743:I744)</f>
        <v>2636.4</v>
      </c>
      <c r="J742" s="59">
        <f t="shared" ref="J742:S742" si="172">SUM(J743:J744)</f>
        <v>2045.1</v>
      </c>
      <c r="K742" s="59">
        <f t="shared" si="172"/>
        <v>1978.3</v>
      </c>
      <c r="L742" s="60">
        <f t="shared" si="172"/>
        <v>90</v>
      </c>
      <c r="M742" s="59">
        <f t="shared" si="172"/>
        <v>5699028.9199999999</v>
      </c>
      <c r="N742" s="59">
        <f t="shared" si="172"/>
        <v>0</v>
      </c>
      <c r="O742" s="59">
        <f t="shared" si="172"/>
        <v>0</v>
      </c>
      <c r="P742" s="59">
        <f t="shared" si="172"/>
        <v>0</v>
      </c>
      <c r="Q742" s="59">
        <f t="shared" si="172"/>
        <v>5699028.9199999999</v>
      </c>
      <c r="R742" s="59">
        <f t="shared" si="172"/>
        <v>5699028.9199999999</v>
      </c>
      <c r="S742" s="59">
        <f t="shared" si="172"/>
        <v>0</v>
      </c>
      <c r="T742" s="68" t="s">
        <v>22</v>
      </c>
      <c r="U742" s="68" t="s">
        <v>22</v>
      </c>
      <c r="V742" s="62" t="s">
        <v>22</v>
      </c>
    </row>
    <row r="743" spans="1:22" ht="45" x14ac:dyDescent="0.25">
      <c r="A743" s="35">
        <v>1</v>
      </c>
      <c r="B743" s="18" t="s">
        <v>188</v>
      </c>
      <c r="C743" s="35" t="s">
        <v>23</v>
      </c>
      <c r="D743" s="35" t="s">
        <v>190</v>
      </c>
      <c r="E743" s="35" t="s">
        <v>22</v>
      </c>
      <c r="F743" s="35" t="s">
        <v>393</v>
      </c>
      <c r="G743" s="10">
        <v>2</v>
      </c>
      <c r="H743" s="10">
        <v>2</v>
      </c>
      <c r="I743" s="58">
        <v>792.5</v>
      </c>
      <c r="J743" s="58">
        <v>728.1</v>
      </c>
      <c r="K743" s="58">
        <v>661.3</v>
      </c>
      <c r="L743" s="61">
        <v>44</v>
      </c>
      <c r="M743" s="58">
        <f>SUM(N743:Q743)</f>
        <v>1571068.52</v>
      </c>
      <c r="N743" s="58">
        <v>0</v>
      </c>
      <c r="O743" s="58">
        <v>0</v>
      </c>
      <c r="P743" s="58">
        <v>0</v>
      </c>
      <c r="Q743" s="58">
        <f>'Таблица 3 '!C740</f>
        <v>1571068.52</v>
      </c>
      <c r="R743" s="58">
        <f>Q743</f>
        <v>1571068.52</v>
      </c>
      <c r="S743" s="58">
        <v>0</v>
      </c>
      <c r="T743" s="67">
        <f>M743/J743</f>
        <v>2157.7647575882434</v>
      </c>
      <c r="U743" s="67">
        <v>2157.7647575882434</v>
      </c>
      <c r="V743" s="57" t="s">
        <v>26</v>
      </c>
    </row>
    <row r="744" spans="1:22" ht="45.75" customHeight="1" x14ac:dyDescent="0.25">
      <c r="A744" s="35">
        <v>2</v>
      </c>
      <c r="B744" s="18" t="s">
        <v>387</v>
      </c>
      <c r="C744" s="35" t="s">
        <v>23</v>
      </c>
      <c r="D744" s="35" t="s">
        <v>189</v>
      </c>
      <c r="E744" s="35" t="s">
        <v>22</v>
      </c>
      <c r="F744" s="35" t="s">
        <v>393</v>
      </c>
      <c r="G744" s="10">
        <v>5</v>
      </c>
      <c r="H744" s="10">
        <v>5</v>
      </c>
      <c r="I744" s="58">
        <v>1843.9</v>
      </c>
      <c r="J744" s="58">
        <v>1317</v>
      </c>
      <c r="K744" s="58">
        <v>1317</v>
      </c>
      <c r="L744" s="61">
        <v>46</v>
      </c>
      <c r="M744" s="58">
        <f>SUM(N744:Q744)</f>
        <v>4127960.4</v>
      </c>
      <c r="N744" s="58">
        <v>0</v>
      </c>
      <c r="O744" s="58">
        <v>0</v>
      </c>
      <c r="P744" s="58">
        <v>0</v>
      </c>
      <c r="Q744" s="58">
        <f>'Таблица 3 '!C741</f>
        <v>4127960.4</v>
      </c>
      <c r="R744" s="58">
        <f>Q744</f>
        <v>4127960.4</v>
      </c>
      <c r="S744" s="58">
        <v>0</v>
      </c>
      <c r="T744" s="67">
        <f>M744/J744</f>
        <v>3134.3662870159451</v>
      </c>
      <c r="U744" s="67">
        <v>3134.3662870159451</v>
      </c>
      <c r="V744" s="57" t="s">
        <v>26</v>
      </c>
    </row>
    <row r="745" spans="1:22" s="9" customFormat="1" ht="30" customHeight="1" x14ac:dyDescent="0.25">
      <c r="A745" s="45" t="s">
        <v>483</v>
      </c>
      <c r="B745" s="45"/>
      <c r="C745" s="56" t="s">
        <v>226</v>
      </c>
      <c r="D745" s="56" t="s">
        <v>226</v>
      </c>
      <c r="E745" s="56" t="s">
        <v>226</v>
      </c>
      <c r="F745" s="56" t="s">
        <v>226</v>
      </c>
      <c r="G745" s="21" t="s">
        <v>226</v>
      </c>
      <c r="H745" s="21" t="s">
        <v>226</v>
      </c>
      <c r="I745" s="59">
        <f>I746</f>
        <v>6099</v>
      </c>
      <c r="J745" s="59">
        <f t="shared" ref="J745:S745" si="173">J746</f>
        <v>4558.6999999999989</v>
      </c>
      <c r="K745" s="59">
        <f t="shared" si="173"/>
        <v>4367.8999999999996</v>
      </c>
      <c r="L745" s="60">
        <f t="shared" si="173"/>
        <v>120</v>
      </c>
      <c r="M745" s="59">
        <f t="shared" si="173"/>
        <v>9709666.3039999977</v>
      </c>
      <c r="N745" s="59">
        <f t="shared" si="173"/>
        <v>0</v>
      </c>
      <c r="O745" s="59">
        <f t="shared" si="173"/>
        <v>0</v>
      </c>
      <c r="P745" s="59">
        <f t="shared" si="173"/>
        <v>0</v>
      </c>
      <c r="Q745" s="59">
        <f t="shared" si="173"/>
        <v>9709666.3039999977</v>
      </c>
      <c r="R745" s="59">
        <f t="shared" si="173"/>
        <v>9709666.3039999977</v>
      </c>
      <c r="S745" s="59">
        <f t="shared" si="173"/>
        <v>0</v>
      </c>
      <c r="T745" s="68" t="s">
        <v>22</v>
      </c>
      <c r="U745" s="68" t="s">
        <v>22</v>
      </c>
      <c r="V745" s="62" t="s">
        <v>22</v>
      </c>
    </row>
    <row r="746" spans="1:22" ht="45" x14ac:dyDescent="0.25">
      <c r="A746" s="35">
        <v>1</v>
      </c>
      <c r="B746" s="18" t="s">
        <v>193</v>
      </c>
      <c r="C746" s="35" t="s">
        <v>23</v>
      </c>
      <c r="D746" s="35" t="s">
        <v>146</v>
      </c>
      <c r="E746" s="35">
        <v>2018</v>
      </c>
      <c r="F746" s="35" t="s">
        <v>87</v>
      </c>
      <c r="G746" s="10">
        <v>5</v>
      </c>
      <c r="H746" s="10">
        <v>4</v>
      </c>
      <c r="I746" s="58">
        <v>6099</v>
      </c>
      <c r="J746" s="58">
        <v>4558.6999999999989</v>
      </c>
      <c r="K746" s="58">
        <v>4367.8999999999996</v>
      </c>
      <c r="L746" s="61">
        <v>120</v>
      </c>
      <c r="M746" s="58">
        <f>SUM(N746:Q746)</f>
        <v>9709666.3039999977</v>
      </c>
      <c r="N746" s="58">
        <v>0</v>
      </c>
      <c r="O746" s="58">
        <v>0</v>
      </c>
      <c r="P746" s="58">
        <v>0</v>
      </c>
      <c r="Q746" s="58">
        <f>'Таблица 3 '!C743</f>
        <v>9709666.3039999977</v>
      </c>
      <c r="R746" s="58">
        <f>Q746</f>
        <v>9709666.3039999977</v>
      </c>
      <c r="S746" s="58">
        <v>0</v>
      </c>
      <c r="T746" s="67">
        <f>M746/J746</f>
        <v>2129.92</v>
      </c>
      <c r="U746" s="67">
        <v>2129.92</v>
      </c>
      <c r="V746" s="57" t="s">
        <v>26</v>
      </c>
    </row>
    <row r="747" spans="1:22" s="9" customFormat="1" ht="30" customHeight="1" x14ac:dyDescent="0.25">
      <c r="A747" s="45" t="s">
        <v>743</v>
      </c>
      <c r="B747" s="45"/>
      <c r="C747" s="56" t="s">
        <v>226</v>
      </c>
      <c r="D747" s="56" t="s">
        <v>226</v>
      </c>
      <c r="E747" s="56" t="s">
        <v>226</v>
      </c>
      <c r="F747" s="56" t="s">
        <v>226</v>
      </c>
      <c r="G747" s="21" t="s">
        <v>226</v>
      </c>
      <c r="H747" s="21" t="s">
        <v>226</v>
      </c>
      <c r="I747" s="59">
        <f>I748</f>
        <v>1189</v>
      </c>
      <c r="J747" s="59">
        <f t="shared" ref="J747:S747" si="174">J748</f>
        <v>723.4</v>
      </c>
      <c r="K747" s="59">
        <f t="shared" si="174"/>
        <v>597</v>
      </c>
      <c r="L747" s="60">
        <f t="shared" si="174"/>
        <v>42</v>
      </c>
      <c r="M747" s="59">
        <f t="shared" si="174"/>
        <v>868253.61</v>
      </c>
      <c r="N747" s="59">
        <f t="shared" si="174"/>
        <v>0</v>
      </c>
      <c r="O747" s="59">
        <f t="shared" si="174"/>
        <v>0</v>
      </c>
      <c r="P747" s="59">
        <f t="shared" si="174"/>
        <v>0</v>
      </c>
      <c r="Q747" s="59">
        <f t="shared" si="174"/>
        <v>868253.61</v>
      </c>
      <c r="R747" s="59">
        <f t="shared" si="174"/>
        <v>868253.61</v>
      </c>
      <c r="S747" s="59">
        <f t="shared" si="174"/>
        <v>0</v>
      </c>
      <c r="T747" s="68" t="s">
        <v>22</v>
      </c>
      <c r="U747" s="68" t="s">
        <v>22</v>
      </c>
      <c r="V747" s="62" t="s">
        <v>22</v>
      </c>
    </row>
    <row r="748" spans="1:22" ht="45" x14ac:dyDescent="0.25">
      <c r="A748" s="35">
        <v>1</v>
      </c>
      <c r="B748" s="18" t="s">
        <v>194</v>
      </c>
      <c r="C748" s="35" t="s">
        <v>23</v>
      </c>
      <c r="D748" s="35">
        <v>1973</v>
      </c>
      <c r="E748" s="35">
        <v>2018</v>
      </c>
      <c r="F748" s="35" t="s">
        <v>393</v>
      </c>
      <c r="G748" s="10">
        <v>2</v>
      </c>
      <c r="H748" s="10">
        <v>2</v>
      </c>
      <c r="I748" s="58">
        <v>1189</v>
      </c>
      <c r="J748" s="58">
        <v>723.4</v>
      </c>
      <c r="K748" s="58">
        <v>597</v>
      </c>
      <c r="L748" s="61">
        <v>42</v>
      </c>
      <c r="M748" s="58">
        <f>SUM(N748:Q748)</f>
        <v>868253.61</v>
      </c>
      <c r="N748" s="58">
        <v>0</v>
      </c>
      <c r="O748" s="58">
        <v>0</v>
      </c>
      <c r="P748" s="58">
        <v>0</v>
      </c>
      <c r="Q748" s="58">
        <f>'Таблица 3 '!C745</f>
        <v>868253.61</v>
      </c>
      <c r="R748" s="58">
        <f>Q748</f>
        <v>868253.61</v>
      </c>
      <c r="S748" s="58">
        <v>0</v>
      </c>
      <c r="T748" s="67">
        <f>M748/J748</f>
        <v>1200.2399917058335</v>
      </c>
      <c r="U748" s="67">
        <v>1200.24</v>
      </c>
      <c r="V748" s="57" t="s">
        <v>26</v>
      </c>
    </row>
    <row r="749" spans="1:22" s="9" customFormat="1" ht="30" customHeight="1" x14ac:dyDescent="0.25">
      <c r="A749" s="45" t="s">
        <v>1248</v>
      </c>
      <c r="B749" s="45"/>
      <c r="C749" s="56" t="s">
        <v>226</v>
      </c>
      <c r="D749" s="56" t="s">
        <v>226</v>
      </c>
      <c r="E749" s="56" t="s">
        <v>226</v>
      </c>
      <c r="F749" s="56" t="s">
        <v>226</v>
      </c>
      <c r="G749" s="21" t="s">
        <v>226</v>
      </c>
      <c r="H749" s="21" t="s">
        <v>226</v>
      </c>
      <c r="I749" s="59">
        <f>I750</f>
        <v>727</v>
      </c>
      <c r="J749" s="59">
        <f t="shared" ref="J749:S749" si="175">J750</f>
        <v>648.9</v>
      </c>
      <c r="K749" s="59">
        <f t="shared" si="175"/>
        <v>527.79999999999995</v>
      </c>
      <c r="L749" s="60">
        <f t="shared" si="175"/>
        <v>32</v>
      </c>
      <c r="M749" s="59">
        <f t="shared" si="175"/>
        <v>880680.59100000001</v>
      </c>
      <c r="N749" s="59">
        <f t="shared" si="175"/>
        <v>0</v>
      </c>
      <c r="O749" s="59">
        <f t="shared" si="175"/>
        <v>0</v>
      </c>
      <c r="P749" s="59">
        <f t="shared" si="175"/>
        <v>0</v>
      </c>
      <c r="Q749" s="59">
        <f t="shared" si="175"/>
        <v>880680.59100000001</v>
      </c>
      <c r="R749" s="59">
        <f t="shared" si="175"/>
        <v>880680.59100000001</v>
      </c>
      <c r="S749" s="59">
        <f t="shared" si="175"/>
        <v>0</v>
      </c>
      <c r="T749" s="68" t="s">
        <v>22</v>
      </c>
      <c r="U749" s="68" t="s">
        <v>22</v>
      </c>
      <c r="V749" s="62" t="s">
        <v>22</v>
      </c>
    </row>
    <row r="750" spans="1:22" ht="45" x14ac:dyDescent="0.25">
      <c r="A750" s="35">
        <v>1</v>
      </c>
      <c r="B750" s="18" t="s">
        <v>223</v>
      </c>
      <c r="C750" s="35" t="s">
        <v>23</v>
      </c>
      <c r="D750" s="35" t="s">
        <v>59</v>
      </c>
      <c r="E750" s="35" t="s">
        <v>22</v>
      </c>
      <c r="F750" s="35" t="s">
        <v>87</v>
      </c>
      <c r="G750" s="10">
        <v>2</v>
      </c>
      <c r="H750" s="10">
        <v>2</v>
      </c>
      <c r="I750" s="58">
        <v>727</v>
      </c>
      <c r="J750" s="58">
        <v>648.9</v>
      </c>
      <c r="K750" s="58">
        <v>527.79999999999995</v>
      </c>
      <c r="L750" s="61">
        <v>32</v>
      </c>
      <c r="M750" s="58">
        <f>SUM(N750:Q750)</f>
        <v>880680.59100000001</v>
      </c>
      <c r="N750" s="58">
        <v>0</v>
      </c>
      <c r="O750" s="58">
        <v>0</v>
      </c>
      <c r="P750" s="58">
        <v>0</v>
      </c>
      <c r="Q750" s="58">
        <f>'Таблица 3 '!C747</f>
        <v>880680.59100000001</v>
      </c>
      <c r="R750" s="58">
        <f>Q750</f>
        <v>880680.59100000001</v>
      </c>
      <c r="S750" s="58">
        <v>0</v>
      </c>
      <c r="T750" s="67">
        <f>M750/J750</f>
        <v>1357.19</v>
      </c>
      <c r="U750" s="67">
        <v>1357.19</v>
      </c>
      <c r="V750" s="57" t="s">
        <v>26</v>
      </c>
    </row>
    <row r="751" spans="1:22" s="9" customFormat="1" ht="30" customHeight="1" x14ac:dyDescent="0.25">
      <c r="A751" s="45" t="s">
        <v>738</v>
      </c>
      <c r="B751" s="45"/>
      <c r="C751" s="56" t="s">
        <v>226</v>
      </c>
      <c r="D751" s="56" t="s">
        <v>226</v>
      </c>
      <c r="E751" s="56" t="s">
        <v>226</v>
      </c>
      <c r="F751" s="56" t="s">
        <v>226</v>
      </c>
      <c r="G751" s="21" t="s">
        <v>226</v>
      </c>
      <c r="H751" s="21" t="s">
        <v>226</v>
      </c>
      <c r="I751" s="59">
        <f>SUM(I752:I757)</f>
        <v>5985.4000000000005</v>
      </c>
      <c r="J751" s="59">
        <f t="shared" ref="J751:R751" si="176">SUM(J752:J757)</f>
        <v>5415.5</v>
      </c>
      <c r="K751" s="59">
        <f t="shared" si="176"/>
        <v>5514.8</v>
      </c>
      <c r="L751" s="60">
        <f t="shared" si="176"/>
        <v>223</v>
      </c>
      <c r="M751" s="59">
        <f t="shared" si="176"/>
        <v>22130632.369999997</v>
      </c>
      <c r="N751" s="59">
        <f t="shared" si="176"/>
        <v>0</v>
      </c>
      <c r="O751" s="59">
        <f t="shared" si="176"/>
        <v>0</v>
      </c>
      <c r="P751" s="59">
        <f t="shared" si="176"/>
        <v>0</v>
      </c>
      <c r="Q751" s="59">
        <f t="shared" si="176"/>
        <v>22130632.369999997</v>
      </c>
      <c r="R751" s="59">
        <f t="shared" si="176"/>
        <v>22130632.369999997</v>
      </c>
      <c r="S751" s="59">
        <f>SUM(S752:S757)</f>
        <v>0</v>
      </c>
      <c r="T751" s="68" t="s">
        <v>22</v>
      </c>
      <c r="U751" s="68" t="s">
        <v>22</v>
      </c>
      <c r="V751" s="62" t="s">
        <v>22</v>
      </c>
    </row>
    <row r="752" spans="1:22" ht="45.75" customHeight="1" x14ac:dyDescent="0.25">
      <c r="A752" s="35">
        <v>1</v>
      </c>
      <c r="B752" s="18" t="s">
        <v>227</v>
      </c>
      <c r="C752" s="35" t="s">
        <v>23</v>
      </c>
      <c r="D752" s="35">
        <v>1955</v>
      </c>
      <c r="E752" s="35" t="s">
        <v>22</v>
      </c>
      <c r="F752" s="35" t="s">
        <v>393</v>
      </c>
      <c r="G752" s="10">
        <v>2</v>
      </c>
      <c r="H752" s="10">
        <v>1</v>
      </c>
      <c r="I752" s="58">
        <v>509.2</v>
      </c>
      <c r="J752" s="58">
        <v>486.2</v>
      </c>
      <c r="K752" s="58">
        <v>480.2</v>
      </c>
      <c r="L752" s="61">
        <v>12</v>
      </c>
      <c r="M752" s="58">
        <f t="shared" ref="M752:M757" si="177">SUM(N752:Q752)</f>
        <v>4806040.0199999996</v>
      </c>
      <c r="N752" s="58">
        <v>0</v>
      </c>
      <c r="O752" s="58">
        <v>0</v>
      </c>
      <c r="P752" s="58">
        <v>0</v>
      </c>
      <c r="Q752" s="58">
        <f>'Таблица 3 '!C749</f>
        <v>4806040.0199999996</v>
      </c>
      <c r="R752" s="58">
        <f t="shared" ref="R752:R757" si="178">Q752</f>
        <v>4806040.0199999996</v>
      </c>
      <c r="S752" s="58">
        <v>0</v>
      </c>
      <c r="T752" s="67">
        <f t="shared" ref="T752:T757" si="179">M752/J752</f>
        <v>9884.9033730974897</v>
      </c>
      <c r="U752" s="67">
        <v>9884.9033730974897</v>
      </c>
      <c r="V752" s="57" t="s">
        <v>26</v>
      </c>
    </row>
    <row r="753" spans="1:22" ht="45.75" customHeight="1" x14ac:dyDescent="0.25">
      <c r="A753" s="35">
        <v>2</v>
      </c>
      <c r="B753" s="18" t="s">
        <v>503</v>
      </c>
      <c r="C753" s="35" t="s">
        <v>23</v>
      </c>
      <c r="D753" s="35">
        <v>1955</v>
      </c>
      <c r="E753" s="35" t="s">
        <v>22</v>
      </c>
      <c r="F753" s="35" t="s">
        <v>495</v>
      </c>
      <c r="G753" s="10">
        <v>2</v>
      </c>
      <c r="H753" s="10">
        <v>2</v>
      </c>
      <c r="I753" s="58">
        <v>499</v>
      </c>
      <c r="J753" s="58">
        <v>480.1</v>
      </c>
      <c r="K753" s="58">
        <v>480.1</v>
      </c>
      <c r="L753" s="61">
        <v>17</v>
      </c>
      <c r="M753" s="58">
        <f t="shared" si="177"/>
        <v>2118844.5299999998</v>
      </c>
      <c r="N753" s="58">
        <v>0</v>
      </c>
      <c r="O753" s="58">
        <v>0</v>
      </c>
      <c r="P753" s="58">
        <v>0</v>
      </c>
      <c r="Q753" s="58">
        <f>'Таблица 3 '!C750</f>
        <v>2118844.5299999998</v>
      </c>
      <c r="R753" s="58">
        <f t="shared" si="178"/>
        <v>2118844.5299999998</v>
      </c>
      <c r="S753" s="58">
        <v>0</v>
      </c>
      <c r="T753" s="67">
        <f t="shared" si="179"/>
        <v>4413.339991668402</v>
      </c>
      <c r="U753" s="67">
        <v>4413.339991668402</v>
      </c>
      <c r="V753" s="57" t="s">
        <v>26</v>
      </c>
    </row>
    <row r="754" spans="1:22" ht="45.75" customHeight="1" x14ac:dyDescent="0.25">
      <c r="A754" s="35">
        <v>3</v>
      </c>
      <c r="B754" s="18" t="s">
        <v>1107</v>
      </c>
      <c r="C754" s="35" t="s">
        <v>23</v>
      </c>
      <c r="D754" s="35">
        <v>1961</v>
      </c>
      <c r="E754" s="35" t="s">
        <v>22</v>
      </c>
      <c r="F754" s="35" t="s">
        <v>393</v>
      </c>
      <c r="G754" s="10">
        <v>4</v>
      </c>
      <c r="H754" s="10">
        <v>2</v>
      </c>
      <c r="I754" s="58">
        <v>1350.7</v>
      </c>
      <c r="J754" s="58">
        <v>1254.2</v>
      </c>
      <c r="K754" s="58">
        <v>1254.2</v>
      </c>
      <c r="L754" s="61">
        <v>58</v>
      </c>
      <c r="M754" s="58">
        <f t="shared" si="177"/>
        <v>500000</v>
      </c>
      <c r="N754" s="58">
        <v>0</v>
      </c>
      <c r="O754" s="58">
        <v>0</v>
      </c>
      <c r="P754" s="58">
        <v>0</v>
      </c>
      <c r="Q754" s="58">
        <f>'Таблица 3 '!C751</f>
        <v>500000</v>
      </c>
      <c r="R754" s="58">
        <f t="shared" si="178"/>
        <v>500000</v>
      </c>
      <c r="S754" s="58">
        <v>0</v>
      </c>
      <c r="T754" s="67">
        <f t="shared" si="179"/>
        <v>398.66050071758889</v>
      </c>
      <c r="U754" s="67">
        <v>398.66050071758889</v>
      </c>
      <c r="V754" s="57" t="s">
        <v>26</v>
      </c>
    </row>
    <row r="755" spans="1:22" ht="45.75" customHeight="1" x14ac:dyDescent="0.25">
      <c r="A755" s="35">
        <v>4</v>
      </c>
      <c r="B755" s="18" t="s">
        <v>1043</v>
      </c>
      <c r="C755" s="35" t="s">
        <v>23</v>
      </c>
      <c r="D755" s="35">
        <v>1962</v>
      </c>
      <c r="E755" s="35" t="s">
        <v>22</v>
      </c>
      <c r="F755" s="35" t="s">
        <v>393</v>
      </c>
      <c r="G755" s="10">
        <v>4</v>
      </c>
      <c r="H755" s="10">
        <v>2</v>
      </c>
      <c r="I755" s="58">
        <v>1364.9</v>
      </c>
      <c r="J755" s="58">
        <v>1200.7</v>
      </c>
      <c r="K755" s="58">
        <v>1198.5</v>
      </c>
      <c r="L755" s="61">
        <v>53</v>
      </c>
      <c r="M755" s="58">
        <f t="shared" si="177"/>
        <v>6609117.2999999998</v>
      </c>
      <c r="N755" s="58">
        <v>0</v>
      </c>
      <c r="O755" s="58">
        <v>0</v>
      </c>
      <c r="P755" s="58">
        <v>0</v>
      </c>
      <c r="Q755" s="58">
        <f>'Таблица 3 '!C752</f>
        <v>6609117.2999999998</v>
      </c>
      <c r="R755" s="58">
        <f t="shared" si="178"/>
        <v>6609117.2999999998</v>
      </c>
      <c r="S755" s="58">
        <v>0</v>
      </c>
      <c r="T755" s="67">
        <f t="shared" si="179"/>
        <v>5504.3868576663608</v>
      </c>
      <c r="U755" s="67">
        <v>5504.3868576663608</v>
      </c>
      <c r="V755" s="57" t="s">
        <v>26</v>
      </c>
    </row>
    <row r="756" spans="1:22" ht="45.75" customHeight="1" x14ac:dyDescent="0.25">
      <c r="A756" s="35">
        <v>5</v>
      </c>
      <c r="B756" s="18" t="s">
        <v>224</v>
      </c>
      <c r="C756" s="35" t="s">
        <v>23</v>
      </c>
      <c r="D756" s="35">
        <v>1992</v>
      </c>
      <c r="E756" s="35" t="s">
        <v>22</v>
      </c>
      <c r="F756" s="35" t="s">
        <v>393</v>
      </c>
      <c r="G756" s="10">
        <v>3</v>
      </c>
      <c r="H756" s="10">
        <v>3</v>
      </c>
      <c r="I756" s="58">
        <v>1687.9</v>
      </c>
      <c r="J756" s="58">
        <v>1457</v>
      </c>
      <c r="K756" s="58">
        <v>1564.5</v>
      </c>
      <c r="L756" s="61">
        <v>50</v>
      </c>
      <c r="M756" s="58">
        <f t="shared" si="177"/>
        <v>7388650.9800000004</v>
      </c>
      <c r="N756" s="58">
        <v>0</v>
      </c>
      <c r="O756" s="58">
        <v>0</v>
      </c>
      <c r="P756" s="58">
        <v>0</v>
      </c>
      <c r="Q756" s="58">
        <f>'Таблица 3 '!C753</f>
        <v>7388650.9800000004</v>
      </c>
      <c r="R756" s="58">
        <f t="shared" si="178"/>
        <v>7388650.9800000004</v>
      </c>
      <c r="S756" s="58">
        <v>0</v>
      </c>
      <c r="T756" s="67">
        <f t="shared" si="179"/>
        <v>5071.1400000000003</v>
      </c>
      <c r="U756" s="67">
        <v>5071.1400000000003</v>
      </c>
      <c r="V756" s="57" t="s">
        <v>26</v>
      </c>
    </row>
    <row r="757" spans="1:22" ht="45.75" customHeight="1" x14ac:dyDescent="0.25">
      <c r="A757" s="35">
        <v>6</v>
      </c>
      <c r="B757" s="18" t="s">
        <v>228</v>
      </c>
      <c r="C757" s="35" t="s">
        <v>23</v>
      </c>
      <c r="D757" s="35" t="s">
        <v>229</v>
      </c>
      <c r="E757" s="35" t="s">
        <v>226</v>
      </c>
      <c r="F757" s="35" t="s">
        <v>393</v>
      </c>
      <c r="G757" s="10">
        <v>2</v>
      </c>
      <c r="H757" s="10">
        <v>2</v>
      </c>
      <c r="I757" s="58">
        <v>573.70000000000005</v>
      </c>
      <c r="J757" s="58">
        <v>537.29999999999995</v>
      </c>
      <c r="K757" s="58">
        <v>537.29999999999995</v>
      </c>
      <c r="L757" s="61">
        <v>33</v>
      </c>
      <c r="M757" s="58">
        <f t="shared" si="177"/>
        <v>707979.53999999992</v>
      </c>
      <c r="N757" s="58">
        <v>0</v>
      </c>
      <c r="O757" s="58">
        <v>0</v>
      </c>
      <c r="P757" s="58">
        <v>0</v>
      </c>
      <c r="Q757" s="58">
        <f>'Таблица 3 '!C754</f>
        <v>707979.53999999992</v>
      </c>
      <c r="R757" s="58">
        <f t="shared" si="178"/>
        <v>707979.53999999992</v>
      </c>
      <c r="S757" s="58">
        <v>0</v>
      </c>
      <c r="T757" s="67">
        <f t="shared" si="179"/>
        <v>1317.6615298715801</v>
      </c>
      <c r="U757" s="67">
        <v>1317.6615298715801</v>
      </c>
      <c r="V757" s="57" t="s">
        <v>26</v>
      </c>
    </row>
    <row r="758" spans="1:22" s="9" customFormat="1" ht="26.25" customHeight="1" x14ac:dyDescent="0.25">
      <c r="A758" s="45" t="s">
        <v>704</v>
      </c>
      <c r="B758" s="45"/>
      <c r="C758" s="56" t="s">
        <v>226</v>
      </c>
      <c r="D758" s="56" t="s">
        <v>226</v>
      </c>
      <c r="E758" s="56" t="s">
        <v>226</v>
      </c>
      <c r="F758" s="56" t="s">
        <v>226</v>
      </c>
      <c r="G758" s="21" t="s">
        <v>226</v>
      </c>
      <c r="H758" s="21" t="s">
        <v>226</v>
      </c>
      <c r="I758" s="59">
        <f>I759</f>
        <v>721.4</v>
      </c>
      <c r="J758" s="59">
        <f t="shared" ref="J758:S758" si="180">J759</f>
        <v>697.4</v>
      </c>
      <c r="K758" s="59">
        <f t="shared" si="180"/>
        <v>606.6</v>
      </c>
      <c r="L758" s="60">
        <f t="shared" si="180"/>
        <v>35</v>
      </c>
      <c r="M758" s="59">
        <f t="shared" si="180"/>
        <v>349662.41</v>
      </c>
      <c r="N758" s="59">
        <f t="shared" si="180"/>
        <v>0</v>
      </c>
      <c r="O758" s="59">
        <f t="shared" si="180"/>
        <v>0</v>
      </c>
      <c r="P758" s="59">
        <f t="shared" si="180"/>
        <v>0</v>
      </c>
      <c r="Q758" s="59">
        <f t="shared" si="180"/>
        <v>349662.41</v>
      </c>
      <c r="R758" s="59">
        <f t="shared" si="180"/>
        <v>349662.41</v>
      </c>
      <c r="S758" s="59">
        <f t="shared" si="180"/>
        <v>0</v>
      </c>
      <c r="T758" s="68" t="s">
        <v>22</v>
      </c>
      <c r="U758" s="68" t="s">
        <v>22</v>
      </c>
      <c r="V758" s="62" t="s">
        <v>22</v>
      </c>
    </row>
    <row r="759" spans="1:22" ht="47.25" customHeight="1" x14ac:dyDescent="0.25">
      <c r="A759" s="35">
        <v>1</v>
      </c>
      <c r="B759" s="18" t="s">
        <v>232</v>
      </c>
      <c r="C759" s="35" t="s">
        <v>23</v>
      </c>
      <c r="D759" s="35">
        <v>1974</v>
      </c>
      <c r="E759" s="35" t="s">
        <v>22</v>
      </c>
      <c r="F759" s="35" t="s">
        <v>393</v>
      </c>
      <c r="G759" s="10">
        <v>2</v>
      </c>
      <c r="H759" s="10">
        <v>2</v>
      </c>
      <c r="I759" s="58">
        <v>721.4</v>
      </c>
      <c r="J759" s="58">
        <v>697.4</v>
      </c>
      <c r="K759" s="58">
        <v>606.6</v>
      </c>
      <c r="L759" s="61">
        <v>35</v>
      </c>
      <c r="M759" s="58">
        <f>SUM(N759:Q759)</f>
        <v>349662.41</v>
      </c>
      <c r="N759" s="58">
        <v>0</v>
      </c>
      <c r="O759" s="58">
        <v>0</v>
      </c>
      <c r="P759" s="58">
        <v>0</v>
      </c>
      <c r="Q759" s="58">
        <f>'Таблица 3 '!C756</f>
        <v>349662.41</v>
      </c>
      <c r="R759" s="58">
        <f>Q759</f>
        <v>349662.41</v>
      </c>
      <c r="S759" s="58">
        <v>0</v>
      </c>
      <c r="T759" s="67">
        <f>M759/J759</f>
        <v>501.37999713220529</v>
      </c>
      <c r="U759" s="67">
        <v>501.38</v>
      </c>
      <c r="V759" s="57" t="s">
        <v>26</v>
      </c>
    </row>
    <row r="760" spans="1:22" s="9" customFormat="1" ht="39" customHeight="1" x14ac:dyDescent="0.25">
      <c r="A760" s="45" t="s">
        <v>1254</v>
      </c>
      <c r="B760" s="45"/>
      <c r="C760" s="56" t="s">
        <v>226</v>
      </c>
      <c r="D760" s="56" t="s">
        <v>226</v>
      </c>
      <c r="E760" s="56" t="s">
        <v>226</v>
      </c>
      <c r="F760" s="56" t="s">
        <v>226</v>
      </c>
      <c r="G760" s="21" t="s">
        <v>226</v>
      </c>
      <c r="H760" s="21" t="s">
        <v>226</v>
      </c>
      <c r="I760" s="59">
        <f>SUM(I761:I766)</f>
        <v>11353.98</v>
      </c>
      <c r="J760" s="59">
        <f t="shared" ref="J760:S760" si="181">SUM(J761:J766)</f>
        <v>7546.8200000000006</v>
      </c>
      <c r="K760" s="59">
        <f t="shared" si="181"/>
        <v>6062.14</v>
      </c>
      <c r="L760" s="60">
        <f t="shared" si="181"/>
        <v>295</v>
      </c>
      <c r="M760" s="59">
        <f t="shared" si="181"/>
        <v>17244845.149999999</v>
      </c>
      <c r="N760" s="59">
        <f t="shared" si="181"/>
        <v>0</v>
      </c>
      <c r="O760" s="59">
        <f t="shared" si="181"/>
        <v>0</v>
      </c>
      <c r="P760" s="59">
        <f t="shared" si="181"/>
        <v>0</v>
      </c>
      <c r="Q760" s="59">
        <f t="shared" si="181"/>
        <v>17244845.149999999</v>
      </c>
      <c r="R760" s="59">
        <f t="shared" si="181"/>
        <v>17244845.149999999</v>
      </c>
      <c r="S760" s="59">
        <f t="shared" si="181"/>
        <v>0</v>
      </c>
      <c r="T760" s="68" t="s">
        <v>22</v>
      </c>
      <c r="U760" s="68" t="s">
        <v>22</v>
      </c>
      <c r="V760" s="62" t="s">
        <v>22</v>
      </c>
    </row>
    <row r="761" spans="1:22" ht="45" x14ac:dyDescent="0.25">
      <c r="A761" s="35">
        <v>1</v>
      </c>
      <c r="B761" s="18" t="s">
        <v>257</v>
      </c>
      <c r="C761" s="35" t="s">
        <v>23</v>
      </c>
      <c r="D761" s="35" t="s">
        <v>59</v>
      </c>
      <c r="E761" s="35" t="s">
        <v>22</v>
      </c>
      <c r="F761" s="35" t="s">
        <v>393</v>
      </c>
      <c r="G761" s="10">
        <v>2</v>
      </c>
      <c r="H761" s="10">
        <v>1</v>
      </c>
      <c r="I761" s="58">
        <v>1526</v>
      </c>
      <c r="J761" s="58">
        <v>692.16</v>
      </c>
      <c r="K761" s="58">
        <v>360.23</v>
      </c>
      <c r="L761" s="61">
        <v>31</v>
      </c>
      <c r="M761" s="58">
        <f t="shared" ref="M761:M766" si="182">SUM(N761:Q761)</f>
        <v>1234573.52</v>
      </c>
      <c r="N761" s="58">
        <v>0</v>
      </c>
      <c r="O761" s="58">
        <v>0</v>
      </c>
      <c r="P761" s="58">
        <v>0</v>
      </c>
      <c r="Q761" s="58">
        <f>'Таблица 3 '!C758</f>
        <v>1234573.52</v>
      </c>
      <c r="R761" s="58">
        <f t="shared" ref="R761:R766" si="183">Q761</f>
        <v>1234573.52</v>
      </c>
      <c r="S761" s="58">
        <v>0</v>
      </c>
      <c r="T761" s="67">
        <f t="shared" ref="T761:T766" si="184">M761/J761</f>
        <v>1783.6533749422099</v>
      </c>
      <c r="U761" s="67">
        <v>1783.6533749422099</v>
      </c>
      <c r="V761" s="57" t="s">
        <v>26</v>
      </c>
    </row>
    <row r="762" spans="1:22" ht="45" x14ac:dyDescent="0.25">
      <c r="A762" s="35">
        <v>2</v>
      </c>
      <c r="B762" s="18" t="s">
        <v>255</v>
      </c>
      <c r="C762" s="35" t="s">
        <v>23</v>
      </c>
      <c r="D762" s="35" t="s">
        <v>53</v>
      </c>
      <c r="E762" s="35" t="s">
        <v>22</v>
      </c>
      <c r="F762" s="35" t="s">
        <v>393</v>
      </c>
      <c r="G762" s="10">
        <v>3</v>
      </c>
      <c r="H762" s="10">
        <v>2</v>
      </c>
      <c r="I762" s="58">
        <v>2298</v>
      </c>
      <c r="J762" s="58">
        <v>1376.7</v>
      </c>
      <c r="K762" s="58">
        <v>583.5</v>
      </c>
      <c r="L762" s="61">
        <v>46</v>
      </c>
      <c r="M762" s="58">
        <f t="shared" si="182"/>
        <v>6180543.21</v>
      </c>
      <c r="N762" s="58">
        <v>0</v>
      </c>
      <c r="O762" s="58">
        <v>0</v>
      </c>
      <c r="P762" s="58">
        <v>0</v>
      </c>
      <c r="Q762" s="58">
        <f>'Таблица 3 '!C759</f>
        <v>6180543.21</v>
      </c>
      <c r="R762" s="58">
        <f t="shared" si="183"/>
        <v>6180543.21</v>
      </c>
      <c r="S762" s="58">
        <v>0</v>
      </c>
      <c r="T762" s="67">
        <f t="shared" si="184"/>
        <v>4489.3899978208756</v>
      </c>
      <c r="U762" s="67">
        <v>4489.3899978208756</v>
      </c>
      <c r="V762" s="57" t="s">
        <v>26</v>
      </c>
    </row>
    <row r="763" spans="1:22" ht="45" x14ac:dyDescent="0.25">
      <c r="A763" s="35">
        <v>3</v>
      </c>
      <c r="B763" s="18" t="s">
        <v>254</v>
      </c>
      <c r="C763" s="35" t="s">
        <v>23</v>
      </c>
      <c r="D763" s="35" t="s">
        <v>197</v>
      </c>
      <c r="E763" s="35" t="s">
        <v>22</v>
      </c>
      <c r="F763" s="35" t="s">
        <v>393</v>
      </c>
      <c r="G763" s="10">
        <v>2</v>
      </c>
      <c r="H763" s="10">
        <v>2</v>
      </c>
      <c r="I763" s="58">
        <v>4598</v>
      </c>
      <c r="J763" s="58">
        <v>3227.51</v>
      </c>
      <c r="K763" s="58">
        <v>3123.81</v>
      </c>
      <c r="L763" s="61">
        <v>107</v>
      </c>
      <c r="M763" s="58">
        <f t="shared" si="182"/>
        <v>2709314.28</v>
      </c>
      <c r="N763" s="58">
        <v>0</v>
      </c>
      <c r="O763" s="58">
        <v>0</v>
      </c>
      <c r="P763" s="58">
        <v>0</v>
      </c>
      <c r="Q763" s="58">
        <f>'Таблица 3 '!C760</f>
        <v>2709314.28</v>
      </c>
      <c r="R763" s="58">
        <f t="shared" si="183"/>
        <v>2709314.28</v>
      </c>
      <c r="S763" s="58">
        <v>0</v>
      </c>
      <c r="T763" s="67">
        <f t="shared" si="184"/>
        <v>839.44411636214897</v>
      </c>
      <c r="U763" s="67">
        <v>839.44411636214897</v>
      </c>
      <c r="V763" s="57" t="s">
        <v>26</v>
      </c>
    </row>
    <row r="764" spans="1:22" ht="45" x14ac:dyDescent="0.25">
      <c r="A764" s="35">
        <v>4</v>
      </c>
      <c r="B764" s="18" t="s">
        <v>411</v>
      </c>
      <c r="C764" s="35" t="s">
        <v>23</v>
      </c>
      <c r="D764" s="35" t="s">
        <v>199</v>
      </c>
      <c r="E764" s="35" t="s">
        <v>22</v>
      </c>
      <c r="F764" s="35" t="s">
        <v>393</v>
      </c>
      <c r="G764" s="10">
        <v>2</v>
      </c>
      <c r="H764" s="10">
        <v>2</v>
      </c>
      <c r="I764" s="58">
        <v>772.3</v>
      </c>
      <c r="J764" s="58">
        <v>734.7</v>
      </c>
      <c r="K764" s="58">
        <v>734.7</v>
      </c>
      <c r="L764" s="61">
        <v>38</v>
      </c>
      <c r="M764" s="58">
        <f t="shared" si="182"/>
        <v>3237464.35</v>
      </c>
      <c r="N764" s="58">
        <v>0</v>
      </c>
      <c r="O764" s="58">
        <v>0</v>
      </c>
      <c r="P764" s="58">
        <v>0</v>
      </c>
      <c r="Q764" s="58">
        <f>'Таблица 3 '!C761</f>
        <v>3237464.35</v>
      </c>
      <c r="R764" s="58">
        <f t="shared" si="183"/>
        <v>3237464.35</v>
      </c>
      <c r="S764" s="58">
        <v>0</v>
      </c>
      <c r="T764" s="67">
        <f t="shared" si="184"/>
        <v>4406.5119776779638</v>
      </c>
      <c r="U764" s="67">
        <v>4406.5119776779638</v>
      </c>
      <c r="V764" s="57" t="s">
        <v>26</v>
      </c>
    </row>
    <row r="765" spans="1:22" ht="45" x14ac:dyDescent="0.25">
      <c r="A765" s="35">
        <v>5</v>
      </c>
      <c r="B765" s="18" t="s">
        <v>256</v>
      </c>
      <c r="C765" s="35" t="s">
        <v>23</v>
      </c>
      <c r="D765" s="35" t="s">
        <v>149</v>
      </c>
      <c r="E765" s="35" t="s">
        <v>22</v>
      </c>
      <c r="F765" s="35" t="s">
        <v>393</v>
      </c>
      <c r="G765" s="10">
        <v>2</v>
      </c>
      <c r="H765" s="10">
        <v>3</v>
      </c>
      <c r="I765" s="58">
        <v>991.68</v>
      </c>
      <c r="J765" s="58">
        <v>779.1</v>
      </c>
      <c r="K765" s="58">
        <v>779.1</v>
      </c>
      <c r="L765" s="61">
        <v>28</v>
      </c>
      <c r="M765" s="58">
        <f t="shared" si="182"/>
        <v>2883175.78</v>
      </c>
      <c r="N765" s="58">
        <v>0</v>
      </c>
      <c r="O765" s="58">
        <v>0</v>
      </c>
      <c r="P765" s="58">
        <v>0</v>
      </c>
      <c r="Q765" s="58">
        <f>'Таблица 3 '!C762</f>
        <v>2883175.78</v>
      </c>
      <c r="R765" s="58">
        <f t="shared" si="183"/>
        <v>2883175.78</v>
      </c>
      <c r="S765" s="58">
        <v>0</v>
      </c>
      <c r="T765" s="67">
        <f t="shared" si="184"/>
        <v>3700.6491849570011</v>
      </c>
      <c r="U765" s="67">
        <v>3700.6491849570011</v>
      </c>
      <c r="V765" s="57" t="s">
        <v>26</v>
      </c>
    </row>
    <row r="766" spans="1:22" ht="45" x14ac:dyDescent="0.25">
      <c r="A766" s="35">
        <v>6</v>
      </c>
      <c r="B766" s="18" t="s">
        <v>389</v>
      </c>
      <c r="C766" s="35" t="s">
        <v>23</v>
      </c>
      <c r="D766" s="35" t="s">
        <v>58</v>
      </c>
      <c r="E766" s="35">
        <v>2021</v>
      </c>
      <c r="F766" s="35" t="s">
        <v>393</v>
      </c>
      <c r="G766" s="10">
        <v>2</v>
      </c>
      <c r="H766" s="10">
        <v>2</v>
      </c>
      <c r="I766" s="58">
        <v>1168</v>
      </c>
      <c r="J766" s="58">
        <v>736.65</v>
      </c>
      <c r="K766" s="58">
        <v>480.8</v>
      </c>
      <c r="L766" s="61">
        <v>45</v>
      </c>
      <c r="M766" s="58">
        <f t="shared" si="182"/>
        <v>999774.01</v>
      </c>
      <c r="N766" s="58">
        <v>0</v>
      </c>
      <c r="O766" s="58">
        <v>0</v>
      </c>
      <c r="P766" s="58">
        <v>0</v>
      </c>
      <c r="Q766" s="58">
        <f>'Таблица 3 '!C763</f>
        <v>999774.01</v>
      </c>
      <c r="R766" s="58">
        <f t="shared" si="183"/>
        <v>999774.01</v>
      </c>
      <c r="S766" s="58">
        <v>0</v>
      </c>
      <c r="T766" s="67">
        <f t="shared" si="184"/>
        <v>1357.1899952487613</v>
      </c>
      <c r="U766" s="67">
        <v>1357.1899952487613</v>
      </c>
      <c r="V766" s="57" t="s">
        <v>26</v>
      </c>
    </row>
    <row r="767" spans="1:22" s="9" customFormat="1" ht="30" customHeight="1" x14ac:dyDescent="0.25">
      <c r="A767" s="45" t="s">
        <v>395</v>
      </c>
      <c r="B767" s="45"/>
      <c r="C767" s="56" t="s">
        <v>226</v>
      </c>
      <c r="D767" s="56" t="s">
        <v>226</v>
      </c>
      <c r="E767" s="56" t="s">
        <v>226</v>
      </c>
      <c r="F767" s="56" t="s">
        <v>226</v>
      </c>
      <c r="G767" s="21" t="s">
        <v>226</v>
      </c>
      <c r="H767" s="21" t="s">
        <v>226</v>
      </c>
      <c r="I767" s="59">
        <f>SUM(I768:I770)</f>
        <v>9006.2000000000007</v>
      </c>
      <c r="J767" s="59">
        <f t="shared" ref="J767:S767" si="185">SUM(J768:J770)</f>
        <v>6986.49</v>
      </c>
      <c r="K767" s="59">
        <f t="shared" si="185"/>
        <v>1981.8899999999999</v>
      </c>
      <c r="L767" s="60">
        <f t="shared" si="185"/>
        <v>150</v>
      </c>
      <c r="M767" s="59">
        <f t="shared" si="185"/>
        <v>10303114.406400001</v>
      </c>
      <c r="N767" s="59">
        <f t="shared" si="185"/>
        <v>0</v>
      </c>
      <c r="O767" s="59">
        <f t="shared" si="185"/>
        <v>0</v>
      </c>
      <c r="P767" s="59">
        <f t="shared" si="185"/>
        <v>0</v>
      </c>
      <c r="Q767" s="59">
        <f t="shared" si="185"/>
        <v>10303114.406400001</v>
      </c>
      <c r="R767" s="59">
        <f t="shared" si="185"/>
        <v>10303114.406400001</v>
      </c>
      <c r="S767" s="59">
        <f t="shared" si="185"/>
        <v>0</v>
      </c>
      <c r="T767" s="68" t="s">
        <v>22</v>
      </c>
      <c r="U767" s="68" t="s">
        <v>22</v>
      </c>
      <c r="V767" s="62" t="s">
        <v>22</v>
      </c>
    </row>
    <row r="768" spans="1:22" ht="45.75" customHeight="1" x14ac:dyDescent="0.25">
      <c r="A768" s="35">
        <v>1</v>
      </c>
      <c r="B768" s="18" t="s">
        <v>215</v>
      </c>
      <c r="C768" s="35" t="s">
        <v>23</v>
      </c>
      <c r="D768" s="35">
        <v>1969</v>
      </c>
      <c r="E768" s="35" t="s">
        <v>22</v>
      </c>
      <c r="F768" s="35" t="s">
        <v>393</v>
      </c>
      <c r="G768" s="10">
        <v>5</v>
      </c>
      <c r="H768" s="10">
        <v>4</v>
      </c>
      <c r="I768" s="58">
        <v>4300.3</v>
      </c>
      <c r="J768" s="58">
        <v>3265.4</v>
      </c>
      <c r="K768" s="58">
        <v>791.4</v>
      </c>
      <c r="L768" s="61">
        <v>70</v>
      </c>
      <c r="M768" s="58">
        <f>SUM(N768:Q768)</f>
        <v>2449900.9560000002</v>
      </c>
      <c r="N768" s="58">
        <v>0</v>
      </c>
      <c r="O768" s="58">
        <v>0</v>
      </c>
      <c r="P768" s="58">
        <v>0</v>
      </c>
      <c r="Q768" s="58">
        <f>'Таблица 3 '!C765</f>
        <v>2449900.9560000002</v>
      </c>
      <c r="R768" s="58">
        <f>Q768</f>
        <v>2449900.9560000002</v>
      </c>
      <c r="S768" s="58">
        <v>0</v>
      </c>
      <c r="T768" s="67">
        <f>M768/J768</f>
        <v>750.26059778281376</v>
      </c>
      <c r="U768" s="67">
        <v>750.26059778281376</v>
      </c>
      <c r="V768" s="57" t="s">
        <v>26</v>
      </c>
    </row>
    <row r="769" spans="1:22" ht="45.75" customHeight="1" x14ac:dyDescent="0.25">
      <c r="A769" s="35">
        <v>2</v>
      </c>
      <c r="B769" s="18" t="s">
        <v>233</v>
      </c>
      <c r="C769" s="35" t="s">
        <v>23</v>
      </c>
      <c r="D769" s="35">
        <v>1970</v>
      </c>
      <c r="E769" s="35" t="s">
        <v>22</v>
      </c>
      <c r="F769" s="35" t="s">
        <v>393</v>
      </c>
      <c r="G769" s="10">
        <v>5</v>
      </c>
      <c r="H769" s="10">
        <v>4</v>
      </c>
      <c r="I769" s="58">
        <v>4279.8999999999996</v>
      </c>
      <c r="J769" s="58">
        <v>3323.59</v>
      </c>
      <c r="K769" s="58">
        <v>1190.49</v>
      </c>
      <c r="L769" s="61">
        <v>72</v>
      </c>
      <c r="M769" s="58">
        <f>SUM(N769:Q769)</f>
        <v>2830934.2504000003</v>
      </c>
      <c r="N769" s="58">
        <v>0</v>
      </c>
      <c r="O769" s="58">
        <v>0</v>
      </c>
      <c r="P769" s="58">
        <v>0</v>
      </c>
      <c r="Q769" s="58">
        <f>'Таблица 3 '!C766</f>
        <v>2830934.2504000003</v>
      </c>
      <c r="R769" s="58">
        <f>Q769</f>
        <v>2830934.2504000003</v>
      </c>
      <c r="S769" s="58">
        <v>0</v>
      </c>
      <c r="T769" s="67">
        <f>M769/J769</f>
        <v>851.76999882657014</v>
      </c>
      <c r="U769" s="67">
        <v>851.76999882657014</v>
      </c>
      <c r="V769" s="57" t="s">
        <v>26</v>
      </c>
    </row>
    <row r="770" spans="1:22" ht="45.75" customHeight="1" x14ac:dyDescent="0.25">
      <c r="A770" s="35">
        <v>3</v>
      </c>
      <c r="B770" s="18" t="s">
        <v>214</v>
      </c>
      <c r="C770" s="35" t="s">
        <v>23</v>
      </c>
      <c r="D770" s="35">
        <v>1956</v>
      </c>
      <c r="E770" s="35" t="s">
        <v>22</v>
      </c>
      <c r="F770" s="35" t="s">
        <v>393</v>
      </c>
      <c r="G770" s="10">
        <v>2</v>
      </c>
      <c r="H770" s="10">
        <v>1</v>
      </c>
      <c r="I770" s="58">
        <v>426</v>
      </c>
      <c r="J770" s="58">
        <v>397.5</v>
      </c>
      <c r="K770" s="58">
        <v>0</v>
      </c>
      <c r="L770" s="61">
        <v>8</v>
      </c>
      <c r="M770" s="58">
        <f>SUM(N770:Q770)</f>
        <v>5022279.2</v>
      </c>
      <c r="N770" s="58">
        <v>0</v>
      </c>
      <c r="O770" s="58">
        <v>0</v>
      </c>
      <c r="P770" s="58">
        <v>0</v>
      </c>
      <c r="Q770" s="58">
        <f>'Таблица 3 '!C767</f>
        <v>5022279.2</v>
      </c>
      <c r="R770" s="58">
        <f>Q770</f>
        <v>5022279.2</v>
      </c>
      <c r="S770" s="58">
        <v>0</v>
      </c>
      <c r="T770" s="67">
        <f>M770/J770</f>
        <v>12634.66465408805</v>
      </c>
      <c r="U770" s="67">
        <v>12634.66465408805</v>
      </c>
      <c r="V770" s="57" t="s">
        <v>38</v>
      </c>
    </row>
    <row r="771" spans="1:22" s="9" customFormat="1" ht="28.5" customHeight="1" x14ac:dyDescent="0.25">
      <c r="A771" s="45" t="s">
        <v>593</v>
      </c>
      <c r="B771" s="45"/>
      <c r="C771" s="56" t="s">
        <v>226</v>
      </c>
      <c r="D771" s="56" t="s">
        <v>226</v>
      </c>
      <c r="E771" s="56" t="s">
        <v>226</v>
      </c>
      <c r="F771" s="56" t="s">
        <v>226</v>
      </c>
      <c r="G771" s="21" t="s">
        <v>226</v>
      </c>
      <c r="H771" s="21" t="s">
        <v>226</v>
      </c>
      <c r="I771" s="59">
        <f>I772</f>
        <v>631.5</v>
      </c>
      <c r="J771" s="59">
        <f t="shared" ref="J771:S771" si="186">J772</f>
        <v>599.20000000000005</v>
      </c>
      <c r="K771" s="59">
        <f t="shared" si="186"/>
        <v>599.20000000000005</v>
      </c>
      <c r="L771" s="60">
        <f t="shared" si="186"/>
        <v>23</v>
      </c>
      <c r="M771" s="59">
        <f t="shared" si="186"/>
        <v>2690042.4899999998</v>
      </c>
      <c r="N771" s="59">
        <f t="shared" si="186"/>
        <v>0</v>
      </c>
      <c r="O771" s="59">
        <f t="shared" si="186"/>
        <v>0</v>
      </c>
      <c r="P771" s="59">
        <f t="shared" si="186"/>
        <v>0</v>
      </c>
      <c r="Q771" s="59">
        <f t="shared" si="186"/>
        <v>2690042.4899999998</v>
      </c>
      <c r="R771" s="59">
        <f t="shared" si="186"/>
        <v>2690042.4899999998</v>
      </c>
      <c r="S771" s="59">
        <f t="shared" si="186"/>
        <v>0</v>
      </c>
      <c r="T771" s="68" t="s">
        <v>22</v>
      </c>
      <c r="U771" s="68" t="s">
        <v>22</v>
      </c>
      <c r="V771" s="62" t="s">
        <v>22</v>
      </c>
    </row>
    <row r="772" spans="1:22" ht="45.75" customHeight="1" x14ac:dyDescent="0.25">
      <c r="A772" s="18">
        <v>1</v>
      </c>
      <c r="B772" s="18" t="s">
        <v>238</v>
      </c>
      <c r="C772" s="35" t="s">
        <v>23</v>
      </c>
      <c r="D772" s="35" t="s">
        <v>150</v>
      </c>
      <c r="E772" s="35" t="s">
        <v>22</v>
      </c>
      <c r="F772" s="35" t="s">
        <v>393</v>
      </c>
      <c r="G772" s="10">
        <v>2</v>
      </c>
      <c r="H772" s="10">
        <v>3</v>
      </c>
      <c r="I772" s="58">
        <v>631.5</v>
      </c>
      <c r="J772" s="58">
        <v>599.20000000000005</v>
      </c>
      <c r="K772" s="58">
        <v>599.20000000000005</v>
      </c>
      <c r="L772" s="61">
        <v>23</v>
      </c>
      <c r="M772" s="58">
        <f>SUM(N772:Q772)</f>
        <v>2690042.4899999998</v>
      </c>
      <c r="N772" s="58">
        <v>0</v>
      </c>
      <c r="O772" s="58">
        <v>0</v>
      </c>
      <c r="P772" s="58">
        <v>0</v>
      </c>
      <c r="Q772" s="58">
        <f>'Таблица 3 '!C769</f>
        <v>2690042.4899999998</v>
      </c>
      <c r="R772" s="58">
        <f>Q772</f>
        <v>2690042.4899999998</v>
      </c>
      <c r="S772" s="58">
        <v>0</v>
      </c>
      <c r="T772" s="67">
        <f>M772/J772</f>
        <v>4489.3900033377831</v>
      </c>
      <c r="U772" s="67">
        <v>4489.3599999999997</v>
      </c>
      <c r="V772" s="57" t="s">
        <v>26</v>
      </c>
    </row>
    <row r="773" spans="1:22" s="9" customFormat="1" ht="27.75" customHeight="1" x14ac:dyDescent="0.25">
      <c r="A773" s="45" t="s">
        <v>73</v>
      </c>
      <c r="B773" s="45"/>
      <c r="C773" s="56" t="s">
        <v>226</v>
      </c>
      <c r="D773" s="56" t="s">
        <v>226</v>
      </c>
      <c r="E773" s="56" t="s">
        <v>226</v>
      </c>
      <c r="F773" s="56" t="s">
        <v>226</v>
      </c>
      <c r="G773" s="21" t="s">
        <v>226</v>
      </c>
      <c r="H773" s="21" t="s">
        <v>226</v>
      </c>
      <c r="I773" s="59">
        <f>I774</f>
        <v>14802</v>
      </c>
      <c r="J773" s="59">
        <f t="shared" ref="J773:S773" si="187">J774</f>
        <v>10933.939999999999</v>
      </c>
      <c r="K773" s="59">
        <f t="shared" si="187"/>
        <v>10178.780000000001</v>
      </c>
      <c r="L773" s="60">
        <f t="shared" si="187"/>
        <v>540</v>
      </c>
      <c r="M773" s="59">
        <f t="shared" si="187"/>
        <v>6053002.9601999996</v>
      </c>
      <c r="N773" s="59">
        <f t="shared" si="187"/>
        <v>0</v>
      </c>
      <c r="O773" s="59">
        <f t="shared" si="187"/>
        <v>0</v>
      </c>
      <c r="P773" s="59">
        <f t="shared" si="187"/>
        <v>0</v>
      </c>
      <c r="Q773" s="59">
        <f t="shared" si="187"/>
        <v>6053002.9601999996</v>
      </c>
      <c r="R773" s="59">
        <f t="shared" si="187"/>
        <v>6053002.9601999996</v>
      </c>
      <c r="S773" s="59">
        <f t="shared" si="187"/>
        <v>0</v>
      </c>
      <c r="T773" s="68" t="s">
        <v>22</v>
      </c>
      <c r="U773" s="68" t="s">
        <v>22</v>
      </c>
      <c r="V773" s="62" t="s">
        <v>22</v>
      </c>
    </row>
    <row r="774" spans="1:22" s="9" customFormat="1" ht="27.75" customHeight="1" x14ac:dyDescent="0.25">
      <c r="A774" s="45" t="s">
        <v>383</v>
      </c>
      <c r="B774" s="45"/>
      <c r="C774" s="56" t="s">
        <v>226</v>
      </c>
      <c r="D774" s="56" t="s">
        <v>226</v>
      </c>
      <c r="E774" s="56" t="s">
        <v>226</v>
      </c>
      <c r="F774" s="56" t="s">
        <v>226</v>
      </c>
      <c r="G774" s="21" t="s">
        <v>226</v>
      </c>
      <c r="H774" s="21" t="s">
        <v>226</v>
      </c>
      <c r="I774" s="59">
        <f>SUM(I775:I777)</f>
        <v>14802</v>
      </c>
      <c r="J774" s="59">
        <f t="shared" ref="J774:S774" si="188">SUM(J775:J777)</f>
        <v>10933.939999999999</v>
      </c>
      <c r="K774" s="59">
        <f t="shared" si="188"/>
        <v>10178.780000000001</v>
      </c>
      <c r="L774" s="60">
        <f t="shared" si="188"/>
        <v>540</v>
      </c>
      <c r="M774" s="59">
        <f t="shared" si="188"/>
        <v>6053002.9601999996</v>
      </c>
      <c r="N774" s="59">
        <f t="shared" si="188"/>
        <v>0</v>
      </c>
      <c r="O774" s="59">
        <f t="shared" si="188"/>
        <v>0</v>
      </c>
      <c r="P774" s="59">
        <f t="shared" si="188"/>
        <v>0</v>
      </c>
      <c r="Q774" s="59">
        <f t="shared" si="188"/>
        <v>6053002.9601999996</v>
      </c>
      <c r="R774" s="59">
        <f t="shared" si="188"/>
        <v>6053002.9601999996</v>
      </c>
      <c r="S774" s="59">
        <f t="shared" si="188"/>
        <v>0</v>
      </c>
      <c r="T774" s="68" t="s">
        <v>22</v>
      </c>
      <c r="U774" s="68" t="s">
        <v>22</v>
      </c>
      <c r="V774" s="62" t="s">
        <v>22</v>
      </c>
    </row>
    <row r="775" spans="1:22" ht="45.75" customHeight="1" x14ac:dyDescent="0.25">
      <c r="A775" s="35">
        <v>1</v>
      </c>
      <c r="B775" s="18" t="s">
        <v>665</v>
      </c>
      <c r="C775" s="35" t="s">
        <v>23</v>
      </c>
      <c r="D775" s="35" t="s">
        <v>158</v>
      </c>
      <c r="E775" s="35" t="s">
        <v>22</v>
      </c>
      <c r="F775" s="35" t="s">
        <v>393</v>
      </c>
      <c r="G775" s="10">
        <v>4</v>
      </c>
      <c r="H775" s="10">
        <v>1</v>
      </c>
      <c r="I775" s="58">
        <v>1050</v>
      </c>
      <c r="J775" s="58">
        <v>820.5</v>
      </c>
      <c r="K775" s="58">
        <v>775.3</v>
      </c>
      <c r="L775" s="61">
        <v>40</v>
      </c>
      <c r="M775" s="58">
        <f>SUM(N775:Q775)</f>
        <v>3167335.1250000005</v>
      </c>
      <c r="N775" s="58">
        <v>0</v>
      </c>
      <c r="O775" s="58">
        <v>0</v>
      </c>
      <c r="P775" s="58">
        <v>0</v>
      </c>
      <c r="Q775" s="58">
        <f>'Таблица 3 '!C772</f>
        <v>3167335.1250000005</v>
      </c>
      <c r="R775" s="58">
        <f>Q775</f>
        <v>3167335.1250000005</v>
      </c>
      <c r="S775" s="58">
        <v>0</v>
      </c>
      <c r="T775" s="67">
        <f>M775/J775</f>
        <v>3860.2500000000005</v>
      </c>
      <c r="U775" s="67">
        <v>3860.2500000000005</v>
      </c>
      <c r="V775" s="57" t="s">
        <v>26</v>
      </c>
    </row>
    <row r="776" spans="1:22" ht="45.75" customHeight="1" x14ac:dyDescent="0.25">
      <c r="A776" s="35">
        <v>2</v>
      </c>
      <c r="B776" s="18" t="s">
        <v>666</v>
      </c>
      <c r="C776" s="35" t="s">
        <v>23</v>
      </c>
      <c r="D776" s="35" t="s">
        <v>37</v>
      </c>
      <c r="E776" s="35" t="s">
        <v>22</v>
      </c>
      <c r="F776" s="35" t="s">
        <v>87</v>
      </c>
      <c r="G776" s="10">
        <v>5</v>
      </c>
      <c r="H776" s="10">
        <v>6</v>
      </c>
      <c r="I776" s="58">
        <v>5990</v>
      </c>
      <c r="J776" s="58">
        <v>4308.25</v>
      </c>
      <c r="K776" s="58">
        <v>3844.09</v>
      </c>
      <c r="L776" s="61">
        <v>202</v>
      </c>
      <c r="M776" s="58">
        <f>SUM(N776:Q776)</f>
        <v>1229272.9724999999</v>
      </c>
      <c r="N776" s="58">
        <v>0</v>
      </c>
      <c r="O776" s="58">
        <v>0</v>
      </c>
      <c r="P776" s="58">
        <v>0</v>
      </c>
      <c r="Q776" s="58">
        <f>'Таблица 3 '!C773</f>
        <v>1229272.9724999999</v>
      </c>
      <c r="R776" s="58">
        <f>Q776</f>
        <v>1229272.9724999999</v>
      </c>
      <c r="S776" s="58">
        <v>0</v>
      </c>
      <c r="T776" s="67">
        <f>M776/J776</f>
        <v>285.33</v>
      </c>
      <c r="U776" s="67">
        <v>285.33</v>
      </c>
      <c r="V776" s="57" t="s">
        <v>26</v>
      </c>
    </row>
    <row r="777" spans="1:22" ht="45.75" customHeight="1" x14ac:dyDescent="0.25">
      <c r="A777" s="35">
        <v>3</v>
      </c>
      <c r="B777" s="18" t="s">
        <v>667</v>
      </c>
      <c r="C777" s="35" t="s">
        <v>23</v>
      </c>
      <c r="D777" s="35" t="s">
        <v>158</v>
      </c>
      <c r="E777" s="35" t="s">
        <v>22</v>
      </c>
      <c r="F777" s="35" t="s">
        <v>87</v>
      </c>
      <c r="G777" s="10">
        <v>5</v>
      </c>
      <c r="H777" s="10">
        <v>8</v>
      </c>
      <c r="I777" s="58">
        <v>7762</v>
      </c>
      <c r="J777" s="58">
        <v>5805.19</v>
      </c>
      <c r="K777" s="58">
        <v>5559.39</v>
      </c>
      <c r="L777" s="61">
        <v>298</v>
      </c>
      <c r="M777" s="58">
        <f>SUM(N777:Q777)</f>
        <v>1656394.8626999997</v>
      </c>
      <c r="N777" s="58">
        <v>0</v>
      </c>
      <c r="O777" s="58">
        <v>0</v>
      </c>
      <c r="P777" s="58">
        <v>0</v>
      </c>
      <c r="Q777" s="58">
        <f>'Таблица 3 '!C774</f>
        <v>1656394.8626999997</v>
      </c>
      <c r="R777" s="58">
        <f>Q777</f>
        <v>1656394.8626999997</v>
      </c>
      <c r="S777" s="58">
        <v>0</v>
      </c>
      <c r="T777" s="67">
        <f>M777/J777</f>
        <v>285.33</v>
      </c>
      <c r="U777" s="67">
        <v>285.33</v>
      </c>
      <c r="V777" s="57" t="s">
        <v>26</v>
      </c>
    </row>
    <row r="778" spans="1:22" s="9" customFormat="1" ht="27.75" customHeight="1" x14ac:dyDescent="0.25">
      <c r="A778" s="45" t="s">
        <v>163</v>
      </c>
      <c r="B778" s="45"/>
      <c r="C778" s="56" t="s">
        <v>226</v>
      </c>
      <c r="D778" s="56" t="s">
        <v>226</v>
      </c>
      <c r="E778" s="56" t="s">
        <v>226</v>
      </c>
      <c r="F778" s="56" t="s">
        <v>226</v>
      </c>
      <c r="G778" s="21" t="s">
        <v>226</v>
      </c>
      <c r="H778" s="21" t="s">
        <v>226</v>
      </c>
      <c r="I778" s="59">
        <f>I779+I786</f>
        <v>20962.54</v>
      </c>
      <c r="J778" s="59">
        <f t="shared" ref="J778:S778" si="189">J779+J786</f>
        <v>17327.830000000002</v>
      </c>
      <c r="K778" s="59">
        <f t="shared" si="189"/>
        <v>16017.030000000002</v>
      </c>
      <c r="L778" s="60">
        <f t="shared" si="189"/>
        <v>635</v>
      </c>
      <c r="M778" s="59">
        <f t="shared" si="189"/>
        <v>52324458.800100006</v>
      </c>
      <c r="N778" s="59">
        <f t="shared" si="189"/>
        <v>0</v>
      </c>
      <c r="O778" s="59">
        <f t="shared" si="189"/>
        <v>0</v>
      </c>
      <c r="P778" s="59">
        <f t="shared" si="189"/>
        <v>0</v>
      </c>
      <c r="Q778" s="59">
        <f t="shared" si="189"/>
        <v>52324458.800100006</v>
      </c>
      <c r="R778" s="59">
        <f t="shared" si="189"/>
        <v>52324458.800100006</v>
      </c>
      <c r="S778" s="59">
        <f t="shared" si="189"/>
        <v>0</v>
      </c>
      <c r="T778" s="68" t="s">
        <v>22</v>
      </c>
      <c r="U778" s="68" t="s">
        <v>22</v>
      </c>
      <c r="V778" s="62" t="s">
        <v>22</v>
      </c>
    </row>
    <row r="779" spans="1:22" s="9" customFormat="1" ht="25.5" customHeight="1" x14ac:dyDescent="0.25">
      <c r="A779" s="45" t="s">
        <v>165</v>
      </c>
      <c r="B779" s="45"/>
      <c r="C779" s="56" t="s">
        <v>226</v>
      </c>
      <c r="D779" s="56" t="s">
        <v>226</v>
      </c>
      <c r="E779" s="56" t="s">
        <v>226</v>
      </c>
      <c r="F779" s="56" t="s">
        <v>226</v>
      </c>
      <c r="G779" s="21" t="s">
        <v>226</v>
      </c>
      <c r="H779" s="21" t="s">
        <v>226</v>
      </c>
      <c r="I779" s="59">
        <f>SUM(I780:I785)</f>
        <v>13084.24</v>
      </c>
      <c r="J779" s="59">
        <f t="shared" ref="J779:S779" si="190">SUM(J780:J785)</f>
        <v>10323.630000000001</v>
      </c>
      <c r="K779" s="59">
        <f t="shared" si="190"/>
        <v>9915.2300000000014</v>
      </c>
      <c r="L779" s="60">
        <f t="shared" si="190"/>
        <v>352</v>
      </c>
      <c r="M779" s="59">
        <f t="shared" si="190"/>
        <v>34771399.798100002</v>
      </c>
      <c r="N779" s="59">
        <f t="shared" si="190"/>
        <v>0</v>
      </c>
      <c r="O779" s="59">
        <f t="shared" si="190"/>
        <v>0</v>
      </c>
      <c r="P779" s="59">
        <f t="shared" si="190"/>
        <v>0</v>
      </c>
      <c r="Q779" s="59">
        <f t="shared" si="190"/>
        <v>34771399.798100002</v>
      </c>
      <c r="R779" s="59">
        <f t="shared" si="190"/>
        <v>34771399.798100002</v>
      </c>
      <c r="S779" s="59">
        <f t="shared" si="190"/>
        <v>0</v>
      </c>
      <c r="T779" s="68" t="s">
        <v>22</v>
      </c>
      <c r="U779" s="68" t="s">
        <v>22</v>
      </c>
      <c r="V779" s="62" t="s">
        <v>22</v>
      </c>
    </row>
    <row r="780" spans="1:22" ht="48" customHeight="1" x14ac:dyDescent="0.25">
      <c r="A780" s="35">
        <v>1</v>
      </c>
      <c r="B780" s="18" t="s">
        <v>166</v>
      </c>
      <c r="C780" s="35" t="s">
        <v>23</v>
      </c>
      <c r="D780" s="35">
        <v>1982</v>
      </c>
      <c r="E780" s="35" t="s">
        <v>22</v>
      </c>
      <c r="F780" s="35" t="s">
        <v>393</v>
      </c>
      <c r="G780" s="10">
        <v>5</v>
      </c>
      <c r="H780" s="10">
        <v>10</v>
      </c>
      <c r="I780" s="58">
        <v>9305.5</v>
      </c>
      <c r="J780" s="58">
        <v>6793.61</v>
      </c>
      <c r="K780" s="58">
        <v>6458.21</v>
      </c>
      <c r="L780" s="61">
        <v>230</v>
      </c>
      <c r="M780" s="58">
        <f t="shared" ref="M780:M785" si="191">SUM(N780:Q780)</f>
        <v>18068624.8365</v>
      </c>
      <c r="N780" s="58">
        <v>0</v>
      </c>
      <c r="O780" s="58">
        <v>0</v>
      </c>
      <c r="P780" s="58">
        <v>0</v>
      </c>
      <c r="Q780" s="58">
        <f>'Таблица 3 '!C777</f>
        <v>18068624.8365</v>
      </c>
      <c r="R780" s="58">
        <f t="shared" ref="R780:R785" si="192">Q780</f>
        <v>18068624.8365</v>
      </c>
      <c r="S780" s="58">
        <v>0</v>
      </c>
      <c r="T780" s="67">
        <f t="shared" ref="T780:T785" si="193">M780/J780</f>
        <v>2659.65</v>
      </c>
      <c r="U780" s="67">
        <v>2659.65</v>
      </c>
      <c r="V780" s="57" t="s">
        <v>26</v>
      </c>
    </row>
    <row r="781" spans="1:22" ht="48" customHeight="1" x14ac:dyDescent="0.25">
      <c r="A781" s="35">
        <v>2</v>
      </c>
      <c r="B781" s="18" t="s">
        <v>183</v>
      </c>
      <c r="C781" s="35" t="s">
        <v>23</v>
      </c>
      <c r="D781" s="35">
        <v>1964</v>
      </c>
      <c r="E781" s="35">
        <v>2018</v>
      </c>
      <c r="F781" s="35" t="s">
        <v>393</v>
      </c>
      <c r="G781" s="10">
        <v>3</v>
      </c>
      <c r="H781" s="10">
        <v>2</v>
      </c>
      <c r="I781" s="58">
        <v>952.4</v>
      </c>
      <c r="J781" s="58">
        <v>949.1</v>
      </c>
      <c r="K781" s="58">
        <v>906.9</v>
      </c>
      <c r="L781" s="61">
        <v>41</v>
      </c>
      <c r="M781" s="58">
        <f t="shared" si="191"/>
        <v>948346.36800000002</v>
      </c>
      <c r="N781" s="58">
        <v>0</v>
      </c>
      <c r="O781" s="58">
        <v>0</v>
      </c>
      <c r="P781" s="58">
        <v>0</v>
      </c>
      <c r="Q781" s="58">
        <f>'Таблица 3 '!C778</f>
        <v>948346.36800000002</v>
      </c>
      <c r="R781" s="58">
        <f t="shared" si="192"/>
        <v>948346.36800000002</v>
      </c>
      <c r="S781" s="58">
        <v>0</v>
      </c>
      <c r="T781" s="67">
        <f t="shared" si="193"/>
        <v>999.2059509008534</v>
      </c>
      <c r="U781" s="67">
        <v>999.2059509008534</v>
      </c>
      <c r="V781" s="57" t="s">
        <v>26</v>
      </c>
    </row>
    <row r="782" spans="1:22" ht="48" customHeight="1" x14ac:dyDescent="0.25">
      <c r="A782" s="35">
        <v>3</v>
      </c>
      <c r="B782" s="18" t="s">
        <v>168</v>
      </c>
      <c r="C782" s="35" t="s">
        <v>23</v>
      </c>
      <c r="D782" s="35">
        <v>1963</v>
      </c>
      <c r="E782" s="35">
        <v>2016</v>
      </c>
      <c r="F782" s="35" t="s">
        <v>393</v>
      </c>
      <c r="G782" s="10">
        <v>2</v>
      </c>
      <c r="H782" s="10">
        <v>2</v>
      </c>
      <c r="I782" s="58">
        <v>893.9</v>
      </c>
      <c r="J782" s="58">
        <v>829.4</v>
      </c>
      <c r="K782" s="58">
        <v>829.4</v>
      </c>
      <c r="L782" s="61">
        <v>21</v>
      </c>
      <c r="M782" s="58">
        <f t="shared" si="191"/>
        <v>7331731.2999999998</v>
      </c>
      <c r="N782" s="58">
        <v>0</v>
      </c>
      <c r="O782" s="58">
        <v>0</v>
      </c>
      <c r="P782" s="58">
        <v>0</v>
      </c>
      <c r="Q782" s="58">
        <f>'Таблица 3 '!C779</f>
        <v>7331731.2999999998</v>
      </c>
      <c r="R782" s="58">
        <f t="shared" si="192"/>
        <v>7331731.2999999998</v>
      </c>
      <c r="S782" s="58">
        <v>0</v>
      </c>
      <c r="T782" s="67">
        <f t="shared" si="193"/>
        <v>8839.8014227152162</v>
      </c>
      <c r="U782" s="67">
        <v>8839.8014227152162</v>
      </c>
      <c r="V782" s="57" t="s">
        <v>26</v>
      </c>
    </row>
    <row r="783" spans="1:22" ht="48" customHeight="1" x14ac:dyDescent="0.25">
      <c r="A783" s="35">
        <v>4</v>
      </c>
      <c r="B783" s="18" t="s">
        <v>170</v>
      </c>
      <c r="C783" s="35" t="s">
        <v>23</v>
      </c>
      <c r="D783" s="35">
        <v>1961</v>
      </c>
      <c r="E783" s="35" t="s">
        <v>22</v>
      </c>
      <c r="F783" s="35" t="s">
        <v>495</v>
      </c>
      <c r="G783" s="10">
        <v>2</v>
      </c>
      <c r="H783" s="10">
        <v>2</v>
      </c>
      <c r="I783" s="58">
        <v>886.1</v>
      </c>
      <c r="J783" s="58">
        <v>838.6</v>
      </c>
      <c r="K783" s="58">
        <v>838.6</v>
      </c>
      <c r="L783" s="61">
        <v>25</v>
      </c>
      <c r="M783" s="58">
        <f t="shared" si="191"/>
        <v>7388326.5</v>
      </c>
      <c r="N783" s="58">
        <v>0</v>
      </c>
      <c r="O783" s="58">
        <v>0</v>
      </c>
      <c r="P783" s="58">
        <v>0</v>
      </c>
      <c r="Q783" s="58">
        <f>'Таблица 3 '!C780</f>
        <v>7388326.5</v>
      </c>
      <c r="R783" s="58">
        <f t="shared" si="192"/>
        <v>7388326.5</v>
      </c>
      <c r="S783" s="58">
        <v>0</v>
      </c>
      <c r="T783" s="67">
        <f t="shared" si="193"/>
        <v>8810.3106367755772</v>
      </c>
      <c r="U783" s="67">
        <v>8810.3106367755772</v>
      </c>
      <c r="V783" s="57" t="s">
        <v>26</v>
      </c>
    </row>
    <row r="784" spans="1:22" ht="48" customHeight="1" x14ac:dyDescent="0.25">
      <c r="A784" s="35">
        <v>5</v>
      </c>
      <c r="B784" s="18" t="s">
        <v>416</v>
      </c>
      <c r="C784" s="35" t="s">
        <v>23</v>
      </c>
      <c r="D784" s="35">
        <v>1963</v>
      </c>
      <c r="E784" s="35">
        <v>2021</v>
      </c>
      <c r="F784" s="35" t="s">
        <v>393</v>
      </c>
      <c r="G784" s="10">
        <v>2</v>
      </c>
      <c r="H784" s="10">
        <v>2</v>
      </c>
      <c r="I784" s="58">
        <v>728.94</v>
      </c>
      <c r="J784" s="58">
        <v>634.72</v>
      </c>
      <c r="K784" s="58">
        <v>603.91999999999996</v>
      </c>
      <c r="L784" s="61">
        <v>23</v>
      </c>
      <c r="M784" s="58">
        <f t="shared" si="191"/>
        <v>700464.02560000005</v>
      </c>
      <c r="N784" s="58">
        <v>0</v>
      </c>
      <c r="O784" s="58">
        <v>0</v>
      </c>
      <c r="P784" s="58">
        <v>0</v>
      </c>
      <c r="Q784" s="58">
        <f>'Таблица 3 '!C781</f>
        <v>700464.02560000005</v>
      </c>
      <c r="R784" s="58">
        <f t="shared" si="192"/>
        <v>700464.02560000005</v>
      </c>
      <c r="S784" s="58">
        <v>0</v>
      </c>
      <c r="T784" s="67">
        <f t="shared" si="193"/>
        <v>1103.5795714645828</v>
      </c>
      <c r="U784" s="67">
        <v>1103.5795714645828</v>
      </c>
      <c r="V784" s="57" t="s">
        <v>26</v>
      </c>
    </row>
    <row r="785" spans="1:22" ht="48" customHeight="1" x14ac:dyDescent="0.25">
      <c r="A785" s="35">
        <v>6</v>
      </c>
      <c r="B785" s="18" t="s">
        <v>386</v>
      </c>
      <c r="C785" s="35" t="s">
        <v>23</v>
      </c>
      <c r="D785" s="35">
        <v>1961</v>
      </c>
      <c r="E785" s="35">
        <v>2018</v>
      </c>
      <c r="F785" s="35" t="s">
        <v>393</v>
      </c>
      <c r="G785" s="10">
        <v>2</v>
      </c>
      <c r="H785" s="10">
        <v>1</v>
      </c>
      <c r="I785" s="58">
        <v>317.39999999999998</v>
      </c>
      <c r="J785" s="58">
        <v>278.2</v>
      </c>
      <c r="K785" s="58">
        <v>278.2</v>
      </c>
      <c r="L785" s="61">
        <v>12</v>
      </c>
      <c r="M785" s="58">
        <f t="shared" si="191"/>
        <v>333906.76799999998</v>
      </c>
      <c r="N785" s="58">
        <v>0</v>
      </c>
      <c r="O785" s="58">
        <v>0</v>
      </c>
      <c r="P785" s="58">
        <v>0</v>
      </c>
      <c r="Q785" s="58">
        <f>'Таблица 3 '!C782</f>
        <v>333906.76799999998</v>
      </c>
      <c r="R785" s="58">
        <f t="shared" si="192"/>
        <v>333906.76799999998</v>
      </c>
      <c r="S785" s="58">
        <v>0</v>
      </c>
      <c r="T785" s="67">
        <f t="shared" si="193"/>
        <v>1200.24</v>
      </c>
      <c r="U785" s="67">
        <v>1200.24</v>
      </c>
      <c r="V785" s="57" t="s">
        <v>26</v>
      </c>
    </row>
    <row r="786" spans="1:22" s="9" customFormat="1" ht="30" customHeight="1" x14ac:dyDescent="0.25">
      <c r="A786" s="45" t="s">
        <v>164</v>
      </c>
      <c r="B786" s="45"/>
      <c r="C786" s="56" t="s">
        <v>226</v>
      </c>
      <c r="D786" s="56" t="s">
        <v>226</v>
      </c>
      <c r="E786" s="56" t="s">
        <v>226</v>
      </c>
      <c r="F786" s="56" t="s">
        <v>226</v>
      </c>
      <c r="G786" s="21" t="s">
        <v>226</v>
      </c>
      <c r="H786" s="21" t="s">
        <v>226</v>
      </c>
      <c r="I786" s="59">
        <f>SUM(I787:I790)</f>
        <v>7878.3</v>
      </c>
      <c r="J786" s="59">
        <f t="shared" ref="J786:S786" si="194">SUM(J787:J790)</f>
        <v>7004.2</v>
      </c>
      <c r="K786" s="59">
        <f t="shared" si="194"/>
        <v>6101.8</v>
      </c>
      <c r="L786" s="60">
        <f t="shared" si="194"/>
        <v>283</v>
      </c>
      <c r="M786" s="59">
        <f t="shared" si="194"/>
        <v>17553059.002000004</v>
      </c>
      <c r="N786" s="59">
        <f t="shared" si="194"/>
        <v>0</v>
      </c>
      <c r="O786" s="59">
        <f t="shared" si="194"/>
        <v>0</v>
      </c>
      <c r="P786" s="59">
        <f t="shared" si="194"/>
        <v>0</v>
      </c>
      <c r="Q786" s="59">
        <f t="shared" si="194"/>
        <v>17553059.002000004</v>
      </c>
      <c r="R786" s="59">
        <f t="shared" si="194"/>
        <v>17553059.002000004</v>
      </c>
      <c r="S786" s="59">
        <f t="shared" si="194"/>
        <v>0</v>
      </c>
      <c r="T786" s="68" t="s">
        <v>22</v>
      </c>
      <c r="U786" s="68" t="s">
        <v>22</v>
      </c>
      <c r="V786" s="62" t="s">
        <v>22</v>
      </c>
    </row>
    <row r="787" spans="1:22" ht="45" x14ac:dyDescent="0.25">
      <c r="A787" s="35">
        <v>1</v>
      </c>
      <c r="B787" s="18" t="s">
        <v>162</v>
      </c>
      <c r="C787" s="35" t="s">
        <v>23</v>
      </c>
      <c r="D787" s="35">
        <v>1992</v>
      </c>
      <c r="E787" s="35">
        <v>2019</v>
      </c>
      <c r="F787" s="35" t="s">
        <v>87</v>
      </c>
      <c r="G787" s="10">
        <v>5</v>
      </c>
      <c r="H787" s="10">
        <v>3</v>
      </c>
      <c r="I787" s="58">
        <v>4970.8999999999996</v>
      </c>
      <c r="J787" s="58">
        <v>4387.3999999999996</v>
      </c>
      <c r="K787" s="58">
        <v>3894</v>
      </c>
      <c r="L787" s="61">
        <v>172</v>
      </c>
      <c r="M787" s="58">
        <f>SUM(N787:Q787)</f>
        <v>1251856.8419999997</v>
      </c>
      <c r="N787" s="58">
        <v>0</v>
      </c>
      <c r="O787" s="58">
        <v>0</v>
      </c>
      <c r="P787" s="58">
        <v>0</v>
      </c>
      <c r="Q787" s="58">
        <f>'Таблица 3 '!C784</f>
        <v>1251856.8419999997</v>
      </c>
      <c r="R787" s="58">
        <f>Q787</f>
        <v>1251856.8419999997</v>
      </c>
      <c r="S787" s="58">
        <v>0</v>
      </c>
      <c r="T787" s="67">
        <f>M787/J787</f>
        <v>285.33</v>
      </c>
      <c r="U787" s="67">
        <v>285.33</v>
      </c>
      <c r="V787" s="57" t="s">
        <v>26</v>
      </c>
    </row>
    <row r="788" spans="1:22" ht="45" x14ac:dyDescent="0.25">
      <c r="A788" s="35">
        <v>2</v>
      </c>
      <c r="B788" s="18" t="s">
        <v>167</v>
      </c>
      <c r="C788" s="35" t="s">
        <v>23</v>
      </c>
      <c r="D788" s="35">
        <v>1977</v>
      </c>
      <c r="E788" s="35">
        <v>2021</v>
      </c>
      <c r="F788" s="35" t="s">
        <v>393</v>
      </c>
      <c r="G788" s="10">
        <v>3</v>
      </c>
      <c r="H788" s="10">
        <v>3</v>
      </c>
      <c r="I788" s="58">
        <v>1138.0999999999999</v>
      </c>
      <c r="J788" s="58">
        <v>1080</v>
      </c>
      <c r="K788" s="58">
        <v>1080</v>
      </c>
      <c r="L788" s="61">
        <v>50</v>
      </c>
      <c r="M788" s="58">
        <f>SUM(N788:Q788)</f>
        <v>3368325.6</v>
      </c>
      <c r="N788" s="58">
        <v>0</v>
      </c>
      <c r="O788" s="58">
        <v>0</v>
      </c>
      <c r="P788" s="58">
        <v>0</v>
      </c>
      <c r="Q788" s="58">
        <f>'Таблица 3 '!C785</f>
        <v>3368325.6</v>
      </c>
      <c r="R788" s="58">
        <f>Q788</f>
        <v>3368325.6</v>
      </c>
      <c r="S788" s="58">
        <v>0</v>
      </c>
      <c r="T788" s="67">
        <f>M788/J788</f>
        <v>3118.82</v>
      </c>
      <c r="U788" s="67">
        <v>3118.82</v>
      </c>
      <c r="V788" s="57" t="s">
        <v>26</v>
      </c>
    </row>
    <row r="789" spans="1:22" ht="45" x14ac:dyDescent="0.25">
      <c r="A789" s="35">
        <v>3</v>
      </c>
      <c r="B789" s="18" t="s">
        <v>184</v>
      </c>
      <c r="C789" s="35" t="s">
        <v>23</v>
      </c>
      <c r="D789" s="35">
        <v>1968</v>
      </c>
      <c r="E789" s="35" t="s">
        <v>22</v>
      </c>
      <c r="F789" s="35" t="s">
        <v>393</v>
      </c>
      <c r="G789" s="10">
        <v>2</v>
      </c>
      <c r="H789" s="10">
        <v>2</v>
      </c>
      <c r="I789" s="58">
        <v>680.6</v>
      </c>
      <c r="J789" s="58">
        <v>637.6</v>
      </c>
      <c r="K789" s="58">
        <v>339.1</v>
      </c>
      <c r="L789" s="61">
        <v>22</v>
      </c>
      <c r="M789" s="58">
        <f>SUM(N789:Q789)</f>
        <v>5505331.6960000005</v>
      </c>
      <c r="N789" s="58">
        <v>0</v>
      </c>
      <c r="O789" s="58">
        <v>0</v>
      </c>
      <c r="P789" s="58">
        <v>0</v>
      </c>
      <c r="Q789" s="58">
        <f>'Таблица 3 '!C786</f>
        <v>5505331.6960000005</v>
      </c>
      <c r="R789" s="58">
        <f>Q789</f>
        <v>5505331.6960000005</v>
      </c>
      <c r="S789" s="58">
        <v>0</v>
      </c>
      <c r="T789" s="67">
        <f>M789/J789</f>
        <v>8634.4600000000009</v>
      </c>
      <c r="U789" s="67">
        <v>8634.4600000000009</v>
      </c>
      <c r="V789" s="57" t="s">
        <v>26</v>
      </c>
    </row>
    <row r="790" spans="1:22" ht="45" x14ac:dyDescent="0.25">
      <c r="A790" s="35">
        <v>4</v>
      </c>
      <c r="B790" s="18" t="s">
        <v>417</v>
      </c>
      <c r="C790" s="35" t="s">
        <v>23</v>
      </c>
      <c r="D790" s="35">
        <v>1982</v>
      </c>
      <c r="E790" s="35" t="s">
        <v>22</v>
      </c>
      <c r="F790" s="35" t="s">
        <v>393</v>
      </c>
      <c r="G790" s="10">
        <v>2</v>
      </c>
      <c r="H790" s="10">
        <v>2</v>
      </c>
      <c r="I790" s="58">
        <v>1088.7</v>
      </c>
      <c r="J790" s="58">
        <v>899.2</v>
      </c>
      <c r="K790" s="58">
        <v>788.7</v>
      </c>
      <c r="L790" s="61">
        <v>39</v>
      </c>
      <c r="M790" s="58">
        <f>SUM(N790:Q790)</f>
        <v>7427544.8640000019</v>
      </c>
      <c r="N790" s="58">
        <v>0</v>
      </c>
      <c r="O790" s="58">
        <v>0</v>
      </c>
      <c r="P790" s="58">
        <v>0</v>
      </c>
      <c r="Q790" s="58">
        <f>'Таблица 3 '!C787</f>
        <v>7427544.8640000019</v>
      </c>
      <c r="R790" s="58">
        <f>Q790</f>
        <v>7427544.8640000019</v>
      </c>
      <c r="S790" s="58">
        <v>0</v>
      </c>
      <c r="T790" s="67">
        <f>M790/J790</f>
        <v>8260.1700000000019</v>
      </c>
      <c r="U790" s="67">
        <v>8260.1700000000019</v>
      </c>
      <c r="V790" s="57" t="s">
        <v>26</v>
      </c>
    </row>
    <row r="791" spans="1:22" s="9" customFormat="1" ht="30.75" customHeight="1" x14ac:dyDescent="0.25">
      <c r="A791" s="45" t="s">
        <v>24</v>
      </c>
      <c r="B791" s="45"/>
      <c r="C791" s="56" t="s">
        <v>226</v>
      </c>
      <c r="D791" s="56" t="s">
        <v>226</v>
      </c>
      <c r="E791" s="56" t="s">
        <v>226</v>
      </c>
      <c r="F791" s="56" t="s">
        <v>226</v>
      </c>
      <c r="G791" s="21" t="s">
        <v>226</v>
      </c>
      <c r="H791" s="21" t="s">
        <v>226</v>
      </c>
      <c r="I791" s="59">
        <f>I792+I798</f>
        <v>13132.5</v>
      </c>
      <c r="J791" s="59">
        <f t="shared" ref="J791:S791" si="195">J792+J798</f>
        <v>10747.34</v>
      </c>
      <c r="K791" s="59">
        <f t="shared" si="195"/>
        <v>8668.52</v>
      </c>
      <c r="L791" s="60">
        <f t="shared" si="195"/>
        <v>375</v>
      </c>
      <c r="M791" s="59">
        <f t="shared" si="195"/>
        <v>16714014.630399998</v>
      </c>
      <c r="N791" s="59">
        <f t="shared" si="195"/>
        <v>0</v>
      </c>
      <c r="O791" s="59">
        <f t="shared" si="195"/>
        <v>0</v>
      </c>
      <c r="P791" s="59">
        <f t="shared" si="195"/>
        <v>0</v>
      </c>
      <c r="Q791" s="59">
        <f t="shared" si="195"/>
        <v>16714014.630399998</v>
      </c>
      <c r="R791" s="59">
        <f t="shared" si="195"/>
        <v>16714014.630399998</v>
      </c>
      <c r="S791" s="59">
        <f t="shared" si="195"/>
        <v>0</v>
      </c>
      <c r="T791" s="68" t="s">
        <v>22</v>
      </c>
      <c r="U791" s="68" t="s">
        <v>22</v>
      </c>
      <c r="V791" s="62" t="s">
        <v>22</v>
      </c>
    </row>
    <row r="792" spans="1:22" s="9" customFormat="1" ht="24.75" customHeight="1" x14ac:dyDescent="0.25">
      <c r="A792" s="45" t="s">
        <v>360</v>
      </c>
      <c r="B792" s="45"/>
      <c r="C792" s="56" t="s">
        <v>226</v>
      </c>
      <c r="D792" s="56" t="s">
        <v>226</v>
      </c>
      <c r="E792" s="56" t="s">
        <v>226</v>
      </c>
      <c r="F792" s="56" t="s">
        <v>226</v>
      </c>
      <c r="G792" s="21" t="s">
        <v>226</v>
      </c>
      <c r="H792" s="21" t="s">
        <v>226</v>
      </c>
      <c r="I792" s="59">
        <f>SUM(I793:I797)</f>
        <v>10897.289999999999</v>
      </c>
      <c r="J792" s="59">
        <f t="shared" ref="J792:S792" si="196">SUM(J793:J797)</f>
        <v>8784.02</v>
      </c>
      <c r="K792" s="59">
        <f t="shared" si="196"/>
        <v>7075.38</v>
      </c>
      <c r="L792" s="60">
        <f t="shared" si="196"/>
        <v>311</v>
      </c>
      <c r="M792" s="59">
        <f t="shared" si="196"/>
        <v>11109233.250399999</v>
      </c>
      <c r="N792" s="59">
        <f t="shared" si="196"/>
        <v>0</v>
      </c>
      <c r="O792" s="59">
        <f t="shared" si="196"/>
        <v>0</v>
      </c>
      <c r="P792" s="59">
        <f t="shared" si="196"/>
        <v>0</v>
      </c>
      <c r="Q792" s="59">
        <f t="shared" si="196"/>
        <v>11109233.250399999</v>
      </c>
      <c r="R792" s="59">
        <f t="shared" si="196"/>
        <v>11109233.250399999</v>
      </c>
      <c r="S792" s="59">
        <f t="shared" si="196"/>
        <v>0</v>
      </c>
      <c r="T792" s="68" t="s">
        <v>22</v>
      </c>
      <c r="U792" s="68" t="s">
        <v>22</v>
      </c>
      <c r="V792" s="62" t="s">
        <v>22</v>
      </c>
    </row>
    <row r="793" spans="1:22" ht="48" customHeight="1" x14ac:dyDescent="0.25">
      <c r="A793" s="35">
        <v>1</v>
      </c>
      <c r="B793" s="18" t="s">
        <v>198</v>
      </c>
      <c r="C793" s="35" t="s">
        <v>23</v>
      </c>
      <c r="D793" s="35" t="s">
        <v>199</v>
      </c>
      <c r="E793" s="35">
        <v>2021</v>
      </c>
      <c r="F793" s="35" t="s">
        <v>393</v>
      </c>
      <c r="G793" s="10">
        <v>3</v>
      </c>
      <c r="H793" s="10">
        <v>1</v>
      </c>
      <c r="I793" s="58">
        <v>903</v>
      </c>
      <c r="J793" s="58">
        <v>638.84</v>
      </c>
      <c r="K793" s="58">
        <v>537.6</v>
      </c>
      <c r="L793" s="61">
        <v>14</v>
      </c>
      <c r="M793" s="58">
        <f>SUM(N793:Q793)</f>
        <v>3303043.9204000002</v>
      </c>
      <c r="N793" s="58">
        <v>0</v>
      </c>
      <c r="O793" s="58">
        <v>0</v>
      </c>
      <c r="P793" s="58">
        <v>0</v>
      </c>
      <c r="Q793" s="58">
        <f>'Таблица 3 '!C790</f>
        <v>3303043.9204000002</v>
      </c>
      <c r="R793" s="58">
        <f>Q793</f>
        <v>3303043.9204000002</v>
      </c>
      <c r="S793" s="58">
        <v>0</v>
      </c>
      <c r="T793" s="67">
        <f>M793/J793</f>
        <v>5170.3774347254403</v>
      </c>
      <c r="U793" s="67">
        <v>5170.3774347254403</v>
      </c>
      <c r="V793" s="57" t="s">
        <v>26</v>
      </c>
    </row>
    <row r="794" spans="1:22" ht="48" customHeight="1" x14ac:dyDescent="0.25">
      <c r="A794" s="35">
        <v>2</v>
      </c>
      <c r="B794" s="18" t="s">
        <v>335</v>
      </c>
      <c r="C794" s="35" t="s">
        <v>23</v>
      </c>
      <c r="D794" s="35">
        <v>1968</v>
      </c>
      <c r="E794" s="35">
        <v>2019</v>
      </c>
      <c r="F794" s="35" t="s">
        <v>393</v>
      </c>
      <c r="G794" s="10">
        <v>6</v>
      </c>
      <c r="H794" s="10">
        <v>3</v>
      </c>
      <c r="I794" s="58">
        <v>3483.96</v>
      </c>
      <c r="J794" s="58">
        <v>2922.29</v>
      </c>
      <c r="K794" s="58">
        <v>2251.79</v>
      </c>
      <c r="L794" s="61">
        <v>89</v>
      </c>
      <c r="M794" s="58">
        <f>SUM(N794:Q794)</f>
        <v>2121582.54</v>
      </c>
      <c r="N794" s="58">
        <v>0</v>
      </c>
      <c r="O794" s="58">
        <v>0</v>
      </c>
      <c r="P794" s="58">
        <v>0</v>
      </c>
      <c r="Q794" s="58">
        <f>'Таблица 3 '!C791</f>
        <v>2121582.54</v>
      </c>
      <c r="R794" s="58">
        <f>Q794</f>
        <v>2121582.54</v>
      </c>
      <c r="S794" s="58">
        <v>0</v>
      </c>
      <c r="T794" s="67">
        <f>M794/J794</f>
        <v>726</v>
      </c>
      <c r="U794" s="67">
        <v>726</v>
      </c>
      <c r="V794" s="57" t="s">
        <v>26</v>
      </c>
    </row>
    <row r="795" spans="1:22" ht="48" customHeight="1" x14ac:dyDescent="0.25">
      <c r="A795" s="35">
        <v>3</v>
      </c>
      <c r="B795" s="18" t="s">
        <v>334</v>
      </c>
      <c r="C795" s="35" t="s">
        <v>23</v>
      </c>
      <c r="D795" s="35">
        <v>1988</v>
      </c>
      <c r="E795" s="35" t="s">
        <v>226</v>
      </c>
      <c r="F795" s="35" t="s">
        <v>393</v>
      </c>
      <c r="G795" s="10" t="s">
        <v>336</v>
      </c>
      <c r="H795" s="10">
        <v>2</v>
      </c>
      <c r="I795" s="58">
        <v>5074</v>
      </c>
      <c r="J795" s="58">
        <v>3973.09</v>
      </c>
      <c r="K795" s="58">
        <v>3077.19</v>
      </c>
      <c r="L795" s="61">
        <v>156</v>
      </c>
      <c r="M795" s="58">
        <f>SUM(N795:Q795)</f>
        <v>1133641.77</v>
      </c>
      <c r="N795" s="58">
        <v>0</v>
      </c>
      <c r="O795" s="58">
        <v>0</v>
      </c>
      <c r="P795" s="58">
        <v>0</v>
      </c>
      <c r="Q795" s="58">
        <f>'Таблица 3 '!C792</f>
        <v>1133641.77</v>
      </c>
      <c r="R795" s="58">
        <f>Q795</f>
        <v>1133641.77</v>
      </c>
      <c r="S795" s="58">
        <v>0</v>
      </c>
      <c r="T795" s="67">
        <f>M795/J795</f>
        <v>285.330000075508</v>
      </c>
      <c r="U795" s="67">
        <v>285.330000075508</v>
      </c>
      <c r="V795" s="57" t="s">
        <v>26</v>
      </c>
    </row>
    <row r="796" spans="1:22" ht="48" customHeight="1" x14ac:dyDescent="0.25">
      <c r="A796" s="35">
        <v>4</v>
      </c>
      <c r="B796" s="18" t="s">
        <v>195</v>
      </c>
      <c r="C796" s="35" t="s">
        <v>23</v>
      </c>
      <c r="D796" s="35" t="s">
        <v>189</v>
      </c>
      <c r="E796" s="35">
        <v>2017</v>
      </c>
      <c r="F796" s="35" t="s">
        <v>393</v>
      </c>
      <c r="G796" s="10">
        <v>2</v>
      </c>
      <c r="H796" s="10">
        <v>1</v>
      </c>
      <c r="I796" s="58">
        <v>566</v>
      </c>
      <c r="J796" s="58">
        <v>523.5</v>
      </c>
      <c r="K796" s="58">
        <v>523.5</v>
      </c>
      <c r="L796" s="61">
        <v>18</v>
      </c>
      <c r="M796" s="58">
        <f>SUM(N796:Q796)</f>
        <v>2175346.665</v>
      </c>
      <c r="N796" s="58">
        <v>0</v>
      </c>
      <c r="O796" s="58">
        <v>0</v>
      </c>
      <c r="P796" s="58">
        <v>0</v>
      </c>
      <c r="Q796" s="58">
        <f>'Таблица 3 '!C793</f>
        <v>2175346.665</v>
      </c>
      <c r="R796" s="58">
        <f>Q796</f>
        <v>2175346.665</v>
      </c>
      <c r="S796" s="58">
        <v>0</v>
      </c>
      <c r="T796" s="67">
        <f>M796/J796</f>
        <v>4155.3900000000003</v>
      </c>
      <c r="U796" s="67">
        <v>4155.3900000000003</v>
      </c>
      <c r="V796" s="57" t="s">
        <v>26</v>
      </c>
    </row>
    <row r="797" spans="1:22" ht="48" customHeight="1" x14ac:dyDescent="0.25">
      <c r="A797" s="35">
        <v>5</v>
      </c>
      <c r="B797" s="18" t="s">
        <v>76</v>
      </c>
      <c r="C797" s="35" t="s">
        <v>23</v>
      </c>
      <c r="D797" s="35" t="s">
        <v>197</v>
      </c>
      <c r="E797" s="35" t="s">
        <v>22</v>
      </c>
      <c r="F797" s="35" t="s">
        <v>393</v>
      </c>
      <c r="G797" s="10">
        <v>2</v>
      </c>
      <c r="H797" s="10">
        <v>1</v>
      </c>
      <c r="I797" s="58">
        <v>870.33</v>
      </c>
      <c r="J797" s="58">
        <v>726.3</v>
      </c>
      <c r="K797" s="58">
        <v>685.3</v>
      </c>
      <c r="L797" s="61">
        <v>34</v>
      </c>
      <c r="M797" s="58">
        <f>SUM(N797:Q797)</f>
        <v>2375618.355</v>
      </c>
      <c r="N797" s="58">
        <v>0</v>
      </c>
      <c r="O797" s="58">
        <v>0</v>
      </c>
      <c r="P797" s="58">
        <v>0</v>
      </c>
      <c r="Q797" s="58">
        <f>'Таблица 3 '!C794</f>
        <v>2375618.355</v>
      </c>
      <c r="R797" s="58">
        <f>Q797</f>
        <v>2375618.355</v>
      </c>
      <c r="S797" s="58">
        <v>0</v>
      </c>
      <c r="T797" s="67">
        <f>M797/J797</f>
        <v>3270.8500000000004</v>
      </c>
      <c r="U797" s="67">
        <v>3270.8500000000004</v>
      </c>
      <c r="V797" s="57" t="s">
        <v>26</v>
      </c>
    </row>
    <row r="798" spans="1:22" s="9" customFormat="1" ht="25.5" customHeight="1" x14ac:dyDescent="0.25">
      <c r="A798" s="45" t="s">
        <v>4</v>
      </c>
      <c r="B798" s="45"/>
      <c r="C798" s="56" t="s">
        <v>226</v>
      </c>
      <c r="D798" s="56" t="s">
        <v>226</v>
      </c>
      <c r="E798" s="56" t="s">
        <v>226</v>
      </c>
      <c r="F798" s="56" t="s">
        <v>226</v>
      </c>
      <c r="G798" s="21" t="s">
        <v>226</v>
      </c>
      <c r="H798" s="21" t="s">
        <v>226</v>
      </c>
      <c r="I798" s="59">
        <f>SUM(I799:I800)</f>
        <v>2235.21</v>
      </c>
      <c r="J798" s="59">
        <f t="shared" ref="J798:S798" si="197">SUM(J799:J800)</f>
        <v>1963.32</v>
      </c>
      <c r="K798" s="59">
        <f t="shared" si="197"/>
        <v>1593.1399999999999</v>
      </c>
      <c r="L798" s="60">
        <f t="shared" si="197"/>
        <v>64</v>
      </c>
      <c r="M798" s="59">
        <f t="shared" si="197"/>
        <v>5604781.3799999999</v>
      </c>
      <c r="N798" s="59">
        <f t="shared" si="197"/>
        <v>0</v>
      </c>
      <c r="O798" s="59">
        <f t="shared" si="197"/>
        <v>0</v>
      </c>
      <c r="P798" s="59">
        <f t="shared" si="197"/>
        <v>0</v>
      </c>
      <c r="Q798" s="59">
        <f t="shared" si="197"/>
        <v>5604781.3799999999</v>
      </c>
      <c r="R798" s="59">
        <f t="shared" si="197"/>
        <v>5604781.3799999999</v>
      </c>
      <c r="S798" s="59">
        <f t="shared" si="197"/>
        <v>0</v>
      </c>
      <c r="T798" s="68" t="s">
        <v>22</v>
      </c>
      <c r="U798" s="68" t="s">
        <v>22</v>
      </c>
      <c r="V798" s="62" t="s">
        <v>22</v>
      </c>
    </row>
    <row r="799" spans="1:22" ht="47.25" customHeight="1" x14ac:dyDescent="0.25">
      <c r="A799" s="35">
        <v>1</v>
      </c>
      <c r="B799" s="18" t="s">
        <v>331</v>
      </c>
      <c r="C799" s="35" t="s">
        <v>23</v>
      </c>
      <c r="D799" s="35">
        <v>1997</v>
      </c>
      <c r="E799" s="35" t="s">
        <v>226</v>
      </c>
      <c r="F799" s="35" t="s">
        <v>393</v>
      </c>
      <c r="G799" s="10">
        <v>3</v>
      </c>
      <c r="H799" s="10">
        <v>2</v>
      </c>
      <c r="I799" s="58">
        <v>1538.9</v>
      </c>
      <c r="J799" s="58">
        <v>1337.1</v>
      </c>
      <c r="K799" s="58">
        <v>1007.5</v>
      </c>
      <c r="L799" s="61">
        <v>33</v>
      </c>
      <c r="M799" s="58">
        <f>SUM(N799:Q799)</f>
        <v>2822805.29</v>
      </c>
      <c r="N799" s="58">
        <v>0</v>
      </c>
      <c r="O799" s="58">
        <v>0</v>
      </c>
      <c r="P799" s="58">
        <v>0</v>
      </c>
      <c r="Q799" s="58">
        <f>'Таблица 3 '!C796</f>
        <v>2822805.29</v>
      </c>
      <c r="R799" s="58">
        <f>Q799</f>
        <v>2822805.29</v>
      </c>
      <c r="S799" s="58">
        <v>0</v>
      </c>
      <c r="T799" s="67">
        <f>M799/J799</f>
        <v>2111.1399970084512</v>
      </c>
      <c r="U799" s="67">
        <v>2111.14</v>
      </c>
      <c r="V799" s="57" t="s">
        <v>26</v>
      </c>
    </row>
    <row r="800" spans="1:22" ht="47.25" customHeight="1" x14ac:dyDescent="0.25">
      <c r="A800" s="35">
        <v>2</v>
      </c>
      <c r="B800" s="18" t="s">
        <v>330</v>
      </c>
      <c r="C800" s="35" t="s">
        <v>23</v>
      </c>
      <c r="D800" s="35">
        <v>1966</v>
      </c>
      <c r="E800" s="35" t="s">
        <v>226</v>
      </c>
      <c r="F800" s="35" t="s">
        <v>393</v>
      </c>
      <c r="G800" s="10">
        <v>2</v>
      </c>
      <c r="H800" s="10">
        <v>2</v>
      </c>
      <c r="I800" s="58">
        <v>696.31</v>
      </c>
      <c r="J800" s="58">
        <v>626.22</v>
      </c>
      <c r="K800" s="58">
        <v>585.64</v>
      </c>
      <c r="L800" s="61">
        <v>31</v>
      </c>
      <c r="M800" s="58">
        <f>SUM(N800:Q800)</f>
        <v>2781976.09</v>
      </c>
      <c r="N800" s="58">
        <v>0</v>
      </c>
      <c r="O800" s="58">
        <v>0</v>
      </c>
      <c r="P800" s="58">
        <v>0</v>
      </c>
      <c r="Q800" s="58">
        <f>'Таблица 3 '!C797</f>
        <v>2781976.09</v>
      </c>
      <c r="R800" s="58">
        <f>Q800</f>
        <v>2781976.09</v>
      </c>
      <c r="S800" s="58">
        <v>0</v>
      </c>
      <c r="T800" s="67">
        <f>M800/J800</f>
        <v>4442.4900035131423</v>
      </c>
      <c r="U800" s="67">
        <v>4442.49</v>
      </c>
      <c r="V800" s="57" t="s">
        <v>26</v>
      </c>
    </row>
    <row r="801" spans="1:22" s="9" customFormat="1" ht="30" customHeight="1" x14ac:dyDescent="0.25">
      <c r="A801" s="45" t="s">
        <v>362</v>
      </c>
      <c r="B801" s="45"/>
      <c r="C801" s="56" t="s">
        <v>226</v>
      </c>
      <c r="D801" s="56" t="s">
        <v>226</v>
      </c>
      <c r="E801" s="56" t="s">
        <v>226</v>
      </c>
      <c r="F801" s="56" t="s">
        <v>226</v>
      </c>
      <c r="G801" s="21" t="s">
        <v>226</v>
      </c>
      <c r="H801" s="21" t="s">
        <v>226</v>
      </c>
      <c r="I801" s="59">
        <f>I802</f>
        <v>2432.02</v>
      </c>
      <c r="J801" s="59">
        <f t="shared" ref="J801:S801" si="198">J802</f>
        <v>2216.1999999999998</v>
      </c>
      <c r="K801" s="59">
        <f t="shared" si="198"/>
        <v>1899.14</v>
      </c>
      <c r="L801" s="60">
        <f t="shared" si="198"/>
        <v>82</v>
      </c>
      <c r="M801" s="59">
        <f t="shared" si="198"/>
        <v>2395328.9900000002</v>
      </c>
      <c r="N801" s="59">
        <f t="shared" si="198"/>
        <v>0</v>
      </c>
      <c r="O801" s="59">
        <f t="shared" si="198"/>
        <v>0</v>
      </c>
      <c r="P801" s="59">
        <f t="shared" si="198"/>
        <v>0</v>
      </c>
      <c r="Q801" s="59">
        <f t="shared" si="198"/>
        <v>2395328.9900000002</v>
      </c>
      <c r="R801" s="59">
        <f t="shared" si="198"/>
        <v>2395328.9900000002</v>
      </c>
      <c r="S801" s="59">
        <f t="shared" si="198"/>
        <v>0</v>
      </c>
      <c r="T801" s="68" t="s">
        <v>22</v>
      </c>
      <c r="U801" s="68" t="s">
        <v>22</v>
      </c>
      <c r="V801" s="62" t="s">
        <v>22</v>
      </c>
    </row>
    <row r="802" spans="1:22" s="9" customFormat="1" ht="30" customHeight="1" x14ac:dyDescent="0.25">
      <c r="A802" s="45" t="s">
        <v>363</v>
      </c>
      <c r="B802" s="45"/>
      <c r="C802" s="56" t="s">
        <v>226</v>
      </c>
      <c r="D802" s="56" t="s">
        <v>226</v>
      </c>
      <c r="E802" s="56" t="s">
        <v>226</v>
      </c>
      <c r="F802" s="56" t="s">
        <v>226</v>
      </c>
      <c r="G802" s="21" t="s">
        <v>226</v>
      </c>
      <c r="H802" s="21" t="s">
        <v>226</v>
      </c>
      <c r="I802" s="59">
        <f>SUM(I803:I805)</f>
        <v>2432.02</v>
      </c>
      <c r="J802" s="59">
        <f t="shared" ref="J802:S802" si="199">SUM(J803:J805)</f>
        <v>2216.1999999999998</v>
      </c>
      <c r="K802" s="59">
        <f t="shared" si="199"/>
        <v>1899.14</v>
      </c>
      <c r="L802" s="60">
        <f t="shared" si="199"/>
        <v>82</v>
      </c>
      <c r="M802" s="59">
        <f t="shared" si="199"/>
        <v>2395328.9900000002</v>
      </c>
      <c r="N802" s="59">
        <f t="shared" si="199"/>
        <v>0</v>
      </c>
      <c r="O802" s="59">
        <f t="shared" si="199"/>
        <v>0</v>
      </c>
      <c r="P802" s="59">
        <f t="shared" si="199"/>
        <v>0</v>
      </c>
      <c r="Q802" s="59">
        <f t="shared" si="199"/>
        <v>2395328.9900000002</v>
      </c>
      <c r="R802" s="59">
        <f t="shared" si="199"/>
        <v>2395328.9900000002</v>
      </c>
      <c r="S802" s="59">
        <f t="shared" si="199"/>
        <v>0</v>
      </c>
      <c r="T802" s="68" t="s">
        <v>22</v>
      </c>
      <c r="U802" s="68" t="s">
        <v>22</v>
      </c>
      <c r="V802" s="62" t="s">
        <v>22</v>
      </c>
    </row>
    <row r="803" spans="1:22" ht="45.75" customHeight="1" x14ac:dyDescent="0.25">
      <c r="A803" s="35">
        <v>1</v>
      </c>
      <c r="B803" s="18" t="s">
        <v>532</v>
      </c>
      <c r="C803" s="35" t="s">
        <v>23</v>
      </c>
      <c r="D803" s="35">
        <v>1977</v>
      </c>
      <c r="E803" s="35" t="s">
        <v>22</v>
      </c>
      <c r="F803" s="35" t="s">
        <v>495</v>
      </c>
      <c r="G803" s="10">
        <v>2</v>
      </c>
      <c r="H803" s="10">
        <v>2</v>
      </c>
      <c r="I803" s="58">
        <v>824.44</v>
      </c>
      <c r="J803" s="58">
        <v>752.44</v>
      </c>
      <c r="K803" s="58">
        <v>435.38</v>
      </c>
      <c r="L803" s="61">
        <v>17</v>
      </c>
      <c r="M803" s="58">
        <f t="shared" ref="M803:M851" si="200">SUM(N803:Q803)</f>
        <v>1661429</v>
      </c>
      <c r="N803" s="58">
        <v>0</v>
      </c>
      <c r="O803" s="58">
        <v>0</v>
      </c>
      <c r="P803" s="58">
        <v>0</v>
      </c>
      <c r="Q803" s="58">
        <f>'Таблица 3 '!C800</f>
        <v>1661429</v>
      </c>
      <c r="R803" s="58">
        <f>Q803</f>
        <v>1661429</v>
      </c>
      <c r="S803" s="58">
        <v>0</v>
      </c>
      <c r="T803" s="67">
        <f>M803/J803</f>
        <v>2208.0551273191218</v>
      </c>
      <c r="U803" s="67">
        <v>2208.0551273191218</v>
      </c>
      <c r="V803" s="57" t="s">
        <v>26</v>
      </c>
    </row>
    <row r="804" spans="1:22" ht="45.75" customHeight="1" x14ac:dyDescent="0.25">
      <c r="A804" s="35">
        <v>2</v>
      </c>
      <c r="B804" s="18" t="s">
        <v>353</v>
      </c>
      <c r="C804" s="35" t="s">
        <v>23</v>
      </c>
      <c r="D804" s="35" t="s">
        <v>190</v>
      </c>
      <c r="E804" s="35" t="s">
        <v>22</v>
      </c>
      <c r="F804" s="35" t="s">
        <v>393</v>
      </c>
      <c r="G804" s="10">
        <v>2</v>
      </c>
      <c r="H804" s="10">
        <v>2</v>
      </c>
      <c r="I804" s="58">
        <v>798.62</v>
      </c>
      <c r="J804" s="58">
        <v>727.77</v>
      </c>
      <c r="K804" s="58">
        <v>727.77</v>
      </c>
      <c r="L804" s="61">
        <v>31</v>
      </c>
      <c r="M804" s="58">
        <f t="shared" si="200"/>
        <v>364889.32</v>
      </c>
      <c r="N804" s="58">
        <v>0</v>
      </c>
      <c r="O804" s="58">
        <v>0</v>
      </c>
      <c r="P804" s="58">
        <v>0</v>
      </c>
      <c r="Q804" s="58">
        <f>'Таблица 3 '!C801</f>
        <v>364889.32</v>
      </c>
      <c r="R804" s="58">
        <f>Q804</f>
        <v>364889.32</v>
      </c>
      <c r="S804" s="58">
        <v>0</v>
      </c>
      <c r="T804" s="67">
        <f>M804/J804</f>
        <v>501.37999642744273</v>
      </c>
      <c r="U804" s="67">
        <v>501.37999642744273</v>
      </c>
      <c r="V804" s="57" t="s">
        <v>26</v>
      </c>
    </row>
    <row r="805" spans="1:22" ht="45.75" customHeight="1" x14ac:dyDescent="0.25">
      <c r="A805" s="35">
        <v>3</v>
      </c>
      <c r="B805" s="18" t="s">
        <v>388</v>
      </c>
      <c r="C805" s="35" t="s">
        <v>23</v>
      </c>
      <c r="D805" s="35" t="s">
        <v>70</v>
      </c>
      <c r="E805" s="35" t="s">
        <v>22</v>
      </c>
      <c r="F805" s="35" t="s">
        <v>393</v>
      </c>
      <c r="G805" s="10">
        <v>2</v>
      </c>
      <c r="H805" s="10">
        <v>2</v>
      </c>
      <c r="I805" s="58">
        <v>808.96</v>
      </c>
      <c r="J805" s="58">
        <v>735.99</v>
      </c>
      <c r="K805" s="58">
        <v>735.99</v>
      </c>
      <c r="L805" s="61">
        <v>34</v>
      </c>
      <c r="M805" s="58">
        <f t="shared" si="200"/>
        <v>369010.67</v>
      </c>
      <c r="N805" s="58">
        <v>0</v>
      </c>
      <c r="O805" s="58">
        <v>0</v>
      </c>
      <c r="P805" s="58">
        <v>0</v>
      </c>
      <c r="Q805" s="58">
        <f>'Таблица 3 '!C802</f>
        <v>369010.67</v>
      </c>
      <c r="R805" s="58">
        <f>Q805</f>
        <v>369010.67</v>
      </c>
      <c r="S805" s="58">
        <v>0</v>
      </c>
      <c r="T805" s="67">
        <f t="shared" ref="T805:T848" si="201">M805/J805</f>
        <v>501.38000516311359</v>
      </c>
      <c r="U805" s="67">
        <v>501.38000516311359</v>
      </c>
      <c r="V805" s="57" t="s">
        <v>26</v>
      </c>
    </row>
    <row r="806" spans="1:22" s="9" customFormat="1" ht="32.25" customHeight="1" x14ac:dyDescent="0.25">
      <c r="A806" s="45" t="s">
        <v>364</v>
      </c>
      <c r="B806" s="45"/>
      <c r="C806" s="56" t="s">
        <v>226</v>
      </c>
      <c r="D806" s="56" t="s">
        <v>226</v>
      </c>
      <c r="E806" s="56" t="s">
        <v>226</v>
      </c>
      <c r="F806" s="56" t="s">
        <v>226</v>
      </c>
      <c r="G806" s="21" t="s">
        <v>226</v>
      </c>
      <c r="H806" s="21" t="s">
        <v>226</v>
      </c>
      <c r="I806" s="59">
        <f>I807</f>
        <v>4177.5</v>
      </c>
      <c r="J806" s="59">
        <f t="shared" ref="J806:S806" si="202">J807</f>
        <v>3431.4</v>
      </c>
      <c r="K806" s="59">
        <f t="shared" si="202"/>
        <v>3183.9</v>
      </c>
      <c r="L806" s="60">
        <f t="shared" si="202"/>
        <v>140</v>
      </c>
      <c r="M806" s="59">
        <f t="shared" si="202"/>
        <v>8342995.0700000003</v>
      </c>
      <c r="N806" s="59">
        <f t="shared" si="202"/>
        <v>0</v>
      </c>
      <c r="O806" s="59">
        <f t="shared" si="202"/>
        <v>0</v>
      </c>
      <c r="P806" s="59">
        <f t="shared" si="202"/>
        <v>0</v>
      </c>
      <c r="Q806" s="59">
        <f t="shared" si="202"/>
        <v>8342995.0700000003</v>
      </c>
      <c r="R806" s="59">
        <f t="shared" si="202"/>
        <v>8342995.0700000003</v>
      </c>
      <c r="S806" s="59">
        <f t="shared" si="202"/>
        <v>0</v>
      </c>
      <c r="T806" s="68" t="s">
        <v>22</v>
      </c>
      <c r="U806" s="68" t="s">
        <v>22</v>
      </c>
      <c r="V806" s="62" t="s">
        <v>22</v>
      </c>
    </row>
    <row r="807" spans="1:22" s="9" customFormat="1" ht="30" customHeight="1" x14ac:dyDescent="0.25">
      <c r="A807" s="45" t="s">
        <v>365</v>
      </c>
      <c r="B807" s="45"/>
      <c r="C807" s="56" t="s">
        <v>226</v>
      </c>
      <c r="D807" s="56" t="s">
        <v>226</v>
      </c>
      <c r="E807" s="56" t="s">
        <v>226</v>
      </c>
      <c r="F807" s="56" t="s">
        <v>226</v>
      </c>
      <c r="G807" s="21" t="s">
        <v>226</v>
      </c>
      <c r="H807" s="21" t="s">
        <v>226</v>
      </c>
      <c r="I807" s="59">
        <f>SUM(I808:I809)</f>
        <v>4177.5</v>
      </c>
      <c r="J807" s="59">
        <f t="shared" ref="J807:S807" si="203">SUM(J808:J809)</f>
        <v>3431.4</v>
      </c>
      <c r="K807" s="59">
        <f t="shared" si="203"/>
        <v>3183.9</v>
      </c>
      <c r="L807" s="60">
        <f t="shared" si="203"/>
        <v>140</v>
      </c>
      <c r="M807" s="59">
        <f t="shared" si="203"/>
        <v>8342995.0700000003</v>
      </c>
      <c r="N807" s="59">
        <f t="shared" si="203"/>
        <v>0</v>
      </c>
      <c r="O807" s="59">
        <f t="shared" si="203"/>
        <v>0</v>
      </c>
      <c r="P807" s="59">
        <f t="shared" si="203"/>
        <v>0</v>
      </c>
      <c r="Q807" s="59">
        <f t="shared" si="203"/>
        <v>8342995.0700000003</v>
      </c>
      <c r="R807" s="59">
        <f t="shared" si="203"/>
        <v>8342995.0700000003</v>
      </c>
      <c r="S807" s="59">
        <f t="shared" si="203"/>
        <v>0</v>
      </c>
      <c r="T807" s="68" t="s">
        <v>22</v>
      </c>
      <c r="U807" s="68" t="s">
        <v>22</v>
      </c>
      <c r="V807" s="62" t="s">
        <v>22</v>
      </c>
    </row>
    <row r="808" spans="1:22" ht="45.75" customHeight="1" x14ac:dyDescent="0.25">
      <c r="A808" s="35">
        <v>1</v>
      </c>
      <c r="B808" s="18" t="s">
        <v>421</v>
      </c>
      <c r="C808" s="35" t="s">
        <v>23</v>
      </c>
      <c r="D808" s="35">
        <v>1991</v>
      </c>
      <c r="E808" s="35" t="s">
        <v>22</v>
      </c>
      <c r="F808" s="35" t="s">
        <v>87</v>
      </c>
      <c r="G808" s="10">
        <v>5</v>
      </c>
      <c r="H808" s="10">
        <v>4</v>
      </c>
      <c r="I808" s="58">
        <v>3490</v>
      </c>
      <c r="J808" s="58">
        <v>2820.4</v>
      </c>
      <c r="K808" s="58">
        <v>2572.9</v>
      </c>
      <c r="L808" s="61">
        <v>117</v>
      </c>
      <c r="M808" s="58">
        <f t="shared" si="200"/>
        <v>5599670.5</v>
      </c>
      <c r="N808" s="58">
        <v>0</v>
      </c>
      <c r="O808" s="58">
        <v>0</v>
      </c>
      <c r="P808" s="58">
        <v>0</v>
      </c>
      <c r="Q808" s="58">
        <f>'Таблица 3 '!C805</f>
        <v>5599670.5</v>
      </c>
      <c r="R808" s="58">
        <f>Q808</f>
        <v>5599670.5</v>
      </c>
      <c r="S808" s="58">
        <v>0</v>
      </c>
      <c r="T808" s="67">
        <f t="shared" si="201"/>
        <v>1985.4171394128491</v>
      </c>
      <c r="U808" s="67">
        <v>1985.4171394128491</v>
      </c>
      <c r="V808" s="57" t="s">
        <v>26</v>
      </c>
    </row>
    <row r="809" spans="1:22" ht="45.75" customHeight="1" x14ac:dyDescent="0.25">
      <c r="A809" s="35">
        <v>2</v>
      </c>
      <c r="B809" s="18" t="s">
        <v>422</v>
      </c>
      <c r="C809" s="35" t="s">
        <v>23</v>
      </c>
      <c r="D809" s="35">
        <v>1983</v>
      </c>
      <c r="E809" s="35" t="s">
        <v>22</v>
      </c>
      <c r="F809" s="35" t="s">
        <v>393</v>
      </c>
      <c r="G809" s="10">
        <v>2</v>
      </c>
      <c r="H809" s="10">
        <v>2</v>
      </c>
      <c r="I809" s="58">
        <v>687.5</v>
      </c>
      <c r="J809" s="58">
        <v>611</v>
      </c>
      <c r="K809" s="58">
        <v>611</v>
      </c>
      <c r="L809" s="61">
        <v>23</v>
      </c>
      <c r="M809" s="58">
        <f t="shared" si="200"/>
        <v>2743324.57</v>
      </c>
      <c r="N809" s="58">
        <v>0</v>
      </c>
      <c r="O809" s="58">
        <v>0</v>
      </c>
      <c r="P809" s="58">
        <v>0</v>
      </c>
      <c r="Q809" s="58">
        <f>'Таблица 3 '!C806</f>
        <v>2743324.57</v>
      </c>
      <c r="R809" s="58">
        <f>Q809</f>
        <v>2743324.57</v>
      </c>
      <c r="S809" s="58">
        <v>0</v>
      </c>
      <c r="T809" s="67">
        <f t="shared" si="201"/>
        <v>4489.8929132569556</v>
      </c>
      <c r="U809" s="67">
        <v>4489.8929132569556</v>
      </c>
      <c r="V809" s="57" t="s">
        <v>26</v>
      </c>
    </row>
    <row r="810" spans="1:22" s="9" customFormat="1" ht="34.5" customHeight="1" x14ac:dyDescent="0.25">
      <c r="A810" s="45" t="s">
        <v>366</v>
      </c>
      <c r="B810" s="45"/>
      <c r="C810" s="56" t="s">
        <v>226</v>
      </c>
      <c r="D810" s="56" t="s">
        <v>226</v>
      </c>
      <c r="E810" s="56" t="s">
        <v>226</v>
      </c>
      <c r="F810" s="56" t="s">
        <v>226</v>
      </c>
      <c r="G810" s="21" t="s">
        <v>226</v>
      </c>
      <c r="H810" s="21" t="s">
        <v>226</v>
      </c>
      <c r="I810" s="59">
        <f>I811+I815</f>
        <v>11762.6</v>
      </c>
      <c r="J810" s="59">
        <f t="shared" ref="J810:S810" si="204">J811+J815</f>
        <v>8780.4000000000015</v>
      </c>
      <c r="K810" s="59">
        <f t="shared" si="204"/>
        <v>8780.4000000000015</v>
      </c>
      <c r="L810" s="60">
        <f t="shared" si="204"/>
        <v>426</v>
      </c>
      <c r="M810" s="59">
        <f t="shared" si="204"/>
        <v>15394566.446</v>
      </c>
      <c r="N810" s="59">
        <f t="shared" si="204"/>
        <v>0</v>
      </c>
      <c r="O810" s="59">
        <f t="shared" si="204"/>
        <v>0</v>
      </c>
      <c r="P810" s="59">
        <f t="shared" si="204"/>
        <v>0</v>
      </c>
      <c r="Q810" s="59">
        <f t="shared" si="204"/>
        <v>15394566.446</v>
      </c>
      <c r="R810" s="59">
        <f t="shared" si="204"/>
        <v>15394566.446</v>
      </c>
      <c r="S810" s="59">
        <f t="shared" si="204"/>
        <v>0</v>
      </c>
      <c r="T810" s="68" t="s">
        <v>22</v>
      </c>
      <c r="U810" s="68" t="s">
        <v>22</v>
      </c>
      <c r="V810" s="62" t="s">
        <v>22</v>
      </c>
    </row>
    <row r="811" spans="1:22" s="9" customFormat="1" ht="25.5" customHeight="1" x14ac:dyDescent="0.25">
      <c r="A811" s="45" t="s">
        <v>367</v>
      </c>
      <c r="B811" s="45"/>
      <c r="C811" s="56" t="s">
        <v>226</v>
      </c>
      <c r="D811" s="56" t="s">
        <v>226</v>
      </c>
      <c r="E811" s="56" t="s">
        <v>226</v>
      </c>
      <c r="F811" s="56" t="s">
        <v>226</v>
      </c>
      <c r="G811" s="21" t="s">
        <v>226</v>
      </c>
      <c r="H811" s="21" t="s">
        <v>226</v>
      </c>
      <c r="I811" s="59">
        <f>SUM(I812:I814)</f>
        <v>1356.2</v>
      </c>
      <c r="J811" s="59">
        <f t="shared" ref="J811:S811" si="205">SUM(J812:J814)</f>
        <v>1076.5</v>
      </c>
      <c r="K811" s="59">
        <f t="shared" si="205"/>
        <v>1076.5</v>
      </c>
      <c r="L811" s="60">
        <f t="shared" si="205"/>
        <v>100</v>
      </c>
      <c r="M811" s="59">
        <f t="shared" si="205"/>
        <v>1843802.8659999997</v>
      </c>
      <c r="N811" s="59">
        <f t="shared" si="205"/>
        <v>0</v>
      </c>
      <c r="O811" s="59">
        <f t="shared" si="205"/>
        <v>0</v>
      </c>
      <c r="P811" s="59">
        <f t="shared" si="205"/>
        <v>0</v>
      </c>
      <c r="Q811" s="59">
        <f t="shared" si="205"/>
        <v>1843802.8659999997</v>
      </c>
      <c r="R811" s="59">
        <f t="shared" si="205"/>
        <v>1843802.8659999997</v>
      </c>
      <c r="S811" s="59">
        <f t="shared" si="205"/>
        <v>0</v>
      </c>
      <c r="T811" s="68" t="s">
        <v>22</v>
      </c>
      <c r="U811" s="68" t="s">
        <v>22</v>
      </c>
      <c r="V811" s="62" t="s">
        <v>22</v>
      </c>
    </row>
    <row r="812" spans="1:22" ht="45" x14ac:dyDescent="0.25">
      <c r="A812" s="35">
        <v>1</v>
      </c>
      <c r="B812" s="18" t="s">
        <v>231</v>
      </c>
      <c r="C812" s="35" t="s">
        <v>23</v>
      </c>
      <c r="D812" s="35" t="s">
        <v>151</v>
      </c>
      <c r="E812" s="35">
        <v>2021</v>
      </c>
      <c r="F812" s="35" t="s">
        <v>393</v>
      </c>
      <c r="G812" s="10">
        <v>2</v>
      </c>
      <c r="H812" s="10">
        <v>2</v>
      </c>
      <c r="I812" s="58">
        <v>281.5</v>
      </c>
      <c r="J812" s="58">
        <v>281.5</v>
      </c>
      <c r="K812" s="58">
        <v>281.5</v>
      </c>
      <c r="L812" s="61">
        <v>38</v>
      </c>
      <c r="M812" s="58">
        <f t="shared" si="200"/>
        <v>280818.65000000002</v>
      </c>
      <c r="N812" s="58">
        <v>0</v>
      </c>
      <c r="O812" s="58">
        <v>0</v>
      </c>
      <c r="P812" s="58">
        <v>0</v>
      </c>
      <c r="Q812" s="58">
        <f>'Таблица 3 '!C809</f>
        <v>280818.65000000002</v>
      </c>
      <c r="R812" s="58">
        <f t="shared" ref="R812:R851" si="206">Q812</f>
        <v>280818.65000000002</v>
      </c>
      <c r="S812" s="58">
        <v>0</v>
      </c>
      <c r="T812" s="67">
        <f t="shared" si="201"/>
        <v>997.57957371225586</v>
      </c>
      <c r="U812" s="67">
        <v>997.57957371225586</v>
      </c>
      <c r="V812" s="57" t="s">
        <v>26</v>
      </c>
    </row>
    <row r="813" spans="1:22" ht="45" x14ac:dyDescent="0.25">
      <c r="A813" s="35">
        <v>2</v>
      </c>
      <c r="B813" s="18" t="s">
        <v>230</v>
      </c>
      <c r="C813" s="35" t="s">
        <v>23</v>
      </c>
      <c r="D813" s="35" t="s">
        <v>151</v>
      </c>
      <c r="E813" s="35">
        <v>2021</v>
      </c>
      <c r="F813" s="35" t="s">
        <v>393</v>
      </c>
      <c r="G813" s="10">
        <v>2</v>
      </c>
      <c r="H813" s="10">
        <v>3</v>
      </c>
      <c r="I813" s="58">
        <v>536.6</v>
      </c>
      <c r="J813" s="58">
        <v>494.9</v>
      </c>
      <c r="K813" s="58">
        <v>494.9</v>
      </c>
      <c r="L813" s="61">
        <v>32</v>
      </c>
      <c r="M813" s="58">
        <f t="shared" si="200"/>
        <v>1410099.7859999998</v>
      </c>
      <c r="N813" s="58">
        <v>0</v>
      </c>
      <c r="O813" s="58">
        <v>0</v>
      </c>
      <c r="P813" s="58">
        <v>0</v>
      </c>
      <c r="Q813" s="58">
        <f>'Таблица 3 '!C810</f>
        <v>1410099.7859999998</v>
      </c>
      <c r="R813" s="58">
        <f t="shared" si="206"/>
        <v>1410099.7859999998</v>
      </c>
      <c r="S813" s="58">
        <v>0</v>
      </c>
      <c r="T813" s="67">
        <f>M813/J813</f>
        <v>2849.2620448575467</v>
      </c>
      <c r="U813" s="67">
        <v>2849.2620448575467</v>
      </c>
      <c r="V813" s="57" t="s">
        <v>26</v>
      </c>
    </row>
    <row r="814" spans="1:22" ht="45" customHeight="1" x14ac:dyDescent="0.25">
      <c r="A814" s="35">
        <v>3</v>
      </c>
      <c r="B814" s="18" t="s">
        <v>712</v>
      </c>
      <c r="C814" s="35" t="s">
        <v>23</v>
      </c>
      <c r="D814" s="35">
        <v>1964</v>
      </c>
      <c r="E814" s="35" t="s">
        <v>226</v>
      </c>
      <c r="F814" s="35" t="s">
        <v>393</v>
      </c>
      <c r="G814" s="10">
        <v>2</v>
      </c>
      <c r="H814" s="10">
        <v>3</v>
      </c>
      <c r="I814" s="58">
        <v>538.1</v>
      </c>
      <c r="J814" s="58">
        <v>300.10000000000002</v>
      </c>
      <c r="K814" s="58">
        <v>300.10000000000002</v>
      </c>
      <c r="L814" s="61">
        <v>30</v>
      </c>
      <c r="M814" s="58">
        <f t="shared" si="200"/>
        <v>152884.43</v>
      </c>
      <c r="N814" s="58">
        <v>0</v>
      </c>
      <c r="O814" s="58">
        <v>0</v>
      </c>
      <c r="P814" s="58">
        <v>0</v>
      </c>
      <c r="Q814" s="58">
        <f>'Таблица 3 '!C811</f>
        <v>152884.43</v>
      </c>
      <c r="R814" s="58">
        <f t="shared" si="206"/>
        <v>152884.43</v>
      </c>
      <c r="S814" s="58">
        <v>0</v>
      </c>
      <c r="T814" s="67">
        <f t="shared" si="201"/>
        <v>509.44495168277234</v>
      </c>
      <c r="U814" s="67">
        <v>509.44495168277234</v>
      </c>
      <c r="V814" s="57" t="s">
        <v>26</v>
      </c>
    </row>
    <row r="815" spans="1:22" s="9" customFormat="1" ht="26.25" customHeight="1" x14ac:dyDescent="0.25">
      <c r="A815" s="45" t="s">
        <v>590</v>
      </c>
      <c r="B815" s="45"/>
      <c r="C815" s="56" t="s">
        <v>226</v>
      </c>
      <c r="D815" s="56" t="s">
        <v>226</v>
      </c>
      <c r="E815" s="56" t="s">
        <v>226</v>
      </c>
      <c r="F815" s="56" t="s">
        <v>226</v>
      </c>
      <c r="G815" s="21" t="s">
        <v>226</v>
      </c>
      <c r="H815" s="21" t="s">
        <v>226</v>
      </c>
      <c r="I815" s="59">
        <f>SUM(I816:I817)</f>
        <v>10406.4</v>
      </c>
      <c r="J815" s="59">
        <f t="shared" ref="J815:S815" si="207">SUM(J816:J817)</f>
        <v>7703.9000000000005</v>
      </c>
      <c r="K815" s="59">
        <f t="shared" si="207"/>
        <v>7703.9000000000005</v>
      </c>
      <c r="L815" s="60">
        <f t="shared" si="207"/>
        <v>326</v>
      </c>
      <c r="M815" s="59">
        <f t="shared" si="207"/>
        <v>13550763.58</v>
      </c>
      <c r="N815" s="59">
        <f t="shared" si="207"/>
        <v>0</v>
      </c>
      <c r="O815" s="59">
        <f t="shared" si="207"/>
        <v>0</v>
      </c>
      <c r="P815" s="59">
        <f t="shared" si="207"/>
        <v>0</v>
      </c>
      <c r="Q815" s="59">
        <f t="shared" si="207"/>
        <v>13550763.58</v>
      </c>
      <c r="R815" s="59">
        <f t="shared" si="207"/>
        <v>13550763.58</v>
      </c>
      <c r="S815" s="59">
        <f t="shared" si="207"/>
        <v>0</v>
      </c>
      <c r="T815" s="68" t="s">
        <v>22</v>
      </c>
      <c r="U815" s="68" t="s">
        <v>22</v>
      </c>
      <c r="V815" s="62" t="s">
        <v>22</v>
      </c>
    </row>
    <row r="816" spans="1:22" ht="48" customHeight="1" x14ac:dyDescent="0.25">
      <c r="A816" s="35">
        <v>1</v>
      </c>
      <c r="B816" s="18" t="s">
        <v>628</v>
      </c>
      <c r="C816" s="35" t="s">
        <v>23</v>
      </c>
      <c r="D816" s="35">
        <v>1990</v>
      </c>
      <c r="E816" s="35" t="s">
        <v>226</v>
      </c>
      <c r="F816" s="35" t="s">
        <v>393</v>
      </c>
      <c r="G816" s="10">
        <v>5</v>
      </c>
      <c r="H816" s="10">
        <v>5</v>
      </c>
      <c r="I816" s="58">
        <v>5641.4</v>
      </c>
      <c r="J816" s="58">
        <v>4180.1000000000004</v>
      </c>
      <c r="K816" s="58">
        <v>4180.1000000000004</v>
      </c>
      <c r="L816" s="61">
        <v>188</v>
      </c>
      <c r="M816" s="58">
        <f t="shared" si="200"/>
        <v>12883813.949999999</v>
      </c>
      <c r="N816" s="58">
        <v>0</v>
      </c>
      <c r="O816" s="58">
        <v>0</v>
      </c>
      <c r="P816" s="58">
        <v>0</v>
      </c>
      <c r="Q816" s="58">
        <f>'Таблица 3 '!C813</f>
        <v>12883813.949999999</v>
      </c>
      <c r="R816" s="58">
        <f t="shared" si="206"/>
        <v>12883813.949999999</v>
      </c>
      <c r="S816" s="58">
        <v>0</v>
      </c>
      <c r="T816" s="67">
        <f t="shared" si="201"/>
        <v>3082.1784048228506</v>
      </c>
      <c r="U816" s="67">
        <v>3082.1784048228506</v>
      </c>
      <c r="V816" s="57" t="s">
        <v>26</v>
      </c>
    </row>
    <row r="817" spans="1:22" ht="48" customHeight="1" x14ac:dyDescent="0.25">
      <c r="A817" s="35">
        <v>2</v>
      </c>
      <c r="B817" s="18" t="s">
        <v>629</v>
      </c>
      <c r="C817" s="35" t="s">
        <v>23</v>
      </c>
      <c r="D817" s="35">
        <v>1985</v>
      </c>
      <c r="E817" s="35" t="s">
        <v>226</v>
      </c>
      <c r="F817" s="35" t="s">
        <v>393</v>
      </c>
      <c r="G817" s="10">
        <v>5</v>
      </c>
      <c r="H817" s="10">
        <v>2</v>
      </c>
      <c r="I817" s="58">
        <v>4765</v>
      </c>
      <c r="J817" s="58">
        <v>3523.8</v>
      </c>
      <c r="K817" s="58">
        <v>3523.8</v>
      </c>
      <c r="L817" s="61">
        <v>138</v>
      </c>
      <c r="M817" s="58">
        <f t="shared" si="200"/>
        <v>666949.63</v>
      </c>
      <c r="N817" s="58">
        <v>0</v>
      </c>
      <c r="O817" s="58">
        <v>0</v>
      </c>
      <c r="P817" s="58">
        <v>0</v>
      </c>
      <c r="Q817" s="58">
        <f>'Таблица 3 '!C814</f>
        <v>666949.63</v>
      </c>
      <c r="R817" s="58">
        <f t="shared" si="206"/>
        <v>666949.63</v>
      </c>
      <c r="S817" s="58">
        <v>0</v>
      </c>
      <c r="T817" s="67">
        <f t="shared" si="201"/>
        <v>189.27000113513819</v>
      </c>
      <c r="U817" s="67">
        <v>189.27000113513819</v>
      </c>
      <c r="V817" s="57" t="s">
        <v>26</v>
      </c>
    </row>
    <row r="818" spans="1:22" s="9" customFormat="1" ht="35.25" customHeight="1" x14ac:dyDescent="0.25">
      <c r="A818" s="45" t="s">
        <v>368</v>
      </c>
      <c r="B818" s="45"/>
      <c r="C818" s="56" t="s">
        <v>226</v>
      </c>
      <c r="D818" s="56" t="s">
        <v>226</v>
      </c>
      <c r="E818" s="56" t="s">
        <v>226</v>
      </c>
      <c r="F818" s="56" t="s">
        <v>226</v>
      </c>
      <c r="G818" s="21" t="s">
        <v>226</v>
      </c>
      <c r="H818" s="21" t="s">
        <v>226</v>
      </c>
      <c r="I818" s="59">
        <f>I819+I822</f>
        <v>11387.4</v>
      </c>
      <c r="J818" s="59">
        <f t="shared" ref="J818:S818" si="208">J819+J822</f>
        <v>8843.6</v>
      </c>
      <c r="K818" s="59">
        <f t="shared" si="208"/>
        <v>801</v>
      </c>
      <c r="L818" s="60">
        <f t="shared" si="208"/>
        <v>189</v>
      </c>
      <c r="M818" s="59">
        <f t="shared" si="208"/>
        <v>4148115.03</v>
      </c>
      <c r="N818" s="59">
        <f t="shared" si="208"/>
        <v>0</v>
      </c>
      <c r="O818" s="59">
        <f t="shared" si="208"/>
        <v>0</v>
      </c>
      <c r="P818" s="59">
        <f t="shared" si="208"/>
        <v>0</v>
      </c>
      <c r="Q818" s="59">
        <f t="shared" si="208"/>
        <v>4148115.03</v>
      </c>
      <c r="R818" s="59">
        <f t="shared" si="208"/>
        <v>4148115.03</v>
      </c>
      <c r="S818" s="59">
        <f t="shared" si="208"/>
        <v>0</v>
      </c>
      <c r="T818" s="68" t="s">
        <v>22</v>
      </c>
      <c r="U818" s="68" t="s">
        <v>22</v>
      </c>
      <c r="V818" s="62" t="s">
        <v>22</v>
      </c>
    </row>
    <row r="819" spans="1:22" s="9" customFormat="1" ht="31.5" customHeight="1" x14ac:dyDescent="0.25">
      <c r="A819" s="45" t="s">
        <v>369</v>
      </c>
      <c r="B819" s="45"/>
      <c r="C819" s="56" t="s">
        <v>226</v>
      </c>
      <c r="D819" s="56" t="s">
        <v>226</v>
      </c>
      <c r="E819" s="56" t="s">
        <v>226</v>
      </c>
      <c r="F819" s="56" t="s">
        <v>226</v>
      </c>
      <c r="G819" s="21" t="s">
        <v>226</v>
      </c>
      <c r="H819" s="21" t="s">
        <v>226</v>
      </c>
      <c r="I819" s="59">
        <f>SUM(I820:I821)</f>
        <v>10776</v>
      </c>
      <c r="J819" s="59">
        <f t="shared" ref="J819:S819" si="209">SUM(J820:J821)</f>
        <v>8232.2000000000007</v>
      </c>
      <c r="K819" s="59">
        <f t="shared" si="209"/>
        <v>549.79999999999995</v>
      </c>
      <c r="L819" s="60">
        <f t="shared" si="209"/>
        <v>158</v>
      </c>
      <c r="M819" s="59">
        <f t="shared" si="209"/>
        <v>3841571.3</v>
      </c>
      <c r="N819" s="59">
        <f t="shared" si="209"/>
        <v>0</v>
      </c>
      <c r="O819" s="59">
        <f t="shared" si="209"/>
        <v>0</v>
      </c>
      <c r="P819" s="59">
        <f t="shared" si="209"/>
        <v>0</v>
      </c>
      <c r="Q819" s="59">
        <f t="shared" si="209"/>
        <v>3841571.3</v>
      </c>
      <c r="R819" s="59">
        <f t="shared" si="209"/>
        <v>3841571.3</v>
      </c>
      <c r="S819" s="59">
        <f t="shared" si="209"/>
        <v>0</v>
      </c>
      <c r="T819" s="68" t="s">
        <v>22</v>
      </c>
      <c r="U819" s="68" t="s">
        <v>22</v>
      </c>
      <c r="V819" s="62" t="s">
        <v>22</v>
      </c>
    </row>
    <row r="820" spans="1:22" ht="48.75" customHeight="1" x14ac:dyDescent="0.25">
      <c r="A820" s="35">
        <v>1</v>
      </c>
      <c r="B820" s="18" t="s">
        <v>216</v>
      </c>
      <c r="C820" s="35" t="s">
        <v>23</v>
      </c>
      <c r="D820" s="35">
        <v>1983</v>
      </c>
      <c r="E820" s="35" t="s">
        <v>22</v>
      </c>
      <c r="F820" s="35" t="s">
        <v>393</v>
      </c>
      <c r="G820" s="10">
        <v>5</v>
      </c>
      <c r="H820" s="10">
        <v>6</v>
      </c>
      <c r="I820" s="58">
        <v>5388</v>
      </c>
      <c r="J820" s="58">
        <v>4134.3</v>
      </c>
      <c r="K820" s="58">
        <v>333.1</v>
      </c>
      <c r="L820" s="61">
        <v>79</v>
      </c>
      <c r="M820" s="58">
        <f t="shared" si="200"/>
        <v>3001501.8</v>
      </c>
      <c r="N820" s="58">
        <v>0</v>
      </c>
      <c r="O820" s="58">
        <v>0</v>
      </c>
      <c r="P820" s="58">
        <v>0</v>
      </c>
      <c r="Q820" s="58">
        <f>'Таблица 3 '!C817</f>
        <v>3001501.8</v>
      </c>
      <c r="R820" s="58">
        <f t="shared" si="206"/>
        <v>3001501.8</v>
      </c>
      <c r="S820" s="58">
        <v>0</v>
      </c>
      <c r="T820" s="67">
        <f t="shared" si="201"/>
        <v>725.99999999999989</v>
      </c>
      <c r="U820" s="67">
        <v>725.99999999999989</v>
      </c>
      <c r="V820" s="57" t="s">
        <v>26</v>
      </c>
    </row>
    <row r="821" spans="1:22" ht="48.75" customHeight="1" x14ac:dyDescent="0.25">
      <c r="A821" s="35">
        <v>2</v>
      </c>
      <c r="B821" s="18" t="s">
        <v>234</v>
      </c>
      <c r="C821" s="35" t="s">
        <v>23</v>
      </c>
      <c r="D821" s="35">
        <v>1976</v>
      </c>
      <c r="E821" s="35" t="s">
        <v>22</v>
      </c>
      <c r="F821" s="35" t="s">
        <v>393</v>
      </c>
      <c r="G821" s="10">
        <v>5</v>
      </c>
      <c r="H821" s="10">
        <v>6</v>
      </c>
      <c r="I821" s="58">
        <v>5388</v>
      </c>
      <c r="J821" s="58">
        <v>4097.8999999999996</v>
      </c>
      <c r="K821" s="58">
        <v>216.7</v>
      </c>
      <c r="L821" s="61">
        <v>79</v>
      </c>
      <c r="M821" s="58">
        <f t="shared" si="200"/>
        <v>840069.5</v>
      </c>
      <c r="N821" s="58">
        <v>0</v>
      </c>
      <c r="O821" s="58">
        <v>0</v>
      </c>
      <c r="P821" s="58">
        <v>0</v>
      </c>
      <c r="Q821" s="58">
        <f>'Таблица 3 '!C818</f>
        <v>840069.5</v>
      </c>
      <c r="R821" s="58">
        <f t="shared" si="206"/>
        <v>840069.5</v>
      </c>
      <c r="S821" s="58">
        <v>0</v>
      </c>
      <c r="T821" s="67">
        <f t="shared" si="201"/>
        <v>205.00000000000003</v>
      </c>
      <c r="U821" s="67">
        <v>205.00000000000003</v>
      </c>
      <c r="V821" s="57" t="s">
        <v>26</v>
      </c>
    </row>
    <row r="822" spans="1:22" s="9" customFormat="1" ht="29.25" customHeight="1" x14ac:dyDescent="0.25">
      <c r="A822" s="45" t="s">
        <v>384</v>
      </c>
      <c r="B822" s="45"/>
      <c r="C822" s="56" t="s">
        <v>226</v>
      </c>
      <c r="D822" s="56" t="s">
        <v>226</v>
      </c>
      <c r="E822" s="56" t="s">
        <v>226</v>
      </c>
      <c r="F822" s="56" t="s">
        <v>226</v>
      </c>
      <c r="G822" s="21" t="s">
        <v>226</v>
      </c>
      <c r="H822" s="21" t="s">
        <v>226</v>
      </c>
      <c r="I822" s="59">
        <f>I823</f>
        <v>611.4</v>
      </c>
      <c r="J822" s="59">
        <f t="shared" ref="J822:S822" si="210">J823</f>
        <v>611.4</v>
      </c>
      <c r="K822" s="59">
        <f t="shared" si="210"/>
        <v>251.2</v>
      </c>
      <c r="L822" s="60">
        <f t="shared" si="210"/>
        <v>31</v>
      </c>
      <c r="M822" s="59">
        <f t="shared" si="210"/>
        <v>306543.73</v>
      </c>
      <c r="N822" s="59">
        <f t="shared" si="210"/>
        <v>0</v>
      </c>
      <c r="O822" s="59">
        <f t="shared" si="210"/>
        <v>0</v>
      </c>
      <c r="P822" s="59">
        <f t="shared" si="210"/>
        <v>0</v>
      </c>
      <c r="Q822" s="59">
        <f t="shared" si="210"/>
        <v>306543.73</v>
      </c>
      <c r="R822" s="59">
        <f t="shared" si="210"/>
        <v>306543.73</v>
      </c>
      <c r="S822" s="59">
        <f t="shared" si="210"/>
        <v>0</v>
      </c>
      <c r="T822" s="68" t="s">
        <v>22</v>
      </c>
      <c r="U822" s="68" t="s">
        <v>22</v>
      </c>
      <c r="V822" s="62" t="s">
        <v>22</v>
      </c>
    </row>
    <row r="823" spans="1:22" ht="49.5" customHeight="1" x14ac:dyDescent="0.25">
      <c r="A823" s="35">
        <v>1</v>
      </c>
      <c r="B823" s="18" t="s">
        <v>236</v>
      </c>
      <c r="C823" s="35" t="s">
        <v>23</v>
      </c>
      <c r="D823" s="35" t="s">
        <v>86</v>
      </c>
      <c r="E823" s="35">
        <v>2019</v>
      </c>
      <c r="F823" s="35" t="s">
        <v>87</v>
      </c>
      <c r="G823" s="10">
        <v>2</v>
      </c>
      <c r="H823" s="10">
        <v>2</v>
      </c>
      <c r="I823" s="58">
        <v>611.4</v>
      </c>
      <c r="J823" s="58">
        <v>611.4</v>
      </c>
      <c r="K823" s="58">
        <v>251.2</v>
      </c>
      <c r="L823" s="61">
        <v>31</v>
      </c>
      <c r="M823" s="58">
        <f t="shared" si="200"/>
        <v>306543.73</v>
      </c>
      <c r="N823" s="58">
        <v>0</v>
      </c>
      <c r="O823" s="58">
        <v>0</v>
      </c>
      <c r="P823" s="58">
        <v>0</v>
      </c>
      <c r="Q823" s="58">
        <f>'Таблица 3 '!C820</f>
        <v>306543.73</v>
      </c>
      <c r="R823" s="58">
        <f t="shared" si="206"/>
        <v>306543.73</v>
      </c>
      <c r="S823" s="58">
        <v>0</v>
      </c>
      <c r="T823" s="67">
        <f t="shared" si="201"/>
        <v>501.37999672881909</v>
      </c>
      <c r="U823" s="67">
        <v>501.37999672881909</v>
      </c>
      <c r="V823" s="57" t="s">
        <v>26</v>
      </c>
    </row>
    <row r="824" spans="1:22" s="9" customFormat="1" ht="30.75" customHeight="1" x14ac:dyDescent="0.25">
      <c r="A824" s="45" t="s">
        <v>402</v>
      </c>
      <c r="B824" s="45"/>
      <c r="C824" s="56" t="s">
        <v>226</v>
      </c>
      <c r="D824" s="56" t="s">
        <v>226</v>
      </c>
      <c r="E824" s="56" t="s">
        <v>226</v>
      </c>
      <c r="F824" s="56" t="s">
        <v>226</v>
      </c>
      <c r="G824" s="21" t="s">
        <v>226</v>
      </c>
      <c r="H824" s="21" t="s">
        <v>226</v>
      </c>
      <c r="I824" s="59">
        <f>I825</f>
        <v>1668</v>
      </c>
      <c r="J824" s="59">
        <f t="shared" ref="J824:S825" si="211">J825</f>
        <v>1556.2</v>
      </c>
      <c r="K824" s="59">
        <f t="shared" si="211"/>
        <v>1556.2</v>
      </c>
      <c r="L824" s="60">
        <f t="shared" si="211"/>
        <v>52</v>
      </c>
      <c r="M824" s="59">
        <f t="shared" si="211"/>
        <v>6466617.9180000005</v>
      </c>
      <c r="N824" s="59">
        <f t="shared" si="211"/>
        <v>0</v>
      </c>
      <c r="O824" s="59">
        <f t="shared" si="211"/>
        <v>0</v>
      </c>
      <c r="P824" s="59">
        <f t="shared" si="211"/>
        <v>0</v>
      </c>
      <c r="Q824" s="59">
        <f t="shared" si="211"/>
        <v>6466617.9180000005</v>
      </c>
      <c r="R824" s="59">
        <f t="shared" si="211"/>
        <v>6466617.9180000005</v>
      </c>
      <c r="S824" s="59">
        <f t="shared" si="211"/>
        <v>0</v>
      </c>
      <c r="T824" s="68" t="s">
        <v>22</v>
      </c>
      <c r="U824" s="68" t="s">
        <v>22</v>
      </c>
      <c r="V824" s="62" t="s">
        <v>22</v>
      </c>
    </row>
    <row r="825" spans="1:22" s="9" customFormat="1" ht="27.75" customHeight="1" x14ac:dyDescent="0.25">
      <c r="A825" s="45" t="s">
        <v>382</v>
      </c>
      <c r="B825" s="45"/>
      <c r="C825" s="56" t="s">
        <v>226</v>
      </c>
      <c r="D825" s="56" t="s">
        <v>226</v>
      </c>
      <c r="E825" s="56" t="s">
        <v>226</v>
      </c>
      <c r="F825" s="56" t="s">
        <v>226</v>
      </c>
      <c r="G825" s="21" t="s">
        <v>226</v>
      </c>
      <c r="H825" s="21" t="s">
        <v>226</v>
      </c>
      <c r="I825" s="59">
        <f>I826</f>
        <v>1668</v>
      </c>
      <c r="J825" s="59">
        <f t="shared" si="211"/>
        <v>1556.2</v>
      </c>
      <c r="K825" s="59">
        <f t="shared" si="211"/>
        <v>1556.2</v>
      </c>
      <c r="L825" s="60">
        <f t="shared" si="211"/>
        <v>52</v>
      </c>
      <c r="M825" s="59">
        <f t="shared" si="211"/>
        <v>6466617.9180000005</v>
      </c>
      <c r="N825" s="59">
        <f t="shared" si="211"/>
        <v>0</v>
      </c>
      <c r="O825" s="59">
        <f t="shared" si="211"/>
        <v>0</v>
      </c>
      <c r="P825" s="59">
        <f t="shared" si="211"/>
        <v>0</v>
      </c>
      <c r="Q825" s="59">
        <f t="shared" si="211"/>
        <v>6466617.9180000005</v>
      </c>
      <c r="R825" s="59">
        <f t="shared" si="211"/>
        <v>6466617.9180000005</v>
      </c>
      <c r="S825" s="59">
        <f t="shared" si="211"/>
        <v>0</v>
      </c>
      <c r="T825" s="68" t="s">
        <v>22</v>
      </c>
      <c r="U825" s="68" t="s">
        <v>22</v>
      </c>
      <c r="V825" s="62" t="s">
        <v>22</v>
      </c>
    </row>
    <row r="826" spans="1:22" ht="47.25" customHeight="1" x14ac:dyDescent="0.25">
      <c r="A826" s="35">
        <v>1</v>
      </c>
      <c r="B826" s="18" t="s">
        <v>239</v>
      </c>
      <c r="C826" s="35" t="s">
        <v>23</v>
      </c>
      <c r="D826" s="35" t="s">
        <v>143</v>
      </c>
      <c r="E826" s="35">
        <v>2018</v>
      </c>
      <c r="F826" s="35" t="s">
        <v>393</v>
      </c>
      <c r="G826" s="10">
        <v>3</v>
      </c>
      <c r="H826" s="10">
        <v>3</v>
      </c>
      <c r="I826" s="58">
        <v>1668</v>
      </c>
      <c r="J826" s="58">
        <v>1556.2</v>
      </c>
      <c r="K826" s="58">
        <v>1556.2</v>
      </c>
      <c r="L826" s="61">
        <v>52</v>
      </c>
      <c r="M826" s="58">
        <f t="shared" si="200"/>
        <v>6466617.9180000005</v>
      </c>
      <c r="N826" s="58">
        <v>0</v>
      </c>
      <c r="O826" s="58">
        <v>0</v>
      </c>
      <c r="P826" s="58">
        <v>0</v>
      </c>
      <c r="Q826" s="58">
        <f>'Таблица 3 '!C823</f>
        <v>6466617.9180000005</v>
      </c>
      <c r="R826" s="58">
        <f t="shared" si="206"/>
        <v>6466617.9180000005</v>
      </c>
      <c r="S826" s="58">
        <v>0</v>
      </c>
      <c r="T826" s="67">
        <f t="shared" si="201"/>
        <v>4155.3900000000003</v>
      </c>
      <c r="U826" s="67">
        <v>4155.3900000000003</v>
      </c>
      <c r="V826" s="57" t="s">
        <v>26</v>
      </c>
    </row>
    <row r="827" spans="1:22" s="9" customFormat="1" ht="31.5" customHeight="1" x14ac:dyDescent="0.25">
      <c r="A827" s="45" t="s">
        <v>370</v>
      </c>
      <c r="B827" s="45"/>
      <c r="C827" s="56" t="s">
        <v>226</v>
      </c>
      <c r="D827" s="56" t="s">
        <v>226</v>
      </c>
      <c r="E827" s="56" t="s">
        <v>226</v>
      </c>
      <c r="F827" s="56" t="s">
        <v>226</v>
      </c>
      <c r="G827" s="21" t="s">
        <v>226</v>
      </c>
      <c r="H827" s="21" t="s">
        <v>226</v>
      </c>
      <c r="I827" s="59">
        <f>I828+I831</f>
        <v>2468.6</v>
      </c>
      <c r="J827" s="59">
        <f t="shared" ref="J827:S827" si="212">J828+J831</f>
        <v>2301.5700000000002</v>
      </c>
      <c r="K827" s="59">
        <f t="shared" si="212"/>
        <v>2251.27</v>
      </c>
      <c r="L827" s="60">
        <f t="shared" si="212"/>
        <v>88</v>
      </c>
      <c r="M827" s="59">
        <f t="shared" si="212"/>
        <v>5394133.9000000004</v>
      </c>
      <c r="N827" s="59">
        <f t="shared" si="212"/>
        <v>0</v>
      </c>
      <c r="O827" s="59">
        <f t="shared" si="212"/>
        <v>0</v>
      </c>
      <c r="P827" s="59">
        <f t="shared" si="212"/>
        <v>0</v>
      </c>
      <c r="Q827" s="59">
        <f t="shared" si="212"/>
        <v>5394133.9000000004</v>
      </c>
      <c r="R827" s="59">
        <f t="shared" si="212"/>
        <v>5394133.9000000004</v>
      </c>
      <c r="S827" s="59">
        <f t="shared" si="212"/>
        <v>0</v>
      </c>
      <c r="T827" s="68" t="s">
        <v>22</v>
      </c>
      <c r="U827" s="68" t="s">
        <v>22</v>
      </c>
      <c r="V827" s="62" t="s">
        <v>22</v>
      </c>
    </row>
    <row r="828" spans="1:22" s="9" customFormat="1" ht="27" customHeight="1" x14ac:dyDescent="0.25">
      <c r="A828" s="45" t="s">
        <v>574</v>
      </c>
      <c r="B828" s="45"/>
      <c r="C828" s="56" t="s">
        <v>226</v>
      </c>
      <c r="D828" s="56" t="s">
        <v>226</v>
      </c>
      <c r="E828" s="56" t="s">
        <v>226</v>
      </c>
      <c r="F828" s="56" t="s">
        <v>226</v>
      </c>
      <c r="G828" s="21" t="s">
        <v>226</v>
      </c>
      <c r="H828" s="21" t="s">
        <v>226</v>
      </c>
      <c r="I828" s="59">
        <f>SUM(I829:I830)</f>
        <v>1311</v>
      </c>
      <c r="J828" s="59">
        <f t="shared" ref="J828:S828" si="213">SUM(J829:J830)</f>
        <v>1260.1500000000001</v>
      </c>
      <c r="K828" s="59">
        <f t="shared" si="213"/>
        <v>1209.8499999999999</v>
      </c>
      <c r="L828" s="60">
        <f t="shared" si="213"/>
        <v>36</v>
      </c>
      <c r="M828" s="59">
        <f t="shared" si="213"/>
        <v>1066627.6400000001</v>
      </c>
      <c r="N828" s="59">
        <f t="shared" si="213"/>
        <v>0</v>
      </c>
      <c r="O828" s="59">
        <f t="shared" si="213"/>
        <v>0</v>
      </c>
      <c r="P828" s="59">
        <f t="shared" si="213"/>
        <v>0</v>
      </c>
      <c r="Q828" s="59">
        <f t="shared" si="213"/>
        <v>1066627.6400000001</v>
      </c>
      <c r="R828" s="59">
        <f t="shared" si="213"/>
        <v>1066627.6400000001</v>
      </c>
      <c r="S828" s="59">
        <f t="shared" si="213"/>
        <v>0</v>
      </c>
      <c r="T828" s="68" t="s">
        <v>22</v>
      </c>
      <c r="U828" s="68" t="s">
        <v>22</v>
      </c>
      <c r="V828" s="62" t="s">
        <v>22</v>
      </c>
    </row>
    <row r="829" spans="1:22" ht="48.75" customHeight="1" x14ac:dyDescent="0.25">
      <c r="A829" s="35">
        <v>1</v>
      </c>
      <c r="B829" s="18" t="s">
        <v>630</v>
      </c>
      <c r="C829" s="35" t="s">
        <v>23</v>
      </c>
      <c r="D829" s="35" t="s">
        <v>631</v>
      </c>
      <c r="E829" s="35" t="s">
        <v>22</v>
      </c>
      <c r="F829" s="35" t="s">
        <v>399</v>
      </c>
      <c r="G829" s="10">
        <v>2</v>
      </c>
      <c r="H829" s="10">
        <v>2</v>
      </c>
      <c r="I829" s="58">
        <v>527</v>
      </c>
      <c r="J829" s="58">
        <v>528.79999999999995</v>
      </c>
      <c r="K829" s="58">
        <v>478.5</v>
      </c>
      <c r="L829" s="61">
        <v>10</v>
      </c>
      <c r="M829" s="58">
        <f t="shared" si="200"/>
        <v>699943.38</v>
      </c>
      <c r="N829" s="58">
        <v>0</v>
      </c>
      <c r="O829" s="58">
        <v>0</v>
      </c>
      <c r="P829" s="58">
        <v>0</v>
      </c>
      <c r="Q829" s="58">
        <f>'Таблица 3 '!C826</f>
        <v>699943.38</v>
      </c>
      <c r="R829" s="58">
        <f t="shared" si="206"/>
        <v>699943.38</v>
      </c>
      <c r="S829" s="58">
        <v>0</v>
      </c>
      <c r="T829" s="67">
        <f t="shared" si="201"/>
        <v>1323.6448184568837</v>
      </c>
      <c r="U829" s="67">
        <v>1323.6448184568837</v>
      </c>
      <c r="V829" s="57" t="s">
        <v>26</v>
      </c>
    </row>
    <row r="830" spans="1:22" ht="48.75" customHeight="1" x14ac:dyDescent="0.25">
      <c r="A830" s="35">
        <v>2</v>
      </c>
      <c r="B830" s="18" t="s">
        <v>577</v>
      </c>
      <c r="C830" s="35" t="s">
        <v>23</v>
      </c>
      <c r="D830" s="35" t="s">
        <v>60</v>
      </c>
      <c r="E830" s="35">
        <v>2020</v>
      </c>
      <c r="F830" s="35" t="s">
        <v>393</v>
      </c>
      <c r="G830" s="10">
        <v>2</v>
      </c>
      <c r="H830" s="10">
        <v>2</v>
      </c>
      <c r="I830" s="58">
        <v>784</v>
      </c>
      <c r="J830" s="58">
        <v>731.35</v>
      </c>
      <c r="K830" s="58">
        <v>731.35</v>
      </c>
      <c r="L830" s="61">
        <v>26</v>
      </c>
      <c r="M830" s="58">
        <f t="shared" si="200"/>
        <v>366684.26</v>
      </c>
      <c r="N830" s="58">
        <v>0</v>
      </c>
      <c r="O830" s="58">
        <v>0</v>
      </c>
      <c r="P830" s="58">
        <v>0</v>
      </c>
      <c r="Q830" s="58">
        <f>'Таблица 3 '!C827</f>
        <v>366684.26</v>
      </c>
      <c r="R830" s="58">
        <f t="shared" si="206"/>
        <v>366684.26</v>
      </c>
      <c r="S830" s="58">
        <v>0</v>
      </c>
      <c r="T830" s="67">
        <f t="shared" si="201"/>
        <v>501.37999589799688</v>
      </c>
      <c r="U830" s="67">
        <v>501.37999589799688</v>
      </c>
      <c r="V830" s="57" t="s">
        <v>26</v>
      </c>
    </row>
    <row r="831" spans="1:22" s="9" customFormat="1" ht="27.75" customHeight="1" x14ac:dyDescent="0.25">
      <c r="A831" s="45" t="s">
        <v>372</v>
      </c>
      <c r="B831" s="45"/>
      <c r="C831" s="56" t="s">
        <v>226</v>
      </c>
      <c r="D831" s="56" t="s">
        <v>226</v>
      </c>
      <c r="E831" s="56" t="s">
        <v>226</v>
      </c>
      <c r="F831" s="56" t="s">
        <v>226</v>
      </c>
      <c r="G831" s="21" t="s">
        <v>226</v>
      </c>
      <c r="H831" s="21" t="s">
        <v>226</v>
      </c>
      <c r="I831" s="59">
        <f>SUM(I832:I833)</f>
        <v>1157.5999999999999</v>
      </c>
      <c r="J831" s="59">
        <f t="shared" ref="J831:S831" si="214">SUM(J832:J833)</f>
        <v>1041.42</v>
      </c>
      <c r="K831" s="59">
        <f t="shared" si="214"/>
        <v>1041.42</v>
      </c>
      <c r="L831" s="60">
        <f t="shared" si="214"/>
        <v>52</v>
      </c>
      <c r="M831" s="59">
        <f t="shared" si="214"/>
        <v>4327506.26</v>
      </c>
      <c r="N831" s="59">
        <f t="shared" si="214"/>
        <v>0</v>
      </c>
      <c r="O831" s="59">
        <f t="shared" si="214"/>
        <v>0</v>
      </c>
      <c r="P831" s="59">
        <f t="shared" si="214"/>
        <v>0</v>
      </c>
      <c r="Q831" s="59">
        <f t="shared" si="214"/>
        <v>4327506.26</v>
      </c>
      <c r="R831" s="59">
        <f t="shared" si="214"/>
        <v>4327506.26</v>
      </c>
      <c r="S831" s="59">
        <f t="shared" si="214"/>
        <v>0</v>
      </c>
      <c r="T831" s="68" t="s">
        <v>22</v>
      </c>
      <c r="U831" s="68" t="s">
        <v>22</v>
      </c>
      <c r="V831" s="62" t="s">
        <v>22</v>
      </c>
    </row>
    <row r="832" spans="1:22" ht="45" customHeight="1" x14ac:dyDescent="0.25">
      <c r="A832" s="35">
        <v>1</v>
      </c>
      <c r="B832" s="18" t="s">
        <v>400</v>
      </c>
      <c r="C832" s="35" t="s">
        <v>23</v>
      </c>
      <c r="D832" s="35" t="s">
        <v>147</v>
      </c>
      <c r="E832" s="35" t="s">
        <v>22</v>
      </c>
      <c r="F832" s="35" t="s">
        <v>393</v>
      </c>
      <c r="G832" s="10">
        <v>2</v>
      </c>
      <c r="H832" s="10">
        <v>2</v>
      </c>
      <c r="I832" s="58">
        <v>402.8</v>
      </c>
      <c r="J832" s="58">
        <v>339.12</v>
      </c>
      <c r="K832" s="58">
        <v>339.12</v>
      </c>
      <c r="L832" s="61">
        <v>16</v>
      </c>
      <c r="M832" s="58">
        <f t="shared" si="200"/>
        <v>1409175.86</v>
      </c>
      <c r="N832" s="58">
        <v>0</v>
      </c>
      <c r="O832" s="58">
        <v>0</v>
      </c>
      <c r="P832" s="58">
        <v>0</v>
      </c>
      <c r="Q832" s="58">
        <f>'Таблица 3 '!C829</f>
        <v>1409175.86</v>
      </c>
      <c r="R832" s="58">
        <f t="shared" si="206"/>
        <v>1409175.86</v>
      </c>
      <c r="S832" s="58">
        <v>0</v>
      </c>
      <c r="T832" s="67">
        <f t="shared" si="201"/>
        <v>4155.3900094361879</v>
      </c>
      <c r="U832" s="67">
        <v>4155.3900094361879</v>
      </c>
      <c r="V832" s="57" t="s">
        <v>26</v>
      </c>
    </row>
    <row r="833" spans="1:22" ht="45" customHeight="1" x14ac:dyDescent="0.25">
      <c r="A833" s="35">
        <v>2</v>
      </c>
      <c r="B833" s="18" t="s">
        <v>240</v>
      </c>
      <c r="C833" s="35" t="s">
        <v>23</v>
      </c>
      <c r="D833" s="35" t="s">
        <v>152</v>
      </c>
      <c r="E833" s="35" t="s">
        <v>22</v>
      </c>
      <c r="F833" s="35" t="s">
        <v>393</v>
      </c>
      <c r="G833" s="10">
        <v>2</v>
      </c>
      <c r="H833" s="10">
        <v>2</v>
      </c>
      <c r="I833" s="58">
        <v>754.8</v>
      </c>
      <c r="J833" s="58">
        <v>702.3</v>
      </c>
      <c r="K833" s="58">
        <v>702.3</v>
      </c>
      <c r="L833" s="61">
        <v>36</v>
      </c>
      <c r="M833" s="58">
        <f t="shared" si="200"/>
        <v>2918330.4</v>
      </c>
      <c r="N833" s="58">
        <v>0</v>
      </c>
      <c r="O833" s="58">
        <v>0</v>
      </c>
      <c r="P833" s="58">
        <v>0</v>
      </c>
      <c r="Q833" s="58">
        <f>'Таблица 3 '!C830</f>
        <v>2918330.4</v>
      </c>
      <c r="R833" s="58">
        <f t="shared" si="206"/>
        <v>2918330.4</v>
      </c>
      <c r="S833" s="58">
        <v>0</v>
      </c>
      <c r="T833" s="67">
        <f t="shared" si="201"/>
        <v>4155.3900042716787</v>
      </c>
      <c r="U833" s="67">
        <v>4155.3900000000003</v>
      </c>
      <c r="V833" s="57" t="s">
        <v>26</v>
      </c>
    </row>
    <row r="834" spans="1:22" s="9" customFormat="1" ht="36.75" customHeight="1" x14ac:dyDescent="0.25">
      <c r="A834" s="45" t="s">
        <v>401</v>
      </c>
      <c r="B834" s="45"/>
      <c r="C834" s="56" t="s">
        <v>226</v>
      </c>
      <c r="D834" s="56" t="s">
        <v>226</v>
      </c>
      <c r="E834" s="56" t="s">
        <v>226</v>
      </c>
      <c r="F834" s="56" t="s">
        <v>226</v>
      </c>
      <c r="G834" s="21" t="s">
        <v>226</v>
      </c>
      <c r="H834" s="21" t="s">
        <v>226</v>
      </c>
      <c r="I834" s="59">
        <f>I835</f>
        <v>1112.3</v>
      </c>
      <c r="J834" s="59">
        <f t="shared" ref="J834:S835" si="215">J835</f>
        <v>946.7</v>
      </c>
      <c r="K834" s="59">
        <f t="shared" si="215"/>
        <v>776.8</v>
      </c>
      <c r="L834" s="60">
        <f t="shared" si="215"/>
        <v>28</v>
      </c>
      <c r="M834" s="59">
        <f t="shared" si="215"/>
        <v>6933791.75</v>
      </c>
      <c r="N834" s="59">
        <f t="shared" si="215"/>
        <v>0</v>
      </c>
      <c r="O834" s="59">
        <f t="shared" si="215"/>
        <v>0</v>
      </c>
      <c r="P834" s="59">
        <f t="shared" si="215"/>
        <v>0</v>
      </c>
      <c r="Q834" s="59">
        <f t="shared" si="215"/>
        <v>6933791.75</v>
      </c>
      <c r="R834" s="59">
        <f t="shared" si="215"/>
        <v>6933791.75</v>
      </c>
      <c r="S834" s="59">
        <f t="shared" si="215"/>
        <v>0</v>
      </c>
      <c r="T834" s="68" t="s">
        <v>22</v>
      </c>
      <c r="U834" s="68" t="s">
        <v>22</v>
      </c>
      <c r="V834" s="62" t="s">
        <v>22</v>
      </c>
    </row>
    <row r="835" spans="1:22" s="9" customFormat="1" ht="31.5" customHeight="1" x14ac:dyDescent="0.25">
      <c r="A835" s="45" t="s">
        <v>477</v>
      </c>
      <c r="B835" s="45"/>
      <c r="C835" s="56" t="s">
        <v>226</v>
      </c>
      <c r="D835" s="56" t="s">
        <v>226</v>
      </c>
      <c r="E835" s="56" t="s">
        <v>226</v>
      </c>
      <c r="F835" s="56" t="s">
        <v>226</v>
      </c>
      <c r="G835" s="21" t="s">
        <v>226</v>
      </c>
      <c r="H835" s="21" t="s">
        <v>226</v>
      </c>
      <c r="I835" s="59">
        <f>I836</f>
        <v>1112.3</v>
      </c>
      <c r="J835" s="59">
        <f t="shared" si="215"/>
        <v>946.7</v>
      </c>
      <c r="K835" s="59">
        <f t="shared" si="215"/>
        <v>776.8</v>
      </c>
      <c r="L835" s="60">
        <f t="shared" si="215"/>
        <v>28</v>
      </c>
      <c r="M835" s="59">
        <f t="shared" si="215"/>
        <v>6933791.75</v>
      </c>
      <c r="N835" s="59">
        <f t="shared" si="215"/>
        <v>0</v>
      </c>
      <c r="O835" s="59">
        <f t="shared" si="215"/>
        <v>0</v>
      </c>
      <c r="P835" s="59">
        <f t="shared" si="215"/>
        <v>0</v>
      </c>
      <c r="Q835" s="59">
        <f t="shared" si="215"/>
        <v>6933791.75</v>
      </c>
      <c r="R835" s="59">
        <f t="shared" si="215"/>
        <v>6933791.75</v>
      </c>
      <c r="S835" s="59">
        <f t="shared" si="215"/>
        <v>0</v>
      </c>
      <c r="T835" s="68" t="s">
        <v>22</v>
      </c>
      <c r="U835" s="68" t="s">
        <v>22</v>
      </c>
      <c r="V835" s="62" t="s">
        <v>22</v>
      </c>
    </row>
    <row r="836" spans="1:22" ht="49.5" customHeight="1" x14ac:dyDescent="0.25">
      <c r="A836" s="35">
        <v>1</v>
      </c>
      <c r="B836" s="18" t="s">
        <v>744</v>
      </c>
      <c r="C836" s="35" t="s">
        <v>23</v>
      </c>
      <c r="D836" s="35" t="s">
        <v>74</v>
      </c>
      <c r="E836" s="35" t="s">
        <v>22</v>
      </c>
      <c r="F836" s="35" t="s">
        <v>87</v>
      </c>
      <c r="G836" s="10">
        <v>2</v>
      </c>
      <c r="H836" s="10">
        <v>2</v>
      </c>
      <c r="I836" s="58">
        <v>1112.3</v>
      </c>
      <c r="J836" s="58">
        <v>946.7</v>
      </c>
      <c r="K836" s="58">
        <v>776.8</v>
      </c>
      <c r="L836" s="61">
        <v>28</v>
      </c>
      <c r="M836" s="58">
        <f t="shared" si="200"/>
        <v>6933791.75</v>
      </c>
      <c r="N836" s="58">
        <v>0</v>
      </c>
      <c r="O836" s="58">
        <v>0</v>
      </c>
      <c r="P836" s="58">
        <v>0</v>
      </c>
      <c r="Q836" s="58">
        <f>'Таблица 3 '!C833</f>
        <v>6933791.75</v>
      </c>
      <c r="R836" s="58">
        <f t="shared" si="206"/>
        <v>6933791.75</v>
      </c>
      <c r="S836" s="58">
        <v>0</v>
      </c>
      <c r="T836" s="67">
        <f t="shared" si="201"/>
        <v>7324.1700116193088</v>
      </c>
      <c r="U836" s="67">
        <v>7324.1700116193088</v>
      </c>
      <c r="V836" s="57" t="s">
        <v>26</v>
      </c>
    </row>
    <row r="837" spans="1:22" s="9" customFormat="1" ht="29.25" customHeight="1" x14ac:dyDescent="0.25">
      <c r="A837" s="45" t="s">
        <v>200</v>
      </c>
      <c r="B837" s="45"/>
      <c r="C837" s="56" t="s">
        <v>226</v>
      </c>
      <c r="D837" s="56" t="s">
        <v>226</v>
      </c>
      <c r="E837" s="56" t="s">
        <v>226</v>
      </c>
      <c r="F837" s="56" t="s">
        <v>226</v>
      </c>
      <c r="G837" s="21" t="s">
        <v>226</v>
      </c>
      <c r="H837" s="21" t="s">
        <v>226</v>
      </c>
      <c r="I837" s="59">
        <f>I838+I841</f>
        <v>4381.8999999999996</v>
      </c>
      <c r="J837" s="59">
        <f t="shared" ref="J837:S837" si="216">J838+J841</f>
        <v>4278.5</v>
      </c>
      <c r="K837" s="59">
        <f t="shared" si="216"/>
        <v>4100.7</v>
      </c>
      <c r="L837" s="60">
        <f t="shared" si="216"/>
        <v>172</v>
      </c>
      <c r="M837" s="59">
        <f t="shared" si="216"/>
        <v>15344073.417000003</v>
      </c>
      <c r="N837" s="59">
        <f t="shared" si="216"/>
        <v>0</v>
      </c>
      <c r="O837" s="59">
        <f t="shared" si="216"/>
        <v>0</v>
      </c>
      <c r="P837" s="59">
        <f t="shared" si="216"/>
        <v>0</v>
      </c>
      <c r="Q837" s="59">
        <f t="shared" si="216"/>
        <v>15344073.417000003</v>
      </c>
      <c r="R837" s="59">
        <f t="shared" si="216"/>
        <v>15344073.417000003</v>
      </c>
      <c r="S837" s="59">
        <f t="shared" si="216"/>
        <v>0</v>
      </c>
      <c r="T837" s="68" t="s">
        <v>22</v>
      </c>
      <c r="U837" s="68" t="s">
        <v>22</v>
      </c>
      <c r="V837" s="62" t="s">
        <v>22</v>
      </c>
    </row>
    <row r="838" spans="1:22" s="9" customFormat="1" ht="30" customHeight="1" x14ac:dyDescent="0.25">
      <c r="A838" s="45" t="s">
        <v>201</v>
      </c>
      <c r="B838" s="45"/>
      <c r="C838" s="56" t="s">
        <v>226</v>
      </c>
      <c r="D838" s="56" t="s">
        <v>226</v>
      </c>
      <c r="E838" s="56" t="s">
        <v>226</v>
      </c>
      <c r="F838" s="56" t="s">
        <v>226</v>
      </c>
      <c r="G838" s="21" t="s">
        <v>226</v>
      </c>
      <c r="H838" s="21" t="s">
        <v>226</v>
      </c>
      <c r="I838" s="59">
        <f>SUM(I839:I840)</f>
        <v>3581</v>
      </c>
      <c r="J838" s="59">
        <f t="shared" ref="J838:S838" si="217">SUM(J839:J840)</f>
        <v>3536.5</v>
      </c>
      <c r="K838" s="59">
        <f t="shared" si="217"/>
        <v>3358.7</v>
      </c>
      <c r="L838" s="60">
        <f t="shared" si="217"/>
        <v>156</v>
      </c>
      <c r="M838" s="59">
        <f t="shared" si="217"/>
        <v>13244986.217000004</v>
      </c>
      <c r="N838" s="59">
        <f t="shared" si="217"/>
        <v>0</v>
      </c>
      <c r="O838" s="59">
        <f t="shared" si="217"/>
        <v>0</v>
      </c>
      <c r="P838" s="59">
        <f t="shared" si="217"/>
        <v>0</v>
      </c>
      <c r="Q838" s="59">
        <f t="shared" si="217"/>
        <v>13244986.217000004</v>
      </c>
      <c r="R838" s="59">
        <f t="shared" si="217"/>
        <v>13244986.217000004</v>
      </c>
      <c r="S838" s="59">
        <f t="shared" si="217"/>
        <v>0</v>
      </c>
      <c r="T838" s="68" t="s">
        <v>22</v>
      </c>
      <c r="U838" s="68" t="s">
        <v>22</v>
      </c>
      <c r="V838" s="62" t="s">
        <v>22</v>
      </c>
    </row>
    <row r="839" spans="1:22" ht="45.75" customHeight="1" x14ac:dyDescent="0.25">
      <c r="A839" s="35">
        <v>1</v>
      </c>
      <c r="B839" s="18" t="s">
        <v>345</v>
      </c>
      <c r="C839" s="35" t="s">
        <v>23</v>
      </c>
      <c r="D839" s="35" t="s">
        <v>28</v>
      </c>
      <c r="E839" s="35" t="s">
        <v>22</v>
      </c>
      <c r="F839" s="35" t="s">
        <v>87</v>
      </c>
      <c r="G839" s="10">
        <v>5</v>
      </c>
      <c r="H839" s="10">
        <v>4</v>
      </c>
      <c r="I839" s="58">
        <v>2582</v>
      </c>
      <c r="J839" s="58">
        <v>2558.9</v>
      </c>
      <c r="K839" s="58">
        <v>2469.6999999999998</v>
      </c>
      <c r="L839" s="61">
        <v>126</v>
      </c>
      <c r="M839" s="58">
        <f t="shared" si="200"/>
        <v>10007781.133000003</v>
      </c>
      <c r="N839" s="58">
        <v>0</v>
      </c>
      <c r="O839" s="58">
        <v>0</v>
      </c>
      <c r="P839" s="58">
        <v>0</v>
      </c>
      <c r="Q839" s="58">
        <f>'Таблица 3 '!C836</f>
        <v>10007781.133000003</v>
      </c>
      <c r="R839" s="58">
        <f t="shared" si="206"/>
        <v>10007781.133000003</v>
      </c>
      <c r="S839" s="58">
        <v>0</v>
      </c>
      <c r="T839" s="67">
        <f t="shared" si="201"/>
        <v>3910.9700000000012</v>
      </c>
      <c r="U839" s="67">
        <f>T839</f>
        <v>3910.9700000000012</v>
      </c>
      <c r="V839" s="57" t="s">
        <v>26</v>
      </c>
    </row>
    <row r="840" spans="1:22" ht="45.75" customHeight="1" x14ac:dyDescent="0.25">
      <c r="A840" s="35">
        <v>2</v>
      </c>
      <c r="B840" s="18" t="s">
        <v>346</v>
      </c>
      <c r="C840" s="35" t="s">
        <v>23</v>
      </c>
      <c r="D840" s="35" t="s">
        <v>202</v>
      </c>
      <c r="E840" s="35" t="s">
        <v>22</v>
      </c>
      <c r="F840" s="35" t="s">
        <v>393</v>
      </c>
      <c r="G840" s="10">
        <v>3</v>
      </c>
      <c r="H840" s="10">
        <v>2</v>
      </c>
      <c r="I840" s="58">
        <v>999</v>
      </c>
      <c r="J840" s="58">
        <v>977.6</v>
      </c>
      <c r="K840" s="58">
        <v>889</v>
      </c>
      <c r="L840" s="61">
        <v>30</v>
      </c>
      <c r="M840" s="58">
        <f t="shared" si="200"/>
        <v>3237205.0839999998</v>
      </c>
      <c r="N840" s="58">
        <v>0</v>
      </c>
      <c r="O840" s="58">
        <v>0</v>
      </c>
      <c r="P840" s="58">
        <v>0</v>
      </c>
      <c r="Q840" s="58">
        <f>'Таблица 3 '!C837</f>
        <v>3237205.0839999998</v>
      </c>
      <c r="R840" s="58">
        <f t="shared" si="206"/>
        <v>3237205.0839999998</v>
      </c>
      <c r="S840" s="58">
        <v>0</v>
      </c>
      <c r="T840" s="67">
        <f t="shared" si="201"/>
        <v>3311.3799959083467</v>
      </c>
      <c r="U840" s="67">
        <v>3311.3799959083467</v>
      </c>
      <c r="V840" s="57" t="s">
        <v>26</v>
      </c>
    </row>
    <row r="841" spans="1:22" s="9" customFormat="1" ht="30" customHeight="1" x14ac:dyDescent="0.25">
      <c r="A841" s="45" t="s">
        <v>583</v>
      </c>
      <c r="B841" s="45"/>
      <c r="C841" s="56" t="s">
        <v>226</v>
      </c>
      <c r="D841" s="56" t="s">
        <v>226</v>
      </c>
      <c r="E841" s="56" t="s">
        <v>226</v>
      </c>
      <c r="F841" s="56" t="s">
        <v>226</v>
      </c>
      <c r="G841" s="21" t="s">
        <v>226</v>
      </c>
      <c r="H841" s="21" t="s">
        <v>226</v>
      </c>
      <c r="I841" s="59">
        <f>I842</f>
        <v>800.9</v>
      </c>
      <c r="J841" s="59">
        <f t="shared" ref="J841:S842" si="218">J842</f>
        <v>742</v>
      </c>
      <c r="K841" s="59">
        <f t="shared" si="218"/>
        <v>742</v>
      </c>
      <c r="L841" s="60">
        <f t="shared" si="218"/>
        <v>16</v>
      </c>
      <c r="M841" s="59">
        <f t="shared" si="218"/>
        <v>2099087.1999999997</v>
      </c>
      <c r="N841" s="59">
        <f t="shared" si="218"/>
        <v>0</v>
      </c>
      <c r="O841" s="59">
        <f t="shared" si="218"/>
        <v>0</v>
      </c>
      <c r="P841" s="59">
        <f t="shared" si="218"/>
        <v>0</v>
      </c>
      <c r="Q841" s="59">
        <f t="shared" si="218"/>
        <v>2099087.1999999997</v>
      </c>
      <c r="R841" s="59">
        <f t="shared" si="218"/>
        <v>2099087.1999999997</v>
      </c>
      <c r="S841" s="59">
        <f t="shared" si="218"/>
        <v>0</v>
      </c>
      <c r="T841" s="68" t="s">
        <v>22</v>
      </c>
      <c r="U841" s="68" t="s">
        <v>22</v>
      </c>
      <c r="V841" s="62" t="s">
        <v>22</v>
      </c>
    </row>
    <row r="842" spans="1:22" s="28" customFormat="1" ht="45" x14ac:dyDescent="0.25">
      <c r="A842" s="35">
        <v>1</v>
      </c>
      <c r="B842" s="18" t="s">
        <v>1293</v>
      </c>
      <c r="C842" s="35" t="s">
        <v>23</v>
      </c>
      <c r="D842" s="35">
        <v>1977</v>
      </c>
      <c r="E842" s="35" t="s">
        <v>22</v>
      </c>
      <c r="F842" s="35" t="s">
        <v>495</v>
      </c>
      <c r="G842" s="10">
        <v>2</v>
      </c>
      <c r="H842" s="10">
        <v>2</v>
      </c>
      <c r="I842" s="58">
        <v>800.9</v>
      </c>
      <c r="J842" s="58">
        <v>742</v>
      </c>
      <c r="K842" s="58">
        <v>742</v>
      </c>
      <c r="L842" s="61">
        <v>16</v>
      </c>
      <c r="M842" s="58">
        <f t="shared" ref="M842" si="219">SUM(N842:Q842)</f>
        <v>2099087.1999999997</v>
      </c>
      <c r="N842" s="58">
        <v>0</v>
      </c>
      <c r="O842" s="58">
        <v>0</v>
      </c>
      <c r="P842" s="58">
        <v>0</v>
      </c>
      <c r="Q842" s="58">
        <f>'Таблица 3 '!C839</f>
        <v>2099087.1999999997</v>
      </c>
      <c r="R842" s="58">
        <f t="shared" ref="R842" si="220">Q842</f>
        <v>2099087.1999999997</v>
      </c>
      <c r="S842" s="58">
        <v>0</v>
      </c>
      <c r="T842" s="67">
        <f>M842/J842</f>
        <v>2828.9584905660372</v>
      </c>
      <c r="U842" s="67">
        <v>2828.96</v>
      </c>
      <c r="V842" s="57" t="s">
        <v>26</v>
      </c>
    </row>
    <row r="843" spans="1:22" s="9" customFormat="1" ht="36.75" customHeight="1" x14ac:dyDescent="0.25">
      <c r="A843" s="45" t="s">
        <v>375</v>
      </c>
      <c r="B843" s="45"/>
      <c r="C843" s="56" t="s">
        <v>226</v>
      </c>
      <c r="D843" s="56" t="s">
        <v>226</v>
      </c>
      <c r="E843" s="56" t="s">
        <v>226</v>
      </c>
      <c r="F843" s="56" t="s">
        <v>226</v>
      </c>
      <c r="G843" s="21" t="s">
        <v>226</v>
      </c>
      <c r="H843" s="21" t="s">
        <v>226</v>
      </c>
      <c r="I843" s="59">
        <f>I844</f>
        <v>12056.3</v>
      </c>
      <c r="J843" s="59">
        <f t="shared" ref="J843:S843" si="221">J844</f>
        <v>10896.899999999998</v>
      </c>
      <c r="K843" s="59">
        <f t="shared" si="221"/>
        <v>10689.100000000002</v>
      </c>
      <c r="L843" s="60">
        <f t="shared" si="221"/>
        <v>414</v>
      </c>
      <c r="M843" s="59">
        <f t="shared" si="221"/>
        <v>38122106.496999994</v>
      </c>
      <c r="N843" s="59">
        <f t="shared" si="221"/>
        <v>0</v>
      </c>
      <c r="O843" s="59">
        <f t="shared" si="221"/>
        <v>0</v>
      </c>
      <c r="P843" s="59">
        <f t="shared" si="221"/>
        <v>0</v>
      </c>
      <c r="Q843" s="59">
        <f t="shared" si="221"/>
        <v>38122106.496999994</v>
      </c>
      <c r="R843" s="59">
        <f t="shared" si="221"/>
        <v>38122106.496999994</v>
      </c>
      <c r="S843" s="59">
        <f t="shared" si="221"/>
        <v>0</v>
      </c>
      <c r="T843" s="68" t="s">
        <v>22</v>
      </c>
      <c r="U843" s="68" t="s">
        <v>22</v>
      </c>
      <c r="V843" s="62" t="s">
        <v>22</v>
      </c>
    </row>
    <row r="844" spans="1:22" s="9" customFormat="1" ht="31.5" customHeight="1" x14ac:dyDescent="0.25">
      <c r="A844" s="45" t="s">
        <v>376</v>
      </c>
      <c r="B844" s="45"/>
      <c r="C844" s="56" t="s">
        <v>226</v>
      </c>
      <c r="D844" s="56" t="s">
        <v>226</v>
      </c>
      <c r="E844" s="56" t="s">
        <v>226</v>
      </c>
      <c r="F844" s="56" t="s">
        <v>226</v>
      </c>
      <c r="G844" s="21" t="s">
        <v>226</v>
      </c>
      <c r="H844" s="21" t="s">
        <v>226</v>
      </c>
      <c r="I844" s="59">
        <f>SUM(I845:I851)</f>
        <v>12056.3</v>
      </c>
      <c r="J844" s="59">
        <f t="shared" ref="J844:S844" si="222">SUM(J845:J851)</f>
        <v>10896.899999999998</v>
      </c>
      <c r="K844" s="59">
        <f t="shared" si="222"/>
        <v>10689.100000000002</v>
      </c>
      <c r="L844" s="60">
        <f t="shared" si="222"/>
        <v>414</v>
      </c>
      <c r="M844" s="59">
        <f t="shared" si="222"/>
        <v>38122106.496999994</v>
      </c>
      <c r="N844" s="59">
        <f t="shared" si="222"/>
        <v>0</v>
      </c>
      <c r="O844" s="59">
        <f t="shared" si="222"/>
        <v>0</v>
      </c>
      <c r="P844" s="59">
        <f t="shared" si="222"/>
        <v>0</v>
      </c>
      <c r="Q844" s="59">
        <f t="shared" si="222"/>
        <v>38122106.496999994</v>
      </c>
      <c r="R844" s="59">
        <f t="shared" si="222"/>
        <v>38122106.496999994</v>
      </c>
      <c r="S844" s="59">
        <f t="shared" si="222"/>
        <v>0</v>
      </c>
      <c r="T844" s="68" t="s">
        <v>22</v>
      </c>
      <c r="U844" s="68" t="s">
        <v>22</v>
      </c>
      <c r="V844" s="62" t="s">
        <v>22</v>
      </c>
    </row>
    <row r="845" spans="1:22" ht="45" customHeight="1" x14ac:dyDescent="0.25">
      <c r="A845" s="35">
        <v>1</v>
      </c>
      <c r="B845" s="18" t="s">
        <v>1223</v>
      </c>
      <c r="C845" s="35" t="s">
        <v>23</v>
      </c>
      <c r="D845" s="35">
        <v>1965</v>
      </c>
      <c r="E845" s="35" t="s">
        <v>22</v>
      </c>
      <c r="F845" s="35" t="s">
        <v>393</v>
      </c>
      <c r="G845" s="10">
        <v>4</v>
      </c>
      <c r="H845" s="10">
        <v>3</v>
      </c>
      <c r="I845" s="58">
        <v>2106.4</v>
      </c>
      <c r="J845" s="58">
        <v>1956.4</v>
      </c>
      <c r="K845" s="58">
        <v>1871.5</v>
      </c>
      <c r="L845" s="61">
        <v>76</v>
      </c>
      <c r="M845" s="58">
        <f>SUM(N845:Q845)</f>
        <v>6796318.3999999994</v>
      </c>
      <c r="N845" s="58">
        <v>0</v>
      </c>
      <c r="O845" s="58">
        <v>0</v>
      </c>
      <c r="P845" s="58">
        <v>0</v>
      </c>
      <c r="Q845" s="58">
        <f>'Таблица 3 '!C842</f>
        <v>6796318.3999999994</v>
      </c>
      <c r="R845" s="58">
        <f>Q845</f>
        <v>6796318.3999999994</v>
      </c>
      <c r="S845" s="58">
        <v>0</v>
      </c>
      <c r="T845" s="67">
        <f>M845/J845</f>
        <v>3473.8900020445712</v>
      </c>
      <c r="U845" s="67">
        <v>3473.8900020445712</v>
      </c>
      <c r="V845" s="57" t="s">
        <v>26</v>
      </c>
    </row>
    <row r="846" spans="1:22" ht="45" customHeight="1" x14ac:dyDescent="0.25">
      <c r="A846" s="35">
        <v>2</v>
      </c>
      <c r="B846" s="18" t="s">
        <v>390</v>
      </c>
      <c r="C846" s="35" t="s">
        <v>23</v>
      </c>
      <c r="D846" s="35" t="s">
        <v>28</v>
      </c>
      <c r="E846" s="35" t="s">
        <v>22</v>
      </c>
      <c r="F846" s="35" t="s">
        <v>393</v>
      </c>
      <c r="G846" s="10">
        <v>5</v>
      </c>
      <c r="H846" s="10">
        <v>6</v>
      </c>
      <c r="I846" s="58">
        <v>4548.5</v>
      </c>
      <c r="J846" s="58">
        <v>4056.5</v>
      </c>
      <c r="K846" s="58">
        <v>4056.5</v>
      </c>
      <c r="L846" s="61">
        <v>150</v>
      </c>
      <c r="M846" s="58">
        <f t="shared" si="200"/>
        <v>11740768.52</v>
      </c>
      <c r="N846" s="58">
        <v>0</v>
      </c>
      <c r="O846" s="58">
        <v>0</v>
      </c>
      <c r="P846" s="58">
        <v>0</v>
      </c>
      <c r="Q846" s="58">
        <f>'Таблица 3 '!C843</f>
        <v>11740768.52</v>
      </c>
      <c r="R846" s="58">
        <f t="shared" si="206"/>
        <v>11740768.52</v>
      </c>
      <c r="S846" s="58">
        <v>0</v>
      </c>
      <c r="T846" s="67">
        <f t="shared" si="201"/>
        <v>2894.3100012325895</v>
      </c>
      <c r="U846" s="67">
        <v>2894.3100012325895</v>
      </c>
      <c r="V846" s="57" t="s">
        <v>26</v>
      </c>
    </row>
    <row r="847" spans="1:22" ht="45" customHeight="1" x14ac:dyDescent="0.25">
      <c r="A847" s="35">
        <v>3</v>
      </c>
      <c r="B847" s="18" t="s">
        <v>391</v>
      </c>
      <c r="C847" s="35" t="s">
        <v>23</v>
      </c>
      <c r="D847" s="35" t="s">
        <v>51</v>
      </c>
      <c r="E847" s="35" t="s">
        <v>22</v>
      </c>
      <c r="F847" s="35" t="s">
        <v>399</v>
      </c>
      <c r="G847" s="10">
        <v>2</v>
      </c>
      <c r="H847" s="10">
        <v>1</v>
      </c>
      <c r="I847" s="58">
        <v>566</v>
      </c>
      <c r="J847" s="58">
        <v>504.5</v>
      </c>
      <c r="K847" s="58">
        <v>504.5</v>
      </c>
      <c r="L847" s="61">
        <v>22</v>
      </c>
      <c r="M847" s="58">
        <f t="shared" si="200"/>
        <v>2426650.0449999999</v>
      </c>
      <c r="N847" s="58">
        <v>0</v>
      </c>
      <c r="O847" s="58">
        <v>0</v>
      </c>
      <c r="P847" s="58">
        <v>0</v>
      </c>
      <c r="Q847" s="58">
        <f>'Таблица 3 '!C844</f>
        <v>2426650.0449999999</v>
      </c>
      <c r="R847" s="58">
        <f t="shared" si="206"/>
        <v>2426650.0449999999</v>
      </c>
      <c r="S847" s="58">
        <v>0</v>
      </c>
      <c r="T847" s="67">
        <f t="shared" si="201"/>
        <v>4810.01</v>
      </c>
      <c r="U847" s="67">
        <v>4810.01</v>
      </c>
      <c r="V847" s="57" t="s">
        <v>26</v>
      </c>
    </row>
    <row r="848" spans="1:22" ht="45" customHeight="1" x14ac:dyDescent="0.25">
      <c r="A848" s="35">
        <v>4</v>
      </c>
      <c r="B848" s="18" t="s">
        <v>418</v>
      </c>
      <c r="C848" s="35" t="s">
        <v>23</v>
      </c>
      <c r="D848" s="35" t="s">
        <v>53</v>
      </c>
      <c r="E848" s="35">
        <v>2017</v>
      </c>
      <c r="F848" s="35" t="s">
        <v>399</v>
      </c>
      <c r="G848" s="10">
        <v>2</v>
      </c>
      <c r="H848" s="10">
        <v>1</v>
      </c>
      <c r="I848" s="58">
        <v>562.6</v>
      </c>
      <c r="J848" s="58">
        <v>518.6</v>
      </c>
      <c r="K848" s="58">
        <v>518.6</v>
      </c>
      <c r="L848" s="61">
        <v>14</v>
      </c>
      <c r="M848" s="58">
        <f t="shared" si="200"/>
        <v>4162667.3640000001</v>
      </c>
      <c r="N848" s="58">
        <v>0</v>
      </c>
      <c r="O848" s="58">
        <v>0</v>
      </c>
      <c r="P848" s="58">
        <v>0</v>
      </c>
      <c r="Q848" s="58">
        <f>'Таблица 3 '!C845</f>
        <v>4162667.3640000001</v>
      </c>
      <c r="R848" s="58">
        <f t="shared" si="206"/>
        <v>4162667.3640000001</v>
      </c>
      <c r="S848" s="58">
        <v>0</v>
      </c>
      <c r="T848" s="67">
        <f t="shared" si="201"/>
        <v>8026.74</v>
      </c>
      <c r="U848" s="67">
        <v>8026.74</v>
      </c>
      <c r="V848" s="57" t="s">
        <v>26</v>
      </c>
    </row>
    <row r="849" spans="1:22" ht="45" customHeight="1" x14ac:dyDescent="0.25">
      <c r="A849" s="35">
        <v>5</v>
      </c>
      <c r="B849" s="18" t="s">
        <v>340</v>
      </c>
      <c r="C849" s="35" t="s">
        <v>23</v>
      </c>
      <c r="D849" s="35" t="s">
        <v>58</v>
      </c>
      <c r="E849" s="35" t="s">
        <v>22</v>
      </c>
      <c r="F849" s="35" t="s">
        <v>393</v>
      </c>
      <c r="G849" s="10">
        <v>5</v>
      </c>
      <c r="H849" s="10">
        <v>4</v>
      </c>
      <c r="I849" s="58">
        <v>3035.8</v>
      </c>
      <c r="J849" s="58">
        <v>2730.8</v>
      </c>
      <c r="K849" s="58">
        <v>2730.8</v>
      </c>
      <c r="L849" s="61">
        <v>110</v>
      </c>
      <c r="M849" s="58">
        <f t="shared" si="200"/>
        <v>7903781.75</v>
      </c>
      <c r="N849" s="58">
        <v>0</v>
      </c>
      <c r="O849" s="58">
        <v>0</v>
      </c>
      <c r="P849" s="58">
        <v>0</v>
      </c>
      <c r="Q849" s="58">
        <f>'Таблица 3 '!C846</f>
        <v>7903781.75</v>
      </c>
      <c r="R849" s="58">
        <f t="shared" si="206"/>
        <v>7903781.75</v>
      </c>
      <c r="S849" s="58">
        <v>0</v>
      </c>
      <c r="T849" s="67">
        <f>M849/J849</f>
        <v>2894.310000732386</v>
      </c>
      <c r="U849" s="67">
        <v>2894.310000732386</v>
      </c>
      <c r="V849" s="57" t="s">
        <v>26</v>
      </c>
    </row>
    <row r="850" spans="1:22" ht="45" customHeight="1" x14ac:dyDescent="0.25">
      <c r="A850" s="35">
        <v>6</v>
      </c>
      <c r="B850" s="18" t="s">
        <v>419</v>
      </c>
      <c r="C850" s="35" t="s">
        <v>23</v>
      </c>
      <c r="D850" s="35" t="s">
        <v>149</v>
      </c>
      <c r="E850" s="35">
        <v>2017</v>
      </c>
      <c r="F850" s="35" t="s">
        <v>399</v>
      </c>
      <c r="G850" s="10">
        <v>2</v>
      </c>
      <c r="H850" s="10">
        <v>1</v>
      </c>
      <c r="I850" s="58">
        <v>570.29999999999995</v>
      </c>
      <c r="J850" s="58">
        <v>525.29999999999995</v>
      </c>
      <c r="K850" s="58">
        <v>525.1</v>
      </c>
      <c r="L850" s="61">
        <v>20</v>
      </c>
      <c r="M850" s="58">
        <f t="shared" si="200"/>
        <v>2182826.37</v>
      </c>
      <c r="N850" s="58">
        <v>0</v>
      </c>
      <c r="O850" s="58">
        <v>0</v>
      </c>
      <c r="P850" s="58">
        <v>0</v>
      </c>
      <c r="Q850" s="58">
        <f>'Таблица 3 '!C847</f>
        <v>2182826.37</v>
      </c>
      <c r="R850" s="58">
        <f t="shared" si="206"/>
        <v>2182826.37</v>
      </c>
      <c r="S850" s="58">
        <v>0</v>
      </c>
      <c r="T850" s="67">
        <f>M850/J850</f>
        <v>4155.3900057110232</v>
      </c>
      <c r="U850" s="67">
        <v>4155.3900057110232</v>
      </c>
      <c r="V850" s="57" t="s">
        <v>26</v>
      </c>
    </row>
    <row r="851" spans="1:22" ht="45" customHeight="1" x14ac:dyDescent="0.25">
      <c r="A851" s="35">
        <v>7</v>
      </c>
      <c r="B851" s="18" t="s">
        <v>243</v>
      </c>
      <c r="C851" s="35" t="s">
        <v>23</v>
      </c>
      <c r="D851" s="35" t="s">
        <v>151</v>
      </c>
      <c r="E851" s="35" t="s">
        <v>22</v>
      </c>
      <c r="F851" s="35" t="s">
        <v>394</v>
      </c>
      <c r="G851" s="50">
        <v>2</v>
      </c>
      <c r="H851" s="50">
        <v>2</v>
      </c>
      <c r="I851" s="58">
        <v>666.7</v>
      </c>
      <c r="J851" s="58">
        <v>604.79999999999995</v>
      </c>
      <c r="K851" s="58">
        <v>482.1</v>
      </c>
      <c r="L851" s="61">
        <v>22</v>
      </c>
      <c r="M851" s="58">
        <f t="shared" si="200"/>
        <v>2909094.048</v>
      </c>
      <c r="N851" s="58">
        <v>0</v>
      </c>
      <c r="O851" s="58">
        <v>0</v>
      </c>
      <c r="P851" s="58">
        <v>0</v>
      </c>
      <c r="Q851" s="58">
        <f>'Таблица 3 '!C848</f>
        <v>2909094.048</v>
      </c>
      <c r="R851" s="58">
        <f t="shared" si="206"/>
        <v>2909094.048</v>
      </c>
      <c r="S851" s="58">
        <v>0</v>
      </c>
      <c r="T851" s="67">
        <f>M851/J851</f>
        <v>4810.01</v>
      </c>
      <c r="U851" s="67">
        <v>4810.01</v>
      </c>
      <c r="V851" s="57" t="s">
        <v>26</v>
      </c>
    </row>
    <row r="852" spans="1:22" ht="30" customHeight="1" x14ac:dyDescent="0.25"/>
    <row r="853" spans="1:22" s="9" customFormat="1" ht="38.25" customHeight="1" x14ac:dyDescent="0.3">
      <c r="A853" s="47" t="s">
        <v>682</v>
      </c>
      <c r="B853" s="47"/>
      <c r="C853" s="31"/>
      <c r="D853" s="31"/>
      <c r="E853" s="31"/>
      <c r="F853" s="31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</row>
    <row r="854" spans="1:22" s="27" customFormat="1" ht="34.5" customHeight="1" x14ac:dyDescent="0.25">
      <c r="A854" s="71" t="s">
        <v>706</v>
      </c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</row>
    <row r="855" spans="1:22" s="9" customFormat="1" ht="30.75" customHeight="1" x14ac:dyDescent="0.25">
      <c r="A855" s="45" t="s">
        <v>356</v>
      </c>
      <c r="B855" s="45"/>
      <c r="C855" s="56" t="s">
        <v>22</v>
      </c>
      <c r="D855" s="56" t="s">
        <v>22</v>
      </c>
      <c r="E855" s="56" t="s">
        <v>22</v>
      </c>
      <c r="F855" s="56" t="s">
        <v>22</v>
      </c>
      <c r="G855" s="21" t="s">
        <v>22</v>
      </c>
      <c r="H855" s="21" t="s">
        <v>22</v>
      </c>
      <c r="I855" s="72">
        <f>I856+I921+I923+I926+I932+I936+I944+I956+I965+I969+I976</f>
        <v>498088.99</v>
      </c>
      <c r="J855" s="72">
        <f t="shared" ref="J855:S855" si="223">J856+J921+J923+J926+J932+J936+J944+J956+J965+J969+J976</f>
        <v>421551.14</v>
      </c>
      <c r="K855" s="72">
        <f t="shared" si="223"/>
        <v>397258.55000000005</v>
      </c>
      <c r="L855" s="72">
        <f t="shared" si="223"/>
        <v>15213</v>
      </c>
      <c r="M855" s="72">
        <f t="shared" si="223"/>
        <v>121471111.34999999</v>
      </c>
      <c r="N855" s="72">
        <f t="shared" si="223"/>
        <v>0</v>
      </c>
      <c r="O855" s="72">
        <f t="shared" si="223"/>
        <v>0</v>
      </c>
      <c r="P855" s="72">
        <f t="shared" si="223"/>
        <v>0</v>
      </c>
      <c r="Q855" s="72">
        <f t="shared" si="223"/>
        <v>121471111.34999999</v>
      </c>
      <c r="R855" s="72">
        <f t="shared" si="223"/>
        <v>121471111.34999999</v>
      </c>
      <c r="S855" s="72">
        <f t="shared" si="223"/>
        <v>0</v>
      </c>
      <c r="T855" s="72" t="s">
        <v>22</v>
      </c>
      <c r="U855" s="72" t="s">
        <v>22</v>
      </c>
      <c r="V855" s="72" t="s">
        <v>22</v>
      </c>
    </row>
    <row r="856" spans="1:22" s="9" customFormat="1" ht="27.75" customHeight="1" x14ac:dyDescent="0.25">
      <c r="A856" s="45" t="s">
        <v>263</v>
      </c>
      <c r="B856" s="45"/>
      <c r="C856" s="56" t="s">
        <v>22</v>
      </c>
      <c r="D856" s="56" t="s">
        <v>22</v>
      </c>
      <c r="E856" s="56" t="s">
        <v>22</v>
      </c>
      <c r="F856" s="56" t="s">
        <v>22</v>
      </c>
      <c r="G856" s="21" t="s">
        <v>22</v>
      </c>
      <c r="H856" s="21" t="s">
        <v>22</v>
      </c>
      <c r="I856" s="72">
        <f>SUM(I857:I920)</f>
        <v>379703.41999999993</v>
      </c>
      <c r="J856" s="72">
        <f t="shared" ref="J856:S856" si="224">SUM(J857:J920)</f>
        <v>324383.7699999999</v>
      </c>
      <c r="K856" s="72">
        <f t="shared" si="224"/>
        <v>306490.62000000005</v>
      </c>
      <c r="L856" s="72">
        <f t="shared" si="224"/>
        <v>11605</v>
      </c>
      <c r="M856" s="72">
        <f t="shared" si="224"/>
        <v>98719449.25999999</v>
      </c>
      <c r="N856" s="72">
        <f t="shared" si="224"/>
        <v>0</v>
      </c>
      <c r="O856" s="72">
        <f t="shared" si="224"/>
        <v>0</v>
      </c>
      <c r="P856" s="72">
        <f t="shared" si="224"/>
        <v>0</v>
      </c>
      <c r="Q856" s="72">
        <f t="shared" si="224"/>
        <v>98719449.25999999</v>
      </c>
      <c r="R856" s="72">
        <f t="shared" si="224"/>
        <v>98719449.25999999</v>
      </c>
      <c r="S856" s="72">
        <f t="shared" si="224"/>
        <v>0</v>
      </c>
      <c r="T856" s="72" t="s">
        <v>226</v>
      </c>
      <c r="U856" s="72" t="s">
        <v>22</v>
      </c>
      <c r="V856" s="72" t="s">
        <v>22</v>
      </c>
    </row>
    <row r="857" spans="1:22" ht="57.75" customHeight="1" x14ac:dyDescent="0.25">
      <c r="A857" s="35">
        <v>1</v>
      </c>
      <c r="B857" s="18" t="s">
        <v>882</v>
      </c>
      <c r="C857" s="35" t="s">
        <v>1227</v>
      </c>
      <c r="D857" s="35">
        <v>1991</v>
      </c>
      <c r="E857" s="35" t="s">
        <v>226</v>
      </c>
      <c r="F857" s="35" t="s">
        <v>87</v>
      </c>
      <c r="G857" s="10">
        <v>10</v>
      </c>
      <c r="H857" s="10">
        <v>4</v>
      </c>
      <c r="I857" s="73">
        <v>10891.9</v>
      </c>
      <c r="J857" s="73">
        <v>8448.5</v>
      </c>
      <c r="K857" s="73">
        <v>8116.6</v>
      </c>
      <c r="L857" s="73">
        <v>409</v>
      </c>
      <c r="M857" s="73">
        <f>SUM(N857:Q857)</f>
        <v>2558237</v>
      </c>
      <c r="N857" s="73">
        <v>0</v>
      </c>
      <c r="O857" s="73">
        <v>0</v>
      </c>
      <c r="P857" s="73">
        <v>0</v>
      </c>
      <c r="Q857" s="73">
        <f>'Таблица 3 '!C855</f>
        <v>2558237</v>
      </c>
      <c r="R857" s="73">
        <f>Q857</f>
        <v>2558237</v>
      </c>
      <c r="S857" s="73">
        <v>0</v>
      </c>
      <c r="T857" s="73" t="s">
        <v>1229</v>
      </c>
      <c r="U857" s="73" t="s">
        <v>1229</v>
      </c>
      <c r="V857" s="74">
        <v>2021</v>
      </c>
    </row>
    <row r="858" spans="1:22" ht="60.75" customHeight="1" x14ac:dyDescent="0.25">
      <c r="A858" s="35">
        <v>2</v>
      </c>
      <c r="B858" s="18" t="s">
        <v>859</v>
      </c>
      <c r="C858" s="35" t="s">
        <v>860</v>
      </c>
      <c r="D858" s="35">
        <v>1985</v>
      </c>
      <c r="E858" s="35" t="s">
        <v>22</v>
      </c>
      <c r="F858" s="35" t="s">
        <v>414</v>
      </c>
      <c r="G858" s="10">
        <v>9</v>
      </c>
      <c r="H858" s="10">
        <v>4</v>
      </c>
      <c r="I858" s="73">
        <v>7012.7</v>
      </c>
      <c r="J858" s="73">
        <v>4267</v>
      </c>
      <c r="K858" s="73">
        <v>4267</v>
      </c>
      <c r="L858" s="73">
        <v>293</v>
      </c>
      <c r="M858" s="73">
        <f t="shared" ref="M858:M922" si="225">SUM(N858:Q858)</f>
        <v>1693660.08</v>
      </c>
      <c r="N858" s="73">
        <v>0</v>
      </c>
      <c r="O858" s="73">
        <v>0</v>
      </c>
      <c r="P858" s="73">
        <v>0</v>
      </c>
      <c r="Q858" s="73">
        <f>'Таблица 3 '!C856</f>
        <v>1693660.08</v>
      </c>
      <c r="R858" s="73">
        <f t="shared" ref="R858:R922" si="226">Q858</f>
        <v>1693660.08</v>
      </c>
      <c r="S858" s="73">
        <v>0</v>
      </c>
      <c r="T858" s="73" t="s">
        <v>1229</v>
      </c>
      <c r="U858" s="73" t="s">
        <v>1229</v>
      </c>
      <c r="V858" s="74">
        <v>2020</v>
      </c>
    </row>
    <row r="859" spans="1:22" ht="45" customHeight="1" x14ac:dyDescent="0.25">
      <c r="A859" s="35">
        <v>3</v>
      </c>
      <c r="B859" s="18" t="s">
        <v>795</v>
      </c>
      <c r="C859" s="35" t="s">
        <v>681</v>
      </c>
      <c r="D859" s="35">
        <v>2007</v>
      </c>
      <c r="E859" s="35">
        <v>2022</v>
      </c>
      <c r="F859" s="35" t="s">
        <v>415</v>
      </c>
      <c r="G859" s="10">
        <v>5</v>
      </c>
      <c r="H859" s="10">
        <v>4</v>
      </c>
      <c r="I859" s="73">
        <v>8403.2999999999993</v>
      </c>
      <c r="J859" s="73">
        <v>4917.3999999999996</v>
      </c>
      <c r="K859" s="73">
        <v>4917.3999999999996</v>
      </c>
      <c r="L859" s="73">
        <v>190</v>
      </c>
      <c r="M859" s="73">
        <f t="shared" si="225"/>
        <v>1822472</v>
      </c>
      <c r="N859" s="73">
        <v>0</v>
      </c>
      <c r="O859" s="73">
        <v>0</v>
      </c>
      <c r="P859" s="73">
        <v>0</v>
      </c>
      <c r="Q859" s="73">
        <f>'Таблица 3 '!C857</f>
        <v>1822472</v>
      </c>
      <c r="R859" s="73">
        <f t="shared" si="226"/>
        <v>1822472</v>
      </c>
      <c r="S859" s="73">
        <v>0</v>
      </c>
      <c r="T859" s="73" t="s">
        <v>1229</v>
      </c>
      <c r="U859" s="73" t="s">
        <v>1229</v>
      </c>
      <c r="V859" s="74">
        <v>2022</v>
      </c>
    </row>
    <row r="860" spans="1:22" ht="45" customHeight="1" x14ac:dyDescent="0.25">
      <c r="A860" s="35">
        <v>4</v>
      </c>
      <c r="B860" s="18" t="s">
        <v>796</v>
      </c>
      <c r="C860" s="35" t="s">
        <v>681</v>
      </c>
      <c r="D860" s="35">
        <v>1985</v>
      </c>
      <c r="E860" s="35">
        <v>2019</v>
      </c>
      <c r="F860" s="35" t="s">
        <v>87</v>
      </c>
      <c r="G860" s="10">
        <v>5</v>
      </c>
      <c r="H860" s="10">
        <v>4</v>
      </c>
      <c r="I860" s="73">
        <v>3967.2</v>
      </c>
      <c r="J860" s="73">
        <v>2876.9</v>
      </c>
      <c r="K860" s="73">
        <v>2876.9</v>
      </c>
      <c r="L860" s="73">
        <v>152</v>
      </c>
      <c r="M860" s="73">
        <f t="shared" si="225"/>
        <v>486937</v>
      </c>
      <c r="N860" s="73">
        <v>0</v>
      </c>
      <c r="O860" s="73">
        <v>0</v>
      </c>
      <c r="P860" s="73">
        <v>0</v>
      </c>
      <c r="Q860" s="73">
        <f>'Таблица 3 '!C858</f>
        <v>486937</v>
      </c>
      <c r="R860" s="73">
        <f t="shared" si="226"/>
        <v>486937</v>
      </c>
      <c r="S860" s="73">
        <v>0</v>
      </c>
      <c r="T860" s="73" t="s">
        <v>1229</v>
      </c>
      <c r="U860" s="73" t="s">
        <v>1229</v>
      </c>
      <c r="V860" s="74">
        <v>2019</v>
      </c>
    </row>
    <row r="861" spans="1:22" ht="45" customHeight="1" x14ac:dyDescent="0.25">
      <c r="A861" s="35">
        <v>5</v>
      </c>
      <c r="B861" s="18" t="s">
        <v>1237</v>
      </c>
      <c r="C861" s="35" t="s">
        <v>681</v>
      </c>
      <c r="D861" s="35">
        <v>1974</v>
      </c>
      <c r="E861" s="35">
        <v>2022</v>
      </c>
      <c r="F861" s="35" t="s">
        <v>87</v>
      </c>
      <c r="G861" s="10">
        <v>5</v>
      </c>
      <c r="H861" s="10">
        <v>6</v>
      </c>
      <c r="I861" s="73">
        <v>7976.8</v>
      </c>
      <c r="J861" s="73">
        <v>6113.1</v>
      </c>
      <c r="K861" s="73">
        <v>5657.8</v>
      </c>
      <c r="L861" s="73">
        <v>113</v>
      </c>
      <c r="M861" s="73">
        <f t="shared" si="225"/>
        <v>3487887.64</v>
      </c>
      <c r="N861" s="73">
        <v>0</v>
      </c>
      <c r="O861" s="73">
        <v>0</v>
      </c>
      <c r="P861" s="73">
        <v>0</v>
      </c>
      <c r="Q861" s="73">
        <f>'Таблица 3 '!C859</f>
        <v>3487887.64</v>
      </c>
      <c r="R861" s="73">
        <f t="shared" si="226"/>
        <v>3487887.64</v>
      </c>
      <c r="S861" s="73">
        <v>0</v>
      </c>
      <c r="T861" s="73" t="s">
        <v>1229</v>
      </c>
      <c r="U861" s="73" t="s">
        <v>1229</v>
      </c>
      <c r="V861" s="74" t="s">
        <v>693</v>
      </c>
    </row>
    <row r="862" spans="1:22" ht="45" customHeight="1" x14ac:dyDescent="0.25">
      <c r="A862" s="35">
        <v>6</v>
      </c>
      <c r="B862" s="18" t="s">
        <v>683</v>
      </c>
      <c r="C862" s="35" t="s">
        <v>23</v>
      </c>
      <c r="D862" s="35">
        <v>1975</v>
      </c>
      <c r="E862" s="35" t="s">
        <v>22</v>
      </c>
      <c r="F862" s="35" t="s">
        <v>414</v>
      </c>
      <c r="G862" s="10">
        <v>5</v>
      </c>
      <c r="H862" s="10">
        <v>5</v>
      </c>
      <c r="I862" s="73">
        <v>3190.5</v>
      </c>
      <c r="J862" s="73">
        <v>3190.5</v>
      </c>
      <c r="K862" s="73">
        <v>3190.5</v>
      </c>
      <c r="L862" s="73">
        <v>109</v>
      </c>
      <c r="M862" s="73">
        <f t="shared" si="225"/>
        <v>1680211</v>
      </c>
      <c r="N862" s="73">
        <v>0</v>
      </c>
      <c r="O862" s="73">
        <v>0</v>
      </c>
      <c r="P862" s="73">
        <v>0</v>
      </c>
      <c r="Q862" s="73">
        <f>'Таблица 3 '!C860</f>
        <v>1680211</v>
      </c>
      <c r="R862" s="73">
        <f t="shared" si="226"/>
        <v>1680211</v>
      </c>
      <c r="S862" s="73">
        <v>0</v>
      </c>
      <c r="T862" s="73" t="s">
        <v>1229</v>
      </c>
      <c r="U862" s="73" t="s">
        <v>1229</v>
      </c>
      <c r="V862" s="74" t="s">
        <v>691</v>
      </c>
    </row>
    <row r="863" spans="1:22" ht="45" customHeight="1" x14ac:dyDescent="0.25">
      <c r="A863" s="35">
        <v>7</v>
      </c>
      <c r="B863" s="18" t="s">
        <v>801</v>
      </c>
      <c r="C863" s="35" t="s">
        <v>681</v>
      </c>
      <c r="D863" s="35">
        <v>1985</v>
      </c>
      <c r="E863" s="35">
        <v>2022</v>
      </c>
      <c r="F863" s="35" t="s">
        <v>414</v>
      </c>
      <c r="G863" s="10">
        <v>5</v>
      </c>
      <c r="H863" s="10">
        <v>9</v>
      </c>
      <c r="I863" s="73">
        <v>8457.4</v>
      </c>
      <c r="J863" s="73">
        <v>6722.9</v>
      </c>
      <c r="K863" s="73">
        <v>6558.7</v>
      </c>
      <c r="L863" s="73">
        <v>285</v>
      </c>
      <c r="M863" s="73">
        <f t="shared" si="225"/>
        <v>471310</v>
      </c>
      <c r="N863" s="73">
        <v>0</v>
      </c>
      <c r="O863" s="73">
        <v>0</v>
      </c>
      <c r="P863" s="73">
        <v>0</v>
      </c>
      <c r="Q863" s="73">
        <f>'Таблица 3 '!C861</f>
        <v>471310</v>
      </c>
      <c r="R863" s="73">
        <f t="shared" si="226"/>
        <v>471310</v>
      </c>
      <c r="S863" s="73">
        <v>0</v>
      </c>
      <c r="T863" s="73" t="s">
        <v>1229</v>
      </c>
      <c r="U863" s="73" t="s">
        <v>1229</v>
      </c>
      <c r="V863" s="74" t="s">
        <v>694</v>
      </c>
    </row>
    <row r="864" spans="1:22" ht="45" customHeight="1" x14ac:dyDescent="0.25">
      <c r="A864" s="35">
        <v>8</v>
      </c>
      <c r="B864" s="18" t="s">
        <v>112</v>
      </c>
      <c r="C864" s="35" t="s">
        <v>812</v>
      </c>
      <c r="D864" s="35">
        <v>1984</v>
      </c>
      <c r="E864" s="35" t="s">
        <v>226</v>
      </c>
      <c r="F864" s="35" t="s">
        <v>414</v>
      </c>
      <c r="G864" s="10">
        <v>5</v>
      </c>
      <c r="H864" s="10">
        <v>6</v>
      </c>
      <c r="I864" s="73">
        <v>6094.94</v>
      </c>
      <c r="J864" s="73">
        <v>4576</v>
      </c>
      <c r="K864" s="73">
        <v>4471.3999999999996</v>
      </c>
      <c r="L864" s="73">
        <v>201</v>
      </c>
      <c r="M864" s="73">
        <f t="shared" si="225"/>
        <v>1488379</v>
      </c>
      <c r="N864" s="73">
        <v>0</v>
      </c>
      <c r="O864" s="73">
        <v>0</v>
      </c>
      <c r="P864" s="73">
        <v>0</v>
      </c>
      <c r="Q864" s="73">
        <f>'Таблица 3 '!C862</f>
        <v>1488379</v>
      </c>
      <c r="R864" s="73">
        <f t="shared" si="226"/>
        <v>1488379</v>
      </c>
      <c r="S864" s="73">
        <v>0</v>
      </c>
      <c r="T864" s="73" t="s">
        <v>1229</v>
      </c>
      <c r="U864" s="73" t="s">
        <v>1229</v>
      </c>
      <c r="V864" s="74" t="s">
        <v>694</v>
      </c>
    </row>
    <row r="865" spans="1:22" ht="45" customHeight="1" x14ac:dyDescent="0.25">
      <c r="A865" s="35">
        <v>9</v>
      </c>
      <c r="B865" s="18" t="s">
        <v>728</v>
      </c>
      <c r="C865" s="35" t="s">
        <v>23</v>
      </c>
      <c r="D865" s="35">
        <v>2010</v>
      </c>
      <c r="E865" s="35" t="s">
        <v>22</v>
      </c>
      <c r="F865" s="35" t="s">
        <v>414</v>
      </c>
      <c r="G865" s="10">
        <v>5</v>
      </c>
      <c r="H865" s="10">
        <v>5</v>
      </c>
      <c r="I865" s="73">
        <v>3323.4</v>
      </c>
      <c r="J865" s="73">
        <v>3323.4</v>
      </c>
      <c r="K865" s="73">
        <v>3323.4</v>
      </c>
      <c r="L865" s="73">
        <v>156</v>
      </c>
      <c r="M865" s="73">
        <f t="shared" si="225"/>
        <v>1737856</v>
      </c>
      <c r="N865" s="73">
        <v>0</v>
      </c>
      <c r="O865" s="73">
        <v>0</v>
      </c>
      <c r="P865" s="73">
        <v>0</v>
      </c>
      <c r="Q865" s="73">
        <f>'Таблица 3 '!C863</f>
        <v>1737856</v>
      </c>
      <c r="R865" s="73">
        <f t="shared" si="226"/>
        <v>1737856</v>
      </c>
      <c r="S865" s="73">
        <v>0</v>
      </c>
      <c r="T865" s="73" t="s">
        <v>1229</v>
      </c>
      <c r="U865" s="73" t="s">
        <v>1229</v>
      </c>
      <c r="V865" s="74" t="s">
        <v>730</v>
      </c>
    </row>
    <row r="866" spans="1:22" ht="45" customHeight="1" x14ac:dyDescent="0.25">
      <c r="A866" s="35">
        <v>10</v>
      </c>
      <c r="B866" s="18" t="s">
        <v>797</v>
      </c>
      <c r="C866" s="35" t="s">
        <v>681</v>
      </c>
      <c r="D866" s="35">
        <v>1976</v>
      </c>
      <c r="E866" s="35" t="s">
        <v>226</v>
      </c>
      <c r="F866" s="35" t="s">
        <v>415</v>
      </c>
      <c r="G866" s="10">
        <v>9</v>
      </c>
      <c r="H866" s="10">
        <v>6</v>
      </c>
      <c r="I866" s="73">
        <v>12816.3</v>
      </c>
      <c r="J866" s="73">
        <v>11018.5</v>
      </c>
      <c r="K866" s="73">
        <v>10492.8</v>
      </c>
      <c r="L866" s="73">
        <v>496</v>
      </c>
      <c r="M866" s="73">
        <f t="shared" si="225"/>
        <v>3579752</v>
      </c>
      <c r="N866" s="73">
        <v>0</v>
      </c>
      <c r="O866" s="73">
        <v>0</v>
      </c>
      <c r="P866" s="73">
        <v>0</v>
      </c>
      <c r="Q866" s="73">
        <f>'Таблица 3 '!C864</f>
        <v>3579752</v>
      </c>
      <c r="R866" s="73">
        <f t="shared" si="226"/>
        <v>3579752</v>
      </c>
      <c r="S866" s="73">
        <v>0</v>
      </c>
      <c r="T866" s="73" t="s">
        <v>1229</v>
      </c>
      <c r="U866" s="73" t="s">
        <v>1229</v>
      </c>
      <c r="V866" s="74">
        <v>2020</v>
      </c>
    </row>
    <row r="867" spans="1:22" ht="45" customHeight="1" x14ac:dyDescent="0.25">
      <c r="A867" s="35">
        <v>11</v>
      </c>
      <c r="B867" s="18" t="s">
        <v>803</v>
      </c>
      <c r="C867" s="35" t="s">
        <v>681</v>
      </c>
      <c r="D867" s="35">
        <v>1973</v>
      </c>
      <c r="E867" s="35">
        <v>2021</v>
      </c>
      <c r="F867" s="35" t="s">
        <v>87</v>
      </c>
      <c r="G867" s="10">
        <v>5</v>
      </c>
      <c r="H867" s="10">
        <v>4</v>
      </c>
      <c r="I867" s="73">
        <v>4279.6000000000004</v>
      </c>
      <c r="J867" s="73">
        <v>3172.8</v>
      </c>
      <c r="K867" s="73">
        <v>2961.3</v>
      </c>
      <c r="L867" s="73">
        <v>140</v>
      </c>
      <c r="M867" s="73">
        <f t="shared" si="225"/>
        <v>1158000</v>
      </c>
      <c r="N867" s="73">
        <v>0</v>
      </c>
      <c r="O867" s="73">
        <v>0</v>
      </c>
      <c r="P867" s="73">
        <v>0</v>
      </c>
      <c r="Q867" s="73">
        <f>'Таблица 3 '!C865</f>
        <v>1158000</v>
      </c>
      <c r="R867" s="73">
        <f t="shared" si="226"/>
        <v>1158000</v>
      </c>
      <c r="S867" s="73">
        <v>0</v>
      </c>
      <c r="T867" s="73" t="s">
        <v>1229</v>
      </c>
      <c r="U867" s="73" t="s">
        <v>1229</v>
      </c>
      <c r="V867" s="74">
        <v>2021</v>
      </c>
    </row>
    <row r="868" spans="1:22" ht="45" customHeight="1" x14ac:dyDescent="0.25">
      <c r="A868" s="35">
        <v>12</v>
      </c>
      <c r="B868" s="18" t="s">
        <v>802</v>
      </c>
      <c r="C868" s="35" t="s">
        <v>681</v>
      </c>
      <c r="D868" s="35">
        <v>1988</v>
      </c>
      <c r="E868" s="35" t="s">
        <v>226</v>
      </c>
      <c r="F868" s="35" t="s">
        <v>87</v>
      </c>
      <c r="G868" s="10">
        <v>9</v>
      </c>
      <c r="H868" s="10">
        <v>1</v>
      </c>
      <c r="I868" s="73">
        <v>5862.3</v>
      </c>
      <c r="J868" s="73">
        <v>4924.2</v>
      </c>
      <c r="K868" s="73">
        <v>4836.7</v>
      </c>
      <c r="L868" s="73">
        <v>128</v>
      </c>
      <c r="M868" s="73">
        <f t="shared" si="225"/>
        <v>1999586.4</v>
      </c>
      <c r="N868" s="73">
        <v>0</v>
      </c>
      <c r="O868" s="73">
        <v>0</v>
      </c>
      <c r="P868" s="73">
        <v>0</v>
      </c>
      <c r="Q868" s="73">
        <f>'Таблица 3 '!C866</f>
        <v>1999586.4</v>
      </c>
      <c r="R868" s="73">
        <f t="shared" si="226"/>
        <v>1999586.4</v>
      </c>
      <c r="S868" s="73">
        <v>0</v>
      </c>
      <c r="T868" s="73" t="s">
        <v>1229</v>
      </c>
      <c r="U868" s="73" t="s">
        <v>1229</v>
      </c>
      <c r="V868" s="74">
        <v>2019</v>
      </c>
    </row>
    <row r="869" spans="1:22" ht="45" customHeight="1" x14ac:dyDescent="0.25">
      <c r="A869" s="35">
        <v>13</v>
      </c>
      <c r="B869" s="18" t="s">
        <v>808</v>
      </c>
      <c r="C869" s="35" t="s">
        <v>681</v>
      </c>
      <c r="D869" s="35">
        <v>1992</v>
      </c>
      <c r="E869" s="35" t="s">
        <v>226</v>
      </c>
      <c r="F869" s="35" t="s">
        <v>87</v>
      </c>
      <c r="G869" s="10">
        <v>5</v>
      </c>
      <c r="H869" s="10">
        <v>4</v>
      </c>
      <c r="I869" s="73">
        <v>4520.5</v>
      </c>
      <c r="J869" s="73">
        <v>4480.8999999999996</v>
      </c>
      <c r="K869" s="73">
        <v>4109.1000000000004</v>
      </c>
      <c r="L869" s="73">
        <v>170</v>
      </c>
      <c r="M869" s="73">
        <f t="shared" si="225"/>
        <v>2117780.98</v>
      </c>
      <c r="N869" s="73">
        <v>0</v>
      </c>
      <c r="O869" s="73">
        <v>0</v>
      </c>
      <c r="P869" s="73">
        <v>0</v>
      </c>
      <c r="Q869" s="73">
        <f>'Таблица 3 '!C867</f>
        <v>2117780.98</v>
      </c>
      <c r="R869" s="73">
        <f t="shared" si="226"/>
        <v>2117780.98</v>
      </c>
      <c r="S869" s="73">
        <v>0</v>
      </c>
      <c r="T869" s="73" t="s">
        <v>1229</v>
      </c>
      <c r="U869" s="73" t="s">
        <v>1229</v>
      </c>
      <c r="V869" s="74">
        <v>2021</v>
      </c>
    </row>
    <row r="870" spans="1:22" ht="45" customHeight="1" x14ac:dyDescent="0.25">
      <c r="A870" s="35">
        <v>14</v>
      </c>
      <c r="B870" s="18" t="s">
        <v>811</v>
      </c>
      <c r="C870" s="35" t="s">
        <v>681</v>
      </c>
      <c r="D870" s="35">
        <v>1974</v>
      </c>
      <c r="E870" s="35" t="s">
        <v>226</v>
      </c>
      <c r="F870" s="35" t="s">
        <v>87</v>
      </c>
      <c r="G870" s="10">
        <v>5</v>
      </c>
      <c r="H870" s="10">
        <v>4</v>
      </c>
      <c r="I870" s="73">
        <v>5148.3999999999996</v>
      </c>
      <c r="J870" s="73">
        <v>4129.8</v>
      </c>
      <c r="K870" s="73">
        <v>4086.1</v>
      </c>
      <c r="L870" s="73">
        <v>139</v>
      </c>
      <c r="M870" s="73">
        <f t="shared" si="225"/>
        <v>2423881</v>
      </c>
      <c r="N870" s="73">
        <v>0</v>
      </c>
      <c r="O870" s="73">
        <v>0</v>
      </c>
      <c r="P870" s="73">
        <v>0</v>
      </c>
      <c r="Q870" s="73">
        <f>'Таблица 3 '!C868</f>
        <v>2423881</v>
      </c>
      <c r="R870" s="73">
        <f t="shared" si="226"/>
        <v>2423881</v>
      </c>
      <c r="S870" s="73">
        <v>0</v>
      </c>
      <c r="T870" s="73" t="s">
        <v>1229</v>
      </c>
      <c r="U870" s="73" t="s">
        <v>1229</v>
      </c>
      <c r="V870" s="74">
        <v>2020</v>
      </c>
    </row>
    <row r="871" spans="1:22" ht="45" customHeight="1" x14ac:dyDescent="0.25">
      <c r="A871" s="35">
        <v>15</v>
      </c>
      <c r="B871" s="18" t="s">
        <v>1238</v>
      </c>
      <c r="C871" s="35" t="s">
        <v>681</v>
      </c>
      <c r="D871" s="35">
        <v>2007</v>
      </c>
      <c r="E871" s="35">
        <v>2021</v>
      </c>
      <c r="F871" s="35" t="s">
        <v>393</v>
      </c>
      <c r="G871" s="10">
        <v>9</v>
      </c>
      <c r="H871" s="10">
        <v>3</v>
      </c>
      <c r="I871" s="73">
        <v>11036</v>
      </c>
      <c r="J871" s="73">
        <v>11036</v>
      </c>
      <c r="K871" s="73">
        <v>10916.8</v>
      </c>
      <c r="L871" s="73">
        <v>82</v>
      </c>
      <c r="M871" s="73">
        <f t="shared" si="225"/>
        <v>855978</v>
      </c>
      <c r="N871" s="73">
        <v>0</v>
      </c>
      <c r="O871" s="73">
        <v>0</v>
      </c>
      <c r="P871" s="73">
        <v>0</v>
      </c>
      <c r="Q871" s="73">
        <f>'Таблица 3 '!C869</f>
        <v>855978</v>
      </c>
      <c r="R871" s="73">
        <f t="shared" si="226"/>
        <v>855978</v>
      </c>
      <c r="S871" s="73">
        <v>0</v>
      </c>
      <c r="T871" s="73" t="s">
        <v>1229</v>
      </c>
      <c r="U871" s="73" t="s">
        <v>1229</v>
      </c>
      <c r="V871" s="74" t="s">
        <v>694</v>
      </c>
    </row>
    <row r="872" spans="1:22" ht="45" customHeight="1" x14ac:dyDescent="0.25">
      <c r="A872" s="35">
        <v>16</v>
      </c>
      <c r="B872" s="18" t="s">
        <v>883</v>
      </c>
      <c r="C872" s="35" t="s">
        <v>681</v>
      </c>
      <c r="D872" s="35">
        <v>2003</v>
      </c>
      <c r="E872" s="35" t="s">
        <v>226</v>
      </c>
      <c r="F872" s="35" t="s">
        <v>393</v>
      </c>
      <c r="G872" s="10">
        <v>6</v>
      </c>
      <c r="H872" s="10">
        <v>2</v>
      </c>
      <c r="I872" s="73">
        <v>3756.3</v>
      </c>
      <c r="J872" s="73">
        <v>2642.8</v>
      </c>
      <c r="K872" s="73">
        <v>2642.8</v>
      </c>
      <c r="L872" s="73">
        <v>57</v>
      </c>
      <c r="M872" s="73">
        <f t="shared" si="225"/>
        <v>200000</v>
      </c>
      <c r="N872" s="73">
        <v>0</v>
      </c>
      <c r="O872" s="73">
        <v>0</v>
      </c>
      <c r="P872" s="73">
        <v>0</v>
      </c>
      <c r="Q872" s="73">
        <f>'Таблица 3 '!C870</f>
        <v>200000</v>
      </c>
      <c r="R872" s="73">
        <f t="shared" si="226"/>
        <v>200000</v>
      </c>
      <c r="S872" s="73">
        <v>0</v>
      </c>
      <c r="T872" s="73" t="s">
        <v>1229</v>
      </c>
      <c r="U872" s="73" t="s">
        <v>1229</v>
      </c>
      <c r="V872" s="74">
        <v>2021</v>
      </c>
    </row>
    <row r="873" spans="1:22" ht="45" customHeight="1" x14ac:dyDescent="0.25">
      <c r="A873" s="35">
        <v>17</v>
      </c>
      <c r="B873" s="18" t="s">
        <v>884</v>
      </c>
      <c r="C873" s="35" t="s">
        <v>887</v>
      </c>
      <c r="D873" s="35">
        <v>1973</v>
      </c>
      <c r="E873" s="35">
        <v>2020</v>
      </c>
      <c r="F873" s="35" t="s">
        <v>415</v>
      </c>
      <c r="G873" s="10">
        <v>9</v>
      </c>
      <c r="H873" s="10">
        <v>1</v>
      </c>
      <c r="I873" s="73">
        <v>3061.3</v>
      </c>
      <c r="J873" s="73">
        <v>3061</v>
      </c>
      <c r="K873" s="73">
        <v>2064.1</v>
      </c>
      <c r="L873" s="73">
        <v>72</v>
      </c>
      <c r="M873" s="73">
        <f t="shared" si="225"/>
        <v>1268216.8999999999</v>
      </c>
      <c r="N873" s="73">
        <v>0</v>
      </c>
      <c r="O873" s="73">
        <v>0</v>
      </c>
      <c r="P873" s="73">
        <v>0</v>
      </c>
      <c r="Q873" s="73">
        <f>'Таблица 3 '!C871</f>
        <v>1268216.8999999999</v>
      </c>
      <c r="R873" s="73">
        <f t="shared" si="226"/>
        <v>1268216.8999999999</v>
      </c>
      <c r="S873" s="73">
        <v>0</v>
      </c>
      <c r="T873" s="73" t="s">
        <v>1229</v>
      </c>
      <c r="U873" s="73" t="s">
        <v>1229</v>
      </c>
      <c r="V873" s="74">
        <v>2022</v>
      </c>
    </row>
    <row r="874" spans="1:22" ht="45" customHeight="1" x14ac:dyDescent="0.25">
      <c r="A874" s="35">
        <v>18</v>
      </c>
      <c r="B874" s="18" t="s">
        <v>863</v>
      </c>
      <c r="C874" s="35" t="s">
        <v>681</v>
      </c>
      <c r="D874" s="35">
        <v>1992</v>
      </c>
      <c r="E874" s="35" t="s">
        <v>226</v>
      </c>
      <c r="F874" s="35" t="s">
        <v>415</v>
      </c>
      <c r="G874" s="10">
        <v>5</v>
      </c>
      <c r="H874" s="10">
        <v>8</v>
      </c>
      <c r="I874" s="73">
        <v>5048.1000000000004</v>
      </c>
      <c r="J874" s="73">
        <v>5043.6000000000004</v>
      </c>
      <c r="K874" s="73">
        <v>4380.5</v>
      </c>
      <c r="L874" s="73">
        <v>222</v>
      </c>
      <c r="M874" s="73">
        <f t="shared" si="225"/>
        <v>1467248.41</v>
      </c>
      <c r="N874" s="73">
        <v>0</v>
      </c>
      <c r="O874" s="73">
        <v>0</v>
      </c>
      <c r="P874" s="73">
        <v>0</v>
      </c>
      <c r="Q874" s="73">
        <f>'Таблица 3 '!C872</f>
        <v>1467248.41</v>
      </c>
      <c r="R874" s="73">
        <f t="shared" si="226"/>
        <v>1467248.41</v>
      </c>
      <c r="S874" s="73">
        <v>0</v>
      </c>
      <c r="T874" s="73" t="s">
        <v>1229</v>
      </c>
      <c r="U874" s="73" t="s">
        <v>1229</v>
      </c>
      <c r="V874" s="74">
        <v>2019</v>
      </c>
    </row>
    <row r="875" spans="1:22" ht="45" customHeight="1" x14ac:dyDescent="0.25">
      <c r="A875" s="35">
        <v>19</v>
      </c>
      <c r="B875" s="18" t="s">
        <v>684</v>
      </c>
      <c r="C875" s="35" t="s">
        <v>23</v>
      </c>
      <c r="D875" s="35">
        <v>1995</v>
      </c>
      <c r="E875" s="35" t="s">
        <v>22</v>
      </c>
      <c r="F875" s="35" t="s">
        <v>393</v>
      </c>
      <c r="G875" s="10">
        <v>9</v>
      </c>
      <c r="H875" s="10">
        <v>9</v>
      </c>
      <c r="I875" s="73">
        <v>3319.2</v>
      </c>
      <c r="J875" s="73">
        <v>3319.2</v>
      </c>
      <c r="K875" s="73">
        <v>3319.2</v>
      </c>
      <c r="L875" s="73">
        <v>197</v>
      </c>
      <c r="M875" s="73">
        <f t="shared" si="225"/>
        <v>2814047.91</v>
      </c>
      <c r="N875" s="73">
        <v>0</v>
      </c>
      <c r="O875" s="73">
        <v>0</v>
      </c>
      <c r="P875" s="73">
        <v>0</v>
      </c>
      <c r="Q875" s="73">
        <f>'Таблица 3 '!C873</f>
        <v>2814047.91</v>
      </c>
      <c r="R875" s="73">
        <f t="shared" si="226"/>
        <v>2814047.91</v>
      </c>
      <c r="S875" s="73">
        <v>0</v>
      </c>
      <c r="T875" s="73" t="s">
        <v>1229</v>
      </c>
      <c r="U875" s="73" t="s">
        <v>1229</v>
      </c>
      <c r="V875" s="74" t="s">
        <v>692</v>
      </c>
    </row>
    <row r="876" spans="1:22" ht="45" customHeight="1" x14ac:dyDescent="0.25">
      <c r="A876" s="35">
        <v>20</v>
      </c>
      <c r="B876" s="18" t="s">
        <v>885</v>
      </c>
      <c r="C876" s="35" t="s">
        <v>888</v>
      </c>
      <c r="D876" s="35">
        <v>1983</v>
      </c>
      <c r="E876" s="35">
        <v>2021</v>
      </c>
      <c r="F876" s="35" t="s">
        <v>886</v>
      </c>
      <c r="G876" s="10">
        <v>5</v>
      </c>
      <c r="H876" s="10">
        <v>4</v>
      </c>
      <c r="I876" s="73">
        <v>3006.2</v>
      </c>
      <c r="J876" s="73">
        <v>2713.1</v>
      </c>
      <c r="K876" s="73">
        <v>2713.1</v>
      </c>
      <c r="L876" s="73">
        <v>119</v>
      </c>
      <c r="M876" s="73">
        <f t="shared" si="225"/>
        <v>507251.34</v>
      </c>
      <c r="N876" s="73">
        <v>0</v>
      </c>
      <c r="O876" s="73">
        <v>0</v>
      </c>
      <c r="P876" s="73">
        <v>0</v>
      </c>
      <c r="Q876" s="73">
        <f>'Таблица 3 '!C874</f>
        <v>507251.34</v>
      </c>
      <c r="R876" s="73">
        <f t="shared" si="226"/>
        <v>507251.34</v>
      </c>
      <c r="S876" s="73">
        <v>0</v>
      </c>
      <c r="T876" s="73" t="s">
        <v>1229</v>
      </c>
      <c r="U876" s="73" t="s">
        <v>1229</v>
      </c>
      <c r="V876" s="74">
        <v>2021</v>
      </c>
    </row>
    <row r="877" spans="1:22" ht="45" customHeight="1" x14ac:dyDescent="0.25">
      <c r="A877" s="35">
        <v>21</v>
      </c>
      <c r="B877" s="18" t="s">
        <v>727</v>
      </c>
      <c r="C877" s="35" t="s">
        <v>23</v>
      </c>
      <c r="D877" s="35">
        <v>1976</v>
      </c>
      <c r="E877" s="35">
        <v>2021</v>
      </c>
      <c r="F877" s="35" t="s">
        <v>87</v>
      </c>
      <c r="G877" s="10">
        <v>5</v>
      </c>
      <c r="H877" s="10">
        <v>5</v>
      </c>
      <c r="I877" s="73">
        <v>3859.1</v>
      </c>
      <c r="J877" s="73">
        <v>3087.28</v>
      </c>
      <c r="K877" s="73">
        <v>2087.2800000000002</v>
      </c>
      <c r="L877" s="73">
        <v>177</v>
      </c>
      <c r="M877" s="73">
        <f t="shared" si="225"/>
        <v>1876333.6900000002</v>
      </c>
      <c r="N877" s="73">
        <v>0</v>
      </c>
      <c r="O877" s="73">
        <v>0</v>
      </c>
      <c r="P877" s="73">
        <v>0</v>
      </c>
      <c r="Q877" s="73">
        <f>'Таблица 3 '!C875</f>
        <v>1876333.6900000002</v>
      </c>
      <c r="R877" s="73">
        <f t="shared" si="226"/>
        <v>1876333.6900000002</v>
      </c>
      <c r="S877" s="73">
        <v>0</v>
      </c>
      <c r="T877" s="73" t="s">
        <v>1229</v>
      </c>
      <c r="U877" s="73" t="s">
        <v>1229</v>
      </c>
      <c r="V877" s="74" t="s">
        <v>694</v>
      </c>
    </row>
    <row r="878" spans="1:22" ht="45" customHeight="1" x14ac:dyDescent="0.25">
      <c r="A878" s="35">
        <v>22</v>
      </c>
      <c r="B878" s="18" t="s">
        <v>685</v>
      </c>
      <c r="C878" s="35" t="s">
        <v>23</v>
      </c>
      <c r="D878" s="35">
        <v>1992</v>
      </c>
      <c r="E878" s="35" t="s">
        <v>22</v>
      </c>
      <c r="F878" s="35" t="s">
        <v>393</v>
      </c>
      <c r="G878" s="10">
        <v>9</v>
      </c>
      <c r="H878" s="10">
        <v>9</v>
      </c>
      <c r="I878" s="73">
        <v>9994.5</v>
      </c>
      <c r="J878" s="73">
        <v>9994.5</v>
      </c>
      <c r="K878" s="73">
        <v>9994.5</v>
      </c>
      <c r="L878" s="73">
        <v>274</v>
      </c>
      <c r="M878" s="73">
        <f t="shared" si="225"/>
        <v>1955491.75</v>
      </c>
      <c r="N878" s="73">
        <v>0</v>
      </c>
      <c r="O878" s="73">
        <v>0</v>
      </c>
      <c r="P878" s="73">
        <v>0</v>
      </c>
      <c r="Q878" s="73">
        <f>'Таблица 3 '!C876</f>
        <v>1955491.75</v>
      </c>
      <c r="R878" s="73">
        <f t="shared" si="226"/>
        <v>1955491.75</v>
      </c>
      <c r="S878" s="73">
        <v>0</v>
      </c>
      <c r="T878" s="73" t="s">
        <v>1229</v>
      </c>
      <c r="U878" s="73" t="s">
        <v>1229</v>
      </c>
      <c r="V878" s="74" t="s">
        <v>693</v>
      </c>
    </row>
    <row r="879" spans="1:22" ht="45" customHeight="1" x14ac:dyDescent="0.25">
      <c r="A879" s="35">
        <v>23</v>
      </c>
      <c r="B879" s="18" t="s">
        <v>864</v>
      </c>
      <c r="C879" s="35" t="s">
        <v>681</v>
      </c>
      <c r="D879" s="35">
        <v>1988</v>
      </c>
      <c r="E879" s="35" t="s">
        <v>226</v>
      </c>
      <c r="F879" s="35" t="s">
        <v>415</v>
      </c>
      <c r="G879" s="10">
        <v>6</v>
      </c>
      <c r="H879" s="10">
        <v>4</v>
      </c>
      <c r="I879" s="73">
        <v>5496.53</v>
      </c>
      <c r="J879" s="73">
        <v>5498.93</v>
      </c>
      <c r="K879" s="73">
        <v>4665.7299999999996</v>
      </c>
      <c r="L879" s="73">
        <v>201</v>
      </c>
      <c r="M879" s="73">
        <f t="shared" si="225"/>
        <v>918339.83000000007</v>
      </c>
      <c r="N879" s="73">
        <v>0</v>
      </c>
      <c r="O879" s="73">
        <v>0</v>
      </c>
      <c r="P879" s="73">
        <v>0</v>
      </c>
      <c r="Q879" s="73">
        <f>'Таблица 3 '!C877</f>
        <v>918339.83000000007</v>
      </c>
      <c r="R879" s="73">
        <f t="shared" si="226"/>
        <v>918339.83000000007</v>
      </c>
      <c r="S879" s="73">
        <v>0</v>
      </c>
      <c r="T879" s="73" t="s">
        <v>1229</v>
      </c>
      <c r="U879" s="73" t="s">
        <v>1229</v>
      </c>
      <c r="V879" s="74" t="s">
        <v>861</v>
      </c>
    </row>
    <row r="880" spans="1:22" ht="45" customHeight="1" x14ac:dyDescent="0.25">
      <c r="A880" s="35">
        <v>24</v>
      </c>
      <c r="B880" s="18" t="s">
        <v>889</v>
      </c>
      <c r="C880" s="35" t="s">
        <v>681</v>
      </c>
      <c r="D880" s="35">
        <v>1981</v>
      </c>
      <c r="E880" s="35" t="s">
        <v>226</v>
      </c>
      <c r="F880" s="35" t="s">
        <v>87</v>
      </c>
      <c r="G880" s="10">
        <v>5</v>
      </c>
      <c r="H880" s="10">
        <v>3</v>
      </c>
      <c r="I880" s="73">
        <v>3107.1</v>
      </c>
      <c r="J880" s="73">
        <v>3103</v>
      </c>
      <c r="K880" s="73">
        <v>2983.1</v>
      </c>
      <c r="L880" s="73">
        <v>146</v>
      </c>
      <c r="M880" s="73">
        <f t="shared" si="225"/>
        <v>799468</v>
      </c>
      <c r="N880" s="73">
        <v>0</v>
      </c>
      <c r="O880" s="73">
        <v>0</v>
      </c>
      <c r="P880" s="73">
        <v>0</v>
      </c>
      <c r="Q880" s="73">
        <f>'Таблица 3 '!C878</f>
        <v>799468</v>
      </c>
      <c r="R880" s="73">
        <f t="shared" si="226"/>
        <v>799468</v>
      </c>
      <c r="S880" s="73">
        <v>0</v>
      </c>
      <c r="T880" s="73" t="s">
        <v>1229</v>
      </c>
      <c r="U880" s="73" t="s">
        <v>1229</v>
      </c>
      <c r="V880" s="74">
        <v>2020</v>
      </c>
    </row>
    <row r="881" spans="1:22" ht="45" customHeight="1" x14ac:dyDescent="0.25">
      <c r="A881" s="35">
        <v>25</v>
      </c>
      <c r="B881" s="18" t="s">
        <v>867</v>
      </c>
      <c r="C881" s="35" t="s">
        <v>681</v>
      </c>
      <c r="D881" s="35">
        <v>1969</v>
      </c>
      <c r="E881" s="35" t="s">
        <v>226</v>
      </c>
      <c r="F881" s="35" t="s">
        <v>87</v>
      </c>
      <c r="G881" s="10">
        <v>5</v>
      </c>
      <c r="H881" s="10">
        <v>6</v>
      </c>
      <c r="I881" s="73">
        <v>7753.2</v>
      </c>
      <c r="J881" s="73">
        <v>5790.4</v>
      </c>
      <c r="K881" s="73">
        <v>5319.7</v>
      </c>
      <c r="L881" s="73">
        <v>259</v>
      </c>
      <c r="M881" s="73">
        <f t="shared" si="225"/>
        <v>3141424.94</v>
      </c>
      <c r="N881" s="73">
        <v>0</v>
      </c>
      <c r="O881" s="73">
        <v>0</v>
      </c>
      <c r="P881" s="73">
        <v>0</v>
      </c>
      <c r="Q881" s="73">
        <f>'Таблица 3 '!C879</f>
        <v>3141424.94</v>
      </c>
      <c r="R881" s="73">
        <f t="shared" si="226"/>
        <v>3141424.94</v>
      </c>
      <c r="S881" s="73">
        <v>0</v>
      </c>
      <c r="T881" s="73" t="s">
        <v>1229</v>
      </c>
      <c r="U881" s="73" t="s">
        <v>1229</v>
      </c>
      <c r="V881" s="74">
        <v>2022</v>
      </c>
    </row>
    <row r="882" spans="1:22" ht="45" customHeight="1" x14ac:dyDescent="0.25">
      <c r="A882" s="35">
        <v>26</v>
      </c>
      <c r="B882" s="18" t="s">
        <v>868</v>
      </c>
      <c r="C882" s="35" t="s">
        <v>681</v>
      </c>
      <c r="D882" s="35">
        <v>2011</v>
      </c>
      <c r="E882" s="35" t="s">
        <v>226</v>
      </c>
      <c r="F882" s="35" t="s">
        <v>415</v>
      </c>
      <c r="G882" s="10">
        <v>5</v>
      </c>
      <c r="H882" s="10">
        <v>5</v>
      </c>
      <c r="I882" s="73">
        <v>7569.4</v>
      </c>
      <c r="J882" s="73">
        <v>5638.8</v>
      </c>
      <c r="K882" s="73">
        <v>5383.4</v>
      </c>
      <c r="L882" s="73">
        <v>168</v>
      </c>
      <c r="M882" s="73">
        <f t="shared" si="225"/>
        <v>1513317</v>
      </c>
      <c r="N882" s="73">
        <v>0</v>
      </c>
      <c r="O882" s="73">
        <v>0</v>
      </c>
      <c r="P882" s="73">
        <v>0</v>
      </c>
      <c r="Q882" s="73">
        <f>'Таблица 3 '!C880</f>
        <v>1513317</v>
      </c>
      <c r="R882" s="73">
        <f t="shared" si="226"/>
        <v>1513317</v>
      </c>
      <c r="S882" s="73">
        <v>0</v>
      </c>
      <c r="T882" s="73" t="s">
        <v>1229</v>
      </c>
      <c r="U882" s="73" t="s">
        <v>1229</v>
      </c>
      <c r="V882" s="74">
        <v>2021</v>
      </c>
    </row>
    <row r="883" spans="1:22" ht="45" customHeight="1" x14ac:dyDescent="0.25">
      <c r="A883" s="35">
        <v>27</v>
      </c>
      <c r="B883" s="18" t="s">
        <v>890</v>
      </c>
      <c r="C883" s="35" t="s">
        <v>681</v>
      </c>
      <c r="D883" s="35">
        <v>1977</v>
      </c>
      <c r="E883" s="35" t="s">
        <v>226</v>
      </c>
      <c r="F883" s="35" t="s">
        <v>87</v>
      </c>
      <c r="G883" s="10">
        <v>4</v>
      </c>
      <c r="H883" s="10">
        <v>4</v>
      </c>
      <c r="I883" s="73">
        <v>4713.2</v>
      </c>
      <c r="J883" s="73">
        <v>3780.95</v>
      </c>
      <c r="K883" s="73">
        <v>3082.75</v>
      </c>
      <c r="L883" s="73">
        <v>149</v>
      </c>
      <c r="M883" s="73">
        <f t="shared" si="225"/>
        <v>1593246</v>
      </c>
      <c r="N883" s="73">
        <v>0</v>
      </c>
      <c r="O883" s="73">
        <v>0</v>
      </c>
      <c r="P883" s="73">
        <v>0</v>
      </c>
      <c r="Q883" s="73">
        <f>'Таблица 3 '!C881</f>
        <v>1593246</v>
      </c>
      <c r="R883" s="73">
        <f t="shared" si="226"/>
        <v>1593246</v>
      </c>
      <c r="S883" s="73">
        <v>0</v>
      </c>
      <c r="T883" s="73" t="s">
        <v>1229</v>
      </c>
      <c r="U883" s="73" t="s">
        <v>1229</v>
      </c>
      <c r="V883" s="74" t="s">
        <v>892</v>
      </c>
    </row>
    <row r="884" spans="1:22" ht="45" customHeight="1" x14ac:dyDescent="0.25">
      <c r="A884" s="35">
        <v>28</v>
      </c>
      <c r="B884" s="18" t="s">
        <v>862</v>
      </c>
      <c r="C884" s="35" t="s">
        <v>866</v>
      </c>
      <c r="D884" s="35">
        <v>1969</v>
      </c>
      <c r="E884" s="35" t="s">
        <v>226</v>
      </c>
      <c r="F884" s="35" t="s">
        <v>87</v>
      </c>
      <c r="G884" s="10">
        <v>5</v>
      </c>
      <c r="H884" s="10">
        <v>4</v>
      </c>
      <c r="I884" s="73">
        <v>4181.3</v>
      </c>
      <c r="J884" s="73">
        <v>3843.6</v>
      </c>
      <c r="K884" s="73">
        <v>2477.5</v>
      </c>
      <c r="L884" s="73">
        <v>207</v>
      </c>
      <c r="M884" s="73">
        <f t="shared" si="225"/>
        <v>1262813</v>
      </c>
      <c r="N884" s="73">
        <v>0</v>
      </c>
      <c r="O884" s="73">
        <v>0</v>
      </c>
      <c r="P884" s="73">
        <v>0</v>
      </c>
      <c r="Q884" s="73">
        <f>'Таблица 3 '!C882</f>
        <v>1262813</v>
      </c>
      <c r="R884" s="73">
        <f t="shared" si="226"/>
        <v>1262813</v>
      </c>
      <c r="S884" s="73">
        <v>0</v>
      </c>
      <c r="T884" s="73" t="s">
        <v>1229</v>
      </c>
      <c r="U884" s="73" t="s">
        <v>1229</v>
      </c>
      <c r="V884" s="74">
        <v>2021</v>
      </c>
    </row>
    <row r="885" spans="1:22" ht="45" customHeight="1" x14ac:dyDescent="0.25">
      <c r="A885" s="35">
        <v>29</v>
      </c>
      <c r="B885" s="18" t="s">
        <v>893</v>
      </c>
      <c r="C885" s="35" t="s">
        <v>681</v>
      </c>
      <c r="D885" s="35">
        <v>1979</v>
      </c>
      <c r="E885" s="35" t="s">
        <v>226</v>
      </c>
      <c r="F885" s="35" t="s">
        <v>886</v>
      </c>
      <c r="G885" s="10">
        <v>5</v>
      </c>
      <c r="H885" s="10">
        <v>4</v>
      </c>
      <c r="I885" s="73">
        <v>3996</v>
      </c>
      <c r="J885" s="73">
        <v>3405.1</v>
      </c>
      <c r="K885" s="73">
        <v>3405.1</v>
      </c>
      <c r="L885" s="73">
        <v>172</v>
      </c>
      <c r="M885" s="73">
        <f t="shared" si="225"/>
        <v>1042844</v>
      </c>
      <c r="N885" s="73">
        <v>0</v>
      </c>
      <c r="O885" s="73">
        <v>0</v>
      </c>
      <c r="P885" s="73">
        <v>0</v>
      </c>
      <c r="Q885" s="73">
        <f>'Таблица 3 '!C883</f>
        <v>1042844</v>
      </c>
      <c r="R885" s="73">
        <f t="shared" si="226"/>
        <v>1042844</v>
      </c>
      <c r="S885" s="73">
        <v>0</v>
      </c>
      <c r="T885" s="73" t="s">
        <v>1229</v>
      </c>
      <c r="U885" s="73" t="s">
        <v>1229</v>
      </c>
      <c r="V885" s="74">
        <v>2020</v>
      </c>
    </row>
    <row r="886" spans="1:22" ht="45" customHeight="1" x14ac:dyDescent="0.25">
      <c r="A886" s="35">
        <v>30</v>
      </c>
      <c r="B886" s="18" t="s">
        <v>869</v>
      </c>
      <c r="C886" s="35" t="s">
        <v>681</v>
      </c>
      <c r="D886" s="35">
        <v>1976</v>
      </c>
      <c r="E886" s="35" t="s">
        <v>226</v>
      </c>
      <c r="F886" s="35" t="s">
        <v>415</v>
      </c>
      <c r="G886" s="10">
        <v>5</v>
      </c>
      <c r="H886" s="10">
        <v>4</v>
      </c>
      <c r="I886" s="73">
        <v>3319.9</v>
      </c>
      <c r="J886" s="73">
        <v>3319.9</v>
      </c>
      <c r="K886" s="73">
        <v>3319.9</v>
      </c>
      <c r="L886" s="73">
        <v>107</v>
      </c>
      <c r="M886" s="73">
        <f t="shared" si="225"/>
        <v>1048859</v>
      </c>
      <c r="N886" s="73">
        <v>0</v>
      </c>
      <c r="O886" s="73">
        <v>0</v>
      </c>
      <c r="P886" s="73">
        <v>0</v>
      </c>
      <c r="Q886" s="73">
        <f>'Таблица 3 '!C884</f>
        <v>1048859</v>
      </c>
      <c r="R886" s="73">
        <f t="shared" si="226"/>
        <v>1048859</v>
      </c>
      <c r="S886" s="73">
        <v>0</v>
      </c>
      <c r="T886" s="73" t="s">
        <v>1229</v>
      </c>
      <c r="U886" s="73" t="s">
        <v>1229</v>
      </c>
      <c r="V886" s="74">
        <v>2020</v>
      </c>
    </row>
    <row r="887" spans="1:22" ht="45" customHeight="1" x14ac:dyDescent="0.25">
      <c r="A887" s="35">
        <v>31</v>
      </c>
      <c r="B887" s="18" t="s">
        <v>686</v>
      </c>
      <c r="C887" s="35" t="s">
        <v>23</v>
      </c>
      <c r="D887" s="35">
        <v>1995</v>
      </c>
      <c r="E887" s="35" t="s">
        <v>22</v>
      </c>
      <c r="F887" s="35" t="s">
        <v>414</v>
      </c>
      <c r="G887" s="10">
        <v>10</v>
      </c>
      <c r="H887" s="10">
        <v>10</v>
      </c>
      <c r="I887" s="73">
        <v>4265.5</v>
      </c>
      <c r="J887" s="73">
        <v>2732.8</v>
      </c>
      <c r="K887" s="73">
        <v>1532.7</v>
      </c>
      <c r="L887" s="73">
        <v>142</v>
      </c>
      <c r="M887" s="73">
        <f t="shared" si="225"/>
        <v>1917494</v>
      </c>
      <c r="N887" s="73">
        <v>0</v>
      </c>
      <c r="O887" s="73">
        <v>0</v>
      </c>
      <c r="P887" s="73">
        <v>0</v>
      </c>
      <c r="Q887" s="73">
        <f>'Таблица 3 '!C885</f>
        <v>1917494</v>
      </c>
      <c r="R887" s="73">
        <f t="shared" si="226"/>
        <v>1917494</v>
      </c>
      <c r="S887" s="73">
        <v>0</v>
      </c>
      <c r="T887" s="73" t="s">
        <v>1229</v>
      </c>
      <c r="U887" s="73" t="s">
        <v>1229</v>
      </c>
      <c r="V887" s="74" t="s">
        <v>694</v>
      </c>
    </row>
    <row r="888" spans="1:22" ht="45" customHeight="1" x14ac:dyDescent="0.25">
      <c r="A888" s="35">
        <v>32</v>
      </c>
      <c r="B888" s="18" t="s">
        <v>870</v>
      </c>
      <c r="C888" s="35" t="s">
        <v>681</v>
      </c>
      <c r="D888" s="35">
        <v>2006</v>
      </c>
      <c r="E888" s="35" t="s">
        <v>226</v>
      </c>
      <c r="F888" s="35" t="s">
        <v>87</v>
      </c>
      <c r="G888" s="10">
        <v>9</v>
      </c>
      <c r="H888" s="10">
        <v>3</v>
      </c>
      <c r="I888" s="73">
        <v>7786.3</v>
      </c>
      <c r="J888" s="73">
        <v>7770.1</v>
      </c>
      <c r="K888" s="73">
        <v>7770.1</v>
      </c>
      <c r="L888" s="73">
        <v>211</v>
      </c>
      <c r="M888" s="73">
        <f t="shared" si="225"/>
        <v>1679003</v>
      </c>
      <c r="N888" s="73">
        <v>0</v>
      </c>
      <c r="O888" s="73">
        <v>0</v>
      </c>
      <c r="P888" s="73">
        <v>0</v>
      </c>
      <c r="Q888" s="73">
        <f>'Таблица 3 '!C886</f>
        <v>1679003</v>
      </c>
      <c r="R888" s="73">
        <f t="shared" si="226"/>
        <v>1679003</v>
      </c>
      <c r="S888" s="73">
        <v>0</v>
      </c>
      <c r="T888" s="73" t="s">
        <v>1229</v>
      </c>
      <c r="U888" s="73" t="s">
        <v>1229</v>
      </c>
      <c r="V888" s="74">
        <v>2020</v>
      </c>
    </row>
    <row r="889" spans="1:22" ht="45" customHeight="1" x14ac:dyDescent="0.25">
      <c r="A889" s="35">
        <v>33</v>
      </c>
      <c r="B889" s="18" t="s">
        <v>687</v>
      </c>
      <c r="C889" s="35" t="s">
        <v>23</v>
      </c>
      <c r="D889" s="35">
        <v>1982</v>
      </c>
      <c r="E889" s="35" t="s">
        <v>22</v>
      </c>
      <c r="F889" s="35" t="s">
        <v>414</v>
      </c>
      <c r="G889" s="10">
        <v>5</v>
      </c>
      <c r="H889" s="10">
        <v>5</v>
      </c>
      <c r="I889" s="73">
        <v>3637.3</v>
      </c>
      <c r="J889" s="73">
        <v>3637.3</v>
      </c>
      <c r="K889" s="73">
        <v>3637.3</v>
      </c>
      <c r="L889" s="73">
        <v>158</v>
      </c>
      <c r="M889" s="73">
        <f t="shared" si="225"/>
        <v>1761187</v>
      </c>
      <c r="N889" s="73">
        <v>0</v>
      </c>
      <c r="O889" s="73">
        <v>0</v>
      </c>
      <c r="P889" s="73">
        <v>0</v>
      </c>
      <c r="Q889" s="73">
        <f>'Таблица 3 '!C887</f>
        <v>1761187</v>
      </c>
      <c r="R889" s="73">
        <f t="shared" si="226"/>
        <v>1761187</v>
      </c>
      <c r="S889" s="73">
        <v>0</v>
      </c>
      <c r="T889" s="73" t="s">
        <v>1229</v>
      </c>
      <c r="U889" s="73" t="s">
        <v>1229</v>
      </c>
      <c r="V889" s="74" t="s">
        <v>695</v>
      </c>
    </row>
    <row r="890" spans="1:22" ht="45" customHeight="1" x14ac:dyDescent="0.25">
      <c r="A890" s="35">
        <v>34</v>
      </c>
      <c r="B890" s="18" t="s">
        <v>871</v>
      </c>
      <c r="C890" s="35" t="s">
        <v>681</v>
      </c>
      <c r="D890" s="35">
        <v>1976</v>
      </c>
      <c r="E890" s="35" t="s">
        <v>226</v>
      </c>
      <c r="F890" s="35" t="s">
        <v>415</v>
      </c>
      <c r="G890" s="10">
        <v>5</v>
      </c>
      <c r="H890" s="10">
        <v>4</v>
      </c>
      <c r="I890" s="73">
        <v>4005.2</v>
      </c>
      <c r="J890" s="73">
        <v>3497.6</v>
      </c>
      <c r="K890" s="73">
        <v>2897.6</v>
      </c>
      <c r="L890" s="73">
        <v>147</v>
      </c>
      <c r="M890" s="73">
        <f t="shared" si="225"/>
        <v>1006919</v>
      </c>
      <c r="N890" s="73">
        <v>0</v>
      </c>
      <c r="O890" s="73">
        <v>0</v>
      </c>
      <c r="P890" s="73">
        <v>0</v>
      </c>
      <c r="Q890" s="73">
        <f>'Таблица 3 '!C888</f>
        <v>1006919</v>
      </c>
      <c r="R890" s="73">
        <f t="shared" si="226"/>
        <v>1006919</v>
      </c>
      <c r="S890" s="73">
        <v>0</v>
      </c>
      <c r="T890" s="73" t="s">
        <v>1229</v>
      </c>
      <c r="U890" s="73" t="s">
        <v>1229</v>
      </c>
      <c r="V890" s="74">
        <v>2020</v>
      </c>
    </row>
    <row r="891" spans="1:22" ht="45" customHeight="1" x14ac:dyDescent="0.25">
      <c r="A891" s="35">
        <v>35</v>
      </c>
      <c r="B891" s="18" t="s">
        <v>872</v>
      </c>
      <c r="C891" s="35" t="s">
        <v>681</v>
      </c>
      <c r="D891" s="35">
        <v>1973</v>
      </c>
      <c r="E891" s="35">
        <v>2019</v>
      </c>
      <c r="F891" s="35" t="s">
        <v>415</v>
      </c>
      <c r="G891" s="10">
        <v>12</v>
      </c>
      <c r="H891" s="10">
        <v>1</v>
      </c>
      <c r="I891" s="73">
        <v>5649.05</v>
      </c>
      <c r="J891" s="73">
        <v>4579.1000000000004</v>
      </c>
      <c r="K891" s="73">
        <v>4443</v>
      </c>
      <c r="L891" s="73">
        <v>163</v>
      </c>
      <c r="M891" s="73">
        <f t="shared" si="225"/>
        <v>454826</v>
      </c>
      <c r="N891" s="73">
        <v>0</v>
      </c>
      <c r="O891" s="73">
        <v>0</v>
      </c>
      <c r="P891" s="73">
        <v>0</v>
      </c>
      <c r="Q891" s="73">
        <f>'Таблица 3 '!C889</f>
        <v>454826</v>
      </c>
      <c r="R891" s="73">
        <f t="shared" si="226"/>
        <v>454826</v>
      </c>
      <c r="S891" s="73">
        <v>0</v>
      </c>
      <c r="T891" s="73" t="s">
        <v>1229</v>
      </c>
      <c r="U891" s="73" t="s">
        <v>1229</v>
      </c>
      <c r="V891" s="74">
        <v>2020</v>
      </c>
    </row>
    <row r="892" spans="1:22" ht="45" customHeight="1" x14ac:dyDescent="0.25">
      <c r="A892" s="35">
        <v>36</v>
      </c>
      <c r="B892" s="18" t="s">
        <v>825</v>
      </c>
      <c r="C892" s="35" t="s">
        <v>681</v>
      </c>
      <c r="D892" s="35">
        <v>1983</v>
      </c>
      <c r="E892" s="35">
        <v>2020</v>
      </c>
      <c r="F892" s="35" t="s">
        <v>87</v>
      </c>
      <c r="G892" s="10">
        <v>5</v>
      </c>
      <c r="H892" s="10">
        <v>6</v>
      </c>
      <c r="I892" s="73">
        <v>4722</v>
      </c>
      <c r="J892" s="73">
        <v>4590.1000000000004</v>
      </c>
      <c r="K892" s="73">
        <v>4432.6000000000004</v>
      </c>
      <c r="L892" s="73">
        <v>191</v>
      </c>
      <c r="M892" s="73">
        <f t="shared" si="225"/>
        <v>735454</v>
      </c>
      <c r="N892" s="73">
        <v>0</v>
      </c>
      <c r="O892" s="73">
        <v>0</v>
      </c>
      <c r="P892" s="73">
        <v>0</v>
      </c>
      <c r="Q892" s="73">
        <f>'Таблица 3 '!C890</f>
        <v>735454</v>
      </c>
      <c r="R892" s="73">
        <f t="shared" si="226"/>
        <v>735454</v>
      </c>
      <c r="S892" s="73">
        <v>0</v>
      </c>
      <c r="T892" s="73" t="s">
        <v>1229</v>
      </c>
      <c r="U892" s="73" t="s">
        <v>1229</v>
      </c>
      <c r="V892" s="74">
        <v>2020</v>
      </c>
    </row>
    <row r="893" spans="1:22" ht="45" customHeight="1" x14ac:dyDescent="0.25">
      <c r="A893" s="35">
        <v>37</v>
      </c>
      <c r="B893" s="18" t="s">
        <v>894</v>
      </c>
      <c r="C893" s="35" t="s">
        <v>681</v>
      </c>
      <c r="D893" s="35">
        <v>1991</v>
      </c>
      <c r="E893" s="35" t="s">
        <v>226</v>
      </c>
      <c r="F893" s="35" t="s">
        <v>87</v>
      </c>
      <c r="G893" s="10">
        <v>10</v>
      </c>
      <c r="H893" s="10">
        <v>2</v>
      </c>
      <c r="I893" s="73">
        <v>3932.8</v>
      </c>
      <c r="J893" s="73">
        <v>3898.3</v>
      </c>
      <c r="K893" s="73">
        <v>3623.9</v>
      </c>
      <c r="L893" s="73">
        <v>153</v>
      </c>
      <c r="M893" s="73">
        <f t="shared" si="225"/>
        <v>956340</v>
      </c>
      <c r="N893" s="73">
        <v>0</v>
      </c>
      <c r="O893" s="73">
        <v>0</v>
      </c>
      <c r="P893" s="73">
        <v>0</v>
      </c>
      <c r="Q893" s="73">
        <f>'Таблица 3 '!C891</f>
        <v>956340</v>
      </c>
      <c r="R893" s="73">
        <f t="shared" si="226"/>
        <v>956340</v>
      </c>
      <c r="S893" s="73">
        <v>0</v>
      </c>
      <c r="T893" s="73" t="s">
        <v>1229</v>
      </c>
      <c r="U893" s="73" t="s">
        <v>1229</v>
      </c>
      <c r="V893" s="74">
        <v>2020</v>
      </c>
    </row>
    <row r="894" spans="1:22" ht="45" customHeight="1" x14ac:dyDescent="0.25">
      <c r="A894" s="35">
        <v>38</v>
      </c>
      <c r="B894" s="18" t="s">
        <v>729</v>
      </c>
      <c r="C894" s="35" t="s">
        <v>23</v>
      </c>
      <c r="D894" s="35">
        <v>1978</v>
      </c>
      <c r="E894" s="35" t="s">
        <v>22</v>
      </c>
      <c r="F894" s="35" t="s">
        <v>414</v>
      </c>
      <c r="G894" s="10">
        <v>5</v>
      </c>
      <c r="H894" s="10">
        <v>5</v>
      </c>
      <c r="I894" s="73">
        <v>3316.5</v>
      </c>
      <c r="J894" s="73">
        <v>3297.5</v>
      </c>
      <c r="K894" s="73">
        <v>3297.5</v>
      </c>
      <c r="L894" s="73">
        <v>70</v>
      </c>
      <c r="M894" s="73">
        <f t="shared" si="225"/>
        <v>128101</v>
      </c>
      <c r="N894" s="73">
        <v>0</v>
      </c>
      <c r="O894" s="73">
        <v>0</v>
      </c>
      <c r="P894" s="73">
        <v>0</v>
      </c>
      <c r="Q894" s="73">
        <f>'Таблица 3 '!C892</f>
        <v>128101</v>
      </c>
      <c r="R894" s="73">
        <f t="shared" si="226"/>
        <v>128101</v>
      </c>
      <c r="S894" s="73">
        <v>0</v>
      </c>
      <c r="T894" s="73" t="s">
        <v>1229</v>
      </c>
      <c r="U894" s="73" t="s">
        <v>1229</v>
      </c>
      <c r="V894" s="74" t="s">
        <v>695</v>
      </c>
    </row>
    <row r="895" spans="1:22" ht="45" customHeight="1" x14ac:dyDescent="0.25">
      <c r="A895" s="35">
        <v>39</v>
      </c>
      <c r="B895" s="18" t="s">
        <v>873</v>
      </c>
      <c r="C895" s="35" t="s">
        <v>681</v>
      </c>
      <c r="D895" s="35">
        <v>1972</v>
      </c>
      <c r="E895" s="35" t="s">
        <v>226</v>
      </c>
      <c r="F895" s="35" t="s">
        <v>87</v>
      </c>
      <c r="G895" s="10">
        <v>5</v>
      </c>
      <c r="H895" s="10">
        <v>6</v>
      </c>
      <c r="I895" s="73">
        <v>4751.3999999999996</v>
      </c>
      <c r="J895" s="73">
        <v>4713.3</v>
      </c>
      <c r="K895" s="73">
        <v>4517.7</v>
      </c>
      <c r="L895" s="73">
        <v>207</v>
      </c>
      <c r="M895" s="73">
        <f t="shared" si="225"/>
        <v>1524750</v>
      </c>
      <c r="N895" s="73">
        <v>0</v>
      </c>
      <c r="O895" s="73">
        <v>0</v>
      </c>
      <c r="P895" s="73">
        <v>0</v>
      </c>
      <c r="Q895" s="73">
        <f>'Таблица 3 '!C893</f>
        <v>1524750</v>
      </c>
      <c r="R895" s="73">
        <f t="shared" si="226"/>
        <v>1524750</v>
      </c>
      <c r="S895" s="73">
        <v>0</v>
      </c>
      <c r="T895" s="73" t="s">
        <v>1229</v>
      </c>
      <c r="U895" s="73" t="s">
        <v>1229</v>
      </c>
      <c r="V895" s="74">
        <v>2019</v>
      </c>
    </row>
    <row r="896" spans="1:22" ht="45" customHeight="1" x14ac:dyDescent="0.25">
      <c r="A896" s="35">
        <v>40</v>
      </c>
      <c r="B896" s="18" t="s">
        <v>895</v>
      </c>
      <c r="C896" s="35" t="s">
        <v>681</v>
      </c>
      <c r="D896" s="35">
        <v>2012</v>
      </c>
      <c r="E896" s="35" t="s">
        <v>226</v>
      </c>
      <c r="F896" s="35" t="s">
        <v>415</v>
      </c>
      <c r="G896" s="10">
        <v>9</v>
      </c>
      <c r="H896" s="10">
        <v>3</v>
      </c>
      <c r="I896" s="73">
        <v>7400</v>
      </c>
      <c r="J896" s="73">
        <v>5030.8</v>
      </c>
      <c r="K896" s="73">
        <v>4859</v>
      </c>
      <c r="L896" s="73">
        <v>262</v>
      </c>
      <c r="M896" s="73">
        <f t="shared" si="225"/>
        <v>189660.55</v>
      </c>
      <c r="N896" s="73">
        <v>0</v>
      </c>
      <c r="O896" s="73">
        <v>0</v>
      </c>
      <c r="P896" s="73">
        <v>0</v>
      </c>
      <c r="Q896" s="73">
        <f>'Таблица 3 '!C894</f>
        <v>189660.55</v>
      </c>
      <c r="R896" s="73">
        <f t="shared" si="226"/>
        <v>189660.55</v>
      </c>
      <c r="S896" s="73">
        <v>0</v>
      </c>
      <c r="T896" s="73" t="s">
        <v>1229</v>
      </c>
      <c r="U896" s="73" t="s">
        <v>1229</v>
      </c>
      <c r="V896" s="74">
        <v>2021</v>
      </c>
    </row>
    <row r="897" spans="1:22" ht="60.75" customHeight="1" x14ac:dyDescent="0.25">
      <c r="A897" s="35">
        <v>41</v>
      </c>
      <c r="B897" s="18" t="s">
        <v>828</v>
      </c>
      <c r="C897" s="35" t="s">
        <v>831</v>
      </c>
      <c r="D897" s="35">
        <v>1973</v>
      </c>
      <c r="E897" s="35">
        <v>2020</v>
      </c>
      <c r="F897" s="35" t="s">
        <v>415</v>
      </c>
      <c r="G897" s="10">
        <v>5</v>
      </c>
      <c r="H897" s="10">
        <v>6</v>
      </c>
      <c r="I897" s="73">
        <v>4799.2</v>
      </c>
      <c r="J897" s="73">
        <v>4434.7</v>
      </c>
      <c r="K897" s="73">
        <v>3504.8</v>
      </c>
      <c r="L897" s="73">
        <v>178</v>
      </c>
      <c r="M897" s="73">
        <f t="shared" si="225"/>
        <v>1385500</v>
      </c>
      <c r="N897" s="73">
        <v>0</v>
      </c>
      <c r="O897" s="73">
        <v>0</v>
      </c>
      <c r="P897" s="73">
        <v>0</v>
      </c>
      <c r="Q897" s="73">
        <f>'Таблица 3 '!C895</f>
        <v>1385500</v>
      </c>
      <c r="R897" s="73">
        <f t="shared" si="226"/>
        <v>1385500</v>
      </c>
      <c r="S897" s="73">
        <v>0</v>
      </c>
      <c r="T897" s="73" t="s">
        <v>1229</v>
      </c>
      <c r="U897" s="73" t="s">
        <v>1229</v>
      </c>
      <c r="V897" s="74">
        <v>2020</v>
      </c>
    </row>
    <row r="898" spans="1:22" ht="45" customHeight="1" x14ac:dyDescent="0.25">
      <c r="A898" s="35">
        <v>42</v>
      </c>
      <c r="B898" s="18" t="s">
        <v>896</v>
      </c>
      <c r="C898" s="35" t="s">
        <v>681</v>
      </c>
      <c r="D898" s="35">
        <v>2007</v>
      </c>
      <c r="E898" s="35" t="s">
        <v>226</v>
      </c>
      <c r="F898" s="35" t="s">
        <v>415</v>
      </c>
      <c r="G898" s="10">
        <v>9</v>
      </c>
      <c r="H898" s="10">
        <v>4</v>
      </c>
      <c r="I898" s="73">
        <v>15991.9</v>
      </c>
      <c r="J898" s="73">
        <v>10666.8</v>
      </c>
      <c r="K898" s="73">
        <v>10666.8</v>
      </c>
      <c r="L898" s="73">
        <v>295</v>
      </c>
      <c r="M898" s="73">
        <f t="shared" si="225"/>
        <v>906507</v>
      </c>
      <c r="N898" s="73">
        <v>0</v>
      </c>
      <c r="O898" s="73">
        <v>0</v>
      </c>
      <c r="P898" s="73">
        <v>0</v>
      </c>
      <c r="Q898" s="73">
        <f>'Таблица 3 '!C896</f>
        <v>906507</v>
      </c>
      <c r="R898" s="73">
        <f t="shared" si="226"/>
        <v>906507</v>
      </c>
      <c r="S898" s="73">
        <v>0</v>
      </c>
      <c r="T898" s="73" t="s">
        <v>1229</v>
      </c>
      <c r="U898" s="73" t="s">
        <v>1229</v>
      </c>
      <c r="V898" s="74">
        <v>2021</v>
      </c>
    </row>
    <row r="899" spans="1:22" ht="45" customHeight="1" x14ac:dyDescent="0.25">
      <c r="A899" s="35">
        <v>43</v>
      </c>
      <c r="B899" s="18" t="s">
        <v>901</v>
      </c>
      <c r="C899" s="35" t="s">
        <v>902</v>
      </c>
      <c r="D899" s="35">
        <v>1988</v>
      </c>
      <c r="E899" s="35" t="s">
        <v>226</v>
      </c>
      <c r="F899" s="35" t="s">
        <v>87</v>
      </c>
      <c r="G899" s="10">
        <v>5</v>
      </c>
      <c r="H899" s="10">
        <v>5</v>
      </c>
      <c r="I899" s="73">
        <v>3825</v>
      </c>
      <c r="J899" s="73">
        <v>3415.2</v>
      </c>
      <c r="K899" s="73">
        <v>3415.2</v>
      </c>
      <c r="L899" s="73">
        <v>115</v>
      </c>
      <c r="M899" s="73">
        <f t="shared" si="225"/>
        <v>895954.58</v>
      </c>
      <c r="N899" s="73">
        <v>0</v>
      </c>
      <c r="O899" s="73">
        <v>0</v>
      </c>
      <c r="P899" s="73">
        <v>0</v>
      </c>
      <c r="Q899" s="73">
        <f>'Таблица 3 '!C897</f>
        <v>895954.58</v>
      </c>
      <c r="R899" s="73">
        <f t="shared" si="226"/>
        <v>895954.58</v>
      </c>
      <c r="S899" s="73">
        <v>0</v>
      </c>
      <c r="T899" s="73" t="s">
        <v>1229</v>
      </c>
      <c r="U899" s="73" t="s">
        <v>1229</v>
      </c>
      <c r="V899" s="74">
        <v>2019</v>
      </c>
    </row>
    <row r="900" spans="1:22" ht="45" customHeight="1" x14ac:dyDescent="0.25">
      <c r="A900" s="35">
        <v>44</v>
      </c>
      <c r="B900" s="18" t="s">
        <v>829</v>
      </c>
      <c r="C900" s="35" t="s">
        <v>681</v>
      </c>
      <c r="D900" s="35">
        <v>1976</v>
      </c>
      <c r="E900" s="35">
        <v>2022</v>
      </c>
      <c r="F900" s="35" t="s">
        <v>87</v>
      </c>
      <c r="G900" s="10">
        <v>5</v>
      </c>
      <c r="H900" s="10">
        <v>5</v>
      </c>
      <c r="I900" s="73">
        <v>5151.1000000000004</v>
      </c>
      <c r="J900" s="73">
        <v>4557.1000000000004</v>
      </c>
      <c r="K900" s="73">
        <v>4314.3</v>
      </c>
      <c r="L900" s="73">
        <v>183</v>
      </c>
      <c r="M900" s="73">
        <f t="shared" si="225"/>
        <v>1272125.8</v>
      </c>
      <c r="N900" s="73">
        <v>0</v>
      </c>
      <c r="O900" s="73">
        <v>0</v>
      </c>
      <c r="P900" s="73">
        <v>0</v>
      </c>
      <c r="Q900" s="73">
        <f>'Таблица 3 '!C898</f>
        <v>1272125.8</v>
      </c>
      <c r="R900" s="73">
        <f t="shared" si="226"/>
        <v>1272125.8</v>
      </c>
      <c r="S900" s="73">
        <v>0</v>
      </c>
      <c r="T900" s="73" t="s">
        <v>1229</v>
      </c>
      <c r="U900" s="73" t="s">
        <v>1229</v>
      </c>
      <c r="V900" s="74" t="s">
        <v>861</v>
      </c>
    </row>
    <row r="901" spans="1:22" ht="45" customHeight="1" x14ac:dyDescent="0.25">
      <c r="A901" s="35">
        <v>45</v>
      </c>
      <c r="B901" s="18" t="s">
        <v>832</v>
      </c>
      <c r="C901" s="35" t="s">
        <v>681</v>
      </c>
      <c r="D901" s="35">
        <v>1978</v>
      </c>
      <c r="E901" s="35">
        <v>2020</v>
      </c>
      <c r="F901" s="35" t="s">
        <v>415</v>
      </c>
      <c r="G901" s="10">
        <v>5</v>
      </c>
      <c r="H901" s="10">
        <v>8</v>
      </c>
      <c r="I901" s="73">
        <v>6561.3</v>
      </c>
      <c r="J901" s="73">
        <v>6561.3</v>
      </c>
      <c r="K901" s="73">
        <v>6230.8</v>
      </c>
      <c r="L901" s="73">
        <v>305</v>
      </c>
      <c r="M901" s="73">
        <f t="shared" si="225"/>
        <v>1915828.43</v>
      </c>
      <c r="N901" s="73">
        <v>0</v>
      </c>
      <c r="O901" s="73">
        <v>0</v>
      </c>
      <c r="P901" s="73">
        <v>0</v>
      </c>
      <c r="Q901" s="73">
        <f>'Таблица 3 '!C899</f>
        <v>1915828.43</v>
      </c>
      <c r="R901" s="73">
        <f t="shared" si="226"/>
        <v>1915828.43</v>
      </c>
      <c r="S901" s="73">
        <v>0</v>
      </c>
      <c r="T901" s="73" t="s">
        <v>1229</v>
      </c>
      <c r="U901" s="73" t="s">
        <v>1229</v>
      </c>
      <c r="V901" s="74">
        <v>2020</v>
      </c>
    </row>
    <row r="902" spans="1:22" ht="45" customHeight="1" x14ac:dyDescent="0.25">
      <c r="A902" s="35">
        <v>46</v>
      </c>
      <c r="B902" s="18" t="s">
        <v>874</v>
      </c>
      <c r="C902" s="35" t="s">
        <v>681</v>
      </c>
      <c r="D902" s="35">
        <v>1977</v>
      </c>
      <c r="E902" s="35" t="s">
        <v>226</v>
      </c>
      <c r="F902" s="35" t="s">
        <v>415</v>
      </c>
      <c r="G902" s="10">
        <v>5</v>
      </c>
      <c r="H902" s="10">
        <v>6</v>
      </c>
      <c r="I902" s="73">
        <v>4875.7</v>
      </c>
      <c r="J902" s="73">
        <v>4423.8</v>
      </c>
      <c r="K902" s="73">
        <v>4063.6</v>
      </c>
      <c r="L902" s="73">
        <v>169</v>
      </c>
      <c r="M902" s="73">
        <f t="shared" si="225"/>
        <v>1719466</v>
      </c>
      <c r="N902" s="73">
        <v>0</v>
      </c>
      <c r="O902" s="73">
        <v>0</v>
      </c>
      <c r="P902" s="73">
        <v>0</v>
      </c>
      <c r="Q902" s="73">
        <f>'Таблица 3 '!C900</f>
        <v>1719466</v>
      </c>
      <c r="R902" s="73">
        <f t="shared" si="226"/>
        <v>1719466</v>
      </c>
      <c r="S902" s="73">
        <v>0</v>
      </c>
      <c r="T902" s="73" t="s">
        <v>1229</v>
      </c>
      <c r="U902" s="73" t="s">
        <v>1229</v>
      </c>
      <c r="V902" s="74">
        <v>2021</v>
      </c>
    </row>
    <row r="903" spans="1:22" ht="45" customHeight="1" x14ac:dyDescent="0.25">
      <c r="A903" s="35">
        <v>47</v>
      </c>
      <c r="B903" s="18" t="s">
        <v>880</v>
      </c>
      <c r="C903" s="35" t="s">
        <v>681</v>
      </c>
      <c r="D903" s="35">
        <v>2013</v>
      </c>
      <c r="E903" s="35" t="s">
        <v>226</v>
      </c>
      <c r="F903" s="35" t="s">
        <v>415</v>
      </c>
      <c r="G903" s="10">
        <v>13</v>
      </c>
      <c r="H903" s="10">
        <v>4</v>
      </c>
      <c r="I903" s="73">
        <v>20268</v>
      </c>
      <c r="J903" s="73">
        <v>15969.14</v>
      </c>
      <c r="K903" s="73">
        <v>15907.19</v>
      </c>
      <c r="L903" s="73">
        <v>205</v>
      </c>
      <c r="M903" s="73">
        <f t="shared" si="225"/>
        <v>610423</v>
      </c>
      <c r="N903" s="73">
        <v>0</v>
      </c>
      <c r="O903" s="73">
        <v>0</v>
      </c>
      <c r="P903" s="73">
        <v>0</v>
      </c>
      <c r="Q903" s="73">
        <f>'Таблица 3 '!C901</f>
        <v>610423</v>
      </c>
      <c r="R903" s="73">
        <f t="shared" si="226"/>
        <v>610423</v>
      </c>
      <c r="S903" s="73">
        <v>0</v>
      </c>
      <c r="T903" s="73" t="s">
        <v>1229</v>
      </c>
      <c r="U903" s="73" t="s">
        <v>1229</v>
      </c>
      <c r="V903" s="74">
        <v>2019</v>
      </c>
    </row>
    <row r="904" spans="1:22" ht="45" customHeight="1" x14ac:dyDescent="0.25">
      <c r="A904" s="35">
        <v>48</v>
      </c>
      <c r="B904" s="18" t="s">
        <v>688</v>
      </c>
      <c r="C904" s="35" t="s">
        <v>23</v>
      </c>
      <c r="D904" s="35">
        <v>1994</v>
      </c>
      <c r="E904" s="35" t="s">
        <v>22</v>
      </c>
      <c r="F904" s="35" t="s">
        <v>414</v>
      </c>
      <c r="G904" s="10">
        <v>9</v>
      </c>
      <c r="H904" s="10">
        <v>9</v>
      </c>
      <c r="I904" s="73">
        <v>8752</v>
      </c>
      <c r="J904" s="73">
        <v>8752</v>
      </c>
      <c r="K904" s="73">
        <v>8752</v>
      </c>
      <c r="L904" s="73">
        <v>153</v>
      </c>
      <c r="M904" s="73">
        <f t="shared" si="225"/>
        <v>7445914</v>
      </c>
      <c r="N904" s="73">
        <v>0</v>
      </c>
      <c r="O904" s="73">
        <v>0</v>
      </c>
      <c r="P904" s="73">
        <v>0</v>
      </c>
      <c r="Q904" s="73">
        <f>'Таблица 3 '!C902</f>
        <v>7445914</v>
      </c>
      <c r="R904" s="73">
        <f t="shared" si="226"/>
        <v>7445914</v>
      </c>
      <c r="S904" s="73">
        <v>0</v>
      </c>
      <c r="T904" s="73" t="s">
        <v>1229</v>
      </c>
      <c r="U904" s="73" t="s">
        <v>1229</v>
      </c>
      <c r="V904" s="74" t="s">
        <v>692</v>
      </c>
    </row>
    <row r="905" spans="1:22" ht="45" customHeight="1" x14ac:dyDescent="0.25">
      <c r="A905" s="35">
        <v>49</v>
      </c>
      <c r="B905" s="18" t="s">
        <v>875</v>
      </c>
      <c r="C905" s="35" t="s">
        <v>681</v>
      </c>
      <c r="D905" s="35">
        <v>1977</v>
      </c>
      <c r="E905" s="35" t="s">
        <v>226</v>
      </c>
      <c r="F905" s="35" t="s">
        <v>87</v>
      </c>
      <c r="G905" s="10">
        <v>5</v>
      </c>
      <c r="H905" s="10">
        <v>6</v>
      </c>
      <c r="I905" s="73">
        <v>6190.2</v>
      </c>
      <c r="J905" s="73">
        <v>4421.1000000000004</v>
      </c>
      <c r="K905" s="73">
        <v>4393.3999999999996</v>
      </c>
      <c r="L905" s="73">
        <v>183</v>
      </c>
      <c r="M905" s="73">
        <f t="shared" si="225"/>
        <v>1859654</v>
      </c>
      <c r="N905" s="73">
        <v>0</v>
      </c>
      <c r="O905" s="73">
        <v>0</v>
      </c>
      <c r="P905" s="73">
        <v>0</v>
      </c>
      <c r="Q905" s="73">
        <f>'Таблица 3 '!C903</f>
        <v>1859654</v>
      </c>
      <c r="R905" s="73">
        <f t="shared" si="226"/>
        <v>1859654</v>
      </c>
      <c r="S905" s="73">
        <v>0</v>
      </c>
      <c r="T905" s="73" t="s">
        <v>1229</v>
      </c>
      <c r="U905" s="73" t="s">
        <v>1229</v>
      </c>
      <c r="V905" s="74">
        <v>2020</v>
      </c>
    </row>
    <row r="906" spans="1:22" ht="45" customHeight="1" x14ac:dyDescent="0.25">
      <c r="A906" s="35">
        <v>50</v>
      </c>
      <c r="B906" s="18" t="s">
        <v>731</v>
      </c>
      <c r="C906" s="35" t="s">
        <v>23</v>
      </c>
      <c r="D906" s="35">
        <v>1980</v>
      </c>
      <c r="E906" s="35" t="s">
        <v>22</v>
      </c>
      <c r="F906" s="35" t="s">
        <v>414</v>
      </c>
      <c r="G906" s="10">
        <v>5</v>
      </c>
      <c r="H906" s="10">
        <v>5</v>
      </c>
      <c r="I906" s="73">
        <v>3656.8</v>
      </c>
      <c r="J906" s="73">
        <v>2867.6</v>
      </c>
      <c r="K906" s="73">
        <v>2867.6</v>
      </c>
      <c r="L906" s="73">
        <v>127</v>
      </c>
      <c r="M906" s="73">
        <f t="shared" si="225"/>
        <v>433376</v>
      </c>
      <c r="N906" s="73">
        <v>0</v>
      </c>
      <c r="O906" s="73">
        <v>0</v>
      </c>
      <c r="P906" s="73">
        <v>0</v>
      </c>
      <c r="Q906" s="73">
        <f>'Таблица 3 '!C904</f>
        <v>433376</v>
      </c>
      <c r="R906" s="73">
        <f t="shared" si="226"/>
        <v>433376</v>
      </c>
      <c r="S906" s="73">
        <v>0</v>
      </c>
      <c r="T906" s="73" t="s">
        <v>1229</v>
      </c>
      <c r="U906" s="73" t="s">
        <v>1229</v>
      </c>
      <c r="V906" s="74" t="s">
        <v>693</v>
      </c>
    </row>
    <row r="907" spans="1:22" ht="45" customHeight="1" x14ac:dyDescent="0.25">
      <c r="A907" s="35">
        <v>51</v>
      </c>
      <c r="B907" s="18" t="s">
        <v>876</v>
      </c>
      <c r="C907" s="35" t="s">
        <v>681</v>
      </c>
      <c r="D907" s="35">
        <v>1972</v>
      </c>
      <c r="E907" s="35" t="s">
        <v>226</v>
      </c>
      <c r="F907" s="35" t="s">
        <v>415</v>
      </c>
      <c r="G907" s="10">
        <v>5</v>
      </c>
      <c r="H907" s="10">
        <v>4</v>
      </c>
      <c r="I907" s="73">
        <v>3439.5</v>
      </c>
      <c r="J907" s="73">
        <v>3166</v>
      </c>
      <c r="K907" s="73">
        <v>2986.1</v>
      </c>
      <c r="L907" s="73">
        <v>164</v>
      </c>
      <c r="M907" s="73">
        <f t="shared" si="225"/>
        <v>1580000</v>
      </c>
      <c r="N907" s="73">
        <v>0</v>
      </c>
      <c r="O907" s="73">
        <v>0</v>
      </c>
      <c r="P907" s="73">
        <v>0</v>
      </c>
      <c r="Q907" s="73">
        <f>'Таблица 3 '!C905</f>
        <v>1580000</v>
      </c>
      <c r="R907" s="73">
        <f t="shared" si="226"/>
        <v>1580000</v>
      </c>
      <c r="S907" s="73">
        <v>0</v>
      </c>
      <c r="T907" s="73" t="s">
        <v>1229</v>
      </c>
      <c r="U907" s="73" t="s">
        <v>1229</v>
      </c>
      <c r="V907" s="74">
        <v>2022</v>
      </c>
    </row>
    <row r="908" spans="1:22" ht="45" customHeight="1" x14ac:dyDescent="0.25">
      <c r="A908" s="35">
        <v>52</v>
      </c>
      <c r="B908" s="18" t="s">
        <v>696</v>
      </c>
      <c r="C908" s="35" t="s">
        <v>23</v>
      </c>
      <c r="D908" s="35">
        <v>1989</v>
      </c>
      <c r="E908" s="35" t="s">
        <v>22</v>
      </c>
      <c r="F908" s="35" t="s">
        <v>414</v>
      </c>
      <c r="G908" s="10">
        <v>10</v>
      </c>
      <c r="H908" s="10">
        <v>10</v>
      </c>
      <c r="I908" s="73">
        <v>3862.3</v>
      </c>
      <c r="J908" s="73">
        <v>3862.3</v>
      </c>
      <c r="K908" s="73">
        <v>3862.3</v>
      </c>
      <c r="L908" s="73">
        <v>145</v>
      </c>
      <c r="M908" s="73">
        <f t="shared" si="225"/>
        <v>1774106</v>
      </c>
      <c r="N908" s="73">
        <v>0</v>
      </c>
      <c r="O908" s="73">
        <v>0</v>
      </c>
      <c r="P908" s="73">
        <v>0</v>
      </c>
      <c r="Q908" s="73">
        <f>'Таблица 3 '!C906</f>
        <v>1774106</v>
      </c>
      <c r="R908" s="73">
        <f t="shared" si="226"/>
        <v>1774106</v>
      </c>
      <c r="S908" s="73">
        <v>0</v>
      </c>
      <c r="T908" s="73" t="s">
        <v>1229</v>
      </c>
      <c r="U908" s="73" t="s">
        <v>1229</v>
      </c>
      <c r="V908" s="74" t="s">
        <v>692</v>
      </c>
    </row>
    <row r="909" spans="1:22" ht="45" customHeight="1" x14ac:dyDescent="0.25">
      <c r="A909" s="35">
        <v>53</v>
      </c>
      <c r="B909" s="18" t="s">
        <v>1239</v>
      </c>
      <c r="C909" s="35" t="s">
        <v>23</v>
      </c>
      <c r="D909" s="35">
        <v>1974</v>
      </c>
      <c r="E909" s="35" t="s">
        <v>226</v>
      </c>
      <c r="F909" s="35" t="s">
        <v>414</v>
      </c>
      <c r="G909" s="10">
        <v>5</v>
      </c>
      <c r="H909" s="10">
        <v>8</v>
      </c>
      <c r="I909" s="73">
        <v>6734</v>
      </c>
      <c r="J909" s="73">
        <v>6212</v>
      </c>
      <c r="K909" s="73">
        <v>5808.2</v>
      </c>
      <c r="L909" s="73">
        <v>123</v>
      </c>
      <c r="M909" s="73">
        <f t="shared" si="225"/>
        <v>3651064.2</v>
      </c>
      <c r="N909" s="73">
        <v>0</v>
      </c>
      <c r="O909" s="73">
        <v>0</v>
      </c>
      <c r="P909" s="73">
        <v>0</v>
      </c>
      <c r="Q909" s="73">
        <f>'Таблица 3 '!C907</f>
        <v>3651064.2</v>
      </c>
      <c r="R909" s="73">
        <f t="shared" si="226"/>
        <v>3651064.2</v>
      </c>
      <c r="S909" s="73">
        <v>0</v>
      </c>
      <c r="T909" s="73" t="s">
        <v>1229</v>
      </c>
      <c r="U909" s="73" t="s">
        <v>1229</v>
      </c>
      <c r="V909" s="74" t="s">
        <v>1240</v>
      </c>
    </row>
    <row r="910" spans="1:22" ht="45" customHeight="1" x14ac:dyDescent="0.25">
      <c r="A910" s="35">
        <v>54</v>
      </c>
      <c r="B910" s="18" t="s">
        <v>841</v>
      </c>
      <c r="C910" s="35" t="s">
        <v>681</v>
      </c>
      <c r="D910" s="35">
        <v>1992</v>
      </c>
      <c r="E910" s="35">
        <v>2018</v>
      </c>
      <c r="F910" s="35" t="s">
        <v>87</v>
      </c>
      <c r="G910" s="10">
        <v>10</v>
      </c>
      <c r="H910" s="10">
        <v>6</v>
      </c>
      <c r="I910" s="73">
        <v>12951.1</v>
      </c>
      <c r="J910" s="73">
        <v>12946.9</v>
      </c>
      <c r="K910" s="73">
        <v>12057.3</v>
      </c>
      <c r="L910" s="73">
        <v>471</v>
      </c>
      <c r="M910" s="73">
        <f t="shared" si="225"/>
        <v>2628413</v>
      </c>
      <c r="N910" s="73">
        <v>0</v>
      </c>
      <c r="O910" s="73">
        <v>0</v>
      </c>
      <c r="P910" s="73">
        <v>0</v>
      </c>
      <c r="Q910" s="73">
        <f>'Таблица 3 '!C908</f>
        <v>2628413</v>
      </c>
      <c r="R910" s="73">
        <f t="shared" si="226"/>
        <v>2628413</v>
      </c>
      <c r="S910" s="73">
        <v>0</v>
      </c>
      <c r="T910" s="73" t="s">
        <v>1229</v>
      </c>
      <c r="U910" s="73" t="s">
        <v>1229</v>
      </c>
      <c r="V910" s="74" t="s">
        <v>877</v>
      </c>
    </row>
    <row r="911" spans="1:22" ht="45" customHeight="1" x14ac:dyDescent="0.25">
      <c r="A911" s="35">
        <v>55</v>
      </c>
      <c r="B911" s="18" t="s">
        <v>878</v>
      </c>
      <c r="C911" s="35" t="s">
        <v>681</v>
      </c>
      <c r="D911" s="35">
        <v>1965</v>
      </c>
      <c r="E911" s="35" t="s">
        <v>226</v>
      </c>
      <c r="F911" s="35" t="s">
        <v>415</v>
      </c>
      <c r="G911" s="10">
        <v>5</v>
      </c>
      <c r="H911" s="10">
        <v>4</v>
      </c>
      <c r="I911" s="73">
        <v>3329.4</v>
      </c>
      <c r="J911" s="73">
        <v>3329.1</v>
      </c>
      <c r="K911" s="73">
        <v>3200</v>
      </c>
      <c r="L911" s="73">
        <v>140</v>
      </c>
      <c r="M911" s="73">
        <f t="shared" si="225"/>
        <v>1834266.05</v>
      </c>
      <c r="N911" s="73">
        <v>0</v>
      </c>
      <c r="O911" s="73">
        <v>0</v>
      </c>
      <c r="P911" s="73">
        <v>0</v>
      </c>
      <c r="Q911" s="73">
        <f>'Таблица 3 '!C909</f>
        <v>1834266.05</v>
      </c>
      <c r="R911" s="73">
        <f t="shared" si="226"/>
        <v>1834266.05</v>
      </c>
      <c r="S911" s="73">
        <v>0</v>
      </c>
      <c r="T911" s="73" t="s">
        <v>1229</v>
      </c>
      <c r="U911" s="73" t="s">
        <v>1229</v>
      </c>
      <c r="V911" s="74">
        <v>2022</v>
      </c>
    </row>
    <row r="912" spans="1:22" ht="45" customHeight="1" x14ac:dyDescent="0.25">
      <c r="A912" s="35">
        <v>56</v>
      </c>
      <c r="B912" s="18" t="s">
        <v>879</v>
      </c>
      <c r="C912" s="35" t="s">
        <v>681</v>
      </c>
      <c r="D912" s="35">
        <v>2005</v>
      </c>
      <c r="E912" s="35" t="s">
        <v>226</v>
      </c>
      <c r="F912" s="35" t="s">
        <v>415</v>
      </c>
      <c r="G912" s="10">
        <v>5</v>
      </c>
      <c r="H912" s="10">
        <v>3</v>
      </c>
      <c r="I912" s="73">
        <v>4070.1</v>
      </c>
      <c r="J912" s="73">
        <v>3379.54</v>
      </c>
      <c r="K912" s="73">
        <v>3059.44</v>
      </c>
      <c r="L912" s="73">
        <v>79</v>
      </c>
      <c r="M912" s="73">
        <f t="shared" si="225"/>
        <v>560653</v>
      </c>
      <c r="N912" s="73">
        <v>0</v>
      </c>
      <c r="O912" s="73">
        <v>0</v>
      </c>
      <c r="P912" s="73">
        <v>0</v>
      </c>
      <c r="Q912" s="73">
        <f>'Таблица 3 '!C910</f>
        <v>560653</v>
      </c>
      <c r="R912" s="73">
        <f t="shared" si="226"/>
        <v>560653</v>
      </c>
      <c r="S912" s="73">
        <v>0</v>
      </c>
      <c r="T912" s="73" t="s">
        <v>1229</v>
      </c>
      <c r="U912" s="73" t="s">
        <v>1229</v>
      </c>
      <c r="V912" s="74">
        <v>2019</v>
      </c>
    </row>
    <row r="913" spans="1:22" ht="45" customHeight="1" x14ac:dyDescent="0.25">
      <c r="A913" s="35">
        <v>57</v>
      </c>
      <c r="B913" s="18" t="s">
        <v>844</v>
      </c>
      <c r="C913" s="35" t="s">
        <v>681</v>
      </c>
      <c r="D913" s="35">
        <v>1972</v>
      </c>
      <c r="E913" s="35" t="s">
        <v>226</v>
      </c>
      <c r="F913" s="35" t="s">
        <v>415</v>
      </c>
      <c r="G913" s="10">
        <v>6</v>
      </c>
      <c r="H913" s="10">
        <v>6</v>
      </c>
      <c r="I913" s="73">
        <v>7394.8</v>
      </c>
      <c r="J913" s="73">
        <v>5427.1</v>
      </c>
      <c r="K913" s="73">
        <v>5290.7</v>
      </c>
      <c r="L913" s="73">
        <v>231</v>
      </c>
      <c r="M913" s="73">
        <f t="shared" si="225"/>
        <v>1900000</v>
      </c>
      <c r="N913" s="73">
        <v>0</v>
      </c>
      <c r="O913" s="73">
        <v>0</v>
      </c>
      <c r="P913" s="73">
        <v>0</v>
      </c>
      <c r="Q913" s="73">
        <f>'Таблица 3 '!C911</f>
        <v>1900000</v>
      </c>
      <c r="R913" s="73">
        <f t="shared" si="226"/>
        <v>1900000</v>
      </c>
      <c r="S913" s="73">
        <v>0</v>
      </c>
      <c r="T913" s="73" t="s">
        <v>1229</v>
      </c>
      <c r="U913" s="73" t="s">
        <v>1229</v>
      </c>
      <c r="V913" s="74">
        <v>2020</v>
      </c>
    </row>
    <row r="914" spans="1:22" ht="45" customHeight="1" x14ac:dyDescent="0.25">
      <c r="A914" s="35">
        <v>58</v>
      </c>
      <c r="B914" s="18" t="s">
        <v>689</v>
      </c>
      <c r="C914" s="35" t="s">
        <v>23</v>
      </c>
      <c r="D914" s="35">
        <v>1994</v>
      </c>
      <c r="E914" s="35" t="s">
        <v>22</v>
      </c>
      <c r="F914" s="35" t="s">
        <v>414</v>
      </c>
      <c r="G914" s="10">
        <v>10</v>
      </c>
      <c r="H914" s="10">
        <v>10</v>
      </c>
      <c r="I914" s="73">
        <v>4263</v>
      </c>
      <c r="J914" s="73">
        <v>4263</v>
      </c>
      <c r="K914" s="73">
        <v>4263</v>
      </c>
      <c r="L914" s="73">
        <v>163</v>
      </c>
      <c r="M914" s="73">
        <f t="shared" si="225"/>
        <v>1682083.02</v>
      </c>
      <c r="N914" s="73">
        <v>0</v>
      </c>
      <c r="O914" s="73">
        <v>0</v>
      </c>
      <c r="P914" s="73">
        <v>0</v>
      </c>
      <c r="Q914" s="73">
        <f>'Таблица 3 '!C912</f>
        <v>1682083.02</v>
      </c>
      <c r="R914" s="73">
        <f t="shared" si="226"/>
        <v>1682083.02</v>
      </c>
      <c r="S914" s="73">
        <v>0</v>
      </c>
      <c r="T914" s="73" t="s">
        <v>1229</v>
      </c>
      <c r="U914" s="73" t="s">
        <v>1229</v>
      </c>
      <c r="V914" s="74" t="s">
        <v>692</v>
      </c>
    </row>
    <row r="915" spans="1:22" ht="45" customHeight="1" x14ac:dyDescent="0.25">
      <c r="A915" s="35">
        <v>59</v>
      </c>
      <c r="B915" s="18" t="s">
        <v>690</v>
      </c>
      <c r="C915" s="35" t="s">
        <v>23</v>
      </c>
      <c r="D915" s="35">
        <v>1995</v>
      </c>
      <c r="E915" s="35" t="s">
        <v>22</v>
      </c>
      <c r="F915" s="35" t="s">
        <v>414</v>
      </c>
      <c r="G915" s="10">
        <v>9</v>
      </c>
      <c r="H915" s="10">
        <v>9</v>
      </c>
      <c r="I915" s="73">
        <v>7103.1</v>
      </c>
      <c r="J915" s="73">
        <v>7103.1</v>
      </c>
      <c r="K915" s="73">
        <v>7103.1</v>
      </c>
      <c r="L915" s="73">
        <v>145</v>
      </c>
      <c r="M915" s="73">
        <f t="shared" si="225"/>
        <v>932674</v>
      </c>
      <c r="N915" s="73">
        <v>0</v>
      </c>
      <c r="O915" s="73">
        <v>0</v>
      </c>
      <c r="P915" s="73">
        <v>0</v>
      </c>
      <c r="Q915" s="73">
        <f>'Таблица 3 '!C913</f>
        <v>932674</v>
      </c>
      <c r="R915" s="73">
        <f t="shared" si="226"/>
        <v>932674</v>
      </c>
      <c r="S915" s="73">
        <v>0</v>
      </c>
      <c r="T915" s="73" t="s">
        <v>1229</v>
      </c>
      <c r="U915" s="73" t="s">
        <v>1229</v>
      </c>
      <c r="V915" s="74" t="s">
        <v>697</v>
      </c>
    </row>
    <row r="916" spans="1:22" ht="45" customHeight="1" x14ac:dyDescent="0.25">
      <c r="A916" s="35">
        <v>60</v>
      </c>
      <c r="B916" s="18" t="s">
        <v>849</v>
      </c>
      <c r="C916" s="35" t="s">
        <v>681</v>
      </c>
      <c r="D916" s="35">
        <v>1978</v>
      </c>
      <c r="E916" s="35">
        <v>2019</v>
      </c>
      <c r="F916" s="35" t="s">
        <v>415</v>
      </c>
      <c r="G916" s="10">
        <v>5</v>
      </c>
      <c r="H916" s="10">
        <v>6</v>
      </c>
      <c r="I916" s="73">
        <v>5712.9</v>
      </c>
      <c r="J916" s="73">
        <v>4867.12</v>
      </c>
      <c r="K916" s="73">
        <v>4469.5200000000004</v>
      </c>
      <c r="L916" s="73">
        <v>184</v>
      </c>
      <c r="M916" s="73">
        <f t="shared" si="225"/>
        <v>606807</v>
      </c>
      <c r="N916" s="73">
        <v>0</v>
      </c>
      <c r="O916" s="73">
        <v>0</v>
      </c>
      <c r="P916" s="73">
        <v>0</v>
      </c>
      <c r="Q916" s="73">
        <f>'Таблица 3 '!C914</f>
        <v>606807</v>
      </c>
      <c r="R916" s="73">
        <f t="shared" si="226"/>
        <v>606807</v>
      </c>
      <c r="S916" s="73">
        <v>0</v>
      </c>
      <c r="T916" s="73" t="s">
        <v>1229</v>
      </c>
      <c r="U916" s="73" t="s">
        <v>1229</v>
      </c>
      <c r="V916" s="74">
        <v>2020</v>
      </c>
    </row>
    <row r="917" spans="1:22" ht="45" customHeight="1" x14ac:dyDescent="0.25">
      <c r="A917" s="35">
        <v>61</v>
      </c>
      <c r="B917" s="18" t="s">
        <v>897</v>
      </c>
      <c r="C917" s="35" t="s">
        <v>681</v>
      </c>
      <c r="D917" s="35">
        <v>1991</v>
      </c>
      <c r="E917" s="35" t="s">
        <v>226</v>
      </c>
      <c r="F917" s="35" t="s">
        <v>415</v>
      </c>
      <c r="G917" s="10">
        <v>9</v>
      </c>
      <c r="H917" s="10">
        <v>1</v>
      </c>
      <c r="I917" s="73">
        <v>7900</v>
      </c>
      <c r="J917" s="73">
        <v>4900.1099999999997</v>
      </c>
      <c r="K917" s="73">
        <v>4549.71</v>
      </c>
      <c r="L917" s="73">
        <v>208</v>
      </c>
      <c r="M917" s="73">
        <f t="shared" si="225"/>
        <v>1735510</v>
      </c>
      <c r="N917" s="73">
        <v>0</v>
      </c>
      <c r="O917" s="73">
        <v>0</v>
      </c>
      <c r="P917" s="73">
        <v>0</v>
      </c>
      <c r="Q917" s="73">
        <f>'Таблица 3 '!C915</f>
        <v>1735510</v>
      </c>
      <c r="R917" s="73">
        <f t="shared" si="226"/>
        <v>1735510</v>
      </c>
      <c r="S917" s="73">
        <v>0</v>
      </c>
      <c r="T917" s="73" t="s">
        <v>1229</v>
      </c>
      <c r="U917" s="73" t="s">
        <v>1229</v>
      </c>
      <c r="V917" s="74">
        <v>2021</v>
      </c>
    </row>
    <row r="918" spans="1:22" ht="45" customHeight="1" x14ac:dyDescent="0.25">
      <c r="A918" s="35">
        <v>62</v>
      </c>
      <c r="B918" s="18" t="s">
        <v>898</v>
      </c>
      <c r="C918" s="35" t="s">
        <v>900</v>
      </c>
      <c r="D918" s="35">
        <v>1965</v>
      </c>
      <c r="E918" s="35" t="s">
        <v>226</v>
      </c>
      <c r="F918" s="35" t="s">
        <v>415</v>
      </c>
      <c r="G918" s="10">
        <v>2</v>
      </c>
      <c r="H918" s="10">
        <v>2</v>
      </c>
      <c r="I918" s="73">
        <v>688.7</v>
      </c>
      <c r="J918" s="73">
        <v>652</v>
      </c>
      <c r="K918" s="73">
        <v>520.70000000000005</v>
      </c>
      <c r="L918" s="73">
        <v>32</v>
      </c>
      <c r="M918" s="73">
        <f t="shared" si="225"/>
        <v>150078</v>
      </c>
      <c r="N918" s="73">
        <v>0</v>
      </c>
      <c r="O918" s="73">
        <v>0</v>
      </c>
      <c r="P918" s="73">
        <v>0</v>
      </c>
      <c r="Q918" s="73">
        <f>'Таблица 3 '!C916</f>
        <v>150078</v>
      </c>
      <c r="R918" s="73">
        <f t="shared" si="226"/>
        <v>150078</v>
      </c>
      <c r="S918" s="73">
        <v>0</v>
      </c>
      <c r="T918" s="73" t="s">
        <v>1229</v>
      </c>
      <c r="U918" s="73" t="s">
        <v>1229</v>
      </c>
      <c r="V918" s="74">
        <v>2021</v>
      </c>
    </row>
    <row r="919" spans="1:22" ht="63" customHeight="1" x14ac:dyDescent="0.25">
      <c r="A919" s="35">
        <v>63</v>
      </c>
      <c r="B919" s="18" t="s">
        <v>899</v>
      </c>
      <c r="C919" s="35" t="s">
        <v>1226</v>
      </c>
      <c r="D919" s="35">
        <v>1979</v>
      </c>
      <c r="E919" s="35" t="s">
        <v>226</v>
      </c>
      <c r="F919" s="35" t="s">
        <v>87</v>
      </c>
      <c r="G919" s="10">
        <v>5</v>
      </c>
      <c r="H919" s="10">
        <v>4</v>
      </c>
      <c r="I919" s="73">
        <v>3731.8</v>
      </c>
      <c r="J919" s="73">
        <v>3743.3</v>
      </c>
      <c r="K919" s="73">
        <v>2665.8</v>
      </c>
      <c r="L919" s="73">
        <v>177</v>
      </c>
      <c r="M919" s="73">
        <f t="shared" si="225"/>
        <v>1095291</v>
      </c>
      <c r="N919" s="73">
        <v>0</v>
      </c>
      <c r="O919" s="73">
        <v>0</v>
      </c>
      <c r="P919" s="73">
        <v>0</v>
      </c>
      <c r="Q919" s="73">
        <f>'Таблица 3 '!C917</f>
        <v>1095291</v>
      </c>
      <c r="R919" s="73">
        <f t="shared" si="226"/>
        <v>1095291</v>
      </c>
      <c r="S919" s="73">
        <v>0</v>
      </c>
      <c r="T919" s="73" t="s">
        <v>1229</v>
      </c>
      <c r="U919" s="73" t="s">
        <v>1229</v>
      </c>
      <c r="V919" s="74">
        <v>2021</v>
      </c>
    </row>
    <row r="920" spans="1:22" ht="45" customHeight="1" x14ac:dyDescent="0.25">
      <c r="A920" s="35">
        <v>64</v>
      </c>
      <c r="B920" s="18" t="s">
        <v>881</v>
      </c>
      <c r="C920" s="35" t="s">
        <v>681</v>
      </c>
      <c r="D920" s="35">
        <v>1993</v>
      </c>
      <c r="E920" s="35" t="s">
        <v>226</v>
      </c>
      <c r="F920" s="35" t="s">
        <v>87</v>
      </c>
      <c r="G920" s="10">
        <v>5</v>
      </c>
      <c r="H920" s="10">
        <v>3</v>
      </c>
      <c r="I920" s="73">
        <v>3822.9</v>
      </c>
      <c r="J920" s="73">
        <v>3276.5</v>
      </c>
      <c r="K920" s="73">
        <v>2906.5</v>
      </c>
      <c r="L920" s="73">
        <v>136</v>
      </c>
      <c r="M920" s="73">
        <f t="shared" si="225"/>
        <v>819190.76</v>
      </c>
      <c r="N920" s="73">
        <v>0</v>
      </c>
      <c r="O920" s="73">
        <v>0</v>
      </c>
      <c r="P920" s="73">
        <v>0</v>
      </c>
      <c r="Q920" s="73">
        <f>'Таблица 3 '!C918</f>
        <v>819190.76</v>
      </c>
      <c r="R920" s="73">
        <f t="shared" si="226"/>
        <v>819190.76</v>
      </c>
      <c r="S920" s="73">
        <v>0</v>
      </c>
      <c r="T920" s="73" t="s">
        <v>1229</v>
      </c>
      <c r="U920" s="73" t="s">
        <v>1229</v>
      </c>
      <c r="V920" s="74">
        <v>2020</v>
      </c>
    </row>
    <row r="921" spans="1:22" s="9" customFormat="1" ht="28.5" customHeight="1" x14ac:dyDescent="0.25">
      <c r="A921" s="45" t="s">
        <v>1246</v>
      </c>
      <c r="B921" s="45"/>
      <c r="C921" s="56" t="s">
        <v>226</v>
      </c>
      <c r="D921" s="56" t="s">
        <v>226</v>
      </c>
      <c r="E921" s="56" t="s">
        <v>226</v>
      </c>
      <c r="F921" s="56" t="s">
        <v>226</v>
      </c>
      <c r="G921" s="21" t="s">
        <v>226</v>
      </c>
      <c r="H921" s="21" t="s">
        <v>226</v>
      </c>
      <c r="I921" s="72">
        <f>I922</f>
        <v>3007.78</v>
      </c>
      <c r="J921" s="72">
        <f t="shared" ref="J921:S921" si="227">J922</f>
        <v>3007.78</v>
      </c>
      <c r="K921" s="72">
        <f t="shared" si="227"/>
        <v>3007.78</v>
      </c>
      <c r="L921" s="72">
        <f t="shared" si="227"/>
        <v>53</v>
      </c>
      <c r="M921" s="72">
        <f t="shared" si="227"/>
        <v>356232</v>
      </c>
      <c r="N921" s="72">
        <f t="shared" si="227"/>
        <v>0</v>
      </c>
      <c r="O921" s="72">
        <f t="shared" si="227"/>
        <v>0</v>
      </c>
      <c r="P921" s="72">
        <f t="shared" si="227"/>
        <v>0</v>
      </c>
      <c r="Q921" s="72">
        <f t="shared" si="227"/>
        <v>356232</v>
      </c>
      <c r="R921" s="72">
        <f t="shared" si="227"/>
        <v>356232</v>
      </c>
      <c r="S921" s="72">
        <f t="shared" si="227"/>
        <v>0</v>
      </c>
      <c r="T921" s="72" t="s">
        <v>22</v>
      </c>
      <c r="U921" s="72" t="s">
        <v>22</v>
      </c>
      <c r="V921" s="75" t="s">
        <v>22</v>
      </c>
    </row>
    <row r="922" spans="1:22" ht="45" customHeight="1" x14ac:dyDescent="0.25">
      <c r="A922" s="35">
        <v>1</v>
      </c>
      <c r="B922" s="18" t="s">
        <v>788</v>
      </c>
      <c r="C922" s="35" t="s">
        <v>681</v>
      </c>
      <c r="D922" s="35">
        <v>1970</v>
      </c>
      <c r="E922" s="35" t="s">
        <v>22</v>
      </c>
      <c r="F922" s="35" t="s">
        <v>393</v>
      </c>
      <c r="G922" s="10">
        <v>5</v>
      </c>
      <c r="H922" s="10">
        <v>3</v>
      </c>
      <c r="I922" s="73">
        <v>3007.78</v>
      </c>
      <c r="J922" s="73">
        <v>3007.78</v>
      </c>
      <c r="K922" s="73">
        <v>3007.78</v>
      </c>
      <c r="L922" s="73">
        <v>53</v>
      </c>
      <c r="M922" s="73">
        <f t="shared" si="225"/>
        <v>356232</v>
      </c>
      <c r="N922" s="73">
        <v>0</v>
      </c>
      <c r="O922" s="73">
        <v>0</v>
      </c>
      <c r="P922" s="73">
        <v>0</v>
      </c>
      <c r="Q922" s="73">
        <f>'Таблица 3 '!C920</f>
        <v>356232</v>
      </c>
      <c r="R922" s="73">
        <f t="shared" si="226"/>
        <v>356232</v>
      </c>
      <c r="S922" s="73">
        <v>0</v>
      </c>
      <c r="T922" s="73" t="s">
        <v>1229</v>
      </c>
      <c r="U922" s="73" t="s">
        <v>1229</v>
      </c>
      <c r="V922" s="74" t="s">
        <v>777</v>
      </c>
    </row>
    <row r="923" spans="1:22" s="9" customFormat="1" ht="33.75" customHeight="1" x14ac:dyDescent="0.25">
      <c r="A923" s="45" t="s">
        <v>738</v>
      </c>
      <c r="B923" s="45"/>
      <c r="C923" s="56" t="s">
        <v>226</v>
      </c>
      <c r="D923" s="56" t="s">
        <v>226</v>
      </c>
      <c r="E923" s="56" t="s">
        <v>226</v>
      </c>
      <c r="F923" s="56" t="s">
        <v>226</v>
      </c>
      <c r="G923" s="21" t="s">
        <v>226</v>
      </c>
      <c r="H923" s="21" t="s">
        <v>226</v>
      </c>
      <c r="I923" s="72">
        <f>SUM(I924:I925)</f>
        <v>2354.6000000000004</v>
      </c>
      <c r="J923" s="72">
        <f t="shared" ref="J923:S923" si="228">SUM(J924:J925)</f>
        <v>2192.3999999999996</v>
      </c>
      <c r="K923" s="72">
        <f t="shared" si="228"/>
        <v>2244.8000000000002</v>
      </c>
      <c r="L923" s="72">
        <f t="shared" si="228"/>
        <v>77</v>
      </c>
      <c r="M923" s="72">
        <f t="shared" si="228"/>
        <v>-488617.50999999995</v>
      </c>
      <c r="N923" s="72">
        <f t="shared" si="228"/>
        <v>0</v>
      </c>
      <c r="O923" s="72">
        <f t="shared" si="228"/>
        <v>0</v>
      </c>
      <c r="P923" s="72">
        <f t="shared" si="228"/>
        <v>0</v>
      </c>
      <c r="Q923" s="72">
        <f t="shared" si="228"/>
        <v>-488617.50999999995</v>
      </c>
      <c r="R923" s="72">
        <f t="shared" si="228"/>
        <v>-488617.50999999995</v>
      </c>
      <c r="S923" s="72">
        <f t="shared" si="228"/>
        <v>0</v>
      </c>
      <c r="T923" s="72" t="s">
        <v>22</v>
      </c>
      <c r="U923" s="72" t="s">
        <v>22</v>
      </c>
      <c r="V923" s="75" t="s">
        <v>22</v>
      </c>
    </row>
    <row r="924" spans="1:22" ht="45" x14ac:dyDescent="0.25">
      <c r="A924" s="35">
        <v>1</v>
      </c>
      <c r="B924" s="18" t="s">
        <v>707</v>
      </c>
      <c r="C924" s="35" t="s">
        <v>23</v>
      </c>
      <c r="D924" s="35">
        <v>1986</v>
      </c>
      <c r="E924" s="35" t="s">
        <v>708</v>
      </c>
      <c r="F924" s="35" t="s">
        <v>495</v>
      </c>
      <c r="G924" s="10">
        <v>2</v>
      </c>
      <c r="H924" s="10">
        <v>2</v>
      </c>
      <c r="I924" s="73">
        <v>605.70000000000005</v>
      </c>
      <c r="J924" s="73">
        <v>553.29999999999995</v>
      </c>
      <c r="K924" s="73">
        <v>605.70000000000005</v>
      </c>
      <c r="L924" s="73">
        <v>22</v>
      </c>
      <c r="M924" s="73">
        <f>SUM(N924:Q924)</f>
        <v>74807.69</v>
      </c>
      <c r="N924" s="73">
        <v>0</v>
      </c>
      <c r="O924" s="73">
        <v>0</v>
      </c>
      <c r="P924" s="73">
        <v>0</v>
      </c>
      <c r="Q924" s="73">
        <f>'Таблица 3 '!C922</f>
        <v>74807.69</v>
      </c>
      <c r="R924" s="73">
        <f>Q924</f>
        <v>74807.69</v>
      </c>
      <c r="S924" s="73">
        <v>0</v>
      </c>
      <c r="T924" s="73" t="s">
        <v>1229</v>
      </c>
      <c r="U924" s="73" t="s">
        <v>1229</v>
      </c>
      <c r="V924" s="74" t="s">
        <v>695</v>
      </c>
    </row>
    <row r="925" spans="1:22" ht="45" x14ac:dyDescent="0.25">
      <c r="A925" s="35">
        <v>2</v>
      </c>
      <c r="B925" s="18" t="s">
        <v>707</v>
      </c>
      <c r="C925" s="35" t="s">
        <v>23</v>
      </c>
      <c r="D925" s="35">
        <v>1994</v>
      </c>
      <c r="E925" s="35" t="s">
        <v>22</v>
      </c>
      <c r="F925" s="35" t="s">
        <v>495</v>
      </c>
      <c r="G925" s="10">
        <v>3</v>
      </c>
      <c r="H925" s="10">
        <v>3</v>
      </c>
      <c r="I925" s="73">
        <v>1748.9</v>
      </c>
      <c r="J925" s="73">
        <v>1639.1</v>
      </c>
      <c r="K925" s="73">
        <v>1639.1</v>
      </c>
      <c r="L925" s="73">
        <v>55</v>
      </c>
      <c r="M925" s="73">
        <f>SUM(N925:Q925)</f>
        <v>-563425.19999999995</v>
      </c>
      <c r="N925" s="73">
        <v>0</v>
      </c>
      <c r="O925" s="73">
        <v>0</v>
      </c>
      <c r="P925" s="73">
        <v>0</v>
      </c>
      <c r="Q925" s="73">
        <f>'Таблица 3 '!C923</f>
        <v>-563425.19999999995</v>
      </c>
      <c r="R925" s="73">
        <f>Q925</f>
        <v>-563425.19999999995</v>
      </c>
      <c r="S925" s="73">
        <v>0</v>
      </c>
      <c r="T925" s="73" t="s">
        <v>1229</v>
      </c>
      <c r="U925" s="73" t="s">
        <v>1229</v>
      </c>
      <c r="V925" s="74" t="s">
        <v>694</v>
      </c>
    </row>
    <row r="926" spans="1:22" s="9" customFormat="1" ht="27.75" customHeight="1" x14ac:dyDescent="0.25">
      <c r="A926" s="45" t="s">
        <v>903</v>
      </c>
      <c r="B926" s="45"/>
      <c r="C926" s="56" t="s">
        <v>22</v>
      </c>
      <c r="D926" s="56" t="s">
        <v>22</v>
      </c>
      <c r="E926" s="56" t="s">
        <v>22</v>
      </c>
      <c r="F926" s="56" t="s">
        <v>22</v>
      </c>
      <c r="G926" s="21" t="s">
        <v>22</v>
      </c>
      <c r="H926" s="21" t="s">
        <v>22</v>
      </c>
      <c r="I926" s="72">
        <f>I927+I930</f>
        <v>3052.4</v>
      </c>
      <c r="J926" s="72">
        <f t="shared" ref="J926:S926" si="229">J927+J930</f>
        <v>3017.9</v>
      </c>
      <c r="K926" s="72">
        <f t="shared" si="229"/>
        <v>2761.5</v>
      </c>
      <c r="L926" s="72">
        <f t="shared" si="229"/>
        <v>128</v>
      </c>
      <c r="M926" s="72">
        <f t="shared" si="229"/>
        <v>99597.040000000037</v>
      </c>
      <c r="N926" s="72">
        <f t="shared" si="229"/>
        <v>0</v>
      </c>
      <c r="O926" s="72">
        <f t="shared" si="229"/>
        <v>0</v>
      </c>
      <c r="P926" s="72">
        <f t="shared" si="229"/>
        <v>0</v>
      </c>
      <c r="Q926" s="72">
        <f t="shared" si="229"/>
        <v>99597.040000000037</v>
      </c>
      <c r="R926" s="72">
        <f t="shared" si="229"/>
        <v>99597.040000000037</v>
      </c>
      <c r="S926" s="72">
        <f t="shared" si="229"/>
        <v>0</v>
      </c>
      <c r="T926" s="72" t="s">
        <v>226</v>
      </c>
      <c r="U926" s="72" t="s">
        <v>226</v>
      </c>
      <c r="V926" s="75" t="s">
        <v>226</v>
      </c>
    </row>
    <row r="927" spans="1:22" s="9" customFormat="1" ht="23.25" customHeight="1" x14ac:dyDescent="0.25">
      <c r="A927" s="45" t="s">
        <v>165</v>
      </c>
      <c r="B927" s="45"/>
      <c r="C927" s="56" t="s">
        <v>226</v>
      </c>
      <c r="D927" s="56" t="s">
        <v>226</v>
      </c>
      <c r="E927" s="56" t="s">
        <v>226</v>
      </c>
      <c r="F927" s="56" t="s">
        <v>226</v>
      </c>
      <c r="G927" s="21" t="s">
        <v>226</v>
      </c>
      <c r="H927" s="21" t="s">
        <v>226</v>
      </c>
      <c r="I927" s="72">
        <f>I928</f>
        <v>741</v>
      </c>
      <c r="J927" s="72">
        <f>J928</f>
        <v>741</v>
      </c>
      <c r="K927" s="72">
        <f>K928</f>
        <v>741</v>
      </c>
      <c r="L927" s="72">
        <f>L928</f>
        <v>32</v>
      </c>
      <c r="M927" s="72">
        <f>SUM(M928:M929)</f>
        <v>-967460.96</v>
      </c>
      <c r="N927" s="72">
        <f t="shared" ref="N927:S927" si="230">SUM(N928:N929)</f>
        <v>0</v>
      </c>
      <c r="O927" s="72">
        <f t="shared" si="230"/>
        <v>0</v>
      </c>
      <c r="P927" s="72">
        <f t="shared" si="230"/>
        <v>0</v>
      </c>
      <c r="Q927" s="72">
        <f t="shared" si="230"/>
        <v>-967460.96</v>
      </c>
      <c r="R927" s="72">
        <f t="shared" si="230"/>
        <v>-967460.96</v>
      </c>
      <c r="S927" s="72">
        <f t="shared" si="230"/>
        <v>0</v>
      </c>
      <c r="T927" s="72" t="s">
        <v>22</v>
      </c>
      <c r="U927" s="72" t="s">
        <v>22</v>
      </c>
      <c r="V927" s="75" t="s">
        <v>22</v>
      </c>
    </row>
    <row r="928" spans="1:22" ht="45.75" customHeight="1" x14ac:dyDescent="0.25">
      <c r="A928" s="35">
        <v>1</v>
      </c>
      <c r="B928" s="18" t="s">
        <v>1259</v>
      </c>
      <c r="C928" s="35" t="s">
        <v>23</v>
      </c>
      <c r="D928" s="35">
        <v>1970</v>
      </c>
      <c r="E928" s="35" t="s">
        <v>22</v>
      </c>
      <c r="F928" s="35" t="s">
        <v>495</v>
      </c>
      <c r="G928" s="10">
        <v>2</v>
      </c>
      <c r="H928" s="10">
        <v>2</v>
      </c>
      <c r="I928" s="73">
        <v>741</v>
      </c>
      <c r="J928" s="73">
        <v>741</v>
      </c>
      <c r="K928" s="73">
        <v>741</v>
      </c>
      <c r="L928" s="73">
        <v>32</v>
      </c>
      <c r="M928" s="73">
        <f>SUM(N928:Q928)</f>
        <v>-1011443.08</v>
      </c>
      <c r="N928" s="73">
        <v>0</v>
      </c>
      <c r="O928" s="73">
        <v>0</v>
      </c>
      <c r="P928" s="73">
        <v>0</v>
      </c>
      <c r="Q928" s="73">
        <f>'Таблица 3 '!C926</f>
        <v>-1011443.08</v>
      </c>
      <c r="R928" s="73">
        <f>Q928</f>
        <v>-1011443.08</v>
      </c>
      <c r="S928" s="73">
        <v>0</v>
      </c>
      <c r="T928" s="73" t="s">
        <v>1229</v>
      </c>
      <c r="U928" s="73" t="s">
        <v>1229</v>
      </c>
      <c r="V928" s="74" t="s">
        <v>697</v>
      </c>
    </row>
    <row r="929" spans="1:22" ht="45.75" customHeight="1" x14ac:dyDescent="0.25">
      <c r="A929" s="18"/>
      <c r="B929" s="18" t="s">
        <v>1259</v>
      </c>
      <c r="C929" s="35" t="s">
        <v>23</v>
      </c>
      <c r="D929" s="35">
        <v>1970</v>
      </c>
      <c r="E929" s="35" t="s">
        <v>22</v>
      </c>
      <c r="F929" s="35" t="s">
        <v>495</v>
      </c>
      <c r="G929" s="10">
        <v>2</v>
      </c>
      <c r="H929" s="10">
        <v>2</v>
      </c>
      <c r="I929" s="73">
        <v>741</v>
      </c>
      <c r="J929" s="73">
        <v>741</v>
      </c>
      <c r="K929" s="73">
        <v>741</v>
      </c>
      <c r="L929" s="73">
        <v>32</v>
      </c>
      <c r="M929" s="73">
        <f>SUM(N929:Q929)</f>
        <v>43982.12</v>
      </c>
      <c r="N929" s="73">
        <v>0</v>
      </c>
      <c r="O929" s="73">
        <v>0</v>
      </c>
      <c r="P929" s="73">
        <v>0</v>
      </c>
      <c r="Q929" s="73">
        <f>'Таблица 3 '!C927</f>
        <v>43982.12</v>
      </c>
      <c r="R929" s="73">
        <f>Q929</f>
        <v>43982.12</v>
      </c>
      <c r="S929" s="73">
        <v>0</v>
      </c>
      <c r="T929" s="73" t="s">
        <v>1229</v>
      </c>
      <c r="U929" s="73" t="s">
        <v>1229</v>
      </c>
      <c r="V929" s="74" t="s">
        <v>697</v>
      </c>
    </row>
    <row r="930" spans="1:22" s="9" customFormat="1" ht="27.75" customHeight="1" x14ac:dyDescent="0.25">
      <c r="A930" s="45" t="s">
        <v>904</v>
      </c>
      <c r="B930" s="45"/>
      <c r="C930" s="56" t="s">
        <v>22</v>
      </c>
      <c r="D930" s="56" t="s">
        <v>22</v>
      </c>
      <c r="E930" s="56" t="s">
        <v>22</v>
      </c>
      <c r="F930" s="56" t="s">
        <v>22</v>
      </c>
      <c r="G930" s="21" t="s">
        <v>22</v>
      </c>
      <c r="H930" s="21" t="s">
        <v>22</v>
      </c>
      <c r="I930" s="72">
        <f>I931</f>
        <v>2311.4</v>
      </c>
      <c r="J930" s="72">
        <f t="shared" ref="J930:S930" si="231">J931</f>
        <v>2276.9</v>
      </c>
      <c r="K930" s="72">
        <f t="shared" si="231"/>
        <v>2020.5</v>
      </c>
      <c r="L930" s="72">
        <f t="shared" si="231"/>
        <v>96</v>
      </c>
      <c r="M930" s="72">
        <f t="shared" si="231"/>
        <v>1067058</v>
      </c>
      <c r="N930" s="72">
        <f t="shared" si="231"/>
        <v>0</v>
      </c>
      <c r="O930" s="72">
        <f t="shared" si="231"/>
        <v>0</v>
      </c>
      <c r="P930" s="72">
        <f t="shared" si="231"/>
        <v>0</v>
      </c>
      <c r="Q930" s="72">
        <f t="shared" si="231"/>
        <v>1067058</v>
      </c>
      <c r="R930" s="72">
        <f t="shared" si="231"/>
        <v>1067058</v>
      </c>
      <c r="S930" s="72">
        <f t="shared" si="231"/>
        <v>0</v>
      </c>
      <c r="T930" s="72" t="s">
        <v>22</v>
      </c>
      <c r="U930" s="72" t="s">
        <v>22</v>
      </c>
      <c r="V930" s="75" t="s">
        <v>22</v>
      </c>
    </row>
    <row r="931" spans="1:22" ht="46.5" customHeight="1" x14ac:dyDescent="0.25">
      <c r="A931" s="35">
        <v>1</v>
      </c>
      <c r="B931" s="18" t="s">
        <v>905</v>
      </c>
      <c r="C931" s="35" t="s">
        <v>681</v>
      </c>
      <c r="D931" s="35">
        <v>1998</v>
      </c>
      <c r="E931" s="35" t="s">
        <v>226</v>
      </c>
      <c r="F931" s="35" t="s">
        <v>87</v>
      </c>
      <c r="G931" s="10">
        <v>5</v>
      </c>
      <c r="H931" s="10">
        <v>2</v>
      </c>
      <c r="I931" s="73">
        <v>2311.4</v>
      </c>
      <c r="J931" s="73">
        <v>2276.9</v>
      </c>
      <c r="K931" s="73">
        <v>2020.5</v>
      </c>
      <c r="L931" s="73">
        <v>96</v>
      </c>
      <c r="M931" s="73">
        <f t="shared" ref="M931:M972" si="232">SUM(N931:Q931)</f>
        <v>1067058</v>
      </c>
      <c r="N931" s="73">
        <v>0</v>
      </c>
      <c r="O931" s="73">
        <v>0</v>
      </c>
      <c r="P931" s="73">
        <v>0</v>
      </c>
      <c r="Q931" s="73">
        <f>'Таблица 3 '!C929</f>
        <v>1067058</v>
      </c>
      <c r="R931" s="73">
        <f t="shared" ref="R931:R975" si="233">Q931</f>
        <v>1067058</v>
      </c>
      <c r="S931" s="73">
        <v>0</v>
      </c>
      <c r="T931" s="73" t="s">
        <v>1229</v>
      </c>
      <c r="U931" s="73" t="s">
        <v>1229</v>
      </c>
      <c r="V931" s="74">
        <v>2020</v>
      </c>
    </row>
    <row r="932" spans="1:22" s="9" customFormat="1" ht="26.25" customHeight="1" x14ac:dyDescent="0.25">
      <c r="A932" s="45" t="s">
        <v>24</v>
      </c>
      <c r="B932" s="45"/>
      <c r="C932" s="56" t="s">
        <v>226</v>
      </c>
      <c r="D932" s="56" t="s">
        <v>226</v>
      </c>
      <c r="E932" s="56" t="s">
        <v>226</v>
      </c>
      <c r="F932" s="56" t="s">
        <v>226</v>
      </c>
      <c r="G932" s="21" t="s">
        <v>226</v>
      </c>
      <c r="H932" s="21" t="s">
        <v>226</v>
      </c>
      <c r="I932" s="72">
        <f>I933</f>
        <v>1147</v>
      </c>
      <c r="J932" s="72">
        <f t="shared" ref="J932:S932" si="234">J933</f>
        <v>1059.03</v>
      </c>
      <c r="K932" s="72">
        <f t="shared" si="234"/>
        <v>978.1</v>
      </c>
      <c r="L932" s="72">
        <f t="shared" si="234"/>
        <v>38</v>
      </c>
      <c r="M932" s="72">
        <f t="shared" si="234"/>
        <v>-60274.400000000001</v>
      </c>
      <c r="N932" s="72">
        <f t="shared" si="234"/>
        <v>0</v>
      </c>
      <c r="O932" s="72">
        <f t="shared" si="234"/>
        <v>0</v>
      </c>
      <c r="P932" s="72">
        <f t="shared" si="234"/>
        <v>0</v>
      </c>
      <c r="Q932" s="72">
        <f t="shared" si="234"/>
        <v>-60274.400000000001</v>
      </c>
      <c r="R932" s="72">
        <f t="shared" si="234"/>
        <v>-60274.400000000001</v>
      </c>
      <c r="S932" s="72">
        <f t="shared" si="234"/>
        <v>0</v>
      </c>
      <c r="T932" s="72" t="s">
        <v>226</v>
      </c>
      <c r="U932" s="72" t="s">
        <v>226</v>
      </c>
      <c r="V932" s="75" t="s">
        <v>226</v>
      </c>
    </row>
    <row r="933" spans="1:22" s="9" customFormat="1" ht="26.25" customHeight="1" x14ac:dyDescent="0.25">
      <c r="A933" s="45" t="s">
        <v>360</v>
      </c>
      <c r="B933" s="45"/>
      <c r="C933" s="56" t="s">
        <v>226</v>
      </c>
      <c r="D933" s="56" t="s">
        <v>226</v>
      </c>
      <c r="E933" s="56" t="s">
        <v>226</v>
      </c>
      <c r="F933" s="56" t="s">
        <v>226</v>
      </c>
      <c r="G933" s="21" t="s">
        <v>226</v>
      </c>
      <c r="H933" s="21" t="s">
        <v>226</v>
      </c>
      <c r="I933" s="72">
        <f>SUM(I934:I935)</f>
        <v>1147</v>
      </c>
      <c r="J933" s="72">
        <f t="shared" ref="J933:S933" si="235">SUM(J934:J935)</f>
        <v>1059.03</v>
      </c>
      <c r="K933" s="72">
        <f t="shared" si="235"/>
        <v>978.1</v>
      </c>
      <c r="L933" s="72">
        <f t="shared" si="235"/>
        <v>38</v>
      </c>
      <c r="M933" s="72">
        <f t="shared" si="235"/>
        <v>-60274.400000000001</v>
      </c>
      <c r="N933" s="72">
        <f t="shared" si="235"/>
        <v>0</v>
      </c>
      <c r="O933" s="72">
        <f t="shared" si="235"/>
        <v>0</v>
      </c>
      <c r="P933" s="72">
        <f t="shared" si="235"/>
        <v>0</v>
      </c>
      <c r="Q933" s="72">
        <f t="shared" si="235"/>
        <v>-60274.400000000001</v>
      </c>
      <c r="R933" s="72">
        <f t="shared" si="235"/>
        <v>-60274.400000000001</v>
      </c>
      <c r="S933" s="72">
        <f t="shared" si="235"/>
        <v>0</v>
      </c>
      <c r="T933" s="72" t="s">
        <v>226</v>
      </c>
      <c r="U933" s="72" t="s">
        <v>226</v>
      </c>
      <c r="V933" s="75" t="s">
        <v>226</v>
      </c>
    </row>
    <row r="934" spans="1:22" ht="46.5" customHeight="1" x14ac:dyDescent="0.25">
      <c r="A934" s="35">
        <v>1</v>
      </c>
      <c r="B934" s="18" t="s">
        <v>195</v>
      </c>
      <c r="C934" s="35" t="s">
        <v>23</v>
      </c>
      <c r="D934" s="35" t="s">
        <v>189</v>
      </c>
      <c r="E934" s="35">
        <v>2017</v>
      </c>
      <c r="F934" s="35" t="s">
        <v>393</v>
      </c>
      <c r="G934" s="10">
        <v>2</v>
      </c>
      <c r="H934" s="10">
        <v>1</v>
      </c>
      <c r="I934" s="73">
        <v>566</v>
      </c>
      <c r="J934" s="73">
        <v>523.5</v>
      </c>
      <c r="K934" s="73">
        <v>523.5</v>
      </c>
      <c r="L934" s="73">
        <v>18</v>
      </c>
      <c r="M934" s="73">
        <f>SUM(N934:Q934)</f>
        <v>-29904.74</v>
      </c>
      <c r="N934" s="73">
        <v>0</v>
      </c>
      <c r="O934" s="73">
        <v>0</v>
      </c>
      <c r="P934" s="73">
        <v>0</v>
      </c>
      <c r="Q934" s="73">
        <f>'Таблица 3 '!C932</f>
        <v>-29904.74</v>
      </c>
      <c r="R934" s="73">
        <f>Q934</f>
        <v>-29904.74</v>
      </c>
      <c r="S934" s="73">
        <v>0</v>
      </c>
      <c r="T934" s="73" t="s">
        <v>1229</v>
      </c>
      <c r="U934" s="73" t="s">
        <v>1229</v>
      </c>
      <c r="V934" s="74" t="s">
        <v>777</v>
      </c>
    </row>
    <row r="935" spans="1:22" ht="46.5" customHeight="1" x14ac:dyDescent="0.25">
      <c r="A935" s="35">
        <v>2</v>
      </c>
      <c r="B935" s="18" t="s">
        <v>196</v>
      </c>
      <c r="C935" s="35" t="s">
        <v>23</v>
      </c>
      <c r="D935" s="35" t="s">
        <v>189</v>
      </c>
      <c r="E935" s="35">
        <v>2017</v>
      </c>
      <c r="F935" s="35" t="s">
        <v>393</v>
      </c>
      <c r="G935" s="10">
        <v>2</v>
      </c>
      <c r="H935" s="10">
        <v>1</v>
      </c>
      <c r="I935" s="73">
        <v>581</v>
      </c>
      <c r="J935" s="73">
        <v>535.53</v>
      </c>
      <c r="K935" s="73">
        <v>454.6</v>
      </c>
      <c r="L935" s="73">
        <v>20</v>
      </c>
      <c r="M935" s="73">
        <f>SUM(N935:Q935)</f>
        <v>-30369.66</v>
      </c>
      <c r="N935" s="73">
        <v>0</v>
      </c>
      <c r="O935" s="73">
        <v>0</v>
      </c>
      <c r="P935" s="73">
        <v>0</v>
      </c>
      <c r="Q935" s="73">
        <f>'Таблица 3 '!C933</f>
        <v>-30369.66</v>
      </c>
      <c r="R935" s="73">
        <f>Q935</f>
        <v>-30369.66</v>
      </c>
      <c r="S935" s="73">
        <v>0</v>
      </c>
      <c r="T935" s="73" t="s">
        <v>1229</v>
      </c>
      <c r="U935" s="73" t="s">
        <v>1229</v>
      </c>
      <c r="V935" s="74" t="s">
        <v>777</v>
      </c>
    </row>
    <row r="936" spans="1:22" s="9" customFormat="1" ht="38.25" customHeight="1" x14ac:dyDescent="0.25">
      <c r="A936" s="45" t="s">
        <v>366</v>
      </c>
      <c r="B936" s="45"/>
      <c r="C936" s="56" t="s">
        <v>22</v>
      </c>
      <c r="D936" s="56" t="s">
        <v>22</v>
      </c>
      <c r="E936" s="56" t="s">
        <v>22</v>
      </c>
      <c r="F936" s="56" t="s">
        <v>22</v>
      </c>
      <c r="G936" s="21" t="s">
        <v>22</v>
      </c>
      <c r="H936" s="21" t="s">
        <v>22</v>
      </c>
      <c r="I936" s="72">
        <f>I937</f>
        <v>34057</v>
      </c>
      <c r="J936" s="72">
        <f t="shared" ref="J936:S936" si="236">J937</f>
        <v>25513.57</v>
      </c>
      <c r="K936" s="72">
        <f t="shared" si="236"/>
        <v>25513.57</v>
      </c>
      <c r="L936" s="72">
        <f t="shared" si="236"/>
        <v>1052</v>
      </c>
      <c r="M936" s="72">
        <f t="shared" si="236"/>
        <v>5411330.75</v>
      </c>
      <c r="N936" s="72">
        <f t="shared" si="236"/>
        <v>0</v>
      </c>
      <c r="O936" s="72">
        <f t="shared" si="236"/>
        <v>0</v>
      </c>
      <c r="P936" s="72">
        <f t="shared" si="236"/>
        <v>0</v>
      </c>
      <c r="Q936" s="72">
        <f t="shared" si="236"/>
        <v>5411330.75</v>
      </c>
      <c r="R936" s="72">
        <f t="shared" si="236"/>
        <v>5411330.75</v>
      </c>
      <c r="S936" s="72">
        <f t="shared" si="236"/>
        <v>0</v>
      </c>
      <c r="T936" s="72" t="s">
        <v>22</v>
      </c>
      <c r="U936" s="72" t="s">
        <v>22</v>
      </c>
      <c r="V936" s="75" t="s">
        <v>22</v>
      </c>
    </row>
    <row r="937" spans="1:22" s="9" customFormat="1" ht="32.25" customHeight="1" x14ac:dyDescent="0.25">
      <c r="A937" s="45" t="s">
        <v>590</v>
      </c>
      <c r="B937" s="45"/>
      <c r="C937" s="56" t="s">
        <v>22</v>
      </c>
      <c r="D937" s="56" t="s">
        <v>22</v>
      </c>
      <c r="E937" s="56" t="s">
        <v>22</v>
      </c>
      <c r="F937" s="56" t="s">
        <v>22</v>
      </c>
      <c r="G937" s="21" t="s">
        <v>22</v>
      </c>
      <c r="H937" s="21" t="s">
        <v>22</v>
      </c>
      <c r="I937" s="72">
        <f>SUM(I938:I943)</f>
        <v>34057</v>
      </c>
      <c r="J937" s="72">
        <f t="shared" ref="J937:S937" si="237">SUM(J938:J943)</f>
        <v>25513.57</v>
      </c>
      <c r="K937" s="72">
        <f t="shared" si="237"/>
        <v>25513.57</v>
      </c>
      <c r="L937" s="72">
        <f t="shared" si="237"/>
        <v>1052</v>
      </c>
      <c r="M937" s="72">
        <f t="shared" si="237"/>
        <v>5411330.75</v>
      </c>
      <c r="N937" s="72">
        <f t="shared" si="237"/>
        <v>0</v>
      </c>
      <c r="O937" s="72">
        <f t="shared" si="237"/>
        <v>0</v>
      </c>
      <c r="P937" s="72">
        <f t="shared" si="237"/>
        <v>0</v>
      </c>
      <c r="Q937" s="72">
        <f t="shared" si="237"/>
        <v>5411330.75</v>
      </c>
      <c r="R937" s="72">
        <f t="shared" si="237"/>
        <v>5411330.75</v>
      </c>
      <c r="S937" s="72">
        <f t="shared" si="237"/>
        <v>0</v>
      </c>
      <c r="T937" s="72" t="s">
        <v>22</v>
      </c>
      <c r="U937" s="72" t="s">
        <v>22</v>
      </c>
      <c r="V937" s="75" t="s">
        <v>22</v>
      </c>
    </row>
    <row r="938" spans="1:22" ht="45.75" customHeight="1" x14ac:dyDescent="0.25">
      <c r="A938" s="35">
        <v>1</v>
      </c>
      <c r="B938" s="18" t="s">
        <v>908</v>
      </c>
      <c r="C938" s="35" t="s">
        <v>1225</v>
      </c>
      <c r="D938" s="35">
        <v>1986</v>
      </c>
      <c r="E938" s="35" t="s">
        <v>22</v>
      </c>
      <c r="F938" s="35" t="s">
        <v>87</v>
      </c>
      <c r="G938" s="10">
        <v>5</v>
      </c>
      <c r="H938" s="10">
        <v>4</v>
      </c>
      <c r="I938" s="73">
        <v>4266.6000000000004</v>
      </c>
      <c r="J938" s="73">
        <v>3061</v>
      </c>
      <c r="K938" s="73">
        <v>3061</v>
      </c>
      <c r="L938" s="73">
        <v>129</v>
      </c>
      <c r="M938" s="73">
        <f t="shared" si="232"/>
        <v>711142</v>
      </c>
      <c r="N938" s="73">
        <v>0</v>
      </c>
      <c r="O938" s="73">
        <v>0</v>
      </c>
      <c r="P938" s="73">
        <v>0</v>
      </c>
      <c r="Q938" s="73">
        <f>'Таблица 3 '!C936</f>
        <v>711142</v>
      </c>
      <c r="R938" s="73">
        <f t="shared" si="233"/>
        <v>711142</v>
      </c>
      <c r="S938" s="73">
        <v>0</v>
      </c>
      <c r="T938" s="73" t="s">
        <v>1229</v>
      </c>
      <c r="U938" s="73" t="s">
        <v>1229</v>
      </c>
      <c r="V938" s="74">
        <v>2019</v>
      </c>
    </row>
    <row r="939" spans="1:22" ht="45.75" customHeight="1" x14ac:dyDescent="0.25">
      <c r="A939" s="35">
        <v>2</v>
      </c>
      <c r="B939" s="18" t="s">
        <v>909</v>
      </c>
      <c r="C939" s="35" t="s">
        <v>1225</v>
      </c>
      <c r="D939" s="35">
        <v>1988</v>
      </c>
      <c r="E939" s="35" t="s">
        <v>22</v>
      </c>
      <c r="F939" s="35" t="s">
        <v>87</v>
      </c>
      <c r="G939" s="10">
        <v>5</v>
      </c>
      <c r="H939" s="10">
        <v>3</v>
      </c>
      <c r="I939" s="73">
        <v>4913</v>
      </c>
      <c r="J939" s="73">
        <v>3174.1</v>
      </c>
      <c r="K939" s="73">
        <v>3174.1</v>
      </c>
      <c r="L939" s="73">
        <v>135</v>
      </c>
      <c r="M939" s="73">
        <f t="shared" si="232"/>
        <v>826641.3</v>
      </c>
      <c r="N939" s="73">
        <v>0</v>
      </c>
      <c r="O939" s="73">
        <v>0</v>
      </c>
      <c r="P939" s="73">
        <v>0</v>
      </c>
      <c r="Q939" s="73">
        <f>'Таблица 3 '!C937</f>
        <v>826641.3</v>
      </c>
      <c r="R939" s="73">
        <f t="shared" si="233"/>
        <v>826641.3</v>
      </c>
      <c r="S939" s="73">
        <v>0</v>
      </c>
      <c r="T939" s="73" t="s">
        <v>1229</v>
      </c>
      <c r="U939" s="73" t="s">
        <v>1229</v>
      </c>
      <c r="V939" s="74">
        <v>2019</v>
      </c>
    </row>
    <row r="940" spans="1:22" ht="45.75" customHeight="1" x14ac:dyDescent="0.25">
      <c r="A940" s="35">
        <v>3</v>
      </c>
      <c r="B940" s="18" t="s">
        <v>910</v>
      </c>
      <c r="C940" s="35" t="s">
        <v>1225</v>
      </c>
      <c r="D940" s="35">
        <v>1988</v>
      </c>
      <c r="E940" s="35" t="s">
        <v>22</v>
      </c>
      <c r="F940" s="35" t="s">
        <v>87</v>
      </c>
      <c r="G940" s="10">
        <v>5</v>
      </c>
      <c r="H940" s="10">
        <v>3</v>
      </c>
      <c r="I940" s="73">
        <v>4672.8999999999996</v>
      </c>
      <c r="J940" s="73">
        <v>3169.4</v>
      </c>
      <c r="K940" s="73">
        <v>3169.4</v>
      </c>
      <c r="L940" s="73">
        <v>157</v>
      </c>
      <c r="M940" s="73">
        <f t="shared" si="232"/>
        <v>663523.77</v>
      </c>
      <c r="N940" s="73">
        <v>0</v>
      </c>
      <c r="O940" s="73">
        <v>0</v>
      </c>
      <c r="P940" s="73">
        <v>0</v>
      </c>
      <c r="Q940" s="73">
        <f>'Таблица 3 '!C938</f>
        <v>663523.77</v>
      </c>
      <c r="R940" s="73">
        <f t="shared" si="233"/>
        <v>663523.77</v>
      </c>
      <c r="S940" s="73">
        <v>0</v>
      </c>
      <c r="T940" s="73" t="s">
        <v>1229</v>
      </c>
      <c r="U940" s="73" t="s">
        <v>1229</v>
      </c>
      <c r="V940" s="74">
        <v>2018</v>
      </c>
    </row>
    <row r="941" spans="1:22" ht="45.75" customHeight="1" x14ac:dyDescent="0.25">
      <c r="A941" s="35">
        <v>4</v>
      </c>
      <c r="B941" s="18" t="s">
        <v>911</v>
      </c>
      <c r="C941" s="35" t="s">
        <v>1225</v>
      </c>
      <c r="D941" s="35">
        <v>1986</v>
      </c>
      <c r="E941" s="35" t="s">
        <v>22</v>
      </c>
      <c r="F941" s="35" t="s">
        <v>87</v>
      </c>
      <c r="G941" s="10">
        <v>5</v>
      </c>
      <c r="H941" s="10">
        <v>3</v>
      </c>
      <c r="I941" s="73">
        <v>4682</v>
      </c>
      <c r="J941" s="73">
        <v>3254.9</v>
      </c>
      <c r="K941" s="73">
        <v>3254.9</v>
      </c>
      <c r="L941" s="73">
        <v>135</v>
      </c>
      <c r="M941" s="73">
        <f t="shared" si="232"/>
        <v>832478</v>
      </c>
      <c r="N941" s="73">
        <v>0</v>
      </c>
      <c r="O941" s="73">
        <v>0</v>
      </c>
      <c r="P941" s="73">
        <v>0</v>
      </c>
      <c r="Q941" s="73">
        <f>'Таблица 3 '!C939</f>
        <v>832478</v>
      </c>
      <c r="R941" s="73">
        <f t="shared" si="233"/>
        <v>832478</v>
      </c>
      <c r="S941" s="73">
        <v>0</v>
      </c>
      <c r="T941" s="73" t="s">
        <v>1229</v>
      </c>
      <c r="U941" s="73" t="s">
        <v>1229</v>
      </c>
      <c r="V941" s="74">
        <v>2019</v>
      </c>
    </row>
    <row r="942" spans="1:22" ht="45.75" customHeight="1" x14ac:dyDescent="0.25">
      <c r="A942" s="35">
        <v>5</v>
      </c>
      <c r="B942" s="18" t="s">
        <v>912</v>
      </c>
      <c r="C942" s="35" t="s">
        <v>1225</v>
      </c>
      <c r="D942" s="35">
        <v>1993</v>
      </c>
      <c r="E942" s="35" t="s">
        <v>22</v>
      </c>
      <c r="F942" s="35" t="s">
        <v>87</v>
      </c>
      <c r="G942" s="10">
        <v>9</v>
      </c>
      <c r="H942" s="10">
        <v>4</v>
      </c>
      <c r="I942" s="73">
        <v>11012.5</v>
      </c>
      <c r="J942" s="73">
        <v>9974.67</v>
      </c>
      <c r="K942" s="73">
        <v>9974.67</v>
      </c>
      <c r="L942" s="73">
        <v>367</v>
      </c>
      <c r="M942" s="73">
        <f t="shared" si="232"/>
        <v>1550904.68</v>
      </c>
      <c r="N942" s="73">
        <v>0</v>
      </c>
      <c r="O942" s="73">
        <v>0</v>
      </c>
      <c r="P942" s="73">
        <v>0</v>
      </c>
      <c r="Q942" s="73">
        <f>'Таблица 3 '!C940</f>
        <v>1550904.68</v>
      </c>
      <c r="R942" s="73">
        <f t="shared" si="233"/>
        <v>1550904.68</v>
      </c>
      <c r="S942" s="73">
        <v>0</v>
      </c>
      <c r="T942" s="73" t="s">
        <v>1229</v>
      </c>
      <c r="U942" s="73" t="s">
        <v>1229</v>
      </c>
      <c r="V942" s="74">
        <v>2018</v>
      </c>
    </row>
    <row r="943" spans="1:22" ht="45.75" customHeight="1" x14ac:dyDescent="0.25">
      <c r="A943" s="35">
        <v>6</v>
      </c>
      <c r="B943" s="18" t="s">
        <v>914</v>
      </c>
      <c r="C943" s="35" t="s">
        <v>1225</v>
      </c>
      <c r="D943" s="35">
        <v>1986</v>
      </c>
      <c r="E943" s="35" t="s">
        <v>22</v>
      </c>
      <c r="F943" s="35" t="s">
        <v>87</v>
      </c>
      <c r="G943" s="10">
        <v>5</v>
      </c>
      <c r="H943" s="10">
        <v>3</v>
      </c>
      <c r="I943" s="73">
        <v>4510</v>
      </c>
      <c r="J943" s="73">
        <v>2879.5</v>
      </c>
      <c r="K943" s="73">
        <v>2879.5</v>
      </c>
      <c r="L943" s="73">
        <v>129</v>
      </c>
      <c r="M943" s="73">
        <f t="shared" si="232"/>
        <v>826641</v>
      </c>
      <c r="N943" s="73">
        <v>0</v>
      </c>
      <c r="O943" s="73">
        <v>0</v>
      </c>
      <c r="P943" s="73">
        <v>0</v>
      </c>
      <c r="Q943" s="73">
        <f>'Таблица 3 '!C941</f>
        <v>826641</v>
      </c>
      <c r="R943" s="73">
        <f t="shared" si="233"/>
        <v>826641</v>
      </c>
      <c r="S943" s="73">
        <v>0</v>
      </c>
      <c r="T943" s="73" t="s">
        <v>1229</v>
      </c>
      <c r="U943" s="73" t="s">
        <v>1229</v>
      </c>
      <c r="V943" s="74">
        <v>2019</v>
      </c>
    </row>
    <row r="944" spans="1:22" s="9" customFormat="1" ht="30.75" customHeight="1" x14ac:dyDescent="0.25">
      <c r="A944" s="45" t="s">
        <v>368</v>
      </c>
      <c r="B944" s="45"/>
      <c r="C944" s="56" t="s">
        <v>226</v>
      </c>
      <c r="D944" s="56" t="s">
        <v>226</v>
      </c>
      <c r="E944" s="56" t="s">
        <v>226</v>
      </c>
      <c r="F944" s="56" t="s">
        <v>226</v>
      </c>
      <c r="G944" s="21" t="s">
        <v>226</v>
      </c>
      <c r="H944" s="21" t="s">
        <v>226</v>
      </c>
      <c r="I944" s="72">
        <f>I945</f>
        <v>39783.46</v>
      </c>
      <c r="J944" s="72">
        <f t="shared" ref="J944:S944" si="238">J945</f>
        <v>31119.860000000004</v>
      </c>
      <c r="K944" s="72">
        <f t="shared" si="238"/>
        <v>26402.35</v>
      </c>
      <c r="L944" s="72">
        <f t="shared" si="238"/>
        <v>1178</v>
      </c>
      <c r="M944" s="72">
        <f t="shared" si="238"/>
        <v>9240875.4500000011</v>
      </c>
      <c r="N944" s="72">
        <f t="shared" si="238"/>
        <v>0</v>
      </c>
      <c r="O944" s="72">
        <f t="shared" si="238"/>
        <v>0</v>
      </c>
      <c r="P944" s="72">
        <f t="shared" si="238"/>
        <v>0</v>
      </c>
      <c r="Q944" s="72">
        <f t="shared" si="238"/>
        <v>9240875.4500000011</v>
      </c>
      <c r="R944" s="72">
        <f t="shared" si="238"/>
        <v>9240875.4500000011</v>
      </c>
      <c r="S944" s="72">
        <f t="shared" si="238"/>
        <v>0</v>
      </c>
      <c r="T944" s="72" t="s">
        <v>22</v>
      </c>
      <c r="U944" s="72" t="s">
        <v>22</v>
      </c>
      <c r="V944" s="75" t="s">
        <v>22</v>
      </c>
    </row>
    <row r="945" spans="1:22" s="9" customFormat="1" ht="30.75" customHeight="1" x14ac:dyDescent="0.25">
      <c r="A945" s="45" t="s">
        <v>775</v>
      </c>
      <c r="B945" s="45"/>
      <c r="C945" s="56" t="s">
        <v>226</v>
      </c>
      <c r="D945" s="56" t="s">
        <v>226</v>
      </c>
      <c r="E945" s="56" t="s">
        <v>226</v>
      </c>
      <c r="F945" s="56" t="s">
        <v>226</v>
      </c>
      <c r="G945" s="21" t="s">
        <v>226</v>
      </c>
      <c r="H945" s="21" t="s">
        <v>226</v>
      </c>
      <c r="I945" s="72">
        <f>SUM(I946:I955)</f>
        <v>39783.46</v>
      </c>
      <c r="J945" s="72">
        <f t="shared" ref="J945:S945" si="239">SUM(J946:J955)</f>
        <v>31119.860000000004</v>
      </c>
      <c r="K945" s="72">
        <f t="shared" si="239"/>
        <v>26402.35</v>
      </c>
      <c r="L945" s="72">
        <f t="shared" si="239"/>
        <v>1178</v>
      </c>
      <c r="M945" s="72">
        <f t="shared" si="239"/>
        <v>9240875.4500000011</v>
      </c>
      <c r="N945" s="72">
        <f t="shared" si="239"/>
        <v>0</v>
      </c>
      <c r="O945" s="72">
        <f t="shared" si="239"/>
        <v>0</v>
      </c>
      <c r="P945" s="72">
        <f t="shared" si="239"/>
        <v>0</v>
      </c>
      <c r="Q945" s="72">
        <f t="shared" si="239"/>
        <v>9240875.4500000011</v>
      </c>
      <c r="R945" s="72">
        <f t="shared" si="239"/>
        <v>9240875.4500000011</v>
      </c>
      <c r="S945" s="72">
        <f t="shared" si="239"/>
        <v>0</v>
      </c>
      <c r="T945" s="72" t="s">
        <v>22</v>
      </c>
      <c r="U945" s="72" t="s">
        <v>22</v>
      </c>
      <c r="V945" s="75" t="s">
        <v>22</v>
      </c>
    </row>
    <row r="946" spans="1:22" ht="42.75" customHeight="1" x14ac:dyDescent="0.25">
      <c r="A946" s="35">
        <v>1</v>
      </c>
      <c r="B946" s="18" t="s">
        <v>765</v>
      </c>
      <c r="C946" s="35" t="s">
        <v>681</v>
      </c>
      <c r="D946" s="35">
        <v>1970</v>
      </c>
      <c r="E946" s="35" t="s">
        <v>226</v>
      </c>
      <c r="F946" s="35" t="s">
        <v>495</v>
      </c>
      <c r="G946" s="10">
        <v>5</v>
      </c>
      <c r="H946" s="10">
        <v>4</v>
      </c>
      <c r="I946" s="73">
        <v>4297</v>
      </c>
      <c r="J946" s="73">
        <v>3141</v>
      </c>
      <c r="K946" s="73">
        <v>3141</v>
      </c>
      <c r="L946" s="73">
        <v>136</v>
      </c>
      <c r="M946" s="73">
        <f t="shared" si="232"/>
        <v>1601641.2000000002</v>
      </c>
      <c r="N946" s="73">
        <v>0</v>
      </c>
      <c r="O946" s="73">
        <v>0</v>
      </c>
      <c r="P946" s="73">
        <v>0</v>
      </c>
      <c r="Q946" s="73">
        <f>'Таблица 3 '!C944</f>
        <v>1601641.2000000002</v>
      </c>
      <c r="R946" s="73">
        <f t="shared" si="233"/>
        <v>1601641.2000000002</v>
      </c>
      <c r="S946" s="73">
        <v>0</v>
      </c>
      <c r="T946" s="73" t="s">
        <v>1229</v>
      </c>
      <c r="U946" s="73" t="s">
        <v>1229</v>
      </c>
      <c r="V946" s="74" t="s">
        <v>693</v>
      </c>
    </row>
    <row r="947" spans="1:22" ht="42.75" customHeight="1" x14ac:dyDescent="0.25">
      <c r="A947" s="35">
        <v>2</v>
      </c>
      <c r="B947" s="18" t="s">
        <v>766</v>
      </c>
      <c r="C947" s="35" t="s">
        <v>681</v>
      </c>
      <c r="D947" s="35">
        <v>1964</v>
      </c>
      <c r="E947" s="35">
        <v>2009</v>
      </c>
      <c r="F947" s="35" t="s">
        <v>776</v>
      </c>
      <c r="G947" s="10">
        <v>4</v>
      </c>
      <c r="H947" s="10">
        <v>3</v>
      </c>
      <c r="I947" s="73">
        <v>2665.3</v>
      </c>
      <c r="J947" s="73">
        <v>1678.7</v>
      </c>
      <c r="K947" s="73">
        <v>1626.9</v>
      </c>
      <c r="L947" s="73">
        <v>88</v>
      </c>
      <c r="M947" s="73">
        <f t="shared" si="232"/>
        <v>713498.4</v>
      </c>
      <c r="N947" s="73">
        <v>0</v>
      </c>
      <c r="O947" s="73">
        <v>0</v>
      </c>
      <c r="P947" s="73">
        <v>0</v>
      </c>
      <c r="Q947" s="73">
        <f>'Таблица 3 '!C945</f>
        <v>713498.4</v>
      </c>
      <c r="R947" s="73">
        <f t="shared" si="233"/>
        <v>713498.4</v>
      </c>
      <c r="S947" s="73">
        <v>0</v>
      </c>
      <c r="T947" s="73" t="s">
        <v>1229</v>
      </c>
      <c r="U947" s="73" t="s">
        <v>1229</v>
      </c>
      <c r="V947" s="74" t="s">
        <v>693</v>
      </c>
    </row>
    <row r="948" spans="1:22" ht="42.75" customHeight="1" x14ac:dyDescent="0.25">
      <c r="A948" s="35">
        <v>3</v>
      </c>
      <c r="B948" s="18" t="s">
        <v>767</v>
      </c>
      <c r="C948" s="35" t="s">
        <v>681</v>
      </c>
      <c r="D948" s="35">
        <v>1966</v>
      </c>
      <c r="E948" s="35">
        <v>2008</v>
      </c>
      <c r="F948" s="35" t="s">
        <v>776</v>
      </c>
      <c r="G948" s="10">
        <v>4</v>
      </c>
      <c r="H948" s="10">
        <v>3</v>
      </c>
      <c r="I948" s="73">
        <v>2688.72</v>
      </c>
      <c r="J948" s="73">
        <v>1474.22</v>
      </c>
      <c r="K948" s="73">
        <v>1444.72</v>
      </c>
      <c r="L948" s="73">
        <v>56</v>
      </c>
      <c r="M948" s="73">
        <f t="shared" si="232"/>
        <v>588819.6</v>
      </c>
      <c r="N948" s="73">
        <v>0</v>
      </c>
      <c r="O948" s="73">
        <v>0</v>
      </c>
      <c r="P948" s="73">
        <v>0</v>
      </c>
      <c r="Q948" s="73">
        <f>'Таблица 3 '!C946</f>
        <v>588819.6</v>
      </c>
      <c r="R948" s="73">
        <f t="shared" si="233"/>
        <v>588819.6</v>
      </c>
      <c r="S948" s="73">
        <v>0</v>
      </c>
      <c r="T948" s="73" t="s">
        <v>1229</v>
      </c>
      <c r="U948" s="73" t="s">
        <v>1229</v>
      </c>
      <c r="V948" s="74" t="s">
        <v>693</v>
      </c>
    </row>
    <row r="949" spans="1:22" ht="42.75" customHeight="1" x14ac:dyDescent="0.25">
      <c r="A949" s="35">
        <v>4</v>
      </c>
      <c r="B949" s="18" t="s">
        <v>768</v>
      </c>
      <c r="C949" s="35" t="s">
        <v>681</v>
      </c>
      <c r="D949" s="35">
        <v>1983</v>
      </c>
      <c r="E949" s="35" t="s">
        <v>226</v>
      </c>
      <c r="F949" s="35" t="s">
        <v>87</v>
      </c>
      <c r="G949" s="10">
        <v>5</v>
      </c>
      <c r="H949" s="10">
        <v>4</v>
      </c>
      <c r="I949" s="73">
        <v>3823.5</v>
      </c>
      <c r="J949" s="73">
        <v>2883.2</v>
      </c>
      <c r="K949" s="73">
        <v>2468.5</v>
      </c>
      <c r="L949" s="73">
        <v>125</v>
      </c>
      <c r="M949" s="73">
        <f t="shared" si="232"/>
        <v>1237153.2</v>
      </c>
      <c r="N949" s="73">
        <v>0</v>
      </c>
      <c r="O949" s="73">
        <v>0</v>
      </c>
      <c r="P949" s="73">
        <v>0</v>
      </c>
      <c r="Q949" s="73">
        <f>'Таблица 3 '!C947</f>
        <v>1237153.2</v>
      </c>
      <c r="R949" s="73">
        <f t="shared" si="233"/>
        <v>1237153.2</v>
      </c>
      <c r="S949" s="73">
        <v>0</v>
      </c>
      <c r="T949" s="73" t="s">
        <v>1229</v>
      </c>
      <c r="U949" s="73" t="s">
        <v>1229</v>
      </c>
      <c r="V949" s="74" t="s">
        <v>693</v>
      </c>
    </row>
    <row r="950" spans="1:22" ht="42.75" customHeight="1" x14ac:dyDescent="0.25">
      <c r="A950" s="35">
        <v>5</v>
      </c>
      <c r="B950" s="18" t="s">
        <v>769</v>
      </c>
      <c r="C950" s="35" t="s">
        <v>681</v>
      </c>
      <c r="D950" s="35">
        <v>1987</v>
      </c>
      <c r="E950" s="35" t="s">
        <v>22</v>
      </c>
      <c r="F950" s="35" t="s">
        <v>414</v>
      </c>
      <c r="G950" s="10">
        <v>5</v>
      </c>
      <c r="H950" s="10">
        <v>4</v>
      </c>
      <c r="I950" s="73">
        <v>5388</v>
      </c>
      <c r="J950" s="73">
        <v>4134.3</v>
      </c>
      <c r="K950" s="73">
        <v>333.1</v>
      </c>
      <c r="L950" s="73">
        <v>79</v>
      </c>
      <c r="M950" s="73">
        <f t="shared" si="232"/>
        <v>301372</v>
      </c>
      <c r="N950" s="73">
        <v>0</v>
      </c>
      <c r="O950" s="73">
        <v>0</v>
      </c>
      <c r="P950" s="73">
        <v>0</v>
      </c>
      <c r="Q950" s="73">
        <f>'Таблица 3 '!C948</f>
        <v>301372</v>
      </c>
      <c r="R950" s="73">
        <f t="shared" si="233"/>
        <v>301372</v>
      </c>
      <c r="S950" s="73">
        <v>0</v>
      </c>
      <c r="T950" s="73" t="s">
        <v>1229</v>
      </c>
      <c r="U950" s="73" t="s">
        <v>1229</v>
      </c>
      <c r="V950" s="74" t="s">
        <v>777</v>
      </c>
    </row>
    <row r="951" spans="1:22" ht="42.75" customHeight="1" x14ac:dyDescent="0.25">
      <c r="A951" s="35">
        <v>6</v>
      </c>
      <c r="B951" s="18" t="s">
        <v>770</v>
      </c>
      <c r="C951" s="35" t="s">
        <v>681</v>
      </c>
      <c r="D951" s="35">
        <v>1981</v>
      </c>
      <c r="E951" s="35" t="s">
        <v>226</v>
      </c>
      <c r="F951" s="35" t="s">
        <v>495</v>
      </c>
      <c r="G951" s="10">
        <v>5</v>
      </c>
      <c r="H951" s="10">
        <v>4</v>
      </c>
      <c r="I951" s="73">
        <v>4466.24</v>
      </c>
      <c r="J951" s="73">
        <v>3188.54</v>
      </c>
      <c r="K951" s="73">
        <v>3138.74</v>
      </c>
      <c r="L951" s="73">
        <v>132</v>
      </c>
      <c r="M951" s="73">
        <f t="shared" si="232"/>
        <v>782167.2</v>
      </c>
      <c r="N951" s="73">
        <v>0</v>
      </c>
      <c r="O951" s="73">
        <v>0</v>
      </c>
      <c r="P951" s="73">
        <v>0</v>
      </c>
      <c r="Q951" s="73">
        <f>'Таблица 3 '!C949</f>
        <v>782167.2</v>
      </c>
      <c r="R951" s="73">
        <f t="shared" si="233"/>
        <v>782167.2</v>
      </c>
      <c r="S951" s="73">
        <v>0</v>
      </c>
      <c r="T951" s="73" t="s">
        <v>1229</v>
      </c>
      <c r="U951" s="73" t="s">
        <v>1229</v>
      </c>
      <c r="V951" s="74" t="s">
        <v>693</v>
      </c>
    </row>
    <row r="952" spans="1:22" ht="42.75" customHeight="1" x14ac:dyDescent="0.25">
      <c r="A952" s="35">
        <v>7</v>
      </c>
      <c r="B952" s="18" t="s">
        <v>771</v>
      </c>
      <c r="C952" s="35" t="s">
        <v>681</v>
      </c>
      <c r="D952" s="35">
        <v>1990</v>
      </c>
      <c r="E952" s="35" t="s">
        <v>226</v>
      </c>
      <c r="F952" s="35" t="s">
        <v>495</v>
      </c>
      <c r="G952" s="10">
        <v>5</v>
      </c>
      <c r="H952" s="10">
        <v>3</v>
      </c>
      <c r="I952" s="73">
        <v>4716.62</v>
      </c>
      <c r="J952" s="73">
        <v>3582.22</v>
      </c>
      <c r="K952" s="73">
        <v>3582.22</v>
      </c>
      <c r="L952" s="73">
        <v>128</v>
      </c>
      <c r="M952" s="73">
        <f t="shared" si="232"/>
        <v>1689409.2000000002</v>
      </c>
      <c r="N952" s="73">
        <v>0</v>
      </c>
      <c r="O952" s="73">
        <v>0</v>
      </c>
      <c r="P952" s="73">
        <v>0</v>
      </c>
      <c r="Q952" s="73">
        <f>'Таблица 3 '!C950</f>
        <v>1689409.2000000002</v>
      </c>
      <c r="R952" s="73">
        <f t="shared" si="233"/>
        <v>1689409.2000000002</v>
      </c>
      <c r="S952" s="73">
        <v>0</v>
      </c>
      <c r="T952" s="73" t="s">
        <v>1229</v>
      </c>
      <c r="U952" s="73" t="s">
        <v>1229</v>
      </c>
      <c r="V952" s="74" t="s">
        <v>693</v>
      </c>
    </row>
    <row r="953" spans="1:22" ht="42.75" customHeight="1" x14ac:dyDescent="0.25">
      <c r="A953" s="35">
        <v>8</v>
      </c>
      <c r="B953" s="18" t="s">
        <v>772</v>
      </c>
      <c r="C953" s="35" t="s">
        <v>681</v>
      </c>
      <c r="D953" s="35">
        <v>1975</v>
      </c>
      <c r="E953" s="35">
        <v>2008</v>
      </c>
      <c r="F953" s="35" t="s">
        <v>495</v>
      </c>
      <c r="G953" s="10">
        <v>5</v>
      </c>
      <c r="H953" s="10">
        <v>8</v>
      </c>
      <c r="I953" s="73">
        <v>6287.08</v>
      </c>
      <c r="J953" s="73">
        <v>6055.63</v>
      </c>
      <c r="K953" s="73">
        <v>5865.47</v>
      </c>
      <c r="L953" s="73">
        <v>259</v>
      </c>
      <c r="M953" s="73">
        <f t="shared" si="232"/>
        <v>1443890.65</v>
      </c>
      <c r="N953" s="73">
        <v>0</v>
      </c>
      <c r="O953" s="73">
        <v>0</v>
      </c>
      <c r="P953" s="73">
        <v>0</v>
      </c>
      <c r="Q953" s="73">
        <f>'Таблица 3 '!C951</f>
        <v>1443890.65</v>
      </c>
      <c r="R953" s="73">
        <f t="shared" si="233"/>
        <v>1443890.65</v>
      </c>
      <c r="S953" s="73">
        <v>0</v>
      </c>
      <c r="T953" s="73" t="s">
        <v>1229</v>
      </c>
      <c r="U953" s="73" t="s">
        <v>1229</v>
      </c>
      <c r="V953" s="74" t="s">
        <v>778</v>
      </c>
    </row>
    <row r="954" spans="1:22" ht="42.75" customHeight="1" x14ac:dyDescent="0.25">
      <c r="A954" s="35">
        <v>9</v>
      </c>
      <c r="B954" s="18" t="s">
        <v>773</v>
      </c>
      <c r="C954" s="35" t="s">
        <v>681</v>
      </c>
      <c r="D954" s="35">
        <v>1939</v>
      </c>
      <c r="E954" s="35">
        <v>2009</v>
      </c>
      <c r="F954" s="35" t="s">
        <v>495</v>
      </c>
      <c r="G954" s="10">
        <v>4</v>
      </c>
      <c r="H954" s="10">
        <v>3</v>
      </c>
      <c r="I954" s="73">
        <v>2093.6999999999998</v>
      </c>
      <c r="J954" s="73">
        <v>1923.65</v>
      </c>
      <c r="K954" s="73">
        <v>1743.3</v>
      </c>
      <c r="L954" s="73">
        <v>52</v>
      </c>
      <c r="M954" s="73">
        <f t="shared" si="232"/>
        <v>433252</v>
      </c>
      <c r="N954" s="73">
        <v>0</v>
      </c>
      <c r="O954" s="73">
        <v>0</v>
      </c>
      <c r="P954" s="73">
        <v>0</v>
      </c>
      <c r="Q954" s="73">
        <f>'Таблица 3 '!C952</f>
        <v>433252</v>
      </c>
      <c r="R954" s="73">
        <f t="shared" si="233"/>
        <v>433252</v>
      </c>
      <c r="S954" s="73">
        <v>0</v>
      </c>
      <c r="T954" s="73" t="s">
        <v>1229</v>
      </c>
      <c r="U954" s="73" t="s">
        <v>1229</v>
      </c>
      <c r="V954" s="74" t="s">
        <v>694</v>
      </c>
    </row>
    <row r="955" spans="1:22" ht="42.75" customHeight="1" x14ac:dyDescent="0.25">
      <c r="A955" s="35">
        <v>10</v>
      </c>
      <c r="B955" s="18" t="s">
        <v>774</v>
      </c>
      <c r="C955" s="35" t="s">
        <v>681</v>
      </c>
      <c r="D955" s="35"/>
      <c r="E955" s="35" t="s">
        <v>226</v>
      </c>
      <c r="F955" s="35" t="s">
        <v>495</v>
      </c>
      <c r="G955" s="10">
        <v>5</v>
      </c>
      <c r="H955" s="10">
        <v>4</v>
      </c>
      <c r="I955" s="73">
        <v>3357.3</v>
      </c>
      <c r="J955" s="73">
        <v>3058.4</v>
      </c>
      <c r="K955" s="73">
        <v>3058.4</v>
      </c>
      <c r="L955" s="73">
        <v>123</v>
      </c>
      <c r="M955" s="73">
        <f t="shared" si="232"/>
        <v>449672</v>
      </c>
      <c r="N955" s="73">
        <v>0</v>
      </c>
      <c r="O955" s="73">
        <v>0</v>
      </c>
      <c r="P955" s="73">
        <v>0</v>
      </c>
      <c r="Q955" s="73">
        <f>'Таблица 3 '!C953</f>
        <v>449672</v>
      </c>
      <c r="R955" s="73">
        <f t="shared" si="233"/>
        <v>449672</v>
      </c>
      <c r="S955" s="73">
        <v>0</v>
      </c>
      <c r="T955" s="73" t="s">
        <v>1229</v>
      </c>
      <c r="U955" s="73" t="s">
        <v>1229</v>
      </c>
      <c r="V955" s="74" t="s">
        <v>777</v>
      </c>
    </row>
    <row r="956" spans="1:22" s="9" customFormat="1" ht="34.5" customHeight="1" x14ac:dyDescent="0.25">
      <c r="A956" s="45" t="s">
        <v>370</v>
      </c>
      <c r="B956" s="45"/>
      <c r="C956" s="56" t="s">
        <v>226</v>
      </c>
      <c r="D956" s="56" t="s">
        <v>226</v>
      </c>
      <c r="E956" s="56" t="s">
        <v>226</v>
      </c>
      <c r="F956" s="56" t="s">
        <v>226</v>
      </c>
      <c r="G956" s="21" t="s">
        <v>226</v>
      </c>
      <c r="H956" s="21" t="s">
        <v>226</v>
      </c>
      <c r="I956" s="72">
        <f>I957</f>
        <v>14550</v>
      </c>
      <c r="J956" s="72">
        <f t="shared" ref="J956:S956" si="240">J957</f>
        <v>13756.5</v>
      </c>
      <c r="K956" s="72">
        <f t="shared" si="240"/>
        <v>13026.399999999998</v>
      </c>
      <c r="L956" s="72">
        <f t="shared" si="240"/>
        <v>462</v>
      </c>
      <c r="M956" s="72">
        <f t="shared" si="240"/>
        <v>2980781</v>
      </c>
      <c r="N956" s="72">
        <f t="shared" si="240"/>
        <v>0</v>
      </c>
      <c r="O956" s="72">
        <f t="shared" si="240"/>
        <v>0</v>
      </c>
      <c r="P956" s="72">
        <f t="shared" si="240"/>
        <v>0</v>
      </c>
      <c r="Q956" s="72">
        <f t="shared" si="240"/>
        <v>2980781</v>
      </c>
      <c r="R956" s="72">
        <f t="shared" si="240"/>
        <v>2980781</v>
      </c>
      <c r="S956" s="72">
        <f t="shared" si="240"/>
        <v>0</v>
      </c>
      <c r="T956" s="72" t="s">
        <v>22</v>
      </c>
      <c r="U956" s="72" t="s">
        <v>22</v>
      </c>
      <c r="V956" s="75" t="s">
        <v>22</v>
      </c>
    </row>
    <row r="957" spans="1:22" s="9" customFormat="1" ht="32.25" customHeight="1" x14ac:dyDescent="0.25">
      <c r="A957" s="45" t="s">
        <v>574</v>
      </c>
      <c r="B957" s="45"/>
      <c r="C957" s="56" t="s">
        <v>226</v>
      </c>
      <c r="D957" s="56" t="s">
        <v>226</v>
      </c>
      <c r="E957" s="56" t="s">
        <v>226</v>
      </c>
      <c r="F957" s="56" t="s">
        <v>226</v>
      </c>
      <c r="G957" s="21" t="s">
        <v>226</v>
      </c>
      <c r="H957" s="21" t="s">
        <v>226</v>
      </c>
      <c r="I957" s="72">
        <f>I958+I960+I961+I962+I963+I964</f>
        <v>14550</v>
      </c>
      <c r="J957" s="72">
        <f>J958+J960+J961+J962+J963+J964</f>
        <v>13756.5</v>
      </c>
      <c r="K957" s="72">
        <f>K958+K960+K961+K962+K963+K964</f>
        <v>13026.399999999998</v>
      </c>
      <c r="L957" s="72">
        <f>L958+L960+L961+L962+L963+L964</f>
        <v>462</v>
      </c>
      <c r="M957" s="72">
        <f>SUM(M958:M964)</f>
        <v>2980781</v>
      </c>
      <c r="N957" s="72">
        <f t="shared" ref="N957:S957" si="241">SUM(N958:N964)</f>
        <v>0</v>
      </c>
      <c r="O957" s="72">
        <f t="shared" si="241"/>
        <v>0</v>
      </c>
      <c r="P957" s="72">
        <f t="shared" si="241"/>
        <v>0</v>
      </c>
      <c r="Q957" s="72">
        <f t="shared" si="241"/>
        <v>2980781</v>
      </c>
      <c r="R957" s="72">
        <f t="shared" si="241"/>
        <v>2980781</v>
      </c>
      <c r="S957" s="72">
        <f t="shared" si="241"/>
        <v>0</v>
      </c>
      <c r="T957" s="72" t="s">
        <v>22</v>
      </c>
      <c r="U957" s="72" t="s">
        <v>22</v>
      </c>
      <c r="V957" s="75" t="s">
        <v>22</v>
      </c>
    </row>
    <row r="958" spans="1:22" ht="45.75" customHeight="1" x14ac:dyDescent="0.25">
      <c r="A958" s="35">
        <v>1</v>
      </c>
      <c r="B958" s="18" t="s">
        <v>750</v>
      </c>
      <c r="C958" s="35" t="s">
        <v>681</v>
      </c>
      <c r="D958" s="35">
        <v>1984</v>
      </c>
      <c r="E958" s="35" t="s">
        <v>22</v>
      </c>
      <c r="F958" s="35" t="s">
        <v>495</v>
      </c>
      <c r="G958" s="10">
        <v>6</v>
      </c>
      <c r="H958" s="10">
        <v>6</v>
      </c>
      <c r="I958" s="73">
        <v>4813</v>
      </c>
      <c r="J958" s="73">
        <v>4813</v>
      </c>
      <c r="K958" s="73">
        <v>4119.8999999999996</v>
      </c>
      <c r="L958" s="73">
        <v>146</v>
      </c>
      <c r="M958" s="73">
        <f t="shared" si="232"/>
        <v>638935</v>
      </c>
      <c r="N958" s="73">
        <v>0</v>
      </c>
      <c r="O958" s="73">
        <v>0</v>
      </c>
      <c r="P958" s="73">
        <v>0</v>
      </c>
      <c r="Q958" s="73">
        <f>'Таблица 3 '!C956</f>
        <v>638935</v>
      </c>
      <c r="R958" s="73">
        <f t="shared" si="233"/>
        <v>638935</v>
      </c>
      <c r="S958" s="73">
        <v>0</v>
      </c>
      <c r="T958" s="73" t="s">
        <v>1229</v>
      </c>
      <c r="U958" s="73" t="s">
        <v>1229</v>
      </c>
      <c r="V958" s="74" t="s">
        <v>694</v>
      </c>
    </row>
    <row r="959" spans="1:22" ht="45.75" customHeight="1" x14ac:dyDescent="0.25">
      <c r="A959" s="35"/>
      <c r="B959" s="18" t="s">
        <v>750</v>
      </c>
      <c r="C959" s="35" t="s">
        <v>681</v>
      </c>
      <c r="D959" s="35">
        <v>1984</v>
      </c>
      <c r="E959" s="35" t="s">
        <v>22</v>
      </c>
      <c r="F959" s="35" t="s">
        <v>495</v>
      </c>
      <c r="G959" s="10">
        <v>6</v>
      </c>
      <c r="H959" s="10">
        <v>6</v>
      </c>
      <c r="I959" s="73">
        <v>4813</v>
      </c>
      <c r="J959" s="73">
        <v>4813</v>
      </c>
      <c r="K959" s="73">
        <v>4119.8999999999996</v>
      </c>
      <c r="L959" s="73">
        <v>146</v>
      </c>
      <c r="M959" s="73">
        <f t="shared" si="232"/>
        <v>-638935</v>
      </c>
      <c r="N959" s="73">
        <v>0</v>
      </c>
      <c r="O959" s="73">
        <v>0</v>
      </c>
      <c r="P959" s="73">
        <v>0</v>
      </c>
      <c r="Q959" s="73">
        <f>'Таблица 3 '!C957</f>
        <v>-638935</v>
      </c>
      <c r="R959" s="73">
        <f t="shared" si="233"/>
        <v>-638935</v>
      </c>
      <c r="S959" s="73">
        <v>0</v>
      </c>
      <c r="T959" s="73" t="s">
        <v>1229</v>
      </c>
      <c r="U959" s="73" t="s">
        <v>1229</v>
      </c>
      <c r="V959" s="74" t="s">
        <v>694</v>
      </c>
    </row>
    <row r="960" spans="1:22" ht="45.75" customHeight="1" x14ac:dyDescent="0.25">
      <c r="A960" s="35">
        <v>2</v>
      </c>
      <c r="B960" s="18" t="s">
        <v>751</v>
      </c>
      <c r="C960" s="35" t="s">
        <v>681</v>
      </c>
      <c r="D960" s="35">
        <v>1987</v>
      </c>
      <c r="E960" s="35" t="s">
        <v>22</v>
      </c>
      <c r="F960" s="35" t="s">
        <v>495</v>
      </c>
      <c r="G960" s="10">
        <v>5</v>
      </c>
      <c r="H960" s="10">
        <v>5</v>
      </c>
      <c r="I960" s="73">
        <v>3040</v>
      </c>
      <c r="J960" s="73">
        <v>2973.2</v>
      </c>
      <c r="K960" s="73">
        <v>2936.2</v>
      </c>
      <c r="L960" s="73">
        <v>117</v>
      </c>
      <c r="M960" s="73">
        <f t="shared" si="232"/>
        <v>1325962</v>
      </c>
      <c r="N960" s="73">
        <v>0</v>
      </c>
      <c r="O960" s="73">
        <v>0</v>
      </c>
      <c r="P960" s="73">
        <v>0</v>
      </c>
      <c r="Q960" s="73">
        <f>'Таблица 3 '!C958</f>
        <v>1325962</v>
      </c>
      <c r="R960" s="73">
        <f t="shared" si="233"/>
        <v>1325962</v>
      </c>
      <c r="S960" s="73">
        <v>0</v>
      </c>
      <c r="T960" s="73" t="s">
        <v>1229</v>
      </c>
      <c r="U960" s="73" t="s">
        <v>1229</v>
      </c>
      <c r="V960" s="74" t="s">
        <v>693</v>
      </c>
    </row>
    <row r="961" spans="1:22" ht="45.75" customHeight="1" x14ac:dyDescent="0.25">
      <c r="A961" s="35">
        <v>3</v>
      </c>
      <c r="B961" s="18" t="s">
        <v>752</v>
      </c>
      <c r="C961" s="35" t="s">
        <v>681</v>
      </c>
      <c r="D961" s="35">
        <v>1993</v>
      </c>
      <c r="E961" s="35" t="s">
        <v>22</v>
      </c>
      <c r="F961" s="35" t="s">
        <v>495</v>
      </c>
      <c r="G961" s="10">
        <v>3</v>
      </c>
      <c r="H961" s="10">
        <v>3</v>
      </c>
      <c r="I961" s="73">
        <v>2055</v>
      </c>
      <c r="J961" s="73">
        <v>1865.2</v>
      </c>
      <c r="K961" s="73">
        <v>1865.2</v>
      </c>
      <c r="L961" s="73">
        <v>51</v>
      </c>
      <c r="M961" s="73">
        <f t="shared" si="232"/>
        <v>602188</v>
      </c>
      <c r="N961" s="73">
        <v>0</v>
      </c>
      <c r="O961" s="73">
        <v>0</v>
      </c>
      <c r="P961" s="73">
        <v>0</v>
      </c>
      <c r="Q961" s="73">
        <f>'Таблица 3 '!C959</f>
        <v>602188</v>
      </c>
      <c r="R961" s="73">
        <f t="shared" si="233"/>
        <v>602188</v>
      </c>
      <c r="S961" s="73">
        <v>0</v>
      </c>
      <c r="T961" s="73" t="s">
        <v>1229</v>
      </c>
      <c r="U961" s="73" t="s">
        <v>1229</v>
      </c>
      <c r="V961" s="74" t="s">
        <v>694</v>
      </c>
    </row>
    <row r="962" spans="1:22" ht="45.75" customHeight="1" x14ac:dyDescent="0.25">
      <c r="A962" s="35">
        <v>4</v>
      </c>
      <c r="B962" s="18" t="s">
        <v>753</v>
      </c>
      <c r="C962" s="35" t="s">
        <v>681</v>
      </c>
      <c r="D962" s="35">
        <v>1978</v>
      </c>
      <c r="E962" s="35" t="s">
        <v>22</v>
      </c>
      <c r="F962" s="35" t="s">
        <v>399</v>
      </c>
      <c r="G962" s="10">
        <v>2</v>
      </c>
      <c r="H962" s="10">
        <v>2</v>
      </c>
      <c r="I962" s="73">
        <v>636</v>
      </c>
      <c r="J962" s="73">
        <v>580.6</v>
      </c>
      <c r="K962" s="73">
        <v>580.6</v>
      </c>
      <c r="L962" s="73">
        <v>18</v>
      </c>
      <c r="M962" s="73">
        <f t="shared" si="232"/>
        <v>43547</v>
      </c>
      <c r="N962" s="73">
        <v>0</v>
      </c>
      <c r="O962" s="73">
        <v>0</v>
      </c>
      <c r="P962" s="73">
        <v>0</v>
      </c>
      <c r="Q962" s="73">
        <f>'Таблица 3 '!C960</f>
        <v>43547</v>
      </c>
      <c r="R962" s="73">
        <f t="shared" si="233"/>
        <v>43547</v>
      </c>
      <c r="S962" s="73">
        <v>0</v>
      </c>
      <c r="T962" s="73" t="s">
        <v>1229</v>
      </c>
      <c r="U962" s="73" t="s">
        <v>1229</v>
      </c>
      <c r="V962" s="74" t="s">
        <v>693</v>
      </c>
    </row>
    <row r="963" spans="1:22" ht="45.75" customHeight="1" x14ac:dyDescent="0.25">
      <c r="A963" s="35">
        <v>5</v>
      </c>
      <c r="B963" s="18" t="s">
        <v>754</v>
      </c>
      <c r="C963" s="35" t="s">
        <v>681</v>
      </c>
      <c r="D963" s="35">
        <v>1997</v>
      </c>
      <c r="E963" s="35" t="s">
        <v>22</v>
      </c>
      <c r="F963" s="35" t="s">
        <v>495</v>
      </c>
      <c r="G963" s="10">
        <v>5</v>
      </c>
      <c r="H963" s="10">
        <v>5</v>
      </c>
      <c r="I963" s="73">
        <v>3198</v>
      </c>
      <c r="J963" s="73">
        <v>2780.7</v>
      </c>
      <c r="K963" s="73">
        <v>2780.7</v>
      </c>
      <c r="L963" s="73">
        <v>97</v>
      </c>
      <c r="M963" s="73">
        <f t="shared" si="232"/>
        <v>894302</v>
      </c>
      <c r="N963" s="73">
        <v>0</v>
      </c>
      <c r="O963" s="73">
        <v>0</v>
      </c>
      <c r="P963" s="73">
        <v>0</v>
      </c>
      <c r="Q963" s="73">
        <f>'Таблица 3 '!C961</f>
        <v>894302</v>
      </c>
      <c r="R963" s="73">
        <f t="shared" si="233"/>
        <v>894302</v>
      </c>
      <c r="S963" s="73">
        <v>0</v>
      </c>
      <c r="T963" s="73" t="s">
        <v>1229</v>
      </c>
      <c r="U963" s="73" t="s">
        <v>1229</v>
      </c>
      <c r="V963" s="74" t="s">
        <v>694</v>
      </c>
    </row>
    <row r="964" spans="1:22" ht="45.75" customHeight="1" x14ac:dyDescent="0.25">
      <c r="A964" s="35">
        <v>6</v>
      </c>
      <c r="B964" s="18" t="s">
        <v>755</v>
      </c>
      <c r="C964" s="35" t="s">
        <v>681</v>
      </c>
      <c r="D964" s="35">
        <v>1973</v>
      </c>
      <c r="E964" s="35" t="s">
        <v>22</v>
      </c>
      <c r="F964" s="35" t="s">
        <v>399</v>
      </c>
      <c r="G964" s="10">
        <v>2</v>
      </c>
      <c r="H964" s="10">
        <v>2</v>
      </c>
      <c r="I964" s="73">
        <v>808</v>
      </c>
      <c r="J964" s="73">
        <v>743.8</v>
      </c>
      <c r="K964" s="73">
        <v>743.8</v>
      </c>
      <c r="L964" s="73">
        <v>33</v>
      </c>
      <c r="M964" s="73">
        <f t="shared" si="232"/>
        <v>114782</v>
      </c>
      <c r="N964" s="73">
        <v>0</v>
      </c>
      <c r="O964" s="73">
        <v>0</v>
      </c>
      <c r="P964" s="73">
        <v>0</v>
      </c>
      <c r="Q964" s="73">
        <f>'Таблица 3 '!C962</f>
        <v>114782</v>
      </c>
      <c r="R964" s="73">
        <f t="shared" si="233"/>
        <v>114782</v>
      </c>
      <c r="S964" s="73">
        <v>0</v>
      </c>
      <c r="T964" s="73" t="s">
        <v>1229</v>
      </c>
      <c r="U964" s="73" t="s">
        <v>1229</v>
      </c>
      <c r="V964" s="74" t="s">
        <v>693</v>
      </c>
    </row>
    <row r="965" spans="1:22" s="9" customFormat="1" ht="31.5" customHeight="1" x14ac:dyDescent="0.25">
      <c r="A965" s="45" t="s">
        <v>401</v>
      </c>
      <c r="B965" s="45"/>
      <c r="C965" s="56" t="s">
        <v>226</v>
      </c>
      <c r="D965" s="56" t="s">
        <v>226</v>
      </c>
      <c r="E965" s="56" t="s">
        <v>226</v>
      </c>
      <c r="F965" s="56" t="s">
        <v>226</v>
      </c>
      <c r="G965" s="21" t="s">
        <v>226</v>
      </c>
      <c r="H965" s="21" t="s">
        <v>226</v>
      </c>
      <c r="I965" s="72">
        <f>I966</f>
        <v>5669.13</v>
      </c>
      <c r="J965" s="72">
        <f t="shared" ref="J965:S965" si="242">J966</f>
        <v>5125.4299999999994</v>
      </c>
      <c r="K965" s="72">
        <f t="shared" si="242"/>
        <v>5125.4299999999994</v>
      </c>
      <c r="L965" s="72">
        <f t="shared" si="242"/>
        <v>180</v>
      </c>
      <c r="M965" s="72">
        <f t="shared" si="242"/>
        <v>2375483.4</v>
      </c>
      <c r="N965" s="72">
        <f t="shared" si="242"/>
        <v>0</v>
      </c>
      <c r="O965" s="72">
        <f t="shared" si="242"/>
        <v>0</v>
      </c>
      <c r="P965" s="72">
        <f t="shared" si="242"/>
        <v>0</v>
      </c>
      <c r="Q965" s="72">
        <f t="shared" si="242"/>
        <v>2375483.4</v>
      </c>
      <c r="R965" s="72">
        <f t="shared" si="242"/>
        <v>2375483.4</v>
      </c>
      <c r="S965" s="72">
        <f t="shared" si="242"/>
        <v>0</v>
      </c>
      <c r="T965" s="72" t="s">
        <v>226</v>
      </c>
      <c r="U965" s="72" t="s">
        <v>226</v>
      </c>
      <c r="V965" s="75" t="s">
        <v>226</v>
      </c>
    </row>
    <row r="966" spans="1:22" s="9" customFormat="1" ht="30.75" customHeight="1" x14ac:dyDescent="0.25">
      <c r="A966" s="45" t="s">
        <v>373</v>
      </c>
      <c r="B966" s="45"/>
      <c r="C966" s="56" t="s">
        <v>22</v>
      </c>
      <c r="D966" s="56" t="s">
        <v>22</v>
      </c>
      <c r="E966" s="56" t="s">
        <v>22</v>
      </c>
      <c r="F966" s="56" t="s">
        <v>22</v>
      </c>
      <c r="G966" s="21" t="s">
        <v>22</v>
      </c>
      <c r="H966" s="21" t="s">
        <v>22</v>
      </c>
      <c r="I966" s="72">
        <f>SUM(I967:I968)</f>
        <v>5669.13</v>
      </c>
      <c r="J966" s="72">
        <f t="shared" ref="J966:S966" si="243">SUM(J967:J968)</f>
        <v>5125.4299999999994</v>
      </c>
      <c r="K966" s="72">
        <f t="shared" si="243"/>
        <v>5125.4299999999994</v>
      </c>
      <c r="L966" s="72">
        <f t="shared" si="243"/>
        <v>180</v>
      </c>
      <c r="M966" s="72">
        <f t="shared" si="243"/>
        <v>2375483.4</v>
      </c>
      <c r="N966" s="72">
        <f t="shared" si="243"/>
        <v>0</v>
      </c>
      <c r="O966" s="72">
        <f t="shared" si="243"/>
        <v>0</v>
      </c>
      <c r="P966" s="72">
        <f t="shared" si="243"/>
        <v>0</v>
      </c>
      <c r="Q966" s="72">
        <f t="shared" si="243"/>
        <v>2375483.4</v>
      </c>
      <c r="R966" s="72">
        <f t="shared" si="243"/>
        <v>2375483.4</v>
      </c>
      <c r="S966" s="72">
        <f t="shared" si="243"/>
        <v>0</v>
      </c>
      <c r="T966" s="72" t="s">
        <v>22</v>
      </c>
      <c r="U966" s="72" t="s">
        <v>22</v>
      </c>
      <c r="V966" s="75" t="s">
        <v>22</v>
      </c>
    </row>
    <row r="967" spans="1:22" ht="45" customHeight="1" x14ac:dyDescent="0.25">
      <c r="A967" s="35">
        <v>1</v>
      </c>
      <c r="B967" s="18" t="s">
        <v>1228</v>
      </c>
      <c r="C967" s="35" t="s">
        <v>23</v>
      </c>
      <c r="D967" s="35">
        <v>1960</v>
      </c>
      <c r="E967" s="35" t="s">
        <v>22</v>
      </c>
      <c r="F967" s="35" t="s">
        <v>600</v>
      </c>
      <c r="G967" s="10">
        <v>2</v>
      </c>
      <c r="H967" s="10">
        <v>2</v>
      </c>
      <c r="I967" s="73">
        <v>630.70000000000005</v>
      </c>
      <c r="J967" s="73">
        <v>630.70000000000005</v>
      </c>
      <c r="K967" s="73">
        <v>630.70000000000005</v>
      </c>
      <c r="L967" s="73">
        <v>21</v>
      </c>
      <c r="M967" s="73">
        <f>SUM(N967:Q967)</f>
        <v>-441885.6</v>
      </c>
      <c r="N967" s="73">
        <v>0</v>
      </c>
      <c r="O967" s="73">
        <v>0</v>
      </c>
      <c r="P967" s="73">
        <v>0</v>
      </c>
      <c r="Q967" s="73">
        <f>'Таблица 3 '!C965</f>
        <v>-441885.6</v>
      </c>
      <c r="R967" s="73">
        <f>Q967</f>
        <v>-441885.6</v>
      </c>
      <c r="S967" s="73">
        <v>0</v>
      </c>
      <c r="T967" s="73" t="s">
        <v>1229</v>
      </c>
      <c r="U967" s="73" t="s">
        <v>1229</v>
      </c>
      <c r="V967" s="74" t="s">
        <v>697</v>
      </c>
    </row>
    <row r="968" spans="1:22" ht="45" customHeight="1" x14ac:dyDescent="0.25">
      <c r="A968" s="35">
        <v>2</v>
      </c>
      <c r="B968" s="18" t="s">
        <v>1256</v>
      </c>
      <c r="C968" s="35" t="s">
        <v>23</v>
      </c>
      <c r="D968" s="35">
        <v>1999</v>
      </c>
      <c r="E968" s="35" t="s">
        <v>22</v>
      </c>
      <c r="F968" s="35" t="s">
        <v>495</v>
      </c>
      <c r="G968" s="10">
        <v>5</v>
      </c>
      <c r="H968" s="10">
        <v>5</v>
      </c>
      <c r="I968" s="73">
        <v>5038.43</v>
      </c>
      <c r="J968" s="73">
        <v>4494.7299999999996</v>
      </c>
      <c r="K968" s="73">
        <v>4494.7299999999996</v>
      </c>
      <c r="L968" s="73">
        <v>159</v>
      </c>
      <c r="M968" s="73">
        <f>SUM(N968:Q968)</f>
        <v>2817369</v>
      </c>
      <c r="N968" s="73">
        <v>0</v>
      </c>
      <c r="O968" s="73">
        <v>0</v>
      </c>
      <c r="P968" s="73">
        <v>0</v>
      </c>
      <c r="Q968" s="73">
        <f>'Таблица 3 '!C966</f>
        <v>2817369</v>
      </c>
      <c r="R968" s="73">
        <f>Q968</f>
        <v>2817369</v>
      </c>
      <c r="S968" s="73">
        <v>0</v>
      </c>
      <c r="T968" s="73" t="s">
        <v>1229</v>
      </c>
      <c r="U968" s="73" t="s">
        <v>1229</v>
      </c>
      <c r="V968" s="74" t="s">
        <v>694</v>
      </c>
    </row>
    <row r="969" spans="1:22" s="9" customFormat="1" ht="31.5" customHeight="1" x14ac:dyDescent="0.25">
      <c r="A969" s="45" t="s">
        <v>200</v>
      </c>
      <c r="B969" s="45"/>
      <c r="C969" s="56" t="s">
        <v>226</v>
      </c>
      <c r="D969" s="56" t="s">
        <v>226</v>
      </c>
      <c r="E969" s="56" t="s">
        <v>226</v>
      </c>
      <c r="F969" s="56" t="s">
        <v>226</v>
      </c>
      <c r="G969" s="21" t="s">
        <v>226</v>
      </c>
      <c r="H969" s="21" t="s">
        <v>226</v>
      </c>
      <c r="I969" s="72">
        <f>I970+I973</f>
        <v>11127.4</v>
      </c>
      <c r="J969" s="72">
        <f t="shared" ref="J969:S969" si="244">J970+J973</f>
        <v>9255</v>
      </c>
      <c r="K969" s="72">
        <f t="shared" si="244"/>
        <v>8588.1</v>
      </c>
      <c r="L969" s="72">
        <f t="shared" si="244"/>
        <v>322</v>
      </c>
      <c r="M969" s="72">
        <f t="shared" si="244"/>
        <v>2127326</v>
      </c>
      <c r="N969" s="72">
        <f t="shared" si="244"/>
        <v>0</v>
      </c>
      <c r="O969" s="72">
        <f t="shared" si="244"/>
        <v>0</v>
      </c>
      <c r="P969" s="72">
        <f t="shared" si="244"/>
        <v>0</v>
      </c>
      <c r="Q969" s="72">
        <f t="shared" si="244"/>
        <v>2127326</v>
      </c>
      <c r="R969" s="72">
        <f t="shared" si="244"/>
        <v>2127326</v>
      </c>
      <c r="S969" s="72">
        <f t="shared" si="244"/>
        <v>0</v>
      </c>
      <c r="T969" s="72" t="s">
        <v>226</v>
      </c>
      <c r="U969" s="72" t="s">
        <v>226</v>
      </c>
      <c r="V969" s="75" t="s">
        <v>226</v>
      </c>
    </row>
    <row r="970" spans="1:22" s="9" customFormat="1" ht="30.75" customHeight="1" x14ac:dyDescent="0.25">
      <c r="A970" s="45" t="s">
        <v>201</v>
      </c>
      <c r="B970" s="45"/>
      <c r="C970" s="56" t="s">
        <v>22</v>
      </c>
      <c r="D970" s="56" t="s">
        <v>22</v>
      </c>
      <c r="E970" s="56" t="s">
        <v>22</v>
      </c>
      <c r="F970" s="56" t="s">
        <v>22</v>
      </c>
      <c r="G970" s="21" t="s">
        <v>22</v>
      </c>
      <c r="H970" s="21" t="s">
        <v>22</v>
      </c>
      <c r="I970" s="72">
        <f>SUM(I971:I972)</f>
        <v>5715.9</v>
      </c>
      <c r="J970" s="72">
        <f t="shared" ref="J970:S970" si="245">SUM(J971:J972)</f>
        <v>5227.3999999999996</v>
      </c>
      <c r="K970" s="72">
        <f t="shared" si="245"/>
        <v>4665.2</v>
      </c>
      <c r="L970" s="72">
        <f t="shared" si="245"/>
        <v>145</v>
      </c>
      <c r="M970" s="72">
        <f t="shared" si="245"/>
        <v>1101046.4000000001</v>
      </c>
      <c r="N970" s="72">
        <f t="shared" si="245"/>
        <v>0</v>
      </c>
      <c r="O970" s="72">
        <f t="shared" si="245"/>
        <v>0</v>
      </c>
      <c r="P970" s="72">
        <f t="shared" si="245"/>
        <v>0</v>
      </c>
      <c r="Q970" s="72">
        <f t="shared" si="245"/>
        <v>1101046.4000000001</v>
      </c>
      <c r="R970" s="72">
        <f t="shared" si="245"/>
        <v>1101046.4000000001</v>
      </c>
      <c r="S970" s="72">
        <f t="shared" si="245"/>
        <v>0</v>
      </c>
      <c r="T970" s="72" t="s">
        <v>22</v>
      </c>
      <c r="U970" s="72" t="s">
        <v>22</v>
      </c>
      <c r="V970" s="75" t="s">
        <v>22</v>
      </c>
    </row>
    <row r="971" spans="1:22" ht="45" customHeight="1" x14ac:dyDescent="0.25">
      <c r="A971" s="35">
        <v>1</v>
      </c>
      <c r="B971" s="18" t="s">
        <v>916</v>
      </c>
      <c r="C971" s="35" t="s">
        <v>681</v>
      </c>
      <c r="D971" s="35">
        <v>1980</v>
      </c>
      <c r="E971" s="35">
        <v>2022</v>
      </c>
      <c r="F971" s="35" t="s">
        <v>87</v>
      </c>
      <c r="G971" s="10">
        <v>5</v>
      </c>
      <c r="H971" s="10">
        <v>6</v>
      </c>
      <c r="I971" s="73">
        <v>4860.3999999999996</v>
      </c>
      <c r="J971" s="73">
        <v>4371.8999999999996</v>
      </c>
      <c r="K971" s="73">
        <v>3809.7</v>
      </c>
      <c r="L971" s="73">
        <v>130</v>
      </c>
      <c r="M971" s="73">
        <f>SUM(N971:Q971)</f>
        <v>1297499.6000000001</v>
      </c>
      <c r="N971" s="73">
        <v>0</v>
      </c>
      <c r="O971" s="73">
        <v>0</v>
      </c>
      <c r="P971" s="73">
        <v>0</v>
      </c>
      <c r="Q971" s="73">
        <f>'Таблица 3 '!C969</f>
        <v>1297499.6000000001</v>
      </c>
      <c r="R971" s="73">
        <f>Q971</f>
        <v>1297499.6000000001</v>
      </c>
      <c r="S971" s="73">
        <v>0</v>
      </c>
      <c r="T971" s="73" t="s">
        <v>1229</v>
      </c>
      <c r="U971" s="73" t="s">
        <v>1229</v>
      </c>
      <c r="V971" s="74">
        <v>2020</v>
      </c>
    </row>
    <row r="972" spans="1:22" ht="45" customHeight="1" x14ac:dyDescent="0.25">
      <c r="A972" s="35">
        <v>2</v>
      </c>
      <c r="B972" s="18" t="s">
        <v>1258</v>
      </c>
      <c r="C972" s="35" t="s">
        <v>23</v>
      </c>
      <c r="D972" s="35">
        <v>1956</v>
      </c>
      <c r="E972" s="35" t="s">
        <v>226</v>
      </c>
      <c r="F972" s="35" t="s">
        <v>495</v>
      </c>
      <c r="G972" s="10">
        <v>2</v>
      </c>
      <c r="H972" s="10">
        <v>2</v>
      </c>
      <c r="I972" s="73">
        <v>855.5</v>
      </c>
      <c r="J972" s="73">
        <v>855.5</v>
      </c>
      <c r="K972" s="73">
        <v>855.5</v>
      </c>
      <c r="L972" s="73">
        <v>15</v>
      </c>
      <c r="M972" s="73">
        <f t="shared" si="232"/>
        <v>-196453.2</v>
      </c>
      <c r="N972" s="73">
        <v>0</v>
      </c>
      <c r="O972" s="73">
        <v>0</v>
      </c>
      <c r="P972" s="73">
        <v>0</v>
      </c>
      <c r="Q972" s="73">
        <f>'Таблица 3 '!C970</f>
        <v>-196453.2</v>
      </c>
      <c r="R972" s="73">
        <f t="shared" si="233"/>
        <v>-196453.2</v>
      </c>
      <c r="S972" s="73">
        <v>0</v>
      </c>
      <c r="T972" s="73" t="s">
        <v>1229</v>
      </c>
      <c r="U972" s="73" t="s">
        <v>1229</v>
      </c>
      <c r="V972" s="74" t="s">
        <v>697</v>
      </c>
    </row>
    <row r="973" spans="1:22" s="9" customFormat="1" ht="36" customHeight="1" x14ac:dyDescent="0.25">
      <c r="A973" s="45" t="s">
        <v>374</v>
      </c>
      <c r="B973" s="45"/>
      <c r="C973" s="56" t="s">
        <v>226</v>
      </c>
      <c r="D973" s="56" t="s">
        <v>226</v>
      </c>
      <c r="E973" s="56" t="s">
        <v>226</v>
      </c>
      <c r="F973" s="56" t="s">
        <v>226</v>
      </c>
      <c r="G973" s="21" t="s">
        <v>226</v>
      </c>
      <c r="H973" s="21" t="s">
        <v>226</v>
      </c>
      <c r="I973" s="72">
        <f>SUM(I974:I975)</f>
        <v>5411.5</v>
      </c>
      <c r="J973" s="72">
        <f t="shared" ref="J973:S973" si="246">SUM(J974:J975)</f>
        <v>4027.6</v>
      </c>
      <c r="K973" s="72">
        <f t="shared" si="246"/>
        <v>3922.9</v>
      </c>
      <c r="L973" s="72">
        <f t="shared" si="246"/>
        <v>177</v>
      </c>
      <c r="M973" s="72">
        <f t="shared" si="246"/>
        <v>1026279.6</v>
      </c>
      <c r="N973" s="72">
        <f t="shared" si="246"/>
        <v>0</v>
      </c>
      <c r="O973" s="72">
        <f t="shared" si="246"/>
        <v>0</v>
      </c>
      <c r="P973" s="72">
        <f t="shared" si="246"/>
        <v>0</v>
      </c>
      <c r="Q973" s="72">
        <f t="shared" si="246"/>
        <v>1026279.6</v>
      </c>
      <c r="R973" s="72">
        <f t="shared" si="246"/>
        <v>1026279.6</v>
      </c>
      <c r="S973" s="72">
        <f t="shared" si="246"/>
        <v>0</v>
      </c>
      <c r="T973" s="72" t="s">
        <v>226</v>
      </c>
      <c r="U973" s="72" t="s">
        <v>226</v>
      </c>
      <c r="V973" s="75" t="s">
        <v>226</v>
      </c>
    </row>
    <row r="974" spans="1:22" ht="40.5" customHeight="1" x14ac:dyDescent="0.25">
      <c r="A974" s="35">
        <v>1</v>
      </c>
      <c r="B974" s="18" t="s">
        <v>1243</v>
      </c>
      <c r="C974" s="35" t="s">
        <v>23</v>
      </c>
      <c r="D974" s="35">
        <v>1971</v>
      </c>
      <c r="E974" s="35" t="s">
        <v>22</v>
      </c>
      <c r="F974" s="35" t="s">
        <v>495</v>
      </c>
      <c r="G974" s="10">
        <v>2</v>
      </c>
      <c r="H974" s="10">
        <v>1</v>
      </c>
      <c r="I974" s="73">
        <v>335.9</v>
      </c>
      <c r="J974" s="73">
        <v>335.9</v>
      </c>
      <c r="K974" s="73">
        <v>335.9</v>
      </c>
      <c r="L974" s="73">
        <v>17</v>
      </c>
      <c r="M974" s="73">
        <f>SUM(N974:Q974)</f>
        <v>61083.6</v>
      </c>
      <c r="N974" s="73">
        <v>0</v>
      </c>
      <c r="O974" s="73">
        <v>0</v>
      </c>
      <c r="P974" s="73">
        <v>0</v>
      </c>
      <c r="Q974" s="73">
        <f>'Таблица 3 '!C972</f>
        <v>61083.6</v>
      </c>
      <c r="R974" s="73">
        <f t="shared" si="233"/>
        <v>61083.6</v>
      </c>
      <c r="S974" s="73">
        <v>0</v>
      </c>
      <c r="T974" s="73" t="s">
        <v>1229</v>
      </c>
      <c r="U974" s="73" t="s">
        <v>1229</v>
      </c>
      <c r="V974" s="74" t="s">
        <v>697</v>
      </c>
    </row>
    <row r="975" spans="1:22" ht="45" customHeight="1" x14ac:dyDescent="0.25">
      <c r="A975" s="35">
        <v>2</v>
      </c>
      <c r="B975" s="18" t="s">
        <v>853</v>
      </c>
      <c r="C975" s="35" t="s">
        <v>681</v>
      </c>
      <c r="D975" s="35">
        <v>1980</v>
      </c>
      <c r="E975" s="35">
        <v>2022</v>
      </c>
      <c r="F975" s="35" t="s">
        <v>87</v>
      </c>
      <c r="G975" s="10">
        <v>5</v>
      </c>
      <c r="H975" s="10">
        <v>5</v>
      </c>
      <c r="I975" s="73">
        <v>5075.6000000000004</v>
      </c>
      <c r="J975" s="73">
        <v>3691.7</v>
      </c>
      <c r="K975" s="73">
        <v>3587</v>
      </c>
      <c r="L975" s="73">
        <v>160</v>
      </c>
      <c r="M975" s="73">
        <f>SUM(N975:Q975)</f>
        <v>965196</v>
      </c>
      <c r="N975" s="73">
        <v>0</v>
      </c>
      <c r="O975" s="73">
        <v>0</v>
      </c>
      <c r="P975" s="73">
        <v>0</v>
      </c>
      <c r="Q975" s="73">
        <f>'Таблица 3 '!C973</f>
        <v>965196</v>
      </c>
      <c r="R975" s="73">
        <f t="shared" si="233"/>
        <v>965196</v>
      </c>
      <c r="S975" s="73">
        <v>0</v>
      </c>
      <c r="T975" s="73" t="s">
        <v>1229</v>
      </c>
      <c r="U975" s="73" t="s">
        <v>1229</v>
      </c>
      <c r="V975" s="74" t="s">
        <v>693</v>
      </c>
    </row>
    <row r="976" spans="1:22" s="9" customFormat="1" ht="38.25" customHeight="1" x14ac:dyDescent="0.25">
      <c r="A976" s="45" t="s">
        <v>375</v>
      </c>
      <c r="B976" s="45"/>
      <c r="C976" s="56" t="s">
        <v>226</v>
      </c>
      <c r="D976" s="56" t="s">
        <v>226</v>
      </c>
      <c r="E976" s="56" t="s">
        <v>226</v>
      </c>
      <c r="F976" s="56" t="s">
        <v>226</v>
      </c>
      <c r="G976" s="21" t="s">
        <v>226</v>
      </c>
      <c r="H976" s="21" t="s">
        <v>226</v>
      </c>
      <c r="I976" s="72">
        <f>I977</f>
        <v>3636.8</v>
      </c>
      <c r="J976" s="72">
        <f t="shared" ref="J976:S977" si="247">J977</f>
        <v>3119.9</v>
      </c>
      <c r="K976" s="72">
        <f t="shared" si="247"/>
        <v>3119.9</v>
      </c>
      <c r="L976" s="72">
        <f t="shared" si="247"/>
        <v>118</v>
      </c>
      <c r="M976" s="72">
        <f t="shared" si="247"/>
        <v>708928.36</v>
      </c>
      <c r="N976" s="72">
        <f t="shared" si="247"/>
        <v>0</v>
      </c>
      <c r="O976" s="72">
        <f t="shared" si="247"/>
        <v>0</v>
      </c>
      <c r="P976" s="72">
        <f t="shared" si="247"/>
        <v>0</v>
      </c>
      <c r="Q976" s="72">
        <f t="shared" si="247"/>
        <v>708928.36</v>
      </c>
      <c r="R976" s="72">
        <f t="shared" si="247"/>
        <v>708928.36</v>
      </c>
      <c r="S976" s="72">
        <f t="shared" si="247"/>
        <v>0</v>
      </c>
      <c r="T976" s="72" t="s">
        <v>22</v>
      </c>
      <c r="U976" s="72" t="s">
        <v>22</v>
      </c>
      <c r="V976" s="75" t="s">
        <v>22</v>
      </c>
    </row>
    <row r="977" spans="1:22" s="9" customFormat="1" ht="30" customHeight="1" x14ac:dyDescent="0.25">
      <c r="A977" s="45" t="s">
        <v>378</v>
      </c>
      <c r="B977" s="45"/>
      <c r="C977" s="56" t="s">
        <v>226</v>
      </c>
      <c r="D977" s="56" t="s">
        <v>226</v>
      </c>
      <c r="E977" s="56" t="s">
        <v>226</v>
      </c>
      <c r="F977" s="56" t="s">
        <v>226</v>
      </c>
      <c r="G977" s="21" t="s">
        <v>226</v>
      </c>
      <c r="H977" s="21" t="s">
        <v>226</v>
      </c>
      <c r="I977" s="72">
        <f>I978</f>
        <v>3636.8</v>
      </c>
      <c r="J977" s="72">
        <f t="shared" si="247"/>
        <v>3119.9</v>
      </c>
      <c r="K977" s="72">
        <f t="shared" si="247"/>
        <v>3119.9</v>
      </c>
      <c r="L977" s="72">
        <f t="shared" si="247"/>
        <v>118</v>
      </c>
      <c r="M977" s="72">
        <f t="shared" si="247"/>
        <v>708928.36</v>
      </c>
      <c r="N977" s="72">
        <f t="shared" si="247"/>
        <v>0</v>
      </c>
      <c r="O977" s="72">
        <f t="shared" si="247"/>
        <v>0</v>
      </c>
      <c r="P977" s="72">
        <f t="shared" si="247"/>
        <v>0</v>
      </c>
      <c r="Q977" s="72">
        <f t="shared" si="247"/>
        <v>708928.36</v>
      </c>
      <c r="R977" s="72">
        <f t="shared" si="247"/>
        <v>708928.36</v>
      </c>
      <c r="S977" s="72">
        <f t="shared" si="247"/>
        <v>0</v>
      </c>
      <c r="T977" s="72" t="s">
        <v>22</v>
      </c>
      <c r="U977" s="72" t="s">
        <v>22</v>
      </c>
      <c r="V977" s="75" t="s">
        <v>22</v>
      </c>
    </row>
    <row r="978" spans="1:22" ht="45" customHeight="1" x14ac:dyDescent="0.25">
      <c r="A978" s="35">
        <v>1</v>
      </c>
      <c r="B978" s="18" t="s">
        <v>779</v>
      </c>
      <c r="C978" s="35" t="s">
        <v>681</v>
      </c>
      <c r="D978" s="35">
        <v>1971</v>
      </c>
      <c r="E978" s="35" t="s">
        <v>226</v>
      </c>
      <c r="F978" s="35" t="s">
        <v>393</v>
      </c>
      <c r="G978" s="10">
        <v>5</v>
      </c>
      <c r="H978" s="10">
        <v>5</v>
      </c>
      <c r="I978" s="73">
        <v>3636.8</v>
      </c>
      <c r="J978" s="73">
        <v>3119.9</v>
      </c>
      <c r="K978" s="73">
        <v>3119.9</v>
      </c>
      <c r="L978" s="73">
        <v>118</v>
      </c>
      <c r="M978" s="73">
        <f>SUM(N978:Q978)</f>
        <v>708928.36</v>
      </c>
      <c r="N978" s="73">
        <v>0</v>
      </c>
      <c r="O978" s="73">
        <v>0</v>
      </c>
      <c r="P978" s="73">
        <v>0</v>
      </c>
      <c r="Q978" s="73">
        <f>'Таблица 3 '!C976</f>
        <v>708928.36</v>
      </c>
      <c r="R978" s="73">
        <f>Q978</f>
        <v>708928.36</v>
      </c>
      <c r="S978" s="73">
        <v>0</v>
      </c>
      <c r="T978" s="73" t="s">
        <v>1229</v>
      </c>
      <c r="U978" s="73" t="s">
        <v>1229</v>
      </c>
      <c r="V978" s="74" t="s">
        <v>708</v>
      </c>
    </row>
    <row r="979" spans="1:22" ht="45" customHeight="1" x14ac:dyDescent="0.25">
      <c r="A979" s="35"/>
      <c r="B979" s="18" t="s">
        <v>1220</v>
      </c>
      <c r="C979" s="35" t="s">
        <v>681</v>
      </c>
      <c r="D979" s="35">
        <v>1988</v>
      </c>
      <c r="E979" s="35" t="s">
        <v>22</v>
      </c>
      <c r="F979" s="35" t="s">
        <v>414</v>
      </c>
      <c r="G979" s="10">
        <v>5</v>
      </c>
      <c r="H979" s="10">
        <v>4</v>
      </c>
      <c r="I979" s="73">
        <v>3246.5</v>
      </c>
      <c r="J979" s="73">
        <v>2925.7</v>
      </c>
      <c r="K979" s="73">
        <v>2727.8</v>
      </c>
      <c r="L979" s="73">
        <v>88</v>
      </c>
      <c r="M979" s="73">
        <f>SUM(N979:Q979)</f>
        <v>0</v>
      </c>
      <c r="N979" s="73">
        <v>0</v>
      </c>
      <c r="O979" s="73">
        <v>0</v>
      </c>
      <c r="P979" s="73">
        <v>0</v>
      </c>
      <c r="Q979" s="73">
        <f>'Таблица 3 '!C977</f>
        <v>0</v>
      </c>
      <c r="R979" s="73">
        <f>Q979</f>
        <v>0</v>
      </c>
      <c r="S979" s="73">
        <v>0</v>
      </c>
      <c r="T979" s="73" t="s">
        <v>1229</v>
      </c>
      <c r="U979" s="73" t="s">
        <v>1229</v>
      </c>
      <c r="V979" s="74" t="s">
        <v>693</v>
      </c>
    </row>
  </sheetData>
  <mergeCells count="202">
    <mergeCell ref="A646:B646"/>
    <mergeCell ref="A841:B841"/>
    <mergeCell ref="A853:B853"/>
    <mergeCell ref="A592:B592"/>
    <mergeCell ref="A966:B966"/>
    <mergeCell ref="A651:B651"/>
    <mergeCell ref="A738:B738"/>
    <mergeCell ref="A629:B629"/>
    <mergeCell ref="A663:B663"/>
    <mergeCell ref="A745:B745"/>
    <mergeCell ref="A668:B668"/>
    <mergeCell ref="A729:B729"/>
    <mergeCell ref="A620:B620"/>
    <mergeCell ref="A631:B631"/>
    <mergeCell ref="A599:B599"/>
    <mergeCell ref="A638:B638"/>
    <mergeCell ref="A650:B650"/>
    <mergeCell ref="A644:B644"/>
    <mergeCell ref="A648:B648"/>
    <mergeCell ref="A632:B632"/>
    <mergeCell ref="A747:B747"/>
    <mergeCell ref="A734:B734"/>
    <mergeCell ref="A627:B627"/>
    <mergeCell ref="A774:B774"/>
    <mergeCell ref="A655:B655"/>
    <mergeCell ref="A666:B666"/>
    <mergeCell ref="A969:B969"/>
    <mergeCell ref="A973:B973"/>
    <mergeCell ref="A926:B926"/>
    <mergeCell ref="A930:B930"/>
    <mergeCell ref="A936:B936"/>
    <mergeCell ref="A937:B937"/>
    <mergeCell ref="A970:B970"/>
    <mergeCell ref="A944:B944"/>
    <mergeCell ref="A965:B965"/>
    <mergeCell ref="A6:V6"/>
    <mergeCell ref="A307:B307"/>
    <mergeCell ref="A173:B173"/>
    <mergeCell ref="A611:B611"/>
    <mergeCell ref="A545:B545"/>
    <mergeCell ref="A580:B580"/>
    <mergeCell ref="A530:B530"/>
    <mergeCell ref="A485:B485"/>
    <mergeCell ref="A544:B544"/>
    <mergeCell ref="A353:B353"/>
    <mergeCell ref="A387:B387"/>
    <mergeCell ref="A572:B572"/>
    <mergeCell ref="A542:B542"/>
    <mergeCell ref="A507:B507"/>
    <mergeCell ref="A399:B399"/>
    <mergeCell ref="A539:B539"/>
    <mergeCell ref="A566:B566"/>
    <mergeCell ref="A576:B576"/>
    <mergeCell ref="A510:B510"/>
    <mergeCell ref="A499:B499"/>
    <mergeCell ref="A494:B494"/>
    <mergeCell ref="A587:B587"/>
    <mergeCell ref="A590:B590"/>
    <mergeCell ref="A593:B593"/>
    <mergeCell ref="A637:B637"/>
    <mergeCell ref="A641:B641"/>
    <mergeCell ref="A608:B608"/>
    <mergeCell ref="A617:B617"/>
    <mergeCell ref="A595:B595"/>
    <mergeCell ref="A596:B596"/>
    <mergeCell ref="A589:B589"/>
    <mergeCell ref="A616:B616"/>
    <mergeCell ref="A621:B621"/>
    <mergeCell ref="A634:B634"/>
    <mergeCell ref="A575:B575"/>
    <mergeCell ref="A541:B541"/>
    <mergeCell ref="A361:B361"/>
    <mergeCell ref="A522:B522"/>
    <mergeCell ref="A612:B612"/>
    <mergeCell ref="A368:B368"/>
    <mergeCell ref="A370:B370"/>
    <mergeCell ref="A402:B402"/>
    <mergeCell ref="A488:B488"/>
    <mergeCell ref="A598:B598"/>
    <mergeCell ref="A492:B492"/>
    <mergeCell ref="A573:B573"/>
    <mergeCell ref="A401:B401"/>
    <mergeCell ref="A352:B352"/>
    <mergeCell ref="A336:B336"/>
    <mergeCell ref="A341:B341"/>
    <mergeCell ref="A302:B302"/>
    <mergeCell ref="A356:B356"/>
    <mergeCell ref="A310:B310"/>
    <mergeCell ref="A315:B315"/>
    <mergeCell ref="A306:B306"/>
    <mergeCell ref="A357:B357"/>
    <mergeCell ref="V7:V10"/>
    <mergeCell ref="A286:B286"/>
    <mergeCell ref="A290:B290"/>
    <mergeCell ref="A287:B287"/>
    <mergeCell ref="M7:S7"/>
    <mergeCell ref="N8:S8"/>
    <mergeCell ref="A251:B251"/>
    <mergeCell ref="M8:M9"/>
    <mergeCell ref="A12:B12"/>
    <mergeCell ref="A283:B283"/>
    <mergeCell ref="A183:B183"/>
    <mergeCell ref="A254:B254"/>
    <mergeCell ref="A284:B284"/>
    <mergeCell ref="A171:B171"/>
    <mergeCell ref="T7:T9"/>
    <mergeCell ref="B7:B10"/>
    <mergeCell ref="D8:D10"/>
    <mergeCell ref="A234:B234"/>
    <mergeCell ref="U7:U9"/>
    <mergeCell ref="L7:L9"/>
    <mergeCell ref="K8:K9"/>
    <mergeCell ref="J8:J9"/>
    <mergeCell ref="G7:G10"/>
    <mergeCell ref="I7:I9"/>
    <mergeCell ref="A14:B14"/>
    <mergeCell ref="C7:C10"/>
    <mergeCell ref="E8:E10"/>
    <mergeCell ref="A13:B13"/>
    <mergeCell ref="F7:F10"/>
    <mergeCell ref="A175:B175"/>
    <mergeCell ref="A350:B350"/>
    <mergeCell ref="A321:B321"/>
    <mergeCell ref="A316:B316"/>
    <mergeCell ref="A338:B338"/>
    <mergeCell ref="A346:B346"/>
    <mergeCell ref="A326:B326"/>
    <mergeCell ref="A340:B340"/>
    <mergeCell ref="A325:B325"/>
    <mergeCell ref="A300:B300"/>
    <mergeCell ref="Q1:V1"/>
    <mergeCell ref="A827:B827"/>
    <mergeCell ref="A791:B791"/>
    <mergeCell ref="A798:B798"/>
    <mergeCell ref="A792:B792"/>
    <mergeCell ref="A758:B758"/>
    <mergeCell ref="A771:B771"/>
    <mergeCell ref="A825:B825"/>
    <mergeCell ref="A778:B778"/>
    <mergeCell ref="A382:B382"/>
    <mergeCell ref="A760:B760"/>
    <mergeCell ref="A818:B818"/>
    <mergeCell ref="A819:B819"/>
    <mergeCell ref="A815:B815"/>
    <mergeCell ref="A749:B749"/>
    <mergeCell ref="A767:B767"/>
    <mergeCell ref="J7:K7"/>
    <mergeCell ref="A7:A10"/>
    <mergeCell ref="A229:B229"/>
    <mergeCell ref="D7:E7"/>
    <mergeCell ref="H7:H10"/>
    <mergeCell ref="A822:B822"/>
    <mergeCell ref="A403:B403"/>
    <mergeCell ref="A248:B248"/>
    <mergeCell ref="A837:B837"/>
    <mergeCell ref="A806:B806"/>
    <mergeCell ref="A855:B855"/>
    <mergeCell ref="A4:V4"/>
    <mergeCell ref="A667:B667"/>
    <mergeCell ref="A811:B811"/>
    <mergeCell ref="A773:B773"/>
    <mergeCell ref="A742:B742"/>
    <mergeCell ref="A255:B255"/>
    <mergeCell ref="A243:B243"/>
    <mergeCell ref="A245:B245"/>
    <mergeCell ref="A779:B779"/>
    <mergeCell ref="A786:B786"/>
    <mergeCell ref="A828:B828"/>
    <mergeCell ref="A801:B801"/>
    <mergeCell ref="A371:B371"/>
    <mergeCell ref="A303:B303"/>
    <mergeCell ref="A309:B309"/>
    <mergeCell ref="A295:B295"/>
    <mergeCell ref="A299:B299"/>
    <mergeCell ref="A297:B297"/>
    <mergeCell ref="A169:B169"/>
    <mergeCell ref="A250:B250"/>
    <mergeCell ref="A277:B277"/>
    <mergeCell ref="A977:B977"/>
    <mergeCell ref="Q2:V2"/>
    <mergeCell ref="A838:B838"/>
    <mergeCell ref="A834:B834"/>
    <mergeCell ref="A835:B835"/>
    <mergeCell ref="A751:B751"/>
    <mergeCell ref="A854:V854"/>
    <mergeCell ref="A824:B824"/>
    <mergeCell ref="A927:B927"/>
    <mergeCell ref="A976:B976"/>
    <mergeCell ref="A957:B957"/>
    <mergeCell ref="A856:B856"/>
    <mergeCell ref="A923:B923"/>
    <mergeCell ref="A932:B932"/>
    <mergeCell ref="A933:B933"/>
    <mergeCell ref="A844:B844"/>
    <mergeCell ref="A921:B921"/>
    <mergeCell ref="A945:B945"/>
    <mergeCell ref="A831:B831"/>
    <mergeCell ref="A956:B956"/>
    <mergeCell ref="A843:B843"/>
    <mergeCell ref="A807:B807"/>
    <mergeCell ref="A810:B810"/>
    <mergeCell ref="A802:B802"/>
  </mergeCells>
  <phoneticPr fontId="6" type="noConversion"/>
  <pageMargins left="0.31496062992125984" right="0.11811023622047245" top="0.74803149606299213" bottom="0.74803149606299213" header="0.31496062992125984" footer="0.31496062992125984"/>
  <pageSetup paperSize="9" scale="43" firstPageNumber="3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view="pageBreakPreview" zoomScale="70" zoomScaleNormal="70" zoomScaleSheetLayoutView="70" workbookViewId="0">
      <selection activeCell="D157" sqref="D157:I157"/>
    </sheetView>
  </sheetViews>
  <sheetFormatPr defaultRowHeight="15" x14ac:dyDescent="0.25"/>
  <cols>
    <col min="1" max="1" width="6.28515625" style="1" customWidth="1"/>
    <col min="2" max="2" width="48" style="11" customWidth="1"/>
    <col min="3" max="3" width="13.42578125" style="11" customWidth="1"/>
    <col min="4" max="4" width="16.85546875" style="11" customWidth="1"/>
    <col min="5" max="6" width="10.7109375" style="11" customWidth="1"/>
    <col min="7" max="8" width="11.5703125" style="11" customWidth="1"/>
    <col min="9" max="9" width="10.7109375" style="11" customWidth="1"/>
    <col min="10" max="10" width="10.140625" style="11" customWidth="1"/>
    <col min="11" max="12" width="11.42578125" style="11" customWidth="1"/>
    <col min="13" max="13" width="18" style="11" customWidth="1"/>
    <col min="14" max="14" width="20.85546875" style="11" customWidth="1"/>
    <col min="15" max="15" width="21.85546875" customWidth="1"/>
    <col min="16" max="16" width="19.5703125" customWidth="1"/>
  </cols>
  <sheetData>
    <row r="1" spans="1:14" x14ac:dyDescent="0.25">
      <c r="K1" s="42"/>
      <c r="L1" s="42"/>
      <c r="M1" s="42"/>
      <c r="N1" s="42"/>
    </row>
    <row r="2" spans="1:14" ht="36" customHeight="1" x14ac:dyDescent="0.3">
      <c r="A2" s="43" t="s">
        <v>475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4" spans="1:14" ht="51" customHeight="1" x14ac:dyDescent="0.25">
      <c r="A4" s="44" t="s">
        <v>0</v>
      </c>
      <c r="B4" s="44" t="s">
        <v>442</v>
      </c>
      <c r="C4" s="44" t="s">
        <v>443</v>
      </c>
      <c r="D4" s="44" t="s">
        <v>444</v>
      </c>
      <c r="E4" s="44" t="s">
        <v>445</v>
      </c>
      <c r="F4" s="44"/>
      <c r="G4" s="44"/>
      <c r="H4" s="44"/>
      <c r="I4" s="44"/>
      <c r="J4" s="44" t="s">
        <v>14</v>
      </c>
      <c r="K4" s="44"/>
      <c r="L4" s="44"/>
      <c r="M4" s="44"/>
      <c r="N4" s="44"/>
    </row>
    <row r="5" spans="1:14" ht="55.5" customHeight="1" x14ac:dyDescent="0.25">
      <c r="A5" s="44"/>
      <c r="B5" s="44"/>
      <c r="C5" s="44"/>
      <c r="D5" s="44"/>
      <c r="E5" s="2" t="s">
        <v>446</v>
      </c>
      <c r="F5" s="2" t="s">
        <v>447</v>
      </c>
      <c r="G5" s="2" t="s">
        <v>448</v>
      </c>
      <c r="H5" s="2" t="s">
        <v>449</v>
      </c>
      <c r="I5" s="2" t="s">
        <v>450</v>
      </c>
      <c r="J5" s="2" t="s">
        <v>446</v>
      </c>
      <c r="K5" s="2" t="s">
        <v>447</v>
      </c>
      <c r="L5" s="2" t="s">
        <v>448</v>
      </c>
      <c r="M5" s="2" t="s">
        <v>449</v>
      </c>
      <c r="N5" s="2" t="s">
        <v>450</v>
      </c>
    </row>
    <row r="6" spans="1:14" x14ac:dyDescent="0.25">
      <c r="A6" s="44"/>
      <c r="B6" s="44"/>
      <c r="C6" s="2" t="s">
        <v>19</v>
      </c>
      <c r="D6" s="2" t="s">
        <v>20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</row>
    <row r="7" spans="1:14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</row>
    <row r="8" spans="1:14" s="6" customFormat="1" ht="22.5" customHeight="1" x14ac:dyDescent="0.25">
      <c r="A8" s="5"/>
      <c r="B8" s="13" t="s">
        <v>357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9" customFormat="1" ht="20.100000000000001" customHeight="1" x14ac:dyDescent="0.25">
      <c r="A9" s="8"/>
      <c r="B9" s="15" t="s">
        <v>356</v>
      </c>
      <c r="C9" s="16">
        <f>SUM(C10:C21)+C23+C26+C28+C33+C35+C37+C39+C41+C44+C48+C52+C54+C58</f>
        <v>1645157.0500000005</v>
      </c>
      <c r="D9" s="17">
        <f t="shared" ref="D9:N9" si="0">SUM(D10:D21)+D23+D26+D28+D33+D35+D37+D39+D41+D44+D48+D52+D54+D58</f>
        <v>48821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334</v>
      </c>
      <c r="I9" s="17">
        <f t="shared" si="0"/>
        <v>334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952134019.67000008</v>
      </c>
      <c r="N9" s="16">
        <f t="shared" si="0"/>
        <v>952134019.67000008</v>
      </c>
    </row>
    <row r="10" spans="1:14" ht="22.5" customHeight="1" x14ac:dyDescent="0.25">
      <c r="A10" s="10">
        <v>1</v>
      </c>
      <c r="B10" s="18" t="s">
        <v>451</v>
      </c>
      <c r="C10" s="19">
        <f>'Таблица 1'!I14</f>
        <v>728799.21999999986</v>
      </c>
      <c r="D10" s="20">
        <f>'Таблица 1'!L14</f>
        <v>22723</v>
      </c>
      <c r="E10" s="20">
        <v>0</v>
      </c>
      <c r="F10" s="20">
        <v>0</v>
      </c>
      <c r="G10" s="20">
        <v>0</v>
      </c>
      <c r="H10" s="20">
        <v>154</v>
      </c>
      <c r="I10" s="20">
        <f t="shared" ref="I10:I20" si="1">H10</f>
        <v>154</v>
      </c>
      <c r="J10" s="19">
        <v>0</v>
      </c>
      <c r="K10" s="19">
        <v>0</v>
      </c>
      <c r="L10" s="19">
        <v>0</v>
      </c>
      <c r="M10" s="19">
        <f>'Таблица 1'!Q14</f>
        <v>523190888.26000011</v>
      </c>
      <c r="N10" s="19">
        <f t="shared" ref="N10:N20" si="2">M10</f>
        <v>523190888.26000011</v>
      </c>
    </row>
    <row r="11" spans="1:14" ht="22.5" customHeight="1" x14ac:dyDescent="0.25">
      <c r="A11" s="10">
        <v>2</v>
      </c>
      <c r="B11" s="18" t="s">
        <v>482</v>
      </c>
      <c r="C11" s="19">
        <f>'Таблица 1'!I169</f>
        <v>778.27</v>
      </c>
      <c r="D11" s="20">
        <f>'Таблица 1'!L169</f>
        <v>28</v>
      </c>
      <c r="E11" s="20">
        <v>0</v>
      </c>
      <c r="F11" s="20">
        <v>0</v>
      </c>
      <c r="G11" s="20">
        <v>0</v>
      </c>
      <c r="H11" s="20">
        <v>1</v>
      </c>
      <c r="I11" s="20">
        <f t="shared" si="1"/>
        <v>1</v>
      </c>
      <c r="J11" s="19">
        <v>0</v>
      </c>
      <c r="K11" s="19">
        <v>0</v>
      </c>
      <c r="L11" s="19">
        <v>0</v>
      </c>
      <c r="M11" s="19">
        <f>'Таблица 1'!M169</f>
        <v>1895080.0899999999</v>
      </c>
      <c r="N11" s="19">
        <f t="shared" si="2"/>
        <v>1895080.0899999999</v>
      </c>
    </row>
    <row r="12" spans="1:14" ht="22.5" customHeight="1" x14ac:dyDescent="0.25">
      <c r="A12" s="10">
        <v>3</v>
      </c>
      <c r="B12" s="18" t="s">
        <v>1247</v>
      </c>
      <c r="C12" s="19">
        <f>'Таблица 1'!I171</f>
        <v>988.95</v>
      </c>
      <c r="D12" s="20">
        <f>'Таблица 1'!L171</f>
        <v>44</v>
      </c>
      <c r="E12" s="20">
        <v>0</v>
      </c>
      <c r="F12" s="20">
        <v>0</v>
      </c>
      <c r="G12" s="20">
        <v>0</v>
      </c>
      <c r="H12" s="20">
        <v>1</v>
      </c>
      <c r="I12" s="20">
        <f t="shared" si="1"/>
        <v>1</v>
      </c>
      <c r="J12" s="19">
        <v>0</v>
      </c>
      <c r="K12" s="19">
        <v>0</v>
      </c>
      <c r="L12" s="19">
        <v>0</v>
      </c>
      <c r="M12" s="19">
        <f>'Таблица 1'!M171</f>
        <v>3734382.74</v>
      </c>
      <c r="N12" s="19">
        <f t="shared" si="2"/>
        <v>3734382.74</v>
      </c>
    </row>
    <row r="13" spans="1:14" ht="22.5" customHeight="1" x14ac:dyDescent="0.25">
      <c r="A13" s="10">
        <v>4</v>
      </c>
      <c r="B13" s="18" t="s">
        <v>740</v>
      </c>
      <c r="C13" s="19">
        <f>'Таблица 1'!I173</f>
        <v>1204.9000000000001</v>
      </c>
      <c r="D13" s="20">
        <f>'Таблица 1'!L173</f>
        <v>37</v>
      </c>
      <c r="E13" s="20">
        <v>0</v>
      </c>
      <c r="F13" s="20">
        <v>0</v>
      </c>
      <c r="G13" s="20">
        <v>0</v>
      </c>
      <c r="H13" s="20">
        <v>1</v>
      </c>
      <c r="I13" s="20">
        <f t="shared" si="1"/>
        <v>1</v>
      </c>
      <c r="J13" s="19">
        <v>0</v>
      </c>
      <c r="K13" s="19">
        <v>0</v>
      </c>
      <c r="L13" s="19">
        <v>0</v>
      </c>
      <c r="M13" s="19">
        <f>'Таблица 1'!M173</f>
        <v>981682.56</v>
      </c>
      <c r="N13" s="19">
        <f t="shared" si="2"/>
        <v>981682.56</v>
      </c>
    </row>
    <row r="14" spans="1:14" ht="20.25" customHeight="1" x14ac:dyDescent="0.25">
      <c r="A14" s="10">
        <v>5</v>
      </c>
      <c r="B14" s="18" t="s">
        <v>1251</v>
      </c>
      <c r="C14" s="19">
        <f>'Таблица 1'!I175</f>
        <v>18546</v>
      </c>
      <c r="D14" s="20">
        <f>'Таблица 1'!L175</f>
        <v>603</v>
      </c>
      <c r="E14" s="20">
        <v>0</v>
      </c>
      <c r="F14" s="20">
        <v>0</v>
      </c>
      <c r="G14" s="20">
        <v>0</v>
      </c>
      <c r="H14" s="20">
        <v>7</v>
      </c>
      <c r="I14" s="20">
        <f t="shared" si="1"/>
        <v>7</v>
      </c>
      <c r="J14" s="19">
        <v>0</v>
      </c>
      <c r="K14" s="19">
        <v>0</v>
      </c>
      <c r="L14" s="19">
        <v>0</v>
      </c>
      <c r="M14" s="19">
        <f>'Таблица 1'!M175</f>
        <v>15362604.9</v>
      </c>
      <c r="N14" s="19">
        <f t="shared" si="2"/>
        <v>15362604.9</v>
      </c>
    </row>
    <row r="15" spans="1:14" ht="22.5" customHeight="1" x14ac:dyDescent="0.25">
      <c r="A15" s="10">
        <v>6</v>
      </c>
      <c r="B15" s="18" t="s">
        <v>1249</v>
      </c>
      <c r="C15" s="19">
        <f>'Таблица 1'!I183</f>
        <v>625152.70999999985</v>
      </c>
      <c r="D15" s="20">
        <f>'Таблица 1'!L183</f>
        <v>16649</v>
      </c>
      <c r="E15" s="20">
        <v>0</v>
      </c>
      <c r="F15" s="20">
        <v>0</v>
      </c>
      <c r="G15" s="20">
        <v>0</v>
      </c>
      <c r="H15" s="20">
        <v>45</v>
      </c>
      <c r="I15" s="20">
        <f t="shared" si="1"/>
        <v>45</v>
      </c>
      <c r="J15" s="19">
        <v>0</v>
      </c>
      <c r="K15" s="19">
        <v>0</v>
      </c>
      <c r="L15" s="19">
        <v>0</v>
      </c>
      <c r="M15" s="19">
        <f>'Таблица 1'!M183</f>
        <v>160180702.97000003</v>
      </c>
      <c r="N15" s="19">
        <f t="shared" si="2"/>
        <v>160180702.97000003</v>
      </c>
    </row>
    <row r="16" spans="1:14" ht="22.5" customHeight="1" x14ac:dyDescent="0.25">
      <c r="A16" s="10">
        <v>7</v>
      </c>
      <c r="B16" s="18" t="s">
        <v>741</v>
      </c>
      <c r="C16" s="19">
        <f>'Таблица 1'!I229</f>
        <v>8274.2000000000007</v>
      </c>
      <c r="D16" s="20">
        <f>'Таблица 1'!L229</f>
        <v>272</v>
      </c>
      <c r="E16" s="20">
        <v>0</v>
      </c>
      <c r="F16" s="20">
        <v>0</v>
      </c>
      <c r="G16" s="20">
        <v>0</v>
      </c>
      <c r="H16" s="20">
        <v>4</v>
      </c>
      <c r="I16" s="20">
        <f t="shared" si="1"/>
        <v>4</v>
      </c>
      <c r="J16" s="19">
        <v>0</v>
      </c>
      <c r="K16" s="19">
        <v>0</v>
      </c>
      <c r="L16" s="19">
        <v>0</v>
      </c>
      <c r="M16" s="19">
        <f>'Таблица 1'!M229</f>
        <v>12055720.4</v>
      </c>
      <c r="N16" s="19">
        <f t="shared" si="2"/>
        <v>12055720.4</v>
      </c>
    </row>
    <row r="17" spans="1:14" ht="22.5" customHeight="1" x14ac:dyDescent="0.25">
      <c r="A17" s="10">
        <v>8</v>
      </c>
      <c r="B17" s="18" t="s">
        <v>1255</v>
      </c>
      <c r="C17" s="19">
        <f>'Таблица 1'!I234</f>
        <v>19194.300000000003</v>
      </c>
      <c r="D17" s="20">
        <f>'Таблица 1'!L234</f>
        <v>430</v>
      </c>
      <c r="E17" s="20">
        <v>0</v>
      </c>
      <c r="F17" s="20">
        <v>0</v>
      </c>
      <c r="G17" s="20">
        <v>0</v>
      </c>
      <c r="H17" s="20">
        <v>8</v>
      </c>
      <c r="I17" s="20">
        <f t="shared" si="1"/>
        <v>8</v>
      </c>
      <c r="J17" s="19">
        <v>0</v>
      </c>
      <c r="K17" s="19">
        <v>0</v>
      </c>
      <c r="L17" s="19">
        <v>0</v>
      </c>
      <c r="M17" s="19">
        <f>'Таблица 1'!M234</f>
        <v>24034718.23</v>
      </c>
      <c r="N17" s="19">
        <f t="shared" si="2"/>
        <v>24034718.23</v>
      </c>
    </row>
    <row r="18" spans="1:14" ht="22.5" customHeight="1" x14ac:dyDescent="0.25">
      <c r="A18" s="10">
        <v>9</v>
      </c>
      <c r="B18" s="18" t="s">
        <v>662</v>
      </c>
      <c r="C18" s="19">
        <f>'Таблица 1'!I243</f>
        <v>4300.3</v>
      </c>
      <c r="D18" s="20">
        <f>'Таблица 1'!L243</f>
        <v>70</v>
      </c>
      <c r="E18" s="20">
        <v>0</v>
      </c>
      <c r="F18" s="20">
        <v>0</v>
      </c>
      <c r="G18" s="20">
        <v>0</v>
      </c>
      <c r="H18" s="20">
        <v>1</v>
      </c>
      <c r="I18" s="20">
        <f t="shared" si="1"/>
        <v>1</v>
      </c>
      <c r="J18" s="19">
        <v>0</v>
      </c>
      <c r="K18" s="19">
        <v>0</v>
      </c>
      <c r="L18" s="19">
        <v>0</v>
      </c>
      <c r="M18" s="19">
        <f>'Таблица 1'!M243</f>
        <v>2002130.01</v>
      </c>
      <c r="N18" s="19">
        <f t="shared" si="2"/>
        <v>2002130.01</v>
      </c>
    </row>
    <row r="19" spans="1:14" ht="22.5" customHeight="1" x14ac:dyDescent="0.25">
      <c r="A19" s="10">
        <v>10</v>
      </c>
      <c r="B19" s="18" t="s">
        <v>663</v>
      </c>
      <c r="C19" s="19">
        <f>'Таблица 1'!I245</f>
        <v>1204.01</v>
      </c>
      <c r="D19" s="20">
        <f>'Таблица 1'!L245</f>
        <v>41</v>
      </c>
      <c r="E19" s="20">
        <v>0</v>
      </c>
      <c r="F19" s="20">
        <v>0</v>
      </c>
      <c r="G19" s="20">
        <v>0</v>
      </c>
      <c r="H19" s="20">
        <v>2</v>
      </c>
      <c r="I19" s="20">
        <f t="shared" si="1"/>
        <v>2</v>
      </c>
      <c r="J19" s="19">
        <v>0</v>
      </c>
      <c r="K19" s="19">
        <v>0</v>
      </c>
      <c r="L19" s="19">
        <v>0</v>
      </c>
      <c r="M19" s="19">
        <f>'Таблица 1'!M245</f>
        <v>1305958.24</v>
      </c>
      <c r="N19" s="19">
        <f t="shared" si="2"/>
        <v>1305958.24</v>
      </c>
    </row>
    <row r="20" spans="1:14" ht="22.5" customHeight="1" x14ac:dyDescent="0.25">
      <c r="A20" s="10">
        <v>11</v>
      </c>
      <c r="B20" s="18" t="s">
        <v>1253</v>
      </c>
      <c r="C20" s="19">
        <f>'Таблица 1'!I248</f>
        <v>1187.5999999999999</v>
      </c>
      <c r="D20" s="20">
        <f>'Таблица 1'!L248</f>
        <v>16</v>
      </c>
      <c r="E20" s="20">
        <v>0</v>
      </c>
      <c r="F20" s="20">
        <v>0</v>
      </c>
      <c r="G20" s="20">
        <v>0</v>
      </c>
      <c r="H20" s="20">
        <v>1</v>
      </c>
      <c r="I20" s="20">
        <f t="shared" si="1"/>
        <v>1</v>
      </c>
      <c r="J20" s="19">
        <v>0</v>
      </c>
      <c r="K20" s="19">
        <v>0</v>
      </c>
      <c r="L20" s="19">
        <v>0</v>
      </c>
      <c r="M20" s="19">
        <f>'Таблица 1'!M248</f>
        <v>308421.59999999998</v>
      </c>
      <c r="N20" s="19">
        <f t="shared" si="2"/>
        <v>308421.59999999998</v>
      </c>
    </row>
    <row r="21" spans="1:14" ht="30" customHeight="1" x14ac:dyDescent="0.25">
      <c r="A21" s="10"/>
      <c r="B21" s="18" t="s">
        <v>653</v>
      </c>
      <c r="C21" s="19">
        <f>C22</f>
        <v>9859</v>
      </c>
      <c r="D21" s="20">
        <f t="shared" ref="D21:N21" si="3">D22</f>
        <v>366</v>
      </c>
      <c r="E21" s="20">
        <f t="shared" si="3"/>
        <v>0</v>
      </c>
      <c r="F21" s="20">
        <f t="shared" si="3"/>
        <v>0</v>
      </c>
      <c r="G21" s="20">
        <f t="shared" si="3"/>
        <v>0</v>
      </c>
      <c r="H21" s="20">
        <f t="shared" si="3"/>
        <v>2</v>
      </c>
      <c r="I21" s="20">
        <f t="shared" si="3"/>
        <v>2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6173371.2899999991</v>
      </c>
      <c r="N21" s="19">
        <f t="shared" si="3"/>
        <v>6173371.2899999991</v>
      </c>
    </row>
    <row r="22" spans="1:14" ht="23.25" customHeight="1" x14ac:dyDescent="0.25">
      <c r="A22" s="10">
        <v>12</v>
      </c>
      <c r="B22" s="18" t="s">
        <v>452</v>
      </c>
      <c r="C22" s="19">
        <f>'Таблица 1'!I251</f>
        <v>9859</v>
      </c>
      <c r="D22" s="20">
        <f>'Таблица 1'!L251</f>
        <v>366</v>
      </c>
      <c r="E22" s="20">
        <v>0</v>
      </c>
      <c r="F22" s="20">
        <v>0</v>
      </c>
      <c r="G22" s="20">
        <v>0</v>
      </c>
      <c r="H22" s="20">
        <v>2</v>
      </c>
      <c r="I22" s="20">
        <f>H22</f>
        <v>2</v>
      </c>
      <c r="J22" s="19">
        <v>0</v>
      </c>
      <c r="K22" s="19">
        <v>0</v>
      </c>
      <c r="L22" s="19">
        <v>0</v>
      </c>
      <c r="M22" s="19">
        <f>'Таблица 1'!M251</f>
        <v>6173371.2899999991</v>
      </c>
      <c r="N22" s="19">
        <f>M22</f>
        <v>6173371.2899999991</v>
      </c>
    </row>
    <row r="23" spans="1:14" ht="29.25" customHeight="1" x14ac:dyDescent="0.25">
      <c r="A23" s="10"/>
      <c r="B23" s="18" t="s">
        <v>654</v>
      </c>
      <c r="C23" s="19">
        <f>SUM(C24:C25)</f>
        <v>36632.050000000003</v>
      </c>
      <c r="D23" s="20">
        <f t="shared" ref="D23:N23" si="4">SUM(D24:D25)</f>
        <v>1141</v>
      </c>
      <c r="E23" s="20">
        <f t="shared" si="4"/>
        <v>0</v>
      </c>
      <c r="F23" s="20">
        <f t="shared" si="4"/>
        <v>0</v>
      </c>
      <c r="G23" s="20">
        <f t="shared" si="4"/>
        <v>0</v>
      </c>
      <c r="H23" s="20">
        <f t="shared" si="4"/>
        <v>26</v>
      </c>
      <c r="I23" s="20">
        <f t="shared" si="4"/>
        <v>26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41446964.829999998</v>
      </c>
      <c r="N23" s="19">
        <f t="shared" si="4"/>
        <v>41446964.829999998</v>
      </c>
    </row>
    <row r="24" spans="1:14" ht="22.5" customHeight="1" x14ac:dyDescent="0.25">
      <c r="A24" s="10">
        <v>13</v>
      </c>
      <c r="B24" s="18" t="s">
        <v>453</v>
      </c>
      <c r="C24" s="19">
        <f>'Таблица 1'!I255</f>
        <v>32225.95</v>
      </c>
      <c r="D24" s="20">
        <f>'Таблица 1'!L255</f>
        <v>954</v>
      </c>
      <c r="E24" s="20">
        <v>0</v>
      </c>
      <c r="F24" s="20">
        <v>0</v>
      </c>
      <c r="G24" s="20">
        <v>0</v>
      </c>
      <c r="H24" s="20">
        <v>21</v>
      </c>
      <c r="I24" s="20">
        <f>H24</f>
        <v>21</v>
      </c>
      <c r="J24" s="19">
        <v>0</v>
      </c>
      <c r="K24" s="19">
        <v>0</v>
      </c>
      <c r="L24" s="19">
        <v>0</v>
      </c>
      <c r="M24" s="19">
        <f>'Таблица 1'!M255</f>
        <v>31271659.27</v>
      </c>
      <c r="N24" s="19">
        <f>M24</f>
        <v>31271659.27</v>
      </c>
    </row>
    <row r="25" spans="1:14" ht="22.5" customHeight="1" x14ac:dyDescent="0.25">
      <c r="A25" s="10">
        <v>14</v>
      </c>
      <c r="B25" s="18" t="s">
        <v>454</v>
      </c>
      <c r="C25" s="19">
        <f>'Таблица 1'!I277</f>
        <v>4406.1000000000004</v>
      </c>
      <c r="D25" s="20">
        <f>'Таблица 1'!L277</f>
        <v>187</v>
      </c>
      <c r="E25" s="20">
        <v>0</v>
      </c>
      <c r="F25" s="20">
        <v>0</v>
      </c>
      <c r="G25" s="20">
        <v>0</v>
      </c>
      <c r="H25" s="20">
        <v>5</v>
      </c>
      <c r="I25" s="20">
        <f>H25</f>
        <v>5</v>
      </c>
      <c r="J25" s="19">
        <v>0</v>
      </c>
      <c r="K25" s="19">
        <v>0</v>
      </c>
      <c r="L25" s="19">
        <v>0</v>
      </c>
      <c r="M25" s="19">
        <f>'Таблица 1'!M277</f>
        <v>10175305.560000002</v>
      </c>
      <c r="N25" s="19">
        <f>M25</f>
        <v>10175305.560000002</v>
      </c>
    </row>
    <row r="26" spans="1:14" ht="29.25" customHeight="1" x14ac:dyDescent="0.25">
      <c r="A26" s="10"/>
      <c r="B26" s="18" t="s">
        <v>476</v>
      </c>
      <c r="C26" s="19">
        <f>C27</f>
        <v>430.3</v>
      </c>
      <c r="D26" s="20">
        <f t="shared" ref="D26:N26" si="5">D27</f>
        <v>25</v>
      </c>
      <c r="E26" s="20">
        <f t="shared" si="5"/>
        <v>0</v>
      </c>
      <c r="F26" s="20">
        <f t="shared" si="5"/>
        <v>0</v>
      </c>
      <c r="G26" s="20">
        <f t="shared" si="5"/>
        <v>0</v>
      </c>
      <c r="H26" s="20">
        <f t="shared" si="5"/>
        <v>1</v>
      </c>
      <c r="I26" s="20">
        <f t="shared" si="5"/>
        <v>1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561807.92999999993</v>
      </c>
      <c r="N26" s="19">
        <f t="shared" si="5"/>
        <v>561807.92999999993</v>
      </c>
    </row>
    <row r="27" spans="1:14" ht="22.5" customHeight="1" x14ac:dyDescent="0.25">
      <c r="A27" s="10">
        <v>15</v>
      </c>
      <c r="B27" s="18" t="s">
        <v>673</v>
      </c>
      <c r="C27" s="19">
        <f>'Таблица 1'!I284</f>
        <v>430.3</v>
      </c>
      <c r="D27" s="20">
        <f>'Таблица 1'!L284</f>
        <v>25</v>
      </c>
      <c r="E27" s="20">
        <v>0</v>
      </c>
      <c r="F27" s="20">
        <v>0</v>
      </c>
      <c r="G27" s="20">
        <v>0</v>
      </c>
      <c r="H27" s="20">
        <v>1</v>
      </c>
      <c r="I27" s="20">
        <f>H27</f>
        <v>1</v>
      </c>
      <c r="J27" s="19">
        <v>0</v>
      </c>
      <c r="K27" s="19">
        <v>0</v>
      </c>
      <c r="L27" s="19">
        <v>0</v>
      </c>
      <c r="M27" s="19">
        <f>'Таблица 1'!M284</f>
        <v>561807.92999999993</v>
      </c>
      <c r="N27" s="19">
        <f>M27</f>
        <v>561807.92999999993</v>
      </c>
    </row>
    <row r="28" spans="1:14" ht="29.25" customHeight="1" x14ac:dyDescent="0.25">
      <c r="A28" s="10"/>
      <c r="B28" s="18" t="s">
        <v>655</v>
      </c>
      <c r="C28" s="19">
        <f>SUM(C29:C32)</f>
        <v>15799.090000000002</v>
      </c>
      <c r="D28" s="20">
        <f t="shared" ref="D28:N28" si="6">SUM(D29:D32)</f>
        <v>585</v>
      </c>
      <c r="E28" s="20">
        <f t="shared" si="6"/>
        <v>0</v>
      </c>
      <c r="F28" s="20">
        <f t="shared" si="6"/>
        <v>0</v>
      </c>
      <c r="G28" s="20">
        <f t="shared" si="6"/>
        <v>0</v>
      </c>
      <c r="H28" s="20">
        <f t="shared" si="6"/>
        <v>8</v>
      </c>
      <c r="I28" s="20">
        <f t="shared" si="6"/>
        <v>8</v>
      </c>
      <c r="J28" s="19">
        <f t="shared" si="6"/>
        <v>0</v>
      </c>
      <c r="K28" s="19">
        <f t="shared" si="6"/>
        <v>0</v>
      </c>
      <c r="L28" s="19">
        <f t="shared" si="6"/>
        <v>0</v>
      </c>
      <c r="M28" s="19">
        <f t="shared" si="6"/>
        <v>25033781.339999996</v>
      </c>
      <c r="N28" s="19">
        <f t="shared" si="6"/>
        <v>25033781.339999996</v>
      </c>
    </row>
    <row r="29" spans="1:14" ht="22.5" customHeight="1" x14ac:dyDescent="0.25">
      <c r="A29" s="10">
        <v>16</v>
      </c>
      <c r="B29" s="18" t="s">
        <v>642</v>
      </c>
      <c r="C29" s="19">
        <f>'Таблица 1'!I287</f>
        <v>1147</v>
      </c>
      <c r="D29" s="20">
        <f>'Таблица 1'!L287</f>
        <v>38</v>
      </c>
      <c r="E29" s="20">
        <v>0</v>
      </c>
      <c r="F29" s="20">
        <v>0</v>
      </c>
      <c r="G29" s="20">
        <v>0</v>
      </c>
      <c r="H29" s="20">
        <v>2</v>
      </c>
      <c r="I29" s="20">
        <f>H29</f>
        <v>2</v>
      </c>
      <c r="J29" s="19">
        <v>0</v>
      </c>
      <c r="K29" s="19">
        <v>0</v>
      </c>
      <c r="L29" s="19">
        <v>0</v>
      </c>
      <c r="M29" s="19">
        <f>'Таблица 1'!M287</f>
        <v>614358.62</v>
      </c>
      <c r="N29" s="19">
        <f>M29</f>
        <v>614358.62</v>
      </c>
    </row>
    <row r="30" spans="1:14" ht="22.5" customHeight="1" x14ac:dyDescent="0.25">
      <c r="A30" s="10">
        <v>17</v>
      </c>
      <c r="B30" s="18" t="s">
        <v>643</v>
      </c>
      <c r="C30" s="19">
        <f>'Таблица 1'!I290</f>
        <v>10021.990000000002</v>
      </c>
      <c r="D30" s="20">
        <f>'Таблица 1'!L290</f>
        <v>396</v>
      </c>
      <c r="E30" s="20">
        <v>0</v>
      </c>
      <c r="F30" s="20">
        <v>0</v>
      </c>
      <c r="G30" s="20">
        <v>0</v>
      </c>
      <c r="H30" s="20">
        <v>4</v>
      </c>
      <c r="I30" s="20">
        <f>H30</f>
        <v>4</v>
      </c>
      <c r="J30" s="19">
        <v>0</v>
      </c>
      <c r="K30" s="19">
        <v>0</v>
      </c>
      <c r="L30" s="19">
        <v>0</v>
      </c>
      <c r="M30" s="19">
        <f>'Таблица 1'!M290</f>
        <v>12660962.560000001</v>
      </c>
      <c r="N30" s="19">
        <f>M30</f>
        <v>12660962.560000001</v>
      </c>
    </row>
    <row r="31" spans="1:14" ht="22.5" customHeight="1" x14ac:dyDescent="0.25">
      <c r="A31" s="10">
        <v>18</v>
      </c>
      <c r="B31" s="18" t="s">
        <v>641</v>
      </c>
      <c r="C31" s="19">
        <f>'Таблица 1'!I295</f>
        <v>3747.1</v>
      </c>
      <c r="D31" s="20">
        <f>'Таблица 1'!L295</f>
        <v>118</v>
      </c>
      <c r="E31" s="20">
        <v>0</v>
      </c>
      <c r="F31" s="20">
        <v>0</v>
      </c>
      <c r="G31" s="20">
        <v>0</v>
      </c>
      <c r="H31" s="20">
        <v>1</v>
      </c>
      <c r="I31" s="20">
        <f>H31</f>
        <v>1</v>
      </c>
      <c r="J31" s="19">
        <v>0</v>
      </c>
      <c r="K31" s="19">
        <v>0</v>
      </c>
      <c r="L31" s="19">
        <v>0</v>
      </c>
      <c r="M31" s="19">
        <f>'Таблица 1'!M295</f>
        <v>11252294.439999999</v>
      </c>
      <c r="N31" s="19">
        <f>M31</f>
        <v>11252294.439999999</v>
      </c>
    </row>
    <row r="32" spans="1:14" ht="22.5" customHeight="1" x14ac:dyDescent="0.25">
      <c r="A32" s="10">
        <v>19</v>
      </c>
      <c r="B32" s="18" t="s">
        <v>644</v>
      </c>
      <c r="C32" s="19">
        <f>'Таблица 1'!I297</f>
        <v>883</v>
      </c>
      <c r="D32" s="20">
        <f>'Таблица 1'!L297</f>
        <v>33</v>
      </c>
      <c r="E32" s="20">
        <v>0</v>
      </c>
      <c r="F32" s="20">
        <v>0</v>
      </c>
      <c r="G32" s="20">
        <v>0</v>
      </c>
      <c r="H32" s="20">
        <v>1</v>
      </c>
      <c r="I32" s="20">
        <f>H32</f>
        <v>1</v>
      </c>
      <c r="J32" s="19">
        <v>0</v>
      </c>
      <c r="K32" s="19">
        <v>0</v>
      </c>
      <c r="L32" s="19">
        <v>0</v>
      </c>
      <c r="M32" s="19">
        <f>'Таблица 1'!M297</f>
        <v>506165.72000000003</v>
      </c>
      <c r="N32" s="19">
        <f>M32</f>
        <v>506165.72000000003</v>
      </c>
    </row>
    <row r="33" spans="1:14" ht="29.25" customHeight="1" x14ac:dyDescent="0.25">
      <c r="A33" s="10"/>
      <c r="B33" s="18" t="s">
        <v>470</v>
      </c>
      <c r="C33" s="19">
        <f>SUM(C34)</f>
        <v>798.62</v>
      </c>
      <c r="D33" s="20">
        <f t="shared" ref="D33:N33" si="7">SUM(D34)</f>
        <v>31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1</v>
      </c>
      <c r="I33" s="20">
        <f t="shared" si="7"/>
        <v>1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19">
        <f t="shared" si="7"/>
        <v>469287.6</v>
      </c>
      <c r="N33" s="19">
        <f t="shared" si="7"/>
        <v>469287.6</v>
      </c>
    </row>
    <row r="34" spans="1:14" ht="22.5" customHeight="1" x14ac:dyDescent="0.25">
      <c r="A34" s="10">
        <v>20</v>
      </c>
      <c r="B34" s="18" t="s">
        <v>471</v>
      </c>
      <c r="C34" s="19">
        <f>'Таблица 1'!I300</f>
        <v>798.62</v>
      </c>
      <c r="D34" s="20">
        <f>'Таблица 1'!L300</f>
        <v>31</v>
      </c>
      <c r="E34" s="20">
        <v>0</v>
      </c>
      <c r="F34" s="20">
        <v>0</v>
      </c>
      <c r="G34" s="20">
        <v>0</v>
      </c>
      <c r="H34" s="20">
        <v>1</v>
      </c>
      <c r="I34" s="20">
        <f>H34</f>
        <v>1</v>
      </c>
      <c r="J34" s="19">
        <v>0</v>
      </c>
      <c r="K34" s="19">
        <v>0</v>
      </c>
      <c r="L34" s="19">
        <v>0</v>
      </c>
      <c r="M34" s="19">
        <f>'Таблица 1'!M300</f>
        <v>469287.6</v>
      </c>
      <c r="N34" s="19">
        <f>M34</f>
        <v>469287.6</v>
      </c>
    </row>
    <row r="35" spans="1:14" ht="29.25" customHeight="1" x14ac:dyDescent="0.25">
      <c r="A35" s="10"/>
      <c r="B35" s="18" t="s">
        <v>656</v>
      </c>
      <c r="C35" s="19">
        <f>SUM(C36)</f>
        <v>2507.6</v>
      </c>
      <c r="D35" s="20">
        <f t="shared" ref="D35:N35" si="8">SUM(D36)</f>
        <v>62</v>
      </c>
      <c r="E35" s="20">
        <f t="shared" si="8"/>
        <v>0</v>
      </c>
      <c r="F35" s="20">
        <f t="shared" si="8"/>
        <v>0</v>
      </c>
      <c r="G35" s="20">
        <f t="shared" si="8"/>
        <v>0</v>
      </c>
      <c r="H35" s="20">
        <f t="shared" si="8"/>
        <v>2</v>
      </c>
      <c r="I35" s="20">
        <f t="shared" si="8"/>
        <v>2</v>
      </c>
      <c r="J35" s="19">
        <f t="shared" si="8"/>
        <v>0</v>
      </c>
      <c r="K35" s="19">
        <f t="shared" si="8"/>
        <v>0</v>
      </c>
      <c r="L35" s="19">
        <f t="shared" si="8"/>
        <v>0</v>
      </c>
      <c r="M35" s="19">
        <f t="shared" si="8"/>
        <v>5450833.2000000002</v>
      </c>
      <c r="N35" s="19">
        <f t="shared" si="8"/>
        <v>5450833.2000000002</v>
      </c>
    </row>
    <row r="36" spans="1:14" ht="22.5" customHeight="1" x14ac:dyDescent="0.25">
      <c r="A36" s="10">
        <v>21</v>
      </c>
      <c r="B36" s="18" t="s">
        <v>645</v>
      </c>
      <c r="C36" s="19">
        <f>'Таблица 1'!I303</f>
        <v>2507.6</v>
      </c>
      <c r="D36" s="20">
        <f>'Таблица 1'!L303</f>
        <v>62</v>
      </c>
      <c r="E36" s="20">
        <v>0</v>
      </c>
      <c r="F36" s="20">
        <v>0</v>
      </c>
      <c r="G36" s="20">
        <v>0</v>
      </c>
      <c r="H36" s="20">
        <v>2</v>
      </c>
      <c r="I36" s="20">
        <f>H36</f>
        <v>2</v>
      </c>
      <c r="J36" s="19">
        <v>0</v>
      </c>
      <c r="K36" s="19">
        <v>0</v>
      </c>
      <c r="L36" s="19">
        <v>0</v>
      </c>
      <c r="M36" s="19">
        <f>'Таблица 1'!M303</f>
        <v>5450833.2000000002</v>
      </c>
      <c r="N36" s="19">
        <f>M36</f>
        <v>5450833.2000000002</v>
      </c>
    </row>
    <row r="37" spans="1:14" ht="29.25" customHeight="1" x14ac:dyDescent="0.25">
      <c r="A37" s="10"/>
      <c r="B37" s="18" t="s">
        <v>472</v>
      </c>
      <c r="C37" s="19">
        <f>SUM(C38)</f>
        <v>1220</v>
      </c>
      <c r="D37" s="20">
        <f t="shared" ref="D37:N37" si="9">SUM(D38)</f>
        <v>46</v>
      </c>
      <c r="E37" s="20">
        <f t="shared" si="9"/>
        <v>0</v>
      </c>
      <c r="F37" s="20">
        <f t="shared" si="9"/>
        <v>0</v>
      </c>
      <c r="G37" s="20">
        <f t="shared" si="9"/>
        <v>0</v>
      </c>
      <c r="H37" s="20">
        <f t="shared" si="9"/>
        <v>1</v>
      </c>
      <c r="I37" s="20">
        <f t="shared" si="9"/>
        <v>1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2018971.2</v>
      </c>
      <c r="N37" s="19">
        <f t="shared" si="9"/>
        <v>2018971.2</v>
      </c>
    </row>
    <row r="38" spans="1:14" ht="22.5" customHeight="1" x14ac:dyDescent="0.25">
      <c r="A38" s="10">
        <v>22</v>
      </c>
      <c r="B38" s="18" t="s">
        <v>473</v>
      </c>
      <c r="C38" s="19">
        <f>'Таблица 1'!I307</f>
        <v>1220</v>
      </c>
      <c r="D38" s="20">
        <f>'Таблица 1'!L307</f>
        <v>46</v>
      </c>
      <c r="E38" s="20">
        <v>0</v>
      </c>
      <c r="F38" s="20">
        <v>0</v>
      </c>
      <c r="G38" s="20">
        <v>0</v>
      </c>
      <c r="H38" s="20">
        <v>1</v>
      </c>
      <c r="I38" s="20">
        <f>H38</f>
        <v>1</v>
      </c>
      <c r="J38" s="19">
        <v>0</v>
      </c>
      <c r="K38" s="19">
        <v>0</v>
      </c>
      <c r="L38" s="19">
        <v>0</v>
      </c>
      <c r="M38" s="19">
        <f>'Таблица 1'!M307</f>
        <v>2018971.2</v>
      </c>
      <c r="N38" s="19">
        <f>M38</f>
        <v>2018971.2</v>
      </c>
    </row>
    <row r="39" spans="1:14" ht="30" customHeight="1" x14ac:dyDescent="0.25">
      <c r="A39" s="10"/>
      <c r="B39" s="18" t="s">
        <v>657</v>
      </c>
      <c r="C39" s="19">
        <f>'Таблица 1'!I310</f>
        <v>10071.469999999999</v>
      </c>
      <c r="D39" s="20">
        <f>'Таблица 1'!L310</f>
        <v>372</v>
      </c>
      <c r="E39" s="20">
        <f t="shared" ref="E39:N39" si="10">E40</f>
        <v>0</v>
      </c>
      <c r="F39" s="20">
        <f t="shared" si="10"/>
        <v>0</v>
      </c>
      <c r="G39" s="20">
        <f t="shared" si="10"/>
        <v>0</v>
      </c>
      <c r="H39" s="20">
        <f t="shared" si="10"/>
        <v>4</v>
      </c>
      <c r="I39" s="20">
        <f t="shared" si="10"/>
        <v>4</v>
      </c>
      <c r="J39" s="19">
        <f t="shared" si="10"/>
        <v>0</v>
      </c>
      <c r="K39" s="19">
        <f t="shared" si="10"/>
        <v>0</v>
      </c>
      <c r="L39" s="19">
        <f t="shared" si="10"/>
        <v>0</v>
      </c>
      <c r="M39" s="19">
        <f t="shared" si="10"/>
        <v>5824644.5099999998</v>
      </c>
      <c r="N39" s="19">
        <f t="shared" si="10"/>
        <v>5824644.5099999998</v>
      </c>
    </row>
    <row r="40" spans="1:14" ht="22.5" customHeight="1" x14ac:dyDescent="0.25">
      <c r="A40" s="10">
        <v>23</v>
      </c>
      <c r="B40" s="18" t="s">
        <v>457</v>
      </c>
      <c r="C40" s="19">
        <f>'Таблица 1'!I310</f>
        <v>10071.469999999999</v>
      </c>
      <c r="D40" s="20">
        <f>'Таблица 1'!L310</f>
        <v>372</v>
      </c>
      <c r="E40" s="20">
        <v>0</v>
      </c>
      <c r="F40" s="20">
        <v>0</v>
      </c>
      <c r="G40" s="20">
        <v>0</v>
      </c>
      <c r="H40" s="20">
        <v>4</v>
      </c>
      <c r="I40" s="20">
        <f>H40</f>
        <v>4</v>
      </c>
      <c r="J40" s="19">
        <v>0</v>
      </c>
      <c r="K40" s="19">
        <v>0</v>
      </c>
      <c r="L40" s="19">
        <v>0</v>
      </c>
      <c r="M40" s="19">
        <f>'Таблица 1'!M310</f>
        <v>5824644.5099999998</v>
      </c>
      <c r="N40" s="19">
        <f>M40</f>
        <v>5824644.5099999998</v>
      </c>
    </row>
    <row r="41" spans="1:14" ht="29.25" customHeight="1" x14ac:dyDescent="0.25">
      <c r="A41" s="10"/>
      <c r="B41" s="18" t="s">
        <v>458</v>
      </c>
      <c r="C41" s="19">
        <f>SUM(C42:C43)</f>
        <v>25906.5</v>
      </c>
      <c r="D41" s="20">
        <f t="shared" ref="D41:N41" si="11">SUM(D42:D43)</f>
        <v>1082</v>
      </c>
      <c r="E41" s="20">
        <f t="shared" si="11"/>
        <v>0</v>
      </c>
      <c r="F41" s="20">
        <f t="shared" si="11"/>
        <v>0</v>
      </c>
      <c r="G41" s="20">
        <f t="shared" si="11"/>
        <v>0</v>
      </c>
      <c r="H41" s="20">
        <f t="shared" si="11"/>
        <v>7</v>
      </c>
      <c r="I41" s="20">
        <f t="shared" si="11"/>
        <v>7</v>
      </c>
      <c r="J41" s="19">
        <f t="shared" si="11"/>
        <v>0</v>
      </c>
      <c r="K41" s="19">
        <f t="shared" si="11"/>
        <v>0</v>
      </c>
      <c r="L41" s="19">
        <f t="shared" si="11"/>
        <v>0</v>
      </c>
      <c r="M41" s="19">
        <f t="shared" si="11"/>
        <v>22521479.370000001</v>
      </c>
      <c r="N41" s="19">
        <f t="shared" si="11"/>
        <v>22521479.370000001</v>
      </c>
    </row>
    <row r="42" spans="1:14" ht="22.5" customHeight="1" x14ac:dyDescent="0.25">
      <c r="A42" s="10">
        <v>24</v>
      </c>
      <c r="B42" s="18" t="s">
        <v>459</v>
      </c>
      <c r="C42" s="19">
        <f>'Таблица 1'!I316</f>
        <v>6756.7999999999993</v>
      </c>
      <c r="D42" s="20">
        <f>'Таблица 1'!L316</f>
        <v>374</v>
      </c>
      <c r="E42" s="20">
        <v>0</v>
      </c>
      <c r="F42" s="20">
        <v>0</v>
      </c>
      <c r="G42" s="20">
        <v>0</v>
      </c>
      <c r="H42" s="20">
        <v>4</v>
      </c>
      <c r="I42" s="20">
        <f>H42</f>
        <v>4</v>
      </c>
      <c r="J42" s="19">
        <v>0</v>
      </c>
      <c r="K42" s="19">
        <v>0</v>
      </c>
      <c r="L42" s="19">
        <v>0</v>
      </c>
      <c r="M42" s="19">
        <f>'Таблица 1'!M316</f>
        <v>11557540.810000001</v>
      </c>
      <c r="N42" s="19">
        <f>J42+K42+L42+M42</f>
        <v>11557540.810000001</v>
      </c>
    </row>
    <row r="43" spans="1:14" ht="20.25" customHeight="1" x14ac:dyDescent="0.25">
      <c r="A43" s="10">
        <v>25</v>
      </c>
      <c r="B43" s="18" t="s">
        <v>646</v>
      </c>
      <c r="C43" s="19">
        <f>'Таблица 1'!I321</f>
        <v>19149.7</v>
      </c>
      <c r="D43" s="20">
        <f>'Таблица 1'!L321</f>
        <v>708</v>
      </c>
      <c r="E43" s="20">
        <v>0</v>
      </c>
      <c r="F43" s="20">
        <v>0</v>
      </c>
      <c r="G43" s="20">
        <v>0</v>
      </c>
      <c r="H43" s="20">
        <v>3</v>
      </c>
      <c r="I43" s="20">
        <f>H43</f>
        <v>3</v>
      </c>
      <c r="J43" s="19">
        <v>0</v>
      </c>
      <c r="K43" s="19">
        <v>0</v>
      </c>
      <c r="L43" s="19">
        <v>0</v>
      </c>
      <c r="M43" s="19">
        <f>'Таблица 1'!M321</f>
        <v>10963938.560000001</v>
      </c>
      <c r="N43" s="19">
        <f>J43+K43+L43+M43</f>
        <v>10963938.560000001</v>
      </c>
    </row>
    <row r="44" spans="1:14" ht="29.25" customHeight="1" x14ac:dyDescent="0.25">
      <c r="A44" s="10"/>
      <c r="B44" s="18" t="s">
        <v>460</v>
      </c>
      <c r="C44" s="19">
        <f>SUM(C45:C47)</f>
        <v>24903.599999999999</v>
      </c>
      <c r="D44" s="20">
        <f t="shared" ref="D44:N44" si="12">SUM(D45:D47)</f>
        <v>732</v>
      </c>
      <c r="E44" s="20">
        <f t="shared" si="12"/>
        <v>0</v>
      </c>
      <c r="F44" s="20">
        <f t="shared" si="12"/>
        <v>0</v>
      </c>
      <c r="G44" s="20">
        <f t="shared" si="12"/>
        <v>0</v>
      </c>
      <c r="H44" s="20">
        <f t="shared" si="12"/>
        <v>11</v>
      </c>
      <c r="I44" s="20">
        <f t="shared" si="12"/>
        <v>11</v>
      </c>
      <c r="J44" s="19">
        <f t="shared" si="12"/>
        <v>0</v>
      </c>
      <c r="K44" s="19">
        <f t="shared" si="12"/>
        <v>0</v>
      </c>
      <c r="L44" s="19">
        <f t="shared" si="12"/>
        <v>0</v>
      </c>
      <c r="M44" s="19">
        <f t="shared" si="12"/>
        <v>10183389.17</v>
      </c>
      <c r="N44" s="19">
        <f t="shared" si="12"/>
        <v>10183389.17</v>
      </c>
    </row>
    <row r="45" spans="1:14" ht="22.5" customHeight="1" x14ac:dyDescent="0.25">
      <c r="A45" s="10">
        <v>26</v>
      </c>
      <c r="B45" s="18" t="s">
        <v>461</v>
      </c>
      <c r="C45" s="19">
        <f>'Таблица 1'!I326</f>
        <v>23075.1</v>
      </c>
      <c r="D45" s="20">
        <f>'Таблица 1'!L326</f>
        <v>673</v>
      </c>
      <c r="E45" s="20">
        <v>0</v>
      </c>
      <c r="F45" s="20">
        <v>0</v>
      </c>
      <c r="G45" s="20">
        <v>0</v>
      </c>
      <c r="H45" s="20">
        <v>9</v>
      </c>
      <c r="I45" s="20">
        <f>H45</f>
        <v>9</v>
      </c>
      <c r="J45" s="19">
        <v>0</v>
      </c>
      <c r="K45" s="19">
        <v>0</v>
      </c>
      <c r="L45" s="19">
        <v>0</v>
      </c>
      <c r="M45" s="19">
        <f>'Таблица 1'!M326</f>
        <v>8872619.5700000003</v>
      </c>
      <c r="N45" s="19">
        <f>J45+K45+L45+M45</f>
        <v>8872619.5700000003</v>
      </c>
    </row>
    <row r="46" spans="1:14" ht="22.5" customHeight="1" x14ac:dyDescent="0.25">
      <c r="A46" s="10">
        <v>27</v>
      </c>
      <c r="B46" s="18" t="s">
        <v>647</v>
      </c>
      <c r="C46" s="19">
        <f>'Таблица 1'!I336</f>
        <v>1217.0999999999999</v>
      </c>
      <c r="D46" s="20">
        <f>'Таблица 1'!L336</f>
        <v>28</v>
      </c>
      <c r="E46" s="20">
        <v>0</v>
      </c>
      <c r="F46" s="20">
        <v>0</v>
      </c>
      <c r="G46" s="20">
        <v>0</v>
      </c>
      <c r="H46" s="20">
        <v>1</v>
      </c>
      <c r="I46" s="20">
        <f>H46</f>
        <v>1</v>
      </c>
      <c r="J46" s="19">
        <v>0</v>
      </c>
      <c r="K46" s="19">
        <v>0</v>
      </c>
      <c r="L46" s="19">
        <v>0</v>
      </c>
      <c r="M46" s="19">
        <f>'Таблица 1'!M336</f>
        <v>338827.2</v>
      </c>
      <c r="N46" s="19">
        <f>J46+K46+L46+M46</f>
        <v>338827.2</v>
      </c>
    </row>
    <row r="47" spans="1:14" ht="22.5" customHeight="1" x14ac:dyDescent="0.25">
      <c r="A47" s="10">
        <v>28</v>
      </c>
      <c r="B47" s="18" t="s">
        <v>462</v>
      </c>
      <c r="C47" s="19">
        <f>'Таблица 1'!I338</f>
        <v>611.4</v>
      </c>
      <c r="D47" s="20">
        <f>'Таблица 1'!L338</f>
        <v>31</v>
      </c>
      <c r="E47" s="20">
        <v>0</v>
      </c>
      <c r="F47" s="20">
        <v>0</v>
      </c>
      <c r="G47" s="20">
        <v>0</v>
      </c>
      <c r="H47" s="20">
        <v>1</v>
      </c>
      <c r="I47" s="20">
        <f>H47</f>
        <v>1</v>
      </c>
      <c r="J47" s="19">
        <v>0</v>
      </c>
      <c r="K47" s="19">
        <v>0</v>
      </c>
      <c r="L47" s="19">
        <v>0</v>
      </c>
      <c r="M47" s="19">
        <f>'Таблица 1'!M338</f>
        <v>971942.40000000002</v>
      </c>
      <c r="N47" s="19">
        <f>J47+K47+L47+M47</f>
        <v>971942.40000000002</v>
      </c>
    </row>
    <row r="48" spans="1:14" ht="30.75" customHeight="1" x14ac:dyDescent="0.25">
      <c r="A48" s="10"/>
      <c r="B48" s="18" t="s">
        <v>674</v>
      </c>
      <c r="C48" s="19">
        <f>SUM(C49:C51)</f>
        <v>10409.699999999999</v>
      </c>
      <c r="D48" s="20">
        <f t="shared" ref="D48:N48" si="13">SUM(D49:D51)</f>
        <v>302</v>
      </c>
      <c r="E48" s="20">
        <f t="shared" si="13"/>
        <v>0</v>
      </c>
      <c r="F48" s="20">
        <f t="shared" si="13"/>
        <v>0</v>
      </c>
      <c r="G48" s="20">
        <f t="shared" si="13"/>
        <v>0</v>
      </c>
      <c r="H48" s="20">
        <f t="shared" si="13"/>
        <v>8</v>
      </c>
      <c r="I48" s="20">
        <f t="shared" si="13"/>
        <v>8</v>
      </c>
      <c r="J48" s="19">
        <f t="shared" si="13"/>
        <v>0</v>
      </c>
      <c r="K48" s="19">
        <f t="shared" si="13"/>
        <v>0</v>
      </c>
      <c r="L48" s="19">
        <f t="shared" si="13"/>
        <v>0</v>
      </c>
      <c r="M48" s="19">
        <f t="shared" si="13"/>
        <v>6356880.6700000009</v>
      </c>
      <c r="N48" s="19">
        <f t="shared" si="13"/>
        <v>6356880.6700000009</v>
      </c>
    </row>
    <row r="49" spans="1:14" ht="22.5" customHeight="1" x14ac:dyDescent="0.25">
      <c r="A49" s="10">
        <v>29</v>
      </c>
      <c r="B49" s="18" t="s">
        <v>648</v>
      </c>
      <c r="C49" s="19">
        <f>'Таблица 1'!I341</f>
        <v>8115.7</v>
      </c>
      <c r="D49" s="20">
        <f>'Таблица 1'!L341</f>
        <v>220</v>
      </c>
      <c r="E49" s="20">
        <v>0</v>
      </c>
      <c r="F49" s="20">
        <v>0</v>
      </c>
      <c r="G49" s="20">
        <v>0</v>
      </c>
      <c r="H49" s="20">
        <v>4</v>
      </c>
      <c r="I49" s="20">
        <f>H49</f>
        <v>4</v>
      </c>
      <c r="J49" s="19">
        <v>0</v>
      </c>
      <c r="K49" s="19">
        <v>0</v>
      </c>
      <c r="L49" s="19">
        <v>0</v>
      </c>
      <c r="M49" s="19">
        <f>'Таблица 1'!M341</f>
        <v>4523579.4700000007</v>
      </c>
      <c r="N49" s="19">
        <f>M49</f>
        <v>4523579.4700000007</v>
      </c>
    </row>
    <row r="50" spans="1:14" ht="22.5" customHeight="1" x14ac:dyDescent="0.25">
      <c r="A50" s="10">
        <v>30</v>
      </c>
      <c r="B50" s="18" t="s">
        <v>467</v>
      </c>
      <c r="C50" s="19">
        <f>'Таблица 1'!I346</f>
        <v>1891.2</v>
      </c>
      <c r="D50" s="20">
        <f>'Таблица 1'!L346</f>
        <v>66</v>
      </c>
      <c r="E50" s="20">
        <v>0</v>
      </c>
      <c r="F50" s="20">
        <v>0</v>
      </c>
      <c r="G50" s="20">
        <v>0</v>
      </c>
      <c r="H50" s="20">
        <v>3</v>
      </c>
      <c r="I50" s="20">
        <f>H50</f>
        <v>3</v>
      </c>
      <c r="J50" s="19">
        <v>0</v>
      </c>
      <c r="K50" s="19">
        <v>0</v>
      </c>
      <c r="L50" s="19">
        <v>0</v>
      </c>
      <c r="M50" s="19">
        <f>'Таблица 1'!M346</f>
        <v>1465044.0499999998</v>
      </c>
      <c r="N50" s="19">
        <f>M50</f>
        <v>1465044.0499999998</v>
      </c>
    </row>
    <row r="51" spans="1:14" ht="22.5" customHeight="1" x14ac:dyDescent="0.25">
      <c r="A51" s="10">
        <v>31</v>
      </c>
      <c r="B51" s="18" t="s">
        <v>478</v>
      </c>
      <c r="C51" s="19">
        <f>'Таблица 1'!I350</f>
        <v>402.8</v>
      </c>
      <c r="D51" s="20">
        <f>'Таблица 1'!L350</f>
        <v>16</v>
      </c>
      <c r="E51" s="20">
        <v>0</v>
      </c>
      <c r="F51" s="20">
        <v>0</v>
      </c>
      <c r="G51" s="20">
        <v>0</v>
      </c>
      <c r="H51" s="20">
        <v>1</v>
      </c>
      <c r="I51" s="20">
        <f>H51</f>
        <v>1</v>
      </c>
      <c r="J51" s="19">
        <v>0</v>
      </c>
      <c r="K51" s="19">
        <v>0</v>
      </c>
      <c r="L51" s="19">
        <v>0</v>
      </c>
      <c r="M51" s="19">
        <f>'Таблица 1'!M350</f>
        <v>368257.15</v>
      </c>
      <c r="N51" s="19">
        <f>M51</f>
        <v>368257.15</v>
      </c>
    </row>
    <row r="52" spans="1:14" ht="30.75" customHeight="1" x14ac:dyDescent="0.25">
      <c r="A52" s="10"/>
      <c r="B52" s="18" t="s">
        <v>659</v>
      </c>
      <c r="C52" s="19">
        <f>C53</f>
        <v>1417.3</v>
      </c>
      <c r="D52" s="20">
        <f t="shared" ref="D52:N52" si="14">D53</f>
        <v>58</v>
      </c>
      <c r="E52" s="20">
        <f t="shared" si="14"/>
        <v>0</v>
      </c>
      <c r="F52" s="20">
        <f t="shared" si="14"/>
        <v>0</v>
      </c>
      <c r="G52" s="20">
        <f t="shared" si="14"/>
        <v>0</v>
      </c>
      <c r="H52" s="20">
        <f t="shared" si="14"/>
        <v>2</v>
      </c>
      <c r="I52" s="20">
        <f t="shared" si="14"/>
        <v>2</v>
      </c>
      <c r="J52" s="19">
        <f t="shared" si="14"/>
        <v>0</v>
      </c>
      <c r="K52" s="19">
        <f t="shared" si="14"/>
        <v>0</v>
      </c>
      <c r="L52" s="19">
        <f t="shared" si="14"/>
        <v>0</v>
      </c>
      <c r="M52" s="19">
        <f t="shared" si="14"/>
        <v>268038.92000000004</v>
      </c>
      <c r="N52" s="19">
        <f t="shared" si="14"/>
        <v>268038.92000000004</v>
      </c>
    </row>
    <row r="53" spans="1:14" ht="22.5" customHeight="1" x14ac:dyDescent="0.25">
      <c r="A53" s="10">
        <v>32</v>
      </c>
      <c r="B53" s="18" t="s">
        <v>649</v>
      </c>
      <c r="C53" s="19">
        <f>'Таблица 1'!I353</f>
        <v>1417.3</v>
      </c>
      <c r="D53" s="20">
        <f>'Таблица 1'!L353</f>
        <v>58</v>
      </c>
      <c r="E53" s="20">
        <v>0</v>
      </c>
      <c r="F53" s="20">
        <v>0</v>
      </c>
      <c r="G53" s="20">
        <v>0</v>
      </c>
      <c r="H53" s="20">
        <v>2</v>
      </c>
      <c r="I53" s="20">
        <f>H53</f>
        <v>2</v>
      </c>
      <c r="J53" s="19">
        <v>0</v>
      </c>
      <c r="K53" s="19">
        <v>0</v>
      </c>
      <c r="L53" s="19">
        <v>0</v>
      </c>
      <c r="M53" s="19">
        <f>'Таблица 1'!M353</f>
        <v>268038.92000000004</v>
      </c>
      <c r="N53" s="19">
        <f>M53</f>
        <v>268038.92000000004</v>
      </c>
    </row>
    <row r="54" spans="1:14" ht="33.75" customHeight="1" x14ac:dyDescent="0.25">
      <c r="A54" s="10"/>
      <c r="B54" s="18" t="s">
        <v>660</v>
      </c>
      <c r="C54" s="19">
        <f>SUM(C55:C57)</f>
        <v>44273.1</v>
      </c>
      <c r="D54" s="20">
        <f t="shared" ref="D54:N54" si="15">SUM(D55:D57)</f>
        <v>1472</v>
      </c>
      <c r="E54" s="20">
        <f t="shared" si="15"/>
        <v>0</v>
      </c>
      <c r="F54" s="20">
        <f t="shared" si="15"/>
        <v>0</v>
      </c>
      <c r="G54" s="20">
        <f t="shared" si="15"/>
        <v>0</v>
      </c>
      <c r="H54" s="20">
        <f t="shared" si="15"/>
        <v>10</v>
      </c>
      <c r="I54" s="20">
        <f t="shared" si="15"/>
        <v>10</v>
      </c>
      <c r="J54" s="19">
        <f t="shared" si="15"/>
        <v>0</v>
      </c>
      <c r="K54" s="19">
        <f t="shared" si="15"/>
        <v>0</v>
      </c>
      <c r="L54" s="19">
        <f t="shared" si="15"/>
        <v>0</v>
      </c>
      <c r="M54" s="19">
        <f t="shared" si="15"/>
        <v>26301443.139999993</v>
      </c>
      <c r="N54" s="19">
        <f t="shared" si="15"/>
        <v>26301443.139999993</v>
      </c>
    </row>
    <row r="55" spans="1:14" ht="22.5" customHeight="1" x14ac:dyDescent="0.25">
      <c r="A55" s="10">
        <v>33</v>
      </c>
      <c r="B55" s="18" t="s">
        <v>468</v>
      </c>
      <c r="C55" s="19">
        <f>'Таблица 1'!I357</f>
        <v>10112.799999999999</v>
      </c>
      <c r="D55" s="20">
        <f>'Таблица 1'!L357</f>
        <v>372</v>
      </c>
      <c r="E55" s="20">
        <v>0</v>
      </c>
      <c r="F55" s="20">
        <v>0</v>
      </c>
      <c r="G55" s="20">
        <v>0</v>
      </c>
      <c r="H55" s="20">
        <v>3</v>
      </c>
      <c r="I55" s="20">
        <f>H55</f>
        <v>3</v>
      </c>
      <c r="J55" s="19">
        <v>0</v>
      </c>
      <c r="K55" s="19">
        <v>0</v>
      </c>
      <c r="L55" s="19">
        <v>0</v>
      </c>
      <c r="M55" s="19">
        <f>'Таблица 1'!M357</f>
        <v>11349446.059999999</v>
      </c>
      <c r="N55" s="19">
        <f>M55</f>
        <v>11349446.059999999</v>
      </c>
    </row>
    <row r="56" spans="1:14" ht="22.5" customHeight="1" x14ac:dyDescent="0.25">
      <c r="A56" s="10">
        <v>34</v>
      </c>
      <c r="B56" s="18" t="s">
        <v>469</v>
      </c>
      <c r="C56" s="19">
        <f>'Таблица 1'!I361</f>
        <v>30174.600000000002</v>
      </c>
      <c r="D56" s="20">
        <f>'Таблица 1'!L361</f>
        <v>951</v>
      </c>
      <c r="E56" s="20">
        <v>0</v>
      </c>
      <c r="F56" s="20">
        <v>0</v>
      </c>
      <c r="G56" s="20">
        <v>0</v>
      </c>
      <c r="H56" s="20">
        <v>6</v>
      </c>
      <c r="I56" s="20">
        <f>H56</f>
        <v>6</v>
      </c>
      <c r="J56" s="19">
        <v>0</v>
      </c>
      <c r="K56" s="19">
        <v>0</v>
      </c>
      <c r="L56" s="19">
        <v>0</v>
      </c>
      <c r="M56" s="19">
        <f>'Таблица 1'!M361</f>
        <v>10324771.179999998</v>
      </c>
      <c r="N56" s="19">
        <f>M56</f>
        <v>10324771.179999998</v>
      </c>
    </row>
    <row r="57" spans="1:14" ht="22.5" customHeight="1" x14ac:dyDescent="0.25">
      <c r="A57" s="10">
        <v>35</v>
      </c>
      <c r="B57" s="18" t="s">
        <v>652</v>
      </c>
      <c r="C57" s="19">
        <f>'Таблица 1'!I368</f>
        <v>3985.7</v>
      </c>
      <c r="D57" s="20">
        <f>'Таблица 1'!L368</f>
        <v>149</v>
      </c>
      <c r="E57" s="20">
        <v>0</v>
      </c>
      <c r="F57" s="20">
        <v>0</v>
      </c>
      <c r="G57" s="20">
        <v>0</v>
      </c>
      <c r="H57" s="20">
        <v>1</v>
      </c>
      <c r="I57" s="20">
        <f>H57</f>
        <v>1</v>
      </c>
      <c r="J57" s="19">
        <v>0</v>
      </c>
      <c r="K57" s="19">
        <v>0</v>
      </c>
      <c r="L57" s="19">
        <v>0</v>
      </c>
      <c r="M57" s="19">
        <f>'Таблица 1'!M368</f>
        <v>4627225.9000000004</v>
      </c>
      <c r="N57" s="19">
        <f>M57</f>
        <v>4627225.9000000004</v>
      </c>
    </row>
    <row r="58" spans="1:14" ht="33" customHeight="1" x14ac:dyDescent="0.25">
      <c r="A58" s="10"/>
      <c r="B58" s="18" t="s">
        <v>661</v>
      </c>
      <c r="C58" s="19">
        <f>SUM(C59:C62)</f>
        <v>51298.259999999995</v>
      </c>
      <c r="D58" s="20">
        <f t="shared" ref="D58:N58" si="16">SUM(D59:D62)</f>
        <v>1634</v>
      </c>
      <c r="E58" s="20">
        <f t="shared" si="16"/>
        <v>0</v>
      </c>
      <c r="F58" s="20">
        <f t="shared" si="16"/>
        <v>0</v>
      </c>
      <c r="G58" s="20">
        <f t="shared" si="16"/>
        <v>0</v>
      </c>
      <c r="H58" s="20">
        <f t="shared" si="16"/>
        <v>26</v>
      </c>
      <c r="I58" s="20">
        <f t="shared" si="16"/>
        <v>26</v>
      </c>
      <c r="J58" s="19">
        <f t="shared" si="16"/>
        <v>0</v>
      </c>
      <c r="K58" s="19">
        <f t="shared" si="16"/>
        <v>0</v>
      </c>
      <c r="L58" s="19">
        <f t="shared" si="16"/>
        <v>0</v>
      </c>
      <c r="M58" s="19">
        <f t="shared" si="16"/>
        <v>54470836.5</v>
      </c>
      <c r="N58" s="19">
        <f t="shared" si="16"/>
        <v>54470836.5</v>
      </c>
    </row>
    <row r="59" spans="1:14" ht="22.5" customHeight="1" x14ac:dyDescent="0.25">
      <c r="A59" s="10">
        <v>36</v>
      </c>
      <c r="B59" s="18" t="s">
        <v>464</v>
      </c>
      <c r="C59" s="19">
        <f>'Таблица 1'!I371</f>
        <v>25651.699999999997</v>
      </c>
      <c r="D59" s="20">
        <f>'Таблица 1'!L371</f>
        <v>854</v>
      </c>
      <c r="E59" s="20">
        <v>0</v>
      </c>
      <c r="F59" s="20">
        <v>0</v>
      </c>
      <c r="G59" s="20">
        <v>0</v>
      </c>
      <c r="H59" s="20">
        <v>10</v>
      </c>
      <c r="I59" s="20">
        <f>H59</f>
        <v>10</v>
      </c>
      <c r="J59" s="19">
        <v>0</v>
      </c>
      <c r="K59" s="19">
        <v>0</v>
      </c>
      <c r="L59" s="19">
        <v>0</v>
      </c>
      <c r="M59" s="19">
        <f>'Таблица 1'!M371</f>
        <v>14824127.130000001</v>
      </c>
      <c r="N59" s="19">
        <f>M59</f>
        <v>14824127.130000001</v>
      </c>
    </row>
    <row r="60" spans="1:14" ht="22.5" customHeight="1" x14ac:dyDescent="0.25">
      <c r="A60" s="10">
        <v>37</v>
      </c>
      <c r="B60" s="18" t="s">
        <v>465</v>
      </c>
      <c r="C60" s="19">
        <f>'Таблица 1'!I382</f>
        <v>3704.2599999999998</v>
      </c>
      <c r="D60" s="20">
        <f>'Таблица 1'!L382</f>
        <v>145</v>
      </c>
      <c r="E60" s="20">
        <v>0</v>
      </c>
      <c r="F60" s="20">
        <v>0</v>
      </c>
      <c r="G60" s="20">
        <v>0</v>
      </c>
      <c r="H60" s="20">
        <v>4</v>
      </c>
      <c r="I60" s="20">
        <f>H60</f>
        <v>4</v>
      </c>
      <c r="J60" s="19">
        <v>0</v>
      </c>
      <c r="K60" s="19">
        <v>0</v>
      </c>
      <c r="L60" s="19">
        <v>0</v>
      </c>
      <c r="M60" s="19">
        <f>'Таблица 1'!M382</f>
        <v>14499387.379999999</v>
      </c>
      <c r="N60" s="19">
        <f>M60</f>
        <v>14499387.379999999</v>
      </c>
    </row>
    <row r="61" spans="1:14" ht="22.5" customHeight="1" x14ac:dyDescent="0.25">
      <c r="A61" s="10">
        <v>38</v>
      </c>
      <c r="B61" s="18" t="s">
        <v>466</v>
      </c>
      <c r="C61" s="19">
        <f>'Таблица 1'!I387</f>
        <v>21736.300000000003</v>
      </c>
      <c r="D61" s="20">
        <f>'Таблица 1'!L387</f>
        <v>623</v>
      </c>
      <c r="E61" s="20">
        <v>0</v>
      </c>
      <c r="F61" s="20">
        <v>0</v>
      </c>
      <c r="G61" s="20">
        <v>0</v>
      </c>
      <c r="H61" s="20">
        <v>11</v>
      </c>
      <c r="I61" s="20">
        <f>H61</f>
        <v>11</v>
      </c>
      <c r="J61" s="19">
        <v>0</v>
      </c>
      <c r="K61" s="19">
        <v>0</v>
      </c>
      <c r="L61" s="19">
        <v>0</v>
      </c>
      <c r="M61" s="19">
        <f>'Таблица 1'!M387</f>
        <v>25082780.399999999</v>
      </c>
      <c r="N61" s="19">
        <f>M61</f>
        <v>25082780.399999999</v>
      </c>
    </row>
    <row r="62" spans="1:14" ht="22.5" customHeight="1" x14ac:dyDescent="0.25">
      <c r="A62" s="10">
        <v>39</v>
      </c>
      <c r="B62" s="18" t="s">
        <v>479</v>
      </c>
      <c r="C62" s="19">
        <f>'Таблица 1'!I399</f>
        <v>206</v>
      </c>
      <c r="D62" s="20">
        <f>'Таблица 1'!L399</f>
        <v>12</v>
      </c>
      <c r="E62" s="20">
        <v>0</v>
      </c>
      <c r="F62" s="20">
        <v>0</v>
      </c>
      <c r="G62" s="20">
        <v>0</v>
      </c>
      <c r="H62" s="20">
        <v>1</v>
      </c>
      <c r="I62" s="20">
        <f>H62</f>
        <v>1</v>
      </c>
      <c r="J62" s="19">
        <v>0</v>
      </c>
      <c r="K62" s="19">
        <v>0</v>
      </c>
      <c r="L62" s="19">
        <v>0</v>
      </c>
      <c r="M62" s="19">
        <f>'Таблица 1'!M399</f>
        <v>64541.59</v>
      </c>
      <c r="N62" s="19">
        <f>M62</f>
        <v>64541.59</v>
      </c>
    </row>
    <row r="63" spans="1:14" s="24" customFormat="1" ht="21" customHeight="1" x14ac:dyDescent="0.25">
      <c r="A63" s="7"/>
      <c r="B63" s="13" t="s">
        <v>358</v>
      </c>
      <c r="C63" s="22"/>
      <c r="D63" s="23"/>
      <c r="E63" s="23"/>
      <c r="F63" s="23"/>
      <c r="G63" s="23"/>
      <c r="H63" s="23"/>
      <c r="I63" s="23"/>
      <c r="J63" s="22"/>
      <c r="K63" s="22"/>
      <c r="L63" s="22"/>
      <c r="M63" s="22"/>
      <c r="N63" s="22"/>
    </row>
    <row r="64" spans="1:14" s="9" customFormat="1" ht="24.75" customHeight="1" x14ac:dyDescent="0.25">
      <c r="A64" s="21"/>
      <c r="B64" s="15" t="s">
        <v>356</v>
      </c>
      <c r="C64" s="16">
        <f>SUM(C65:C76)+C78+C81+C83+C87+C89+C91+C93+C96+C98+C100+C104+C107+C113</f>
        <v>545114.56000000006</v>
      </c>
      <c r="D64" s="17">
        <f t="shared" ref="D64:N64" si="17">SUM(D65:D76)+D78+D81+D83+D87+D89+D91+D93+D96+D98+D100+D104+D107+D113</f>
        <v>16213</v>
      </c>
      <c r="E64" s="17">
        <f t="shared" si="17"/>
        <v>0</v>
      </c>
      <c r="F64" s="17">
        <f t="shared" si="17"/>
        <v>0</v>
      </c>
      <c r="G64" s="17">
        <f t="shared" si="17"/>
        <v>0</v>
      </c>
      <c r="H64" s="17">
        <f t="shared" si="17"/>
        <v>211</v>
      </c>
      <c r="I64" s="17">
        <f t="shared" si="17"/>
        <v>211</v>
      </c>
      <c r="J64" s="16">
        <f t="shared" si="17"/>
        <v>0</v>
      </c>
      <c r="K64" s="16">
        <f t="shared" si="17"/>
        <v>0</v>
      </c>
      <c r="L64" s="16">
        <f t="shared" si="17"/>
        <v>0</v>
      </c>
      <c r="M64" s="16">
        <f t="shared" si="17"/>
        <v>1033814641.8987002</v>
      </c>
      <c r="N64" s="16">
        <f t="shared" si="17"/>
        <v>1033814641.8987002</v>
      </c>
    </row>
    <row r="65" spans="1:14" ht="24.75" customHeight="1" x14ac:dyDescent="0.25">
      <c r="A65" s="10">
        <v>1</v>
      </c>
      <c r="B65" s="18" t="s">
        <v>451</v>
      </c>
      <c r="C65" s="19">
        <f>'Таблица 1'!I403</f>
        <v>305892.31000000006</v>
      </c>
      <c r="D65" s="20">
        <f>'Таблица 1'!L403</f>
        <v>9049</v>
      </c>
      <c r="E65" s="20">
        <v>0</v>
      </c>
      <c r="F65" s="20">
        <v>0</v>
      </c>
      <c r="G65" s="20">
        <v>0</v>
      </c>
      <c r="H65" s="20">
        <v>81</v>
      </c>
      <c r="I65" s="20">
        <f t="shared" ref="I65:I75" si="18">H65</f>
        <v>81</v>
      </c>
      <c r="J65" s="19">
        <v>0</v>
      </c>
      <c r="K65" s="19">
        <v>0</v>
      </c>
      <c r="L65" s="19">
        <v>0</v>
      </c>
      <c r="M65" s="19">
        <f>'Таблица 1'!M403</f>
        <v>631293372.56760013</v>
      </c>
      <c r="N65" s="19">
        <f t="shared" ref="N65:N75" si="19">M65</f>
        <v>631293372.56760013</v>
      </c>
    </row>
    <row r="66" spans="1:14" ht="24.75" customHeight="1" x14ac:dyDescent="0.25">
      <c r="A66" s="10">
        <v>2</v>
      </c>
      <c r="B66" s="18" t="s">
        <v>482</v>
      </c>
      <c r="C66" s="19">
        <f>'Таблица 1'!I485</f>
        <v>1438.12</v>
      </c>
      <c r="D66" s="20">
        <f>'Таблица 1'!L485</f>
        <v>51</v>
      </c>
      <c r="E66" s="20">
        <v>0</v>
      </c>
      <c r="F66" s="20">
        <v>0</v>
      </c>
      <c r="G66" s="20">
        <v>0</v>
      </c>
      <c r="H66" s="20">
        <v>2</v>
      </c>
      <c r="I66" s="20">
        <f t="shared" si="18"/>
        <v>2</v>
      </c>
      <c r="J66" s="19">
        <v>0</v>
      </c>
      <c r="K66" s="19">
        <v>0</v>
      </c>
      <c r="L66" s="19">
        <v>0</v>
      </c>
      <c r="M66" s="19">
        <f>'Таблица 1'!M485</f>
        <v>1674043.2593999999</v>
      </c>
      <c r="N66" s="19">
        <f t="shared" si="19"/>
        <v>1674043.2593999999</v>
      </c>
    </row>
    <row r="67" spans="1:14" ht="24.75" customHeight="1" x14ac:dyDescent="0.25">
      <c r="A67" s="10">
        <v>3</v>
      </c>
      <c r="B67" s="18" t="s">
        <v>1247</v>
      </c>
      <c r="C67" s="19">
        <f>'Таблица 1'!I488</f>
        <v>3059.41</v>
      </c>
      <c r="D67" s="20">
        <f>'Таблица 1'!L488</f>
        <v>66</v>
      </c>
      <c r="E67" s="20">
        <v>0</v>
      </c>
      <c r="F67" s="20">
        <v>0</v>
      </c>
      <c r="G67" s="20">
        <v>0</v>
      </c>
      <c r="H67" s="20">
        <v>3</v>
      </c>
      <c r="I67" s="20">
        <f t="shared" si="18"/>
        <v>3</v>
      </c>
      <c r="J67" s="19">
        <v>0</v>
      </c>
      <c r="K67" s="19">
        <v>0</v>
      </c>
      <c r="L67" s="19">
        <v>0</v>
      </c>
      <c r="M67" s="19">
        <f>'Таблица 1'!M488</f>
        <v>9877299.0298999995</v>
      </c>
      <c r="N67" s="19">
        <f t="shared" si="19"/>
        <v>9877299.0298999995</v>
      </c>
    </row>
    <row r="68" spans="1:14" ht="24.75" customHeight="1" x14ac:dyDescent="0.25">
      <c r="A68" s="10">
        <v>4</v>
      </c>
      <c r="B68" s="18" t="s">
        <v>740</v>
      </c>
      <c r="C68" s="19">
        <f>'Таблица 1'!I492</f>
        <v>555.1</v>
      </c>
      <c r="D68" s="20">
        <f>'Таблица 1'!L492</f>
        <v>24</v>
      </c>
      <c r="E68" s="20">
        <v>0</v>
      </c>
      <c r="F68" s="20">
        <v>0</v>
      </c>
      <c r="G68" s="20">
        <v>0</v>
      </c>
      <c r="H68" s="20">
        <v>1</v>
      </c>
      <c r="I68" s="20">
        <f t="shared" si="18"/>
        <v>1</v>
      </c>
      <c r="J68" s="19">
        <v>0</v>
      </c>
      <c r="K68" s="19">
        <v>0</v>
      </c>
      <c r="L68" s="19">
        <v>0</v>
      </c>
      <c r="M68" s="19">
        <f>'Таблица 1'!M492</f>
        <v>1021646.4</v>
      </c>
      <c r="N68" s="19">
        <f t="shared" si="19"/>
        <v>1021646.4</v>
      </c>
    </row>
    <row r="69" spans="1:14" ht="24.75" customHeight="1" x14ac:dyDescent="0.25">
      <c r="A69" s="10">
        <v>5</v>
      </c>
      <c r="B69" s="18" t="s">
        <v>1251</v>
      </c>
      <c r="C69" s="19">
        <f>'Таблица 1'!I494</f>
        <v>9842.4</v>
      </c>
      <c r="D69" s="20">
        <f>'Таблица 1'!L494</f>
        <v>319</v>
      </c>
      <c r="E69" s="20">
        <v>0</v>
      </c>
      <c r="F69" s="20">
        <v>0</v>
      </c>
      <c r="G69" s="20">
        <v>0</v>
      </c>
      <c r="H69" s="20">
        <v>4</v>
      </c>
      <c r="I69" s="20">
        <f t="shared" si="18"/>
        <v>4</v>
      </c>
      <c r="J69" s="19">
        <v>0</v>
      </c>
      <c r="K69" s="19">
        <v>0</v>
      </c>
      <c r="L69" s="19">
        <v>0</v>
      </c>
      <c r="M69" s="19">
        <f>'Таблица 1'!M494</f>
        <v>19678952.91</v>
      </c>
      <c r="N69" s="19">
        <f t="shared" si="19"/>
        <v>19678952.91</v>
      </c>
    </row>
    <row r="70" spans="1:14" ht="24.75" customHeight="1" x14ac:dyDescent="0.25">
      <c r="A70" s="10">
        <v>6</v>
      </c>
      <c r="B70" s="18" t="s">
        <v>455</v>
      </c>
      <c r="C70" s="19">
        <f>'Таблица 1'!I499</f>
        <v>12421.9</v>
      </c>
      <c r="D70" s="20">
        <f>'Таблица 1'!L499</f>
        <v>329</v>
      </c>
      <c r="E70" s="20">
        <v>0</v>
      </c>
      <c r="F70" s="20">
        <v>0</v>
      </c>
      <c r="G70" s="20">
        <v>0</v>
      </c>
      <c r="H70" s="20">
        <v>7</v>
      </c>
      <c r="I70" s="20">
        <f t="shared" si="18"/>
        <v>7</v>
      </c>
      <c r="J70" s="19">
        <v>0</v>
      </c>
      <c r="K70" s="19">
        <v>0</v>
      </c>
      <c r="L70" s="19">
        <v>0</v>
      </c>
      <c r="M70" s="19">
        <f>'Таблица 1'!M499</f>
        <v>14668120.177999999</v>
      </c>
      <c r="N70" s="19">
        <f t="shared" si="19"/>
        <v>14668120.177999999</v>
      </c>
    </row>
    <row r="71" spans="1:14" ht="24.75" customHeight="1" x14ac:dyDescent="0.25">
      <c r="A71" s="10">
        <v>7</v>
      </c>
      <c r="B71" s="18" t="s">
        <v>1249</v>
      </c>
      <c r="C71" s="19">
        <f>'Таблица 1'!I507</f>
        <v>1377.6</v>
      </c>
      <c r="D71" s="20">
        <f>'Таблица 1'!L507</f>
        <v>66</v>
      </c>
      <c r="E71" s="20">
        <v>0</v>
      </c>
      <c r="F71" s="20">
        <v>0</v>
      </c>
      <c r="G71" s="20">
        <v>0</v>
      </c>
      <c r="H71" s="20">
        <v>2</v>
      </c>
      <c r="I71" s="20">
        <f t="shared" si="18"/>
        <v>2</v>
      </c>
      <c r="J71" s="19">
        <v>0</v>
      </c>
      <c r="K71" s="19">
        <v>0</v>
      </c>
      <c r="L71" s="19">
        <v>0</v>
      </c>
      <c r="M71" s="19">
        <f>'Таблица 1'!M507</f>
        <v>834160.22199999995</v>
      </c>
      <c r="N71" s="19">
        <f t="shared" si="19"/>
        <v>834160.22199999995</v>
      </c>
    </row>
    <row r="72" spans="1:14" ht="24.75" customHeight="1" x14ac:dyDescent="0.25">
      <c r="A72" s="10">
        <v>8</v>
      </c>
      <c r="B72" s="18" t="s">
        <v>741</v>
      </c>
      <c r="C72" s="19">
        <f>'Таблица 1'!I510</f>
        <v>22520.9</v>
      </c>
      <c r="D72" s="20">
        <f>'Таблица 1'!L510</f>
        <v>738</v>
      </c>
      <c r="E72" s="20">
        <v>0</v>
      </c>
      <c r="F72" s="20">
        <v>0</v>
      </c>
      <c r="G72" s="20">
        <v>0</v>
      </c>
      <c r="H72" s="20">
        <v>11</v>
      </c>
      <c r="I72" s="20">
        <f t="shared" si="18"/>
        <v>11</v>
      </c>
      <c r="J72" s="19">
        <v>0</v>
      </c>
      <c r="K72" s="19">
        <v>0</v>
      </c>
      <c r="L72" s="19">
        <v>0</v>
      </c>
      <c r="M72" s="19">
        <f>'Таблица 1'!M510</f>
        <v>44792867.690000005</v>
      </c>
      <c r="N72" s="19">
        <f t="shared" si="19"/>
        <v>44792867.690000005</v>
      </c>
    </row>
    <row r="73" spans="1:14" ht="24.75" customHeight="1" x14ac:dyDescent="0.25">
      <c r="A73" s="10">
        <v>9</v>
      </c>
      <c r="B73" s="18" t="s">
        <v>1255</v>
      </c>
      <c r="C73" s="19">
        <f>'Таблица 1'!I522</f>
        <v>11396.380000000003</v>
      </c>
      <c r="D73" s="20">
        <f>'Таблица 1'!L522</f>
        <v>265</v>
      </c>
      <c r="E73" s="20">
        <v>0</v>
      </c>
      <c r="F73" s="20">
        <v>0</v>
      </c>
      <c r="G73" s="20">
        <v>0</v>
      </c>
      <c r="H73" s="20">
        <v>7</v>
      </c>
      <c r="I73" s="20">
        <f t="shared" si="18"/>
        <v>7</v>
      </c>
      <c r="J73" s="19">
        <v>0</v>
      </c>
      <c r="K73" s="19">
        <v>0</v>
      </c>
      <c r="L73" s="19">
        <v>0</v>
      </c>
      <c r="M73" s="19">
        <f>'Таблица 1'!M522</f>
        <v>22468479.949999996</v>
      </c>
      <c r="N73" s="19">
        <f t="shared" si="19"/>
        <v>22468479.949999996</v>
      </c>
    </row>
    <row r="74" spans="1:14" ht="24.75" customHeight="1" x14ac:dyDescent="0.25">
      <c r="A74" s="10">
        <v>10</v>
      </c>
      <c r="B74" s="18" t="s">
        <v>662</v>
      </c>
      <c r="C74" s="19">
        <f>'Таблица 1'!I530</f>
        <v>10960.7</v>
      </c>
      <c r="D74" s="20">
        <f>'Таблица 1'!L530</f>
        <v>272</v>
      </c>
      <c r="E74" s="20">
        <v>0</v>
      </c>
      <c r="F74" s="20">
        <v>0</v>
      </c>
      <c r="G74" s="20">
        <v>0</v>
      </c>
      <c r="H74" s="20">
        <v>8</v>
      </c>
      <c r="I74" s="20">
        <f t="shared" si="18"/>
        <v>8</v>
      </c>
      <c r="J74" s="19">
        <v>0</v>
      </c>
      <c r="K74" s="19">
        <v>0</v>
      </c>
      <c r="L74" s="19">
        <v>0</v>
      </c>
      <c r="M74" s="19">
        <f>'Таблица 1'!M530</f>
        <v>12533577.100000001</v>
      </c>
      <c r="N74" s="19">
        <f t="shared" si="19"/>
        <v>12533577.100000001</v>
      </c>
    </row>
    <row r="75" spans="1:14" ht="24.75" customHeight="1" x14ac:dyDescent="0.25">
      <c r="A75" s="10">
        <v>11</v>
      </c>
      <c r="B75" s="18" t="s">
        <v>663</v>
      </c>
      <c r="C75" s="19">
        <f>'Таблица 1'!I539</f>
        <v>572.79999999999995</v>
      </c>
      <c r="D75" s="20">
        <f>'Таблица 1'!L539</f>
        <v>24</v>
      </c>
      <c r="E75" s="20">
        <v>0</v>
      </c>
      <c r="F75" s="20">
        <v>0</v>
      </c>
      <c r="G75" s="20">
        <v>0</v>
      </c>
      <c r="H75" s="20">
        <v>1</v>
      </c>
      <c r="I75" s="20">
        <f t="shared" si="18"/>
        <v>1</v>
      </c>
      <c r="J75" s="19">
        <v>0</v>
      </c>
      <c r="K75" s="19">
        <v>0</v>
      </c>
      <c r="L75" s="19">
        <v>0</v>
      </c>
      <c r="M75" s="19">
        <f>'Таблица 1'!M539</f>
        <v>2247650.4500000002</v>
      </c>
      <c r="N75" s="19">
        <f t="shared" si="19"/>
        <v>2247650.4500000002</v>
      </c>
    </row>
    <row r="76" spans="1:14" ht="33" customHeight="1" x14ac:dyDescent="0.25">
      <c r="A76" s="10"/>
      <c r="B76" s="18" t="s">
        <v>653</v>
      </c>
      <c r="C76" s="19">
        <f>C77</f>
        <v>3614</v>
      </c>
      <c r="D76" s="20">
        <f t="shared" ref="D76:N76" si="20">D77</f>
        <v>133</v>
      </c>
      <c r="E76" s="20">
        <f t="shared" si="20"/>
        <v>0</v>
      </c>
      <c r="F76" s="20">
        <f t="shared" si="20"/>
        <v>0</v>
      </c>
      <c r="G76" s="20">
        <f t="shared" si="20"/>
        <v>0</v>
      </c>
      <c r="H76" s="20">
        <f t="shared" si="20"/>
        <v>1</v>
      </c>
      <c r="I76" s="20">
        <f t="shared" si="20"/>
        <v>1</v>
      </c>
      <c r="J76" s="19">
        <f t="shared" si="20"/>
        <v>0</v>
      </c>
      <c r="K76" s="19">
        <f t="shared" si="20"/>
        <v>0</v>
      </c>
      <c r="L76" s="19">
        <f t="shared" si="20"/>
        <v>0</v>
      </c>
      <c r="M76" s="19">
        <f t="shared" si="20"/>
        <v>6971268.3066000007</v>
      </c>
      <c r="N76" s="19">
        <f t="shared" si="20"/>
        <v>6971268.3066000007</v>
      </c>
    </row>
    <row r="77" spans="1:14" ht="22.5" customHeight="1" x14ac:dyDescent="0.25">
      <c r="A77" s="10">
        <v>12</v>
      </c>
      <c r="B77" s="18" t="s">
        <v>452</v>
      </c>
      <c r="C77" s="19">
        <f>'Таблица 1'!I542</f>
        <v>3614</v>
      </c>
      <c r="D77" s="20">
        <f>'Таблица 1'!L542</f>
        <v>133</v>
      </c>
      <c r="E77" s="20">
        <v>0</v>
      </c>
      <c r="F77" s="20">
        <v>0</v>
      </c>
      <c r="G77" s="20">
        <v>0</v>
      </c>
      <c r="H77" s="20">
        <v>1</v>
      </c>
      <c r="I77" s="20">
        <f>H77</f>
        <v>1</v>
      </c>
      <c r="J77" s="19">
        <v>0</v>
      </c>
      <c r="K77" s="19">
        <v>0</v>
      </c>
      <c r="L77" s="19">
        <v>0</v>
      </c>
      <c r="M77" s="19">
        <f>'Таблица 1'!M542</f>
        <v>6971268.3066000007</v>
      </c>
      <c r="N77" s="19">
        <f>M77</f>
        <v>6971268.3066000007</v>
      </c>
    </row>
    <row r="78" spans="1:14" ht="29.25" customHeight="1" x14ac:dyDescent="0.25">
      <c r="A78" s="10"/>
      <c r="B78" s="18" t="s">
        <v>654</v>
      </c>
      <c r="C78" s="19">
        <f>SUM(C79:C80)</f>
        <v>42348.71</v>
      </c>
      <c r="D78" s="20">
        <f t="shared" ref="D78:N78" si="21">SUM(D79:D80)</f>
        <v>1262</v>
      </c>
      <c r="E78" s="20">
        <f t="shared" si="21"/>
        <v>0</v>
      </c>
      <c r="F78" s="20">
        <f t="shared" si="21"/>
        <v>0</v>
      </c>
      <c r="G78" s="20">
        <f t="shared" si="21"/>
        <v>0</v>
      </c>
      <c r="H78" s="20">
        <f t="shared" si="21"/>
        <v>25</v>
      </c>
      <c r="I78" s="20">
        <f t="shared" si="21"/>
        <v>25</v>
      </c>
      <c r="J78" s="19">
        <f t="shared" si="21"/>
        <v>0</v>
      </c>
      <c r="K78" s="19">
        <f t="shared" si="21"/>
        <v>0</v>
      </c>
      <c r="L78" s="19">
        <f t="shared" si="21"/>
        <v>0</v>
      </c>
      <c r="M78" s="19">
        <f t="shared" si="21"/>
        <v>81780705.336600006</v>
      </c>
      <c r="N78" s="19">
        <f t="shared" si="21"/>
        <v>81780705.336600006</v>
      </c>
    </row>
    <row r="79" spans="1:14" ht="22.5" customHeight="1" x14ac:dyDescent="0.25">
      <c r="A79" s="10">
        <v>13</v>
      </c>
      <c r="B79" s="18" t="s">
        <v>453</v>
      </c>
      <c r="C79" s="19">
        <f>'Таблица 1'!I545</f>
        <v>38271.61</v>
      </c>
      <c r="D79" s="20">
        <f>'Таблица 1'!L545</f>
        <v>1091</v>
      </c>
      <c r="E79" s="20">
        <v>0</v>
      </c>
      <c r="F79" s="20">
        <v>0</v>
      </c>
      <c r="G79" s="20">
        <v>0</v>
      </c>
      <c r="H79" s="20">
        <v>20</v>
      </c>
      <c r="I79" s="20">
        <f>H79</f>
        <v>20</v>
      </c>
      <c r="J79" s="19">
        <v>0</v>
      </c>
      <c r="K79" s="19">
        <v>0</v>
      </c>
      <c r="L79" s="19">
        <v>0</v>
      </c>
      <c r="M79" s="19">
        <f>'Таблица 1'!M545</f>
        <v>66636987.196599998</v>
      </c>
      <c r="N79" s="19">
        <f>M79</f>
        <v>66636987.196599998</v>
      </c>
    </row>
    <row r="80" spans="1:14" ht="22.5" customHeight="1" x14ac:dyDescent="0.25">
      <c r="A80" s="10">
        <v>14</v>
      </c>
      <c r="B80" s="18" t="s">
        <v>454</v>
      </c>
      <c r="C80" s="19">
        <f>'Таблица 1'!I566</f>
        <v>4077.1</v>
      </c>
      <c r="D80" s="20">
        <f>'Таблица 1'!L566</f>
        <v>171</v>
      </c>
      <c r="E80" s="20">
        <v>0</v>
      </c>
      <c r="F80" s="20">
        <v>0</v>
      </c>
      <c r="G80" s="20">
        <v>0</v>
      </c>
      <c r="H80" s="20">
        <v>5</v>
      </c>
      <c r="I80" s="20">
        <f>H80</f>
        <v>5</v>
      </c>
      <c r="J80" s="19">
        <v>0</v>
      </c>
      <c r="K80" s="19">
        <v>0</v>
      </c>
      <c r="L80" s="19">
        <v>0</v>
      </c>
      <c r="M80" s="19">
        <f>'Таблица 1'!M566</f>
        <v>15143718.140000001</v>
      </c>
      <c r="N80" s="19">
        <f>M80</f>
        <v>15143718.140000001</v>
      </c>
    </row>
    <row r="81" spans="1:14" ht="29.25" customHeight="1" x14ac:dyDescent="0.25">
      <c r="A81" s="10"/>
      <c r="B81" s="18" t="s">
        <v>476</v>
      </c>
      <c r="C81" s="19">
        <f>C82</f>
        <v>430.3</v>
      </c>
      <c r="D81" s="20">
        <f t="shared" ref="D81:N81" si="22">D82</f>
        <v>25</v>
      </c>
      <c r="E81" s="20">
        <f t="shared" si="22"/>
        <v>0</v>
      </c>
      <c r="F81" s="20">
        <f t="shared" si="22"/>
        <v>0</v>
      </c>
      <c r="G81" s="20">
        <f t="shared" si="22"/>
        <v>0</v>
      </c>
      <c r="H81" s="20">
        <f t="shared" si="22"/>
        <v>1</v>
      </c>
      <c r="I81" s="20">
        <f t="shared" si="22"/>
        <v>1</v>
      </c>
      <c r="J81" s="19">
        <f t="shared" si="22"/>
        <v>0</v>
      </c>
      <c r="K81" s="19">
        <f t="shared" si="22"/>
        <v>0</v>
      </c>
      <c r="L81" s="19">
        <f t="shared" si="22"/>
        <v>0</v>
      </c>
      <c r="M81" s="19">
        <f t="shared" si="22"/>
        <v>262203.03999999998</v>
      </c>
      <c r="N81" s="19">
        <f t="shared" si="22"/>
        <v>262203.03999999998</v>
      </c>
    </row>
    <row r="82" spans="1:14" ht="21.75" customHeight="1" x14ac:dyDescent="0.25">
      <c r="A82" s="10">
        <v>15</v>
      </c>
      <c r="B82" s="18" t="s">
        <v>673</v>
      </c>
      <c r="C82" s="19">
        <f>'Таблица 1'!I573</f>
        <v>430.3</v>
      </c>
      <c r="D82" s="20">
        <f>'Таблица 1'!L573</f>
        <v>25</v>
      </c>
      <c r="E82" s="20">
        <v>0</v>
      </c>
      <c r="F82" s="20">
        <v>0</v>
      </c>
      <c r="G82" s="20">
        <v>0</v>
      </c>
      <c r="H82" s="20">
        <v>1</v>
      </c>
      <c r="I82" s="20">
        <f>H82</f>
        <v>1</v>
      </c>
      <c r="J82" s="19">
        <v>0</v>
      </c>
      <c r="K82" s="19">
        <v>0</v>
      </c>
      <c r="L82" s="19">
        <v>0</v>
      </c>
      <c r="M82" s="19">
        <f>'Таблица 1'!M573</f>
        <v>262203.03999999998</v>
      </c>
      <c r="N82" s="19">
        <f>M82</f>
        <v>262203.03999999998</v>
      </c>
    </row>
    <row r="83" spans="1:14" ht="31.5" customHeight="1" x14ac:dyDescent="0.25">
      <c r="A83" s="10"/>
      <c r="B83" s="18" t="s">
        <v>655</v>
      </c>
      <c r="C83" s="19">
        <f>SUM(C84:C86)</f>
        <v>24231.559999999998</v>
      </c>
      <c r="D83" s="20">
        <f t="shared" ref="D83:N83" si="23">SUM(D84:D86)</f>
        <v>640</v>
      </c>
      <c r="E83" s="20">
        <f t="shared" si="23"/>
        <v>0</v>
      </c>
      <c r="F83" s="20">
        <f t="shared" si="23"/>
        <v>0</v>
      </c>
      <c r="G83" s="20">
        <f t="shared" si="23"/>
        <v>0</v>
      </c>
      <c r="H83" s="20">
        <f t="shared" si="23"/>
        <v>10</v>
      </c>
      <c r="I83" s="20">
        <f t="shared" si="23"/>
        <v>10</v>
      </c>
      <c r="J83" s="19">
        <f t="shared" si="23"/>
        <v>0</v>
      </c>
      <c r="K83" s="19">
        <f t="shared" si="23"/>
        <v>0</v>
      </c>
      <c r="L83" s="19">
        <f t="shared" si="23"/>
        <v>0</v>
      </c>
      <c r="M83" s="19">
        <f t="shared" si="23"/>
        <v>34528353.072999999</v>
      </c>
      <c r="N83" s="19">
        <f t="shared" si="23"/>
        <v>34528353.072999999</v>
      </c>
    </row>
    <row r="84" spans="1:14" ht="23.25" customHeight="1" x14ac:dyDescent="0.25">
      <c r="A84" s="10">
        <v>16</v>
      </c>
      <c r="B84" s="18" t="s">
        <v>642</v>
      </c>
      <c r="C84" s="19">
        <f>'Таблица 1'!I576</f>
        <v>6221</v>
      </c>
      <c r="D84" s="20">
        <f>'Таблица 1'!L576</f>
        <v>194</v>
      </c>
      <c r="E84" s="20">
        <v>0</v>
      </c>
      <c r="F84" s="20">
        <v>0</v>
      </c>
      <c r="G84" s="20">
        <v>0</v>
      </c>
      <c r="H84" s="20">
        <v>3</v>
      </c>
      <c r="I84" s="20">
        <f>H84</f>
        <v>3</v>
      </c>
      <c r="J84" s="19">
        <v>0</v>
      </c>
      <c r="K84" s="19">
        <v>0</v>
      </c>
      <c r="L84" s="19">
        <v>0</v>
      </c>
      <c r="M84" s="19">
        <f>'Таблица 1'!M576</f>
        <v>7484675.7904999992</v>
      </c>
      <c r="N84" s="19">
        <f>M84</f>
        <v>7484675.7904999992</v>
      </c>
    </row>
    <row r="85" spans="1:14" ht="23.25" customHeight="1" x14ac:dyDescent="0.25">
      <c r="A85" s="10">
        <v>17</v>
      </c>
      <c r="B85" s="18" t="s">
        <v>456</v>
      </c>
      <c r="C85" s="19">
        <f>'Таблица 1'!I580</f>
        <v>17127.559999999998</v>
      </c>
      <c r="D85" s="20">
        <f>'Таблица 1'!L580</f>
        <v>413</v>
      </c>
      <c r="E85" s="20">
        <v>0</v>
      </c>
      <c r="F85" s="20">
        <v>0</v>
      </c>
      <c r="G85" s="20">
        <v>0</v>
      </c>
      <c r="H85" s="20">
        <v>6</v>
      </c>
      <c r="I85" s="20">
        <f>H85</f>
        <v>6</v>
      </c>
      <c r="J85" s="19">
        <v>0</v>
      </c>
      <c r="K85" s="19">
        <v>0</v>
      </c>
      <c r="L85" s="19">
        <v>0</v>
      </c>
      <c r="M85" s="19">
        <f>'Таблица 1'!M580</f>
        <v>24711769.609999996</v>
      </c>
      <c r="N85" s="19">
        <f>M85</f>
        <v>24711769.609999996</v>
      </c>
    </row>
    <row r="86" spans="1:14" ht="23.25" customHeight="1" x14ac:dyDescent="0.25">
      <c r="A86" s="10">
        <v>18</v>
      </c>
      <c r="B86" s="18" t="s">
        <v>644</v>
      </c>
      <c r="C86" s="19">
        <f>'Таблица 1'!I587</f>
        <v>883</v>
      </c>
      <c r="D86" s="20">
        <f>'Таблица 1'!L587</f>
        <v>33</v>
      </c>
      <c r="E86" s="20">
        <v>0</v>
      </c>
      <c r="F86" s="20">
        <v>0</v>
      </c>
      <c r="G86" s="20">
        <v>0</v>
      </c>
      <c r="H86" s="20">
        <v>1</v>
      </c>
      <c r="I86" s="20">
        <f>H86</f>
        <v>1</v>
      </c>
      <c r="J86" s="19">
        <v>0</v>
      </c>
      <c r="K86" s="19">
        <v>0</v>
      </c>
      <c r="L86" s="19">
        <v>0</v>
      </c>
      <c r="M86" s="19">
        <f>'Таблица 1'!M587</f>
        <v>2331907.6724999999</v>
      </c>
      <c r="N86" s="19">
        <f>M86</f>
        <v>2331907.6724999999</v>
      </c>
    </row>
    <row r="87" spans="1:14" ht="33" customHeight="1" x14ac:dyDescent="0.25">
      <c r="A87" s="10"/>
      <c r="B87" s="18" t="s">
        <v>470</v>
      </c>
      <c r="C87" s="19">
        <f>C88</f>
        <v>1088.7</v>
      </c>
      <c r="D87" s="20">
        <f t="shared" ref="D87:N87" si="24">D88</f>
        <v>28</v>
      </c>
      <c r="E87" s="20">
        <f t="shared" si="24"/>
        <v>0</v>
      </c>
      <c r="F87" s="20">
        <f t="shared" si="24"/>
        <v>0</v>
      </c>
      <c r="G87" s="20">
        <f t="shared" si="24"/>
        <v>0</v>
      </c>
      <c r="H87" s="20">
        <f t="shared" si="24"/>
        <v>1</v>
      </c>
      <c r="I87" s="20">
        <f t="shared" si="24"/>
        <v>1</v>
      </c>
      <c r="J87" s="19">
        <f t="shared" si="24"/>
        <v>0</v>
      </c>
      <c r="K87" s="19">
        <f t="shared" si="24"/>
        <v>0</v>
      </c>
      <c r="L87" s="19">
        <f t="shared" si="24"/>
        <v>0</v>
      </c>
      <c r="M87" s="19">
        <f t="shared" si="24"/>
        <v>432284.82</v>
      </c>
      <c r="N87" s="19">
        <f t="shared" si="24"/>
        <v>432284.82</v>
      </c>
    </row>
    <row r="88" spans="1:14" ht="22.5" customHeight="1" x14ac:dyDescent="0.25">
      <c r="A88" s="10">
        <v>19</v>
      </c>
      <c r="B88" s="18" t="s">
        <v>471</v>
      </c>
      <c r="C88" s="19">
        <f>'Таблица 1'!I590</f>
        <v>1088.7</v>
      </c>
      <c r="D88" s="20">
        <f>'Таблица 1'!L590</f>
        <v>28</v>
      </c>
      <c r="E88" s="20">
        <v>0</v>
      </c>
      <c r="F88" s="20">
        <v>0</v>
      </c>
      <c r="G88" s="20">
        <v>0</v>
      </c>
      <c r="H88" s="20">
        <v>1</v>
      </c>
      <c r="I88" s="20">
        <f>H88</f>
        <v>1</v>
      </c>
      <c r="J88" s="19">
        <v>0</v>
      </c>
      <c r="K88" s="19">
        <v>0</v>
      </c>
      <c r="L88" s="19">
        <v>0</v>
      </c>
      <c r="M88" s="19">
        <f>'Таблица 1'!M590</f>
        <v>432284.82</v>
      </c>
      <c r="N88" s="19">
        <f>M88</f>
        <v>432284.82</v>
      </c>
    </row>
    <row r="89" spans="1:14" ht="33" customHeight="1" x14ac:dyDescent="0.25">
      <c r="A89" s="10"/>
      <c r="B89" s="18" t="s">
        <v>472</v>
      </c>
      <c r="C89" s="19">
        <f>C90</f>
        <v>1220</v>
      </c>
      <c r="D89" s="20">
        <f t="shared" ref="D89:N89" si="25">D90</f>
        <v>46</v>
      </c>
      <c r="E89" s="20">
        <f t="shared" si="25"/>
        <v>0</v>
      </c>
      <c r="F89" s="20">
        <f t="shared" si="25"/>
        <v>0</v>
      </c>
      <c r="G89" s="20">
        <f t="shared" si="25"/>
        <v>0</v>
      </c>
      <c r="H89" s="20">
        <f t="shared" si="25"/>
        <v>1</v>
      </c>
      <c r="I89" s="20">
        <f t="shared" si="25"/>
        <v>1</v>
      </c>
      <c r="J89" s="19">
        <f t="shared" si="25"/>
        <v>0</v>
      </c>
      <c r="K89" s="19">
        <f t="shared" si="25"/>
        <v>0</v>
      </c>
      <c r="L89" s="19">
        <f t="shared" si="25"/>
        <v>0</v>
      </c>
      <c r="M89" s="19">
        <f t="shared" si="25"/>
        <v>155251.63</v>
      </c>
      <c r="N89" s="19">
        <f t="shared" si="25"/>
        <v>155251.63</v>
      </c>
    </row>
    <row r="90" spans="1:14" ht="24" customHeight="1" x14ac:dyDescent="0.25">
      <c r="A90" s="10">
        <v>20</v>
      </c>
      <c r="B90" s="18" t="s">
        <v>473</v>
      </c>
      <c r="C90" s="19">
        <f>'Таблица 1'!I593</f>
        <v>1220</v>
      </c>
      <c r="D90" s="20">
        <f>'Таблица 1'!L593</f>
        <v>46</v>
      </c>
      <c r="E90" s="20">
        <v>0</v>
      </c>
      <c r="F90" s="20">
        <v>0</v>
      </c>
      <c r="G90" s="20">
        <v>0</v>
      </c>
      <c r="H90" s="20">
        <v>1</v>
      </c>
      <c r="I90" s="20">
        <f>H90</f>
        <v>1</v>
      </c>
      <c r="J90" s="19">
        <v>0</v>
      </c>
      <c r="K90" s="19">
        <v>0</v>
      </c>
      <c r="L90" s="19">
        <v>0</v>
      </c>
      <c r="M90" s="19">
        <f>'Таблица 1'!M593</f>
        <v>155251.63</v>
      </c>
      <c r="N90" s="19">
        <f>M90</f>
        <v>155251.63</v>
      </c>
    </row>
    <row r="91" spans="1:14" ht="31.5" customHeight="1" x14ac:dyDescent="0.25">
      <c r="A91" s="10"/>
      <c r="B91" s="18" t="s">
        <v>657</v>
      </c>
      <c r="C91" s="19">
        <f>C92</f>
        <v>3726.7</v>
      </c>
      <c r="D91" s="20">
        <f t="shared" ref="D91:N91" si="26">D92</f>
        <v>110</v>
      </c>
      <c r="E91" s="20">
        <f t="shared" si="26"/>
        <v>0</v>
      </c>
      <c r="F91" s="20">
        <f t="shared" si="26"/>
        <v>0</v>
      </c>
      <c r="G91" s="20">
        <f t="shared" si="26"/>
        <v>0</v>
      </c>
      <c r="H91" s="20">
        <f t="shared" si="26"/>
        <v>1</v>
      </c>
      <c r="I91" s="20">
        <f t="shared" si="26"/>
        <v>1</v>
      </c>
      <c r="J91" s="19">
        <f t="shared" si="26"/>
        <v>0</v>
      </c>
      <c r="K91" s="19">
        <f t="shared" si="26"/>
        <v>0</v>
      </c>
      <c r="L91" s="19">
        <f t="shared" si="26"/>
        <v>0</v>
      </c>
      <c r="M91" s="19">
        <f t="shared" si="26"/>
        <v>9257739.9700000007</v>
      </c>
      <c r="N91" s="19">
        <f t="shared" si="26"/>
        <v>9257739.9700000007</v>
      </c>
    </row>
    <row r="92" spans="1:14" ht="24" customHeight="1" x14ac:dyDescent="0.25">
      <c r="A92" s="10">
        <v>21</v>
      </c>
      <c r="B92" s="18" t="s">
        <v>457</v>
      </c>
      <c r="C92" s="19">
        <f>'Таблица 1'!I596</f>
        <v>3726.7</v>
      </c>
      <c r="D92" s="20">
        <f>'Таблица 1'!L596</f>
        <v>110</v>
      </c>
      <c r="E92" s="20">
        <v>0</v>
      </c>
      <c r="F92" s="20">
        <v>0</v>
      </c>
      <c r="G92" s="20">
        <v>0</v>
      </c>
      <c r="H92" s="20">
        <v>1</v>
      </c>
      <c r="I92" s="20">
        <f>H92</f>
        <v>1</v>
      </c>
      <c r="J92" s="19">
        <v>0</v>
      </c>
      <c r="K92" s="19">
        <v>0</v>
      </c>
      <c r="L92" s="19">
        <v>0</v>
      </c>
      <c r="M92" s="19">
        <f>'Таблица 1'!M596</f>
        <v>9257739.9700000007</v>
      </c>
      <c r="N92" s="19">
        <f>M92</f>
        <v>9257739.9700000007</v>
      </c>
    </row>
    <row r="93" spans="1:14" ht="34.5" customHeight="1" x14ac:dyDescent="0.25">
      <c r="A93" s="10"/>
      <c r="B93" s="18" t="s">
        <v>458</v>
      </c>
      <c r="C93" s="19">
        <f>SUM(C94:C95)</f>
        <v>19322.97</v>
      </c>
      <c r="D93" s="20">
        <f t="shared" ref="D93:N93" si="27">SUM(D94:D95)</f>
        <v>820</v>
      </c>
      <c r="E93" s="20">
        <f t="shared" si="27"/>
        <v>0</v>
      </c>
      <c r="F93" s="20">
        <f t="shared" si="27"/>
        <v>0</v>
      </c>
      <c r="G93" s="20">
        <f t="shared" si="27"/>
        <v>0</v>
      </c>
      <c r="H93" s="20">
        <f t="shared" si="27"/>
        <v>10</v>
      </c>
      <c r="I93" s="20">
        <f t="shared" si="27"/>
        <v>10</v>
      </c>
      <c r="J93" s="19">
        <f t="shared" si="27"/>
        <v>0</v>
      </c>
      <c r="K93" s="19">
        <f t="shared" si="27"/>
        <v>0</v>
      </c>
      <c r="L93" s="19">
        <f t="shared" si="27"/>
        <v>0</v>
      </c>
      <c r="M93" s="19">
        <f t="shared" si="27"/>
        <v>42354753.674699999</v>
      </c>
      <c r="N93" s="19">
        <f t="shared" si="27"/>
        <v>42354753.674699999</v>
      </c>
    </row>
    <row r="94" spans="1:14" ht="22.5" customHeight="1" x14ac:dyDescent="0.25">
      <c r="A94" s="10">
        <v>22</v>
      </c>
      <c r="B94" s="18" t="s">
        <v>459</v>
      </c>
      <c r="C94" s="19">
        <f>'Таблица 1'!I599</f>
        <v>9491.27</v>
      </c>
      <c r="D94" s="20">
        <f>'Таблица 1'!L599</f>
        <v>494</v>
      </c>
      <c r="E94" s="20">
        <v>0</v>
      </c>
      <c r="F94" s="20">
        <v>0</v>
      </c>
      <c r="G94" s="20">
        <v>0</v>
      </c>
      <c r="H94" s="20">
        <v>8</v>
      </c>
      <c r="I94" s="20">
        <f>H94</f>
        <v>8</v>
      </c>
      <c r="J94" s="19">
        <v>0</v>
      </c>
      <c r="K94" s="19">
        <v>0</v>
      </c>
      <c r="L94" s="19">
        <v>0</v>
      </c>
      <c r="M94" s="19">
        <f>'Таблица 1'!M599</f>
        <v>25970216.594699997</v>
      </c>
      <c r="N94" s="19">
        <f>J94+K94+L94+M94</f>
        <v>25970216.594699997</v>
      </c>
    </row>
    <row r="95" spans="1:14" ht="22.5" customHeight="1" x14ac:dyDescent="0.25">
      <c r="A95" s="10">
        <v>23</v>
      </c>
      <c r="B95" s="18" t="s">
        <v>646</v>
      </c>
      <c r="C95" s="19">
        <f>'Таблица 1'!I608</f>
        <v>9831.7000000000007</v>
      </c>
      <c r="D95" s="20">
        <f>'Таблица 1'!L608</f>
        <v>326</v>
      </c>
      <c r="E95" s="20">
        <v>0</v>
      </c>
      <c r="F95" s="20">
        <v>0</v>
      </c>
      <c r="G95" s="20">
        <v>0</v>
      </c>
      <c r="H95" s="20">
        <v>2</v>
      </c>
      <c r="I95" s="20">
        <f>H95</f>
        <v>2</v>
      </c>
      <c r="J95" s="19">
        <v>0</v>
      </c>
      <c r="K95" s="19">
        <v>0</v>
      </c>
      <c r="L95" s="19">
        <v>0</v>
      </c>
      <c r="M95" s="19">
        <f>'Таблица 1'!M608</f>
        <v>16384537.08</v>
      </c>
      <c r="N95" s="19">
        <f>M95</f>
        <v>16384537.08</v>
      </c>
    </row>
    <row r="96" spans="1:14" ht="33.75" customHeight="1" x14ac:dyDescent="0.25">
      <c r="A96" s="10"/>
      <c r="B96" s="18" t="s">
        <v>460</v>
      </c>
      <c r="C96" s="19">
        <f>C97</f>
        <v>8079.7999999999993</v>
      </c>
      <c r="D96" s="20">
        <f t="shared" ref="D96:N96" si="28">D97</f>
        <v>156</v>
      </c>
      <c r="E96" s="20">
        <f t="shared" si="28"/>
        <v>0</v>
      </c>
      <c r="F96" s="20">
        <f t="shared" si="28"/>
        <v>0</v>
      </c>
      <c r="G96" s="20">
        <f t="shared" si="28"/>
        <v>0</v>
      </c>
      <c r="H96" s="20">
        <f t="shared" si="28"/>
        <v>3</v>
      </c>
      <c r="I96" s="20">
        <f t="shared" si="28"/>
        <v>3</v>
      </c>
      <c r="J96" s="19">
        <f t="shared" si="28"/>
        <v>0</v>
      </c>
      <c r="K96" s="19">
        <f t="shared" si="28"/>
        <v>0</v>
      </c>
      <c r="L96" s="19">
        <f t="shared" si="28"/>
        <v>0</v>
      </c>
      <c r="M96" s="19">
        <f t="shared" si="28"/>
        <v>10559888.41</v>
      </c>
      <c r="N96" s="19">
        <f t="shared" si="28"/>
        <v>10559888.41</v>
      </c>
    </row>
    <row r="97" spans="1:14" ht="22.5" customHeight="1" x14ac:dyDescent="0.25">
      <c r="A97" s="10">
        <v>24</v>
      </c>
      <c r="B97" s="18" t="s">
        <v>461</v>
      </c>
      <c r="C97" s="19">
        <f>'Таблица 1'!I612</f>
        <v>8079.7999999999993</v>
      </c>
      <c r="D97" s="20">
        <f>'Таблица 1'!L612</f>
        <v>156</v>
      </c>
      <c r="E97" s="20">
        <v>0</v>
      </c>
      <c r="F97" s="20">
        <v>0</v>
      </c>
      <c r="G97" s="20">
        <v>0</v>
      </c>
      <c r="H97" s="20">
        <v>3</v>
      </c>
      <c r="I97" s="20">
        <f>H97</f>
        <v>3</v>
      </c>
      <c r="J97" s="19">
        <v>0</v>
      </c>
      <c r="K97" s="19">
        <v>0</v>
      </c>
      <c r="L97" s="19">
        <v>0</v>
      </c>
      <c r="M97" s="19">
        <f>'Таблица 1'!M612</f>
        <v>10559888.41</v>
      </c>
      <c r="N97" s="19">
        <f>M97</f>
        <v>10559888.41</v>
      </c>
    </row>
    <row r="98" spans="1:14" ht="32.25" customHeight="1" x14ac:dyDescent="0.25">
      <c r="A98" s="10"/>
      <c r="B98" s="18" t="s">
        <v>658</v>
      </c>
      <c r="C98" s="19">
        <f>C99</f>
        <v>3336</v>
      </c>
      <c r="D98" s="20">
        <f t="shared" ref="D98:N98" si="29">D99</f>
        <v>104</v>
      </c>
      <c r="E98" s="20">
        <f t="shared" si="29"/>
        <v>0</v>
      </c>
      <c r="F98" s="20">
        <f t="shared" si="29"/>
        <v>0</v>
      </c>
      <c r="G98" s="20">
        <f t="shared" si="29"/>
        <v>0</v>
      </c>
      <c r="H98" s="20">
        <f t="shared" si="29"/>
        <v>2</v>
      </c>
      <c r="I98" s="20">
        <f t="shared" si="29"/>
        <v>2</v>
      </c>
      <c r="J98" s="19">
        <f t="shared" si="29"/>
        <v>0</v>
      </c>
      <c r="K98" s="19">
        <f t="shared" si="29"/>
        <v>0</v>
      </c>
      <c r="L98" s="19">
        <f t="shared" si="29"/>
        <v>0</v>
      </c>
      <c r="M98" s="19">
        <f t="shared" si="29"/>
        <v>1028805.52</v>
      </c>
      <c r="N98" s="19">
        <f t="shared" si="29"/>
        <v>1028805.52</v>
      </c>
    </row>
    <row r="99" spans="1:14" ht="22.5" customHeight="1" x14ac:dyDescent="0.25">
      <c r="A99" s="10">
        <v>25</v>
      </c>
      <c r="B99" s="18" t="s">
        <v>463</v>
      </c>
      <c r="C99" s="19">
        <f>'Таблица 1'!I617</f>
        <v>3336</v>
      </c>
      <c r="D99" s="20">
        <f>'Таблица 1'!L617</f>
        <v>104</v>
      </c>
      <c r="E99" s="20">
        <v>0</v>
      </c>
      <c r="F99" s="20">
        <v>0</v>
      </c>
      <c r="G99" s="20">
        <v>0</v>
      </c>
      <c r="H99" s="20">
        <v>2</v>
      </c>
      <c r="I99" s="20">
        <f>H99</f>
        <v>2</v>
      </c>
      <c r="J99" s="19">
        <v>0</v>
      </c>
      <c r="K99" s="19">
        <v>0</v>
      </c>
      <c r="L99" s="19">
        <v>0</v>
      </c>
      <c r="M99" s="19">
        <f>'Таблица 1'!M617</f>
        <v>1028805.52</v>
      </c>
      <c r="N99" s="19">
        <f>M99</f>
        <v>1028805.52</v>
      </c>
    </row>
    <row r="100" spans="1:14" ht="30" customHeight="1" x14ac:dyDescent="0.25">
      <c r="A100" s="10"/>
      <c r="B100" s="18" t="s">
        <v>674</v>
      </c>
      <c r="C100" s="19">
        <f>SUM(C101:C103)</f>
        <v>8769.1999999999989</v>
      </c>
      <c r="D100" s="20">
        <f t="shared" ref="D100:N100" si="30">SUM(D101:D103)</f>
        <v>275</v>
      </c>
      <c r="E100" s="20">
        <f t="shared" si="30"/>
        <v>0</v>
      </c>
      <c r="F100" s="20">
        <f t="shared" si="30"/>
        <v>0</v>
      </c>
      <c r="G100" s="20">
        <f t="shared" si="30"/>
        <v>0</v>
      </c>
      <c r="H100" s="20">
        <f t="shared" si="30"/>
        <v>7</v>
      </c>
      <c r="I100" s="20">
        <f t="shared" si="30"/>
        <v>7</v>
      </c>
      <c r="J100" s="19">
        <f t="shared" si="30"/>
        <v>0</v>
      </c>
      <c r="K100" s="19">
        <f t="shared" si="30"/>
        <v>0</v>
      </c>
      <c r="L100" s="19">
        <f t="shared" si="30"/>
        <v>0</v>
      </c>
      <c r="M100" s="19">
        <f t="shared" si="30"/>
        <v>9792833.959999999</v>
      </c>
      <c r="N100" s="19">
        <f t="shared" si="30"/>
        <v>9792833.959999999</v>
      </c>
    </row>
    <row r="101" spans="1:14" ht="22.5" customHeight="1" x14ac:dyDescent="0.25">
      <c r="A101" s="10">
        <v>26</v>
      </c>
      <c r="B101" s="18" t="s">
        <v>648</v>
      </c>
      <c r="C101" s="19">
        <f>'Таблица 1'!I621</f>
        <v>6845.3</v>
      </c>
      <c r="D101" s="20">
        <f>'Таблица 1'!L621</f>
        <v>223</v>
      </c>
      <c r="E101" s="20">
        <v>0</v>
      </c>
      <c r="F101" s="20">
        <v>0</v>
      </c>
      <c r="G101" s="20">
        <v>0</v>
      </c>
      <c r="H101" s="20">
        <v>5</v>
      </c>
      <c r="I101" s="20">
        <f>H101</f>
        <v>5</v>
      </c>
      <c r="J101" s="19">
        <v>0</v>
      </c>
      <c r="K101" s="19">
        <v>0</v>
      </c>
      <c r="L101" s="19">
        <v>0</v>
      </c>
      <c r="M101" s="19">
        <f>'Таблица 1'!M621</f>
        <v>6822026.9699999997</v>
      </c>
      <c r="N101" s="19">
        <f>M101</f>
        <v>6822026.9699999997</v>
      </c>
    </row>
    <row r="102" spans="1:14" ht="22.5" customHeight="1" x14ac:dyDescent="0.25">
      <c r="A102" s="10">
        <v>27</v>
      </c>
      <c r="B102" s="18" t="s">
        <v>467</v>
      </c>
      <c r="C102" s="19">
        <f>'Таблица 1'!I627</f>
        <v>1169.0999999999999</v>
      </c>
      <c r="D102" s="20">
        <f>'Таблица 1'!L627</f>
        <v>16</v>
      </c>
      <c r="E102" s="20">
        <v>0</v>
      </c>
      <c r="F102" s="20">
        <v>0</v>
      </c>
      <c r="G102" s="20">
        <v>0</v>
      </c>
      <c r="H102" s="20">
        <v>1</v>
      </c>
      <c r="I102" s="20">
        <f>H102</f>
        <v>1</v>
      </c>
      <c r="J102" s="19">
        <v>0</v>
      </c>
      <c r="K102" s="19">
        <v>0</v>
      </c>
      <c r="L102" s="19">
        <v>0</v>
      </c>
      <c r="M102" s="19">
        <f>'Таблица 1'!M627</f>
        <v>2769176.66</v>
      </c>
      <c r="N102" s="19">
        <f>M102</f>
        <v>2769176.66</v>
      </c>
    </row>
    <row r="103" spans="1:14" ht="22.5" customHeight="1" x14ac:dyDescent="0.25">
      <c r="A103" s="10">
        <v>28</v>
      </c>
      <c r="B103" s="18" t="s">
        <v>478</v>
      </c>
      <c r="C103" s="19">
        <f>'Таблица 1'!I629</f>
        <v>754.8</v>
      </c>
      <c r="D103" s="20">
        <f>'Таблица 1'!L629</f>
        <v>36</v>
      </c>
      <c r="E103" s="20">
        <v>0</v>
      </c>
      <c r="F103" s="20">
        <v>0</v>
      </c>
      <c r="G103" s="20">
        <v>0</v>
      </c>
      <c r="H103" s="20">
        <v>1</v>
      </c>
      <c r="I103" s="20">
        <f>H103</f>
        <v>1</v>
      </c>
      <c r="J103" s="19">
        <v>0</v>
      </c>
      <c r="K103" s="19">
        <v>0</v>
      </c>
      <c r="L103" s="19">
        <v>0</v>
      </c>
      <c r="M103" s="19">
        <f>'Таблица 1'!M629</f>
        <v>201630.33000000002</v>
      </c>
      <c r="N103" s="19">
        <f>M103</f>
        <v>201630.33000000002</v>
      </c>
    </row>
    <row r="104" spans="1:14" ht="32.25" customHeight="1" x14ac:dyDescent="0.25">
      <c r="A104" s="10"/>
      <c r="B104" s="18" t="s">
        <v>659</v>
      </c>
      <c r="C104" s="19">
        <f>C105+C106</f>
        <v>2427.6</v>
      </c>
      <c r="D104" s="20">
        <f t="shared" ref="D104:N104" si="31">D105+D106</f>
        <v>87</v>
      </c>
      <c r="E104" s="20">
        <f t="shared" si="31"/>
        <v>0</v>
      </c>
      <c r="F104" s="20">
        <f t="shared" si="31"/>
        <v>0</v>
      </c>
      <c r="G104" s="20">
        <f t="shared" si="31"/>
        <v>0</v>
      </c>
      <c r="H104" s="20">
        <f t="shared" si="31"/>
        <v>3</v>
      </c>
      <c r="I104" s="20">
        <f t="shared" si="31"/>
        <v>3</v>
      </c>
      <c r="J104" s="19">
        <f t="shared" si="31"/>
        <v>0</v>
      </c>
      <c r="K104" s="19">
        <f t="shared" si="31"/>
        <v>0</v>
      </c>
      <c r="L104" s="19">
        <f t="shared" si="31"/>
        <v>0</v>
      </c>
      <c r="M104" s="19">
        <f t="shared" si="31"/>
        <v>9312055.0360000003</v>
      </c>
      <c r="N104" s="19">
        <f t="shared" si="31"/>
        <v>9312055.0360000003</v>
      </c>
    </row>
    <row r="105" spans="1:14" ht="22.5" customHeight="1" x14ac:dyDescent="0.25">
      <c r="A105" s="10">
        <v>29</v>
      </c>
      <c r="B105" s="18" t="s">
        <v>675</v>
      </c>
      <c r="C105" s="19">
        <f>'Таблица 1'!I632</f>
        <v>1112.3</v>
      </c>
      <c r="D105" s="20">
        <f>'Таблица 1'!L632</f>
        <v>28</v>
      </c>
      <c r="E105" s="20">
        <v>0</v>
      </c>
      <c r="F105" s="20">
        <v>0</v>
      </c>
      <c r="G105" s="20">
        <v>0</v>
      </c>
      <c r="H105" s="20">
        <v>1</v>
      </c>
      <c r="I105" s="20">
        <f>H105</f>
        <v>1</v>
      </c>
      <c r="J105" s="19">
        <v>0</v>
      </c>
      <c r="K105" s="19">
        <v>0</v>
      </c>
      <c r="L105" s="19">
        <v>0</v>
      </c>
      <c r="M105" s="19">
        <f>'Таблица 1'!M632</f>
        <v>4205705.28</v>
      </c>
      <c r="N105" s="19">
        <f>M105</f>
        <v>4205705.28</v>
      </c>
    </row>
    <row r="106" spans="1:14" ht="22.5" customHeight="1" x14ac:dyDescent="0.25">
      <c r="A106" s="10">
        <v>30</v>
      </c>
      <c r="B106" s="18" t="s">
        <v>649</v>
      </c>
      <c r="C106" s="19">
        <f>'Таблица 1'!I634</f>
        <v>1315.3</v>
      </c>
      <c r="D106" s="20">
        <f>'Таблица 1'!L634</f>
        <v>59</v>
      </c>
      <c r="E106" s="20">
        <v>0</v>
      </c>
      <c r="F106" s="20">
        <v>0</v>
      </c>
      <c r="G106" s="20">
        <v>0</v>
      </c>
      <c r="H106" s="20">
        <v>2</v>
      </c>
      <c r="I106" s="20">
        <f>H106</f>
        <v>2</v>
      </c>
      <c r="J106" s="19">
        <v>0</v>
      </c>
      <c r="K106" s="19">
        <v>0</v>
      </c>
      <c r="L106" s="19">
        <v>0</v>
      </c>
      <c r="M106" s="19">
        <f>'Таблица 1'!M634</f>
        <v>5106349.7560000001</v>
      </c>
      <c r="N106" s="19">
        <f>M106</f>
        <v>5106349.7560000001</v>
      </c>
    </row>
    <row r="107" spans="1:14" ht="30" customHeight="1" x14ac:dyDescent="0.25">
      <c r="A107" s="10"/>
      <c r="B107" s="18" t="s">
        <v>660</v>
      </c>
      <c r="C107" s="19">
        <f>SUM(C108:C112)</f>
        <v>19031.200000000004</v>
      </c>
      <c r="D107" s="20">
        <f t="shared" ref="D107:N107" si="32">SUM(D108:D112)</f>
        <v>533</v>
      </c>
      <c r="E107" s="20">
        <f t="shared" si="32"/>
        <v>0</v>
      </c>
      <c r="F107" s="20">
        <f t="shared" si="32"/>
        <v>0</v>
      </c>
      <c r="G107" s="20">
        <f t="shared" si="32"/>
        <v>0</v>
      </c>
      <c r="H107" s="20">
        <f t="shared" si="32"/>
        <v>7</v>
      </c>
      <c r="I107" s="20">
        <f t="shared" si="32"/>
        <v>7</v>
      </c>
      <c r="J107" s="19">
        <f t="shared" si="32"/>
        <v>0</v>
      </c>
      <c r="K107" s="19">
        <f t="shared" si="32"/>
        <v>0</v>
      </c>
      <c r="L107" s="19">
        <f t="shared" si="32"/>
        <v>0</v>
      </c>
      <c r="M107" s="19">
        <f t="shared" si="32"/>
        <v>29604914.199999999</v>
      </c>
      <c r="N107" s="19">
        <f t="shared" si="32"/>
        <v>29604914.199999999</v>
      </c>
    </row>
    <row r="108" spans="1:14" ht="20.100000000000001" customHeight="1" x14ac:dyDescent="0.25">
      <c r="A108" s="10">
        <v>31</v>
      </c>
      <c r="B108" s="18" t="s">
        <v>468</v>
      </c>
      <c r="C108" s="19">
        <f>'Таблица 1'!I638</f>
        <v>4529.7</v>
      </c>
      <c r="D108" s="20">
        <f>'Таблица 1'!L638</f>
        <v>138</v>
      </c>
      <c r="E108" s="20">
        <v>0</v>
      </c>
      <c r="F108" s="20">
        <v>0</v>
      </c>
      <c r="G108" s="20">
        <v>0</v>
      </c>
      <c r="H108" s="20">
        <v>2</v>
      </c>
      <c r="I108" s="20">
        <f>H108</f>
        <v>2</v>
      </c>
      <c r="J108" s="19">
        <v>0</v>
      </c>
      <c r="K108" s="19">
        <v>0</v>
      </c>
      <c r="L108" s="19">
        <v>0</v>
      </c>
      <c r="M108" s="19">
        <f>'Таблица 1'!M638</f>
        <v>12110601.029999999</v>
      </c>
      <c r="N108" s="19">
        <f>M108</f>
        <v>12110601.029999999</v>
      </c>
    </row>
    <row r="109" spans="1:14" ht="20.100000000000001" customHeight="1" x14ac:dyDescent="0.25">
      <c r="A109" s="10">
        <v>32</v>
      </c>
      <c r="B109" s="18" t="s">
        <v>469</v>
      </c>
      <c r="C109" s="19">
        <f>'Таблица 1'!I641</f>
        <v>8912.2000000000007</v>
      </c>
      <c r="D109" s="20">
        <f>'Таблица 1'!L641</f>
        <v>283</v>
      </c>
      <c r="E109" s="20">
        <v>0</v>
      </c>
      <c r="F109" s="20">
        <v>0</v>
      </c>
      <c r="G109" s="20">
        <v>0</v>
      </c>
      <c r="H109" s="20">
        <v>2</v>
      </c>
      <c r="I109" s="20">
        <f>H109</f>
        <v>2</v>
      </c>
      <c r="J109" s="19">
        <v>0</v>
      </c>
      <c r="K109" s="19">
        <v>0</v>
      </c>
      <c r="L109" s="19">
        <v>0</v>
      </c>
      <c r="M109" s="19">
        <f>'Таблица 1'!M641</f>
        <v>14676072.26</v>
      </c>
      <c r="N109" s="19">
        <f>M109</f>
        <v>14676072.26</v>
      </c>
    </row>
    <row r="110" spans="1:14" ht="20.100000000000001" customHeight="1" x14ac:dyDescent="0.25">
      <c r="A110" s="10">
        <v>33</v>
      </c>
      <c r="B110" s="18" t="s">
        <v>650</v>
      </c>
      <c r="C110" s="19">
        <f>'Таблица 1'!I644</f>
        <v>3959</v>
      </c>
      <c r="D110" s="20">
        <f>'Таблица 1'!L644</f>
        <v>51</v>
      </c>
      <c r="E110" s="20">
        <v>0</v>
      </c>
      <c r="F110" s="20">
        <v>0</v>
      </c>
      <c r="G110" s="20">
        <v>0</v>
      </c>
      <c r="H110" s="20">
        <v>1</v>
      </c>
      <c r="I110" s="20">
        <f>H110</f>
        <v>1</v>
      </c>
      <c r="J110" s="19">
        <v>0</v>
      </c>
      <c r="K110" s="19">
        <v>0</v>
      </c>
      <c r="L110" s="19">
        <v>0</v>
      </c>
      <c r="M110" s="19">
        <f>'Таблица 1'!M644</f>
        <v>530031.77</v>
      </c>
      <c r="N110" s="19">
        <f>M110</f>
        <v>530031.77</v>
      </c>
    </row>
    <row r="111" spans="1:14" s="28" customFormat="1" ht="20.100000000000001" customHeight="1" x14ac:dyDescent="0.25">
      <c r="A111" s="10">
        <v>34</v>
      </c>
      <c r="B111" s="18" t="s">
        <v>651</v>
      </c>
      <c r="C111" s="19">
        <f>'Таблица 1'!I647</f>
        <v>829.4</v>
      </c>
      <c r="D111" s="20">
        <f>'Таблица 1'!L647</f>
        <v>45</v>
      </c>
      <c r="E111" s="20">
        <v>0</v>
      </c>
      <c r="F111" s="20">
        <v>0</v>
      </c>
      <c r="G111" s="20">
        <v>0</v>
      </c>
      <c r="H111" s="20">
        <v>1</v>
      </c>
      <c r="I111" s="20">
        <f>H111</f>
        <v>1</v>
      </c>
      <c r="J111" s="19">
        <v>0</v>
      </c>
      <c r="K111" s="19">
        <v>0</v>
      </c>
      <c r="L111" s="19">
        <v>0</v>
      </c>
      <c r="M111" s="19">
        <f>'Таблица 1'!M647</f>
        <v>2046393.1400000001</v>
      </c>
      <c r="N111" s="19">
        <f>M111</f>
        <v>2046393.1400000001</v>
      </c>
    </row>
    <row r="112" spans="1:14" ht="20.100000000000001" customHeight="1" x14ac:dyDescent="0.25">
      <c r="A112" s="10">
        <v>35</v>
      </c>
      <c r="B112" s="18" t="s">
        <v>652</v>
      </c>
      <c r="C112" s="19">
        <f>'Таблица 1'!I648</f>
        <v>800.9</v>
      </c>
      <c r="D112" s="20">
        <f>'Таблица 1'!L648</f>
        <v>16</v>
      </c>
      <c r="E112" s="20">
        <v>0</v>
      </c>
      <c r="F112" s="20">
        <v>0</v>
      </c>
      <c r="G112" s="20">
        <v>0</v>
      </c>
      <c r="H112" s="20">
        <v>1</v>
      </c>
      <c r="I112" s="20">
        <f>H112</f>
        <v>1</v>
      </c>
      <c r="J112" s="19">
        <v>0</v>
      </c>
      <c r="K112" s="19">
        <v>0</v>
      </c>
      <c r="L112" s="19">
        <v>0</v>
      </c>
      <c r="M112" s="19">
        <f>'Таблица 1'!M648</f>
        <v>241816</v>
      </c>
      <c r="N112" s="19">
        <f>M112</f>
        <v>241816</v>
      </c>
    </row>
    <row r="113" spans="1:14" ht="30" customHeight="1" x14ac:dyDescent="0.25">
      <c r="A113" s="10"/>
      <c r="B113" s="18" t="s">
        <v>661</v>
      </c>
      <c r="C113" s="19">
        <f>SUM(C114:C116)</f>
        <v>27450.2</v>
      </c>
      <c r="D113" s="20">
        <f t="shared" ref="D113:N113" si="33">SUM(D114:D116)</f>
        <v>791</v>
      </c>
      <c r="E113" s="20">
        <f t="shared" si="33"/>
        <v>0</v>
      </c>
      <c r="F113" s="20">
        <f t="shared" si="33"/>
        <v>0</v>
      </c>
      <c r="G113" s="20">
        <f t="shared" si="33"/>
        <v>0</v>
      </c>
      <c r="H113" s="20">
        <f t="shared" si="33"/>
        <v>12</v>
      </c>
      <c r="I113" s="20">
        <f t="shared" si="33"/>
        <v>12</v>
      </c>
      <c r="J113" s="19">
        <f t="shared" si="33"/>
        <v>0</v>
      </c>
      <c r="K113" s="19">
        <f t="shared" si="33"/>
        <v>0</v>
      </c>
      <c r="L113" s="19">
        <f t="shared" si="33"/>
        <v>0</v>
      </c>
      <c r="M113" s="19">
        <f t="shared" si="33"/>
        <v>36683415.164900005</v>
      </c>
      <c r="N113" s="19">
        <f t="shared" si="33"/>
        <v>36683415.164900005</v>
      </c>
    </row>
    <row r="114" spans="1:14" ht="22.5" customHeight="1" x14ac:dyDescent="0.25">
      <c r="A114" s="10">
        <v>36</v>
      </c>
      <c r="B114" s="18" t="s">
        <v>464</v>
      </c>
      <c r="C114" s="19">
        <f>'Таблица 1'!I651</f>
        <v>11672.7</v>
      </c>
      <c r="D114" s="20">
        <f>'Таблица 1'!L651</f>
        <v>381</v>
      </c>
      <c r="E114" s="20">
        <v>0</v>
      </c>
      <c r="F114" s="20">
        <v>0</v>
      </c>
      <c r="G114" s="20">
        <v>0</v>
      </c>
      <c r="H114" s="20">
        <v>3</v>
      </c>
      <c r="I114" s="20">
        <f>H114</f>
        <v>3</v>
      </c>
      <c r="J114" s="19">
        <v>0</v>
      </c>
      <c r="K114" s="19">
        <v>0</v>
      </c>
      <c r="L114" s="19">
        <v>0</v>
      </c>
      <c r="M114" s="19">
        <f>'Таблица 1'!M651</f>
        <v>18889863.245000001</v>
      </c>
      <c r="N114" s="19">
        <f>M114</f>
        <v>18889863.245000001</v>
      </c>
    </row>
    <row r="115" spans="1:14" ht="22.5" customHeight="1" x14ac:dyDescent="0.25">
      <c r="A115" s="10">
        <v>37</v>
      </c>
      <c r="B115" s="18" t="s">
        <v>466</v>
      </c>
      <c r="C115" s="19">
        <f>'Таблица 1'!I655</f>
        <v>13720.5</v>
      </c>
      <c r="D115" s="20">
        <f>'Таблица 1'!L655</f>
        <v>355</v>
      </c>
      <c r="E115" s="20">
        <v>0</v>
      </c>
      <c r="F115" s="20">
        <v>0</v>
      </c>
      <c r="G115" s="20">
        <v>0</v>
      </c>
      <c r="H115" s="20">
        <v>7</v>
      </c>
      <c r="I115" s="20">
        <f>H115</f>
        <v>7</v>
      </c>
      <c r="J115" s="19">
        <v>0</v>
      </c>
      <c r="K115" s="19">
        <v>0</v>
      </c>
      <c r="L115" s="19">
        <v>0</v>
      </c>
      <c r="M115" s="19">
        <f>'Таблица 1'!M655</f>
        <v>11380207.046</v>
      </c>
      <c r="N115" s="19">
        <f>M115</f>
        <v>11380207.046</v>
      </c>
    </row>
    <row r="116" spans="1:14" ht="22.5" customHeight="1" x14ac:dyDescent="0.25">
      <c r="A116" s="10">
        <v>38</v>
      </c>
      <c r="B116" s="18" t="s">
        <v>479</v>
      </c>
      <c r="C116" s="19">
        <f>'Таблица 1'!I663</f>
        <v>2057</v>
      </c>
      <c r="D116" s="20">
        <f>'Таблица 1'!L663</f>
        <v>55</v>
      </c>
      <c r="E116" s="20">
        <v>0</v>
      </c>
      <c r="F116" s="20">
        <v>0</v>
      </c>
      <c r="G116" s="20">
        <v>0</v>
      </c>
      <c r="H116" s="20">
        <v>2</v>
      </c>
      <c r="I116" s="20">
        <f>H116</f>
        <v>2</v>
      </c>
      <c r="J116" s="19">
        <v>0</v>
      </c>
      <c r="K116" s="19">
        <v>0</v>
      </c>
      <c r="L116" s="19">
        <v>0</v>
      </c>
      <c r="M116" s="19">
        <f>'Таблица 1'!M663</f>
        <v>6413344.8739</v>
      </c>
      <c r="N116" s="19">
        <f>M116</f>
        <v>6413344.8739</v>
      </c>
    </row>
    <row r="117" spans="1:14" s="24" customFormat="1" ht="22.5" customHeight="1" x14ac:dyDescent="0.25">
      <c r="A117" s="7"/>
      <c r="B117" s="13" t="s">
        <v>355</v>
      </c>
      <c r="C117" s="22"/>
      <c r="D117" s="23"/>
      <c r="E117" s="23"/>
      <c r="F117" s="23"/>
      <c r="G117" s="23"/>
      <c r="H117" s="23"/>
      <c r="I117" s="23"/>
      <c r="J117" s="22"/>
      <c r="K117" s="22"/>
      <c r="L117" s="22"/>
      <c r="M117" s="22"/>
      <c r="N117" s="22"/>
    </row>
    <row r="118" spans="1:14" s="9" customFormat="1" ht="26.25" customHeight="1" x14ac:dyDescent="0.25">
      <c r="A118" s="21"/>
      <c r="B118" s="15" t="s">
        <v>356</v>
      </c>
      <c r="C118" s="16">
        <f>SUM(C119:C132)+C134+C137+C140+C142+C144+C147+C150+C152+C155+C157+C160</f>
        <v>468232.72000000003</v>
      </c>
      <c r="D118" s="17">
        <f t="shared" ref="D118:N118" si="34">SUM(D119:D132)+D134+D137+D140+D142+D144+D147+D150+D152+D155+D157+D160</f>
        <v>13871</v>
      </c>
      <c r="E118" s="17">
        <f t="shared" si="34"/>
        <v>0</v>
      </c>
      <c r="F118" s="17">
        <f t="shared" si="34"/>
        <v>0</v>
      </c>
      <c r="G118" s="17">
        <f t="shared" si="34"/>
        <v>0</v>
      </c>
      <c r="H118" s="17">
        <f t="shared" si="34"/>
        <v>141</v>
      </c>
      <c r="I118" s="17">
        <f t="shared" si="34"/>
        <v>141</v>
      </c>
      <c r="J118" s="16">
        <f t="shared" si="34"/>
        <v>0</v>
      </c>
      <c r="K118" s="16">
        <f t="shared" si="34"/>
        <v>0</v>
      </c>
      <c r="L118" s="16">
        <f t="shared" si="34"/>
        <v>0</v>
      </c>
      <c r="M118" s="16">
        <f t="shared" si="34"/>
        <v>766899315.01199985</v>
      </c>
      <c r="N118" s="16">
        <f t="shared" si="34"/>
        <v>766899315.01199985</v>
      </c>
    </row>
    <row r="119" spans="1:14" ht="22.5" customHeight="1" x14ac:dyDescent="0.25">
      <c r="A119" s="10">
        <v>1</v>
      </c>
      <c r="B119" s="18" t="s">
        <v>451</v>
      </c>
      <c r="C119" s="19">
        <f>'Таблица 1'!I668</f>
        <v>318950.80000000005</v>
      </c>
      <c r="D119" s="20">
        <f>'Таблица 1'!L668</f>
        <v>9377</v>
      </c>
      <c r="E119" s="20">
        <v>0</v>
      </c>
      <c r="F119" s="20">
        <v>0</v>
      </c>
      <c r="G119" s="20">
        <v>0</v>
      </c>
      <c r="H119" s="20">
        <v>60</v>
      </c>
      <c r="I119" s="20">
        <f t="shared" ref="I119:I131" si="35">H119</f>
        <v>60</v>
      </c>
      <c r="J119" s="19">
        <v>0</v>
      </c>
      <c r="K119" s="19">
        <v>0</v>
      </c>
      <c r="L119" s="19">
        <v>0</v>
      </c>
      <c r="M119" s="19">
        <f>'Таблица 1'!M668</f>
        <v>506304098.49300009</v>
      </c>
      <c r="N119" s="19">
        <f t="shared" ref="N119:N131" si="36">M119</f>
        <v>506304098.49300009</v>
      </c>
    </row>
    <row r="120" spans="1:14" ht="22.5" customHeight="1" x14ac:dyDescent="0.25">
      <c r="A120" s="10">
        <v>2</v>
      </c>
      <c r="B120" s="18" t="s">
        <v>482</v>
      </c>
      <c r="C120" s="19">
        <f>'Таблица 1'!I729</f>
        <v>4055.0600000000004</v>
      </c>
      <c r="D120" s="20">
        <f>'Таблица 1'!L729</f>
        <v>140</v>
      </c>
      <c r="E120" s="20">
        <v>0</v>
      </c>
      <c r="F120" s="20">
        <v>0</v>
      </c>
      <c r="G120" s="20">
        <v>0</v>
      </c>
      <c r="H120" s="20">
        <v>4</v>
      </c>
      <c r="I120" s="20">
        <f t="shared" si="35"/>
        <v>4</v>
      </c>
      <c r="J120" s="19">
        <v>0</v>
      </c>
      <c r="K120" s="19">
        <v>0</v>
      </c>
      <c r="L120" s="19">
        <v>0</v>
      </c>
      <c r="M120" s="19">
        <f>'Таблица 1'!M729</f>
        <v>2679677.4726</v>
      </c>
      <c r="N120" s="19">
        <f t="shared" si="36"/>
        <v>2679677.4726</v>
      </c>
    </row>
    <row r="121" spans="1:14" ht="22.5" customHeight="1" x14ac:dyDescent="0.25">
      <c r="A121" s="10">
        <v>3</v>
      </c>
      <c r="B121" s="18" t="s">
        <v>1247</v>
      </c>
      <c r="C121" s="19">
        <f>'Таблица 1'!I734</f>
        <v>2751.12</v>
      </c>
      <c r="D121" s="20">
        <f>'Таблица 1'!L734</f>
        <v>93</v>
      </c>
      <c r="E121" s="20">
        <v>0</v>
      </c>
      <c r="F121" s="20">
        <v>0</v>
      </c>
      <c r="G121" s="20">
        <v>0</v>
      </c>
      <c r="H121" s="20">
        <v>3</v>
      </c>
      <c r="I121" s="20">
        <f t="shared" si="35"/>
        <v>3</v>
      </c>
      <c r="J121" s="19">
        <v>0</v>
      </c>
      <c r="K121" s="19">
        <v>0</v>
      </c>
      <c r="L121" s="19">
        <v>0</v>
      </c>
      <c r="M121" s="19">
        <f>'Таблица 1'!M734</f>
        <v>7262845.3763000006</v>
      </c>
      <c r="N121" s="19">
        <f t="shared" si="36"/>
        <v>7262845.3763000006</v>
      </c>
    </row>
    <row r="122" spans="1:14" ht="22.5" customHeight="1" x14ac:dyDescent="0.25">
      <c r="A122" s="10">
        <v>4</v>
      </c>
      <c r="B122" s="18" t="s">
        <v>740</v>
      </c>
      <c r="C122" s="19">
        <f>'Таблица 1'!I738</f>
        <v>2981.3</v>
      </c>
      <c r="D122" s="20">
        <f>'Таблица 1'!L738</f>
        <v>94</v>
      </c>
      <c r="E122" s="20">
        <v>0</v>
      </c>
      <c r="F122" s="20">
        <v>0</v>
      </c>
      <c r="G122" s="20">
        <v>0</v>
      </c>
      <c r="H122" s="20">
        <v>3</v>
      </c>
      <c r="I122" s="20">
        <f t="shared" si="35"/>
        <v>3</v>
      </c>
      <c r="J122" s="19">
        <v>0</v>
      </c>
      <c r="K122" s="19">
        <v>0</v>
      </c>
      <c r="L122" s="19">
        <v>0</v>
      </c>
      <c r="M122" s="19">
        <f>'Таблица 1'!M738</f>
        <v>1044474.8099999999</v>
      </c>
      <c r="N122" s="19">
        <f t="shared" si="36"/>
        <v>1044474.8099999999</v>
      </c>
    </row>
    <row r="123" spans="1:14" ht="22.5" customHeight="1" x14ac:dyDescent="0.25">
      <c r="A123" s="10">
        <v>5</v>
      </c>
      <c r="B123" s="18" t="s">
        <v>1251</v>
      </c>
      <c r="C123" s="19">
        <f>'Таблица 1'!I742</f>
        <v>2636.4</v>
      </c>
      <c r="D123" s="20">
        <f>'Таблица 1'!L742</f>
        <v>90</v>
      </c>
      <c r="E123" s="20">
        <v>0</v>
      </c>
      <c r="F123" s="20">
        <v>0</v>
      </c>
      <c r="G123" s="20">
        <v>0</v>
      </c>
      <c r="H123" s="20">
        <v>2</v>
      </c>
      <c r="I123" s="20">
        <f t="shared" si="35"/>
        <v>2</v>
      </c>
      <c r="J123" s="19">
        <v>0</v>
      </c>
      <c r="K123" s="19">
        <v>0</v>
      </c>
      <c r="L123" s="19">
        <v>0</v>
      </c>
      <c r="M123" s="19">
        <f>'Таблица 1'!M742</f>
        <v>5699028.9199999999</v>
      </c>
      <c r="N123" s="19">
        <f t="shared" si="36"/>
        <v>5699028.9199999999</v>
      </c>
    </row>
    <row r="124" spans="1:14" ht="22.5" customHeight="1" x14ac:dyDescent="0.25">
      <c r="A124" s="10">
        <v>6</v>
      </c>
      <c r="B124" s="18" t="s">
        <v>455</v>
      </c>
      <c r="C124" s="19">
        <f>'Таблица 1'!I745</f>
        <v>6099</v>
      </c>
      <c r="D124" s="20">
        <f>'Таблица 1'!L745</f>
        <v>120</v>
      </c>
      <c r="E124" s="20">
        <v>0</v>
      </c>
      <c r="F124" s="20">
        <v>0</v>
      </c>
      <c r="G124" s="20">
        <v>0</v>
      </c>
      <c r="H124" s="20">
        <v>1</v>
      </c>
      <c r="I124" s="20">
        <f t="shared" si="35"/>
        <v>1</v>
      </c>
      <c r="J124" s="19">
        <v>0</v>
      </c>
      <c r="K124" s="19">
        <v>0</v>
      </c>
      <c r="L124" s="19">
        <v>0</v>
      </c>
      <c r="M124" s="19">
        <f>'Таблица 1'!M745</f>
        <v>9709666.3039999977</v>
      </c>
      <c r="N124" s="19">
        <f t="shared" si="36"/>
        <v>9709666.3039999977</v>
      </c>
    </row>
    <row r="125" spans="1:14" ht="22.5" customHeight="1" x14ac:dyDescent="0.25">
      <c r="A125" s="10">
        <v>7</v>
      </c>
      <c r="B125" s="18" t="s">
        <v>745</v>
      </c>
      <c r="C125" s="19">
        <f>'Таблица 1'!I747</f>
        <v>1189</v>
      </c>
      <c r="D125" s="20">
        <f>'Таблица 1'!L747</f>
        <v>42</v>
      </c>
      <c r="E125" s="20">
        <v>0</v>
      </c>
      <c r="F125" s="20">
        <v>0</v>
      </c>
      <c r="G125" s="20">
        <v>0</v>
      </c>
      <c r="H125" s="20">
        <v>1</v>
      </c>
      <c r="I125" s="20">
        <f t="shared" si="35"/>
        <v>1</v>
      </c>
      <c r="J125" s="19">
        <v>0</v>
      </c>
      <c r="K125" s="19">
        <v>0</v>
      </c>
      <c r="L125" s="19">
        <v>0</v>
      </c>
      <c r="M125" s="19">
        <f>'Таблица 1'!M747</f>
        <v>868253.61</v>
      </c>
      <c r="N125" s="19">
        <f t="shared" si="36"/>
        <v>868253.61</v>
      </c>
    </row>
    <row r="126" spans="1:14" ht="22.5" customHeight="1" x14ac:dyDescent="0.25">
      <c r="A126" s="10">
        <v>8</v>
      </c>
      <c r="B126" s="18" t="s">
        <v>1249</v>
      </c>
      <c r="C126" s="19">
        <f>'Таблица 1'!I749</f>
        <v>727</v>
      </c>
      <c r="D126" s="20">
        <f>'Таблица 1'!L749</f>
        <v>32</v>
      </c>
      <c r="E126" s="20">
        <v>0</v>
      </c>
      <c r="F126" s="20">
        <v>0</v>
      </c>
      <c r="G126" s="20">
        <v>0</v>
      </c>
      <c r="H126" s="20">
        <v>1</v>
      </c>
      <c r="I126" s="20">
        <f t="shared" si="35"/>
        <v>1</v>
      </c>
      <c r="J126" s="19">
        <v>0</v>
      </c>
      <c r="K126" s="19">
        <v>0</v>
      </c>
      <c r="L126" s="19">
        <v>0</v>
      </c>
      <c r="M126" s="19">
        <f>'Таблица 1'!M749</f>
        <v>880680.59100000001</v>
      </c>
      <c r="N126" s="19">
        <f t="shared" si="36"/>
        <v>880680.59100000001</v>
      </c>
    </row>
    <row r="127" spans="1:14" ht="22.5" customHeight="1" x14ac:dyDescent="0.25">
      <c r="A127" s="10">
        <v>9</v>
      </c>
      <c r="B127" s="18" t="s">
        <v>741</v>
      </c>
      <c r="C127" s="19">
        <f>'Таблица 1'!I751</f>
        <v>5985.4000000000005</v>
      </c>
      <c r="D127" s="20">
        <f>'Таблица 1'!L751</f>
        <v>223</v>
      </c>
      <c r="E127" s="20">
        <v>0</v>
      </c>
      <c r="F127" s="20">
        <v>0</v>
      </c>
      <c r="G127" s="20">
        <v>0</v>
      </c>
      <c r="H127" s="20">
        <v>6</v>
      </c>
      <c r="I127" s="20">
        <f t="shared" si="35"/>
        <v>6</v>
      </c>
      <c r="J127" s="19">
        <v>0</v>
      </c>
      <c r="K127" s="19">
        <v>0</v>
      </c>
      <c r="L127" s="19">
        <v>0</v>
      </c>
      <c r="M127" s="19">
        <f>'Таблица 1'!M751</f>
        <v>22130632.369999997</v>
      </c>
      <c r="N127" s="19">
        <f t="shared" si="36"/>
        <v>22130632.369999997</v>
      </c>
    </row>
    <row r="128" spans="1:14" ht="22.5" customHeight="1" x14ac:dyDescent="0.25">
      <c r="A128" s="10">
        <v>10</v>
      </c>
      <c r="B128" s="18" t="s">
        <v>705</v>
      </c>
      <c r="C128" s="19">
        <f>'Таблица 1'!I758</f>
        <v>721.4</v>
      </c>
      <c r="D128" s="20">
        <f>'Таблица 1'!L758</f>
        <v>35</v>
      </c>
      <c r="E128" s="20">
        <v>0</v>
      </c>
      <c r="F128" s="20">
        <v>0</v>
      </c>
      <c r="G128" s="20">
        <v>0</v>
      </c>
      <c r="H128" s="20">
        <v>1</v>
      </c>
      <c r="I128" s="20">
        <f t="shared" si="35"/>
        <v>1</v>
      </c>
      <c r="J128" s="19">
        <v>0</v>
      </c>
      <c r="K128" s="19">
        <v>0</v>
      </c>
      <c r="L128" s="19">
        <v>0</v>
      </c>
      <c r="M128" s="19">
        <f>'Таблица 1'!M758</f>
        <v>349662.41</v>
      </c>
      <c r="N128" s="19">
        <f t="shared" si="36"/>
        <v>349662.41</v>
      </c>
    </row>
    <row r="129" spans="1:14" ht="22.5" customHeight="1" x14ac:dyDescent="0.25">
      <c r="A129" s="10">
        <v>11</v>
      </c>
      <c r="B129" s="18" t="s">
        <v>1255</v>
      </c>
      <c r="C129" s="19">
        <f>'Таблица 1'!I760</f>
        <v>11353.98</v>
      </c>
      <c r="D129" s="20">
        <f>'Таблица 1'!L760</f>
        <v>295</v>
      </c>
      <c r="E129" s="20">
        <v>0</v>
      </c>
      <c r="F129" s="20">
        <v>0</v>
      </c>
      <c r="G129" s="20">
        <v>0</v>
      </c>
      <c r="H129" s="20">
        <v>6</v>
      </c>
      <c r="I129" s="20">
        <f t="shared" si="35"/>
        <v>6</v>
      </c>
      <c r="J129" s="19">
        <v>0</v>
      </c>
      <c r="K129" s="19">
        <v>0</v>
      </c>
      <c r="L129" s="19">
        <v>0</v>
      </c>
      <c r="M129" s="19">
        <f>'Таблица 1'!M760</f>
        <v>17244845.149999999</v>
      </c>
      <c r="N129" s="19">
        <f t="shared" si="36"/>
        <v>17244845.149999999</v>
      </c>
    </row>
    <row r="130" spans="1:14" ht="22.5" customHeight="1" x14ac:dyDescent="0.25">
      <c r="A130" s="10">
        <v>12</v>
      </c>
      <c r="B130" s="18" t="s">
        <v>474</v>
      </c>
      <c r="C130" s="19">
        <f>'Таблица 1'!I767</f>
        <v>9006.2000000000007</v>
      </c>
      <c r="D130" s="20">
        <f>'Таблица 1'!L767</f>
        <v>150</v>
      </c>
      <c r="E130" s="20">
        <v>0</v>
      </c>
      <c r="F130" s="20">
        <v>0</v>
      </c>
      <c r="G130" s="20">
        <v>0</v>
      </c>
      <c r="H130" s="20">
        <v>3</v>
      </c>
      <c r="I130" s="20">
        <f t="shared" si="35"/>
        <v>3</v>
      </c>
      <c r="J130" s="19">
        <v>0</v>
      </c>
      <c r="K130" s="19">
        <v>0</v>
      </c>
      <c r="L130" s="19">
        <v>0</v>
      </c>
      <c r="M130" s="19">
        <f>'Таблица 1'!M767</f>
        <v>10303114.406400001</v>
      </c>
      <c r="N130" s="19">
        <f t="shared" si="36"/>
        <v>10303114.406400001</v>
      </c>
    </row>
    <row r="131" spans="1:14" ht="22.5" customHeight="1" x14ac:dyDescent="0.25">
      <c r="A131" s="10">
        <v>13</v>
      </c>
      <c r="B131" s="18" t="s">
        <v>663</v>
      </c>
      <c r="C131" s="19">
        <f>'Таблица 1'!I771</f>
        <v>631.5</v>
      </c>
      <c r="D131" s="20">
        <f>'Таблица 1'!L771</f>
        <v>23</v>
      </c>
      <c r="E131" s="20">
        <v>0</v>
      </c>
      <c r="F131" s="20">
        <v>0</v>
      </c>
      <c r="G131" s="20">
        <v>0</v>
      </c>
      <c r="H131" s="20">
        <v>1</v>
      </c>
      <c r="I131" s="20">
        <f t="shared" si="35"/>
        <v>1</v>
      </c>
      <c r="J131" s="19">
        <v>0</v>
      </c>
      <c r="K131" s="19">
        <v>0</v>
      </c>
      <c r="L131" s="19">
        <v>0</v>
      </c>
      <c r="M131" s="19">
        <f>'Таблица 1'!M771</f>
        <v>2690042.4899999998</v>
      </c>
      <c r="N131" s="19">
        <f t="shared" si="36"/>
        <v>2690042.4899999998</v>
      </c>
    </row>
    <row r="132" spans="1:14" ht="32.25" customHeight="1" x14ac:dyDescent="0.25">
      <c r="A132" s="10"/>
      <c r="B132" s="18" t="s">
        <v>653</v>
      </c>
      <c r="C132" s="19">
        <f>C133</f>
        <v>14802</v>
      </c>
      <c r="D132" s="20">
        <f t="shared" ref="D132:N132" si="37">D133</f>
        <v>540</v>
      </c>
      <c r="E132" s="20">
        <f t="shared" si="37"/>
        <v>0</v>
      </c>
      <c r="F132" s="20">
        <f t="shared" si="37"/>
        <v>0</v>
      </c>
      <c r="G132" s="20">
        <f t="shared" si="37"/>
        <v>0</v>
      </c>
      <c r="H132" s="20">
        <f t="shared" si="37"/>
        <v>3</v>
      </c>
      <c r="I132" s="20">
        <f t="shared" si="37"/>
        <v>3</v>
      </c>
      <c r="J132" s="19">
        <f t="shared" si="37"/>
        <v>0</v>
      </c>
      <c r="K132" s="19">
        <f t="shared" si="37"/>
        <v>0</v>
      </c>
      <c r="L132" s="19">
        <f t="shared" si="37"/>
        <v>0</v>
      </c>
      <c r="M132" s="19">
        <f t="shared" si="37"/>
        <v>6053002.9601999996</v>
      </c>
      <c r="N132" s="19">
        <f t="shared" si="37"/>
        <v>6053002.9601999996</v>
      </c>
    </row>
    <row r="133" spans="1:14" ht="22.5" customHeight="1" x14ac:dyDescent="0.25">
      <c r="A133" s="10">
        <v>14</v>
      </c>
      <c r="B133" s="18" t="s">
        <v>452</v>
      </c>
      <c r="C133" s="19">
        <f>'Таблица 1'!I774</f>
        <v>14802</v>
      </c>
      <c r="D133" s="20">
        <f>'Таблица 1'!L774</f>
        <v>540</v>
      </c>
      <c r="E133" s="20">
        <v>0</v>
      </c>
      <c r="F133" s="20">
        <v>0</v>
      </c>
      <c r="G133" s="20">
        <v>0</v>
      </c>
      <c r="H133" s="20">
        <v>3</v>
      </c>
      <c r="I133" s="20">
        <f>H133</f>
        <v>3</v>
      </c>
      <c r="J133" s="19">
        <v>0</v>
      </c>
      <c r="K133" s="19">
        <v>0</v>
      </c>
      <c r="L133" s="19">
        <v>0</v>
      </c>
      <c r="M133" s="19">
        <f>'Таблица 1'!M774</f>
        <v>6053002.9601999996</v>
      </c>
      <c r="N133" s="19">
        <f>M133</f>
        <v>6053002.9601999996</v>
      </c>
    </row>
    <row r="134" spans="1:14" ht="30.75" customHeight="1" x14ac:dyDescent="0.25">
      <c r="A134" s="10"/>
      <c r="B134" s="18" t="s">
        <v>654</v>
      </c>
      <c r="C134" s="19">
        <f>SUM(C135:C136)</f>
        <v>20962.54</v>
      </c>
      <c r="D134" s="20">
        <f t="shared" ref="D134:N134" si="38">SUM(D135:D136)</f>
        <v>635</v>
      </c>
      <c r="E134" s="20">
        <f t="shared" si="38"/>
        <v>0</v>
      </c>
      <c r="F134" s="20">
        <f t="shared" si="38"/>
        <v>0</v>
      </c>
      <c r="G134" s="20">
        <f t="shared" si="38"/>
        <v>0</v>
      </c>
      <c r="H134" s="20">
        <f t="shared" si="38"/>
        <v>10</v>
      </c>
      <c r="I134" s="20">
        <f t="shared" si="38"/>
        <v>10</v>
      </c>
      <c r="J134" s="19">
        <f t="shared" si="38"/>
        <v>0</v>
      </c>
      <c r="K134" s="19">
        <f t="shared" si="38"/>
        <v>0</v>
      </c>
      <c r="L134" s="19">
        <f t="shared" si="38"/>
        <v>0</v>
      </c>
      <c r="M134" s="19">
        <f t="shared" si="38"/>
        <v>52324458.800100006</v>
      </c>
      <c r="N134" s="19">
        <f t="shared" si="38"/>
        <v>52324458.800100006</v>
      </c>
    </row>
    <row r="135" spans="1:14" ht="22.5" customHeight="1" x14ac:dyDescent="0.25">
      <c r="A135" s="10">
        <v>15</v>
      </c>
      <c r="B135" s="18" t="s">
        <v>453</v>
      </c>
      <c r="C135" s="19">
        <f>'Таблица 1'!I779</f>
        <v>13084.24</v>
      </c>
      <c r="D135" s="20">
        <f>'Таблица 1'!L779</f>
        <v>352</v>
      </c>
      <c r="E135" s="20">
        <v>0</v>
      </c>
      <c r="F135" s="20">
        <v>0</v>
      </c>
      <c r="G135" s="20">
        <v>0</v>
      </c>
      <c r="H135" s="20">
        <v>6</v>
      </c>
      <c r="I135" s="20">
        <f>H135</f>
        <v>6</v>
      </c>
      <c r="J135" s="19">
        <v>0</v>
      </c>
      <c r="K135" s="19">
        <v>0</v>
      </c>
      <c r="L135" s="19">
        <v>0</v>
      </c>
      <c r="M135" s="19">
        <f>'Таблица 1'!M779</f>
        <v>34771399.798100002</v>
      </c>
      <c r="N135" s="19">
        <f>M135</f>
        <v>34771399.798100002</v>
      </c>
    </row>
    <row r="136" spans="1:14" ht="22.5" customHeight="1" x14ac:dyDescent="0.25">
      <c r="A136" s="10">
        <v>16</v>
      </c>
      <c r="B136" s="18" t="s">
        <v>454</v>
      </c>
      <c r="C136" s="19">
        <f>'Таблица 1'!I786</f>
        <v>7878.3</v>
      </c>
      <c r="D136" s="20">
        <f>'Таблица 1'!L786</f>
        <v>283</v>
      </c>
      <c r="E136" s="20">
        <v>0</v>
      </c>
      <c r="F136" s="20">
        <v>0</v>
      </c>
      <c r="G136" s="20">
        <v>0</v>
      </c>
      <c r="H136" s="20">
        <v>4</v>
      </c>
      <c r="I136" s="20">
        <f>H136</f>
        <v>4</v>
      </c>
      <c r="J136" s="19">
        <v>0</v>
      </c>
      <c r="K136" s="19">
        <v>0</v>
      </c>
      <c r="L136" s="19">
        <v>0</v>
      </c>
      <c r="M136" s="19">
        <f>'Таблица 1'!M786</f>
        <v>17553059.002000004</v>
      </c>
      <c r="N136" s="19">
        <f>M136</f>
        <v>17553059.002000004</v>
      </c>
    </row>
    <row r="137" spans="1:14" ht="31.5" customHeight="1" x14ac:dyDescent="0.25">
      <c r="A137" s="10"/>
      <c r="B137" s="18" t="s">
        <v>655</v>
      </c>
      <c r="C137" s="19">
        <f>SUM(C138:C139)</f>
        <v>13132.5</v>
      </c>
      <c r="D137" s="20">
        <f t="shared" ref="D137:N137" si="39">SUM(D138:D139)</f>
        <v>375</v>
      </c>
      <c r="E137" s="20">
        <f t="shared" si="39"/>
        <v>0</v>
      </c>
      <c r="F137" s="20">
        <f t="shared" si="39"/>
        <v>0</v>
      </c>
      <c r="G137" s="20">
        <f t="shared" si="39"/>
        <v>0</v>
      </c>
      <c r="H137" s="20">
        <f t="shared" si="39"/>
        <v>7</v>
      </c>
      <c r="I137" s="20">
        <f t="shared" si="39"/>
        <v>7</v>
      </c>
      <c r="J137" s="19">
        <f t="shared" si="39"/>
        <v>0</v>
      </c>
      <c r="K137" s="19">
        <f t="shared" si="39"/>
        <v>0</v>
      </c>
      <c r="L137" s="19">
        <f t="shared" si="39"/>
        <v>0</v>
      </c>
      <c r="M137" s="19">
        <f t="shared" si="39"/>
        <v>16714014.630399998</v>
      </c>
      <c r="N137" s="19">
        <f t="shared" si="39"/>
        <v>16714014.630399998</v>
      </c>
    </row>
    <row r="138" spans="1:14" ht="22.5" customHeight="1" x14ac:dyDescent="0.25">
      <c r="A138" s="10">
        <v>17</v>
      </c>
      <c r="B138" s="18" t="s">
        <v>642</v>
      </c>
      <c r="C138" s="19">
        <f>'Таблица 1'!I792</f>
        <v>10897.289999999999</v>
      </c>
      <c r="D138" s="20">
        <f>'Таблица 1'!L792</f>
        <v>311</v>
      </c>
      <c r="E138" s="20">
        <v>0</v>
      </c>
      <c r="F138" s="20">
        <v>0</v>
      </c>
      <c r="G138" s="20">
        <v>0</v>
      </c>
      <c r="H138" s="20">
        <v>5</v>
      </c>
      <c r="I138" s="20">
        <f>H138</f>
        <v>5</v>
      </c>
      <c r="J138" s="19">
        <v>0</v>
      </c>
      <c r="K138" s="19">
        <v>0</v>
      </c>
      <c r="L138" s="19">
        <v>0</v>
      </c>
      <c r="M138" s="19">
        <f>'Таблица 1'!M792</f>
        <v>11109233.250399999</v>
      </c>
      <c r="N138" s="19">
        <f>M138</f>
        <v>11109233.250399999</v>
      </c>
    </row>
    <row r="139" spans="1:14" ht="22.5" customHeight="1" x14ac:dyDescent="0.25">
      <c r="A139" s="10">
        <v>18</v>
      </c>
      <c r="B139" s="18" t="s">
        <v>643</v>
      </c>
      <c r="C139" s="19">
        <f>'Таблица 1'!I798</f>
        <v>2235.21</v>
      </c>
      <c r="D139" s="20">
        <f>'Таблица 1'!L798</f>
        <v>64</v>
      </c>
      <c r="E139" s="20">
        <v>0</v>
      </c>
      <c r="F139" s="20">
        <v>0</v>
      </c>
      <c r="G139" s="20">
        <v>0</v>
      </c>
      <c r="H139" s="20">
        <v>2</v>
      </c>
      <c r="I139" s="20">
        <f>H139</f>
        <v>2</v>
      </c>
      <c r="J139" s="19">
        <v>0</v>
      </c>
      <c r="K139" s="19">
        <v>0</v>
      </c>
      <c r="L139" s="19">
        <v>0</v>
      </c>
      <c r="M139" s="19">
        <f>'Таблица 1'!M798</f>
        <v>5604781.3799999999</v>
      </c>
      <c r="N139" s="19">
        <f>M139</f>
        <v>5604781.3799999999</v>
      </c>
    </row>
    <row r="140" spans="1:14" ht="33.75" customHeight="1" x14ac:dyDescent="0.25">
      <c r="A140" s="10"/>
      <c r="B140" s="18" t="s">
        <v>470</v>
      </c>
      <c r="C140" s="19">
        <f>C141</f>
        <v>2432.02</v>
      </c>
      <c r="D140" s="20">
        <f t="shared" ref="D140:N140" si="40">D141</f>
        <v>82</v>
      </c>
      <c r="E140" s="20">
        <f t="shared" si="40"/>
        <v>0</v>
      </c>
      <c r="F140" s="20">
        <f t="shared" si="40"/>
        <v>0</v>
      </c>
      <c r="G140" s="20">
        <f t="shared" si="40"/>
        <v>0</v>
      </c>
      <c r="H140" s="20">
        <f t="shared" si="40"/>
        <v>3</v>
      </c>
      <c r="I140" s="20">
        <f t="shared" si="40"/>
        <v>3</v>
      </c>
      <c r="J140" s="19">
        <f t="shared" si="40"/>
        <v>0</v>
      </c>
      <c r="K140" s="19">
        <f t="shared" si="40"/>
        <v>0</v>
      </c>
      <c r="L140" s="19">
        <f t="shared" si="40"/>
        <v>0</v>
      </c>
      <c r="M140" s="19">
        <f t="shared" si="40"/>
        <v>2395328.9900000002</v>
      </c>
      <c r="N140" s="19">
        <f t="shared" si="40"/>
        <v>2395328.9900000002</v>
      </c>
    </row>
    <row r="141" spans="1:14" ht="22.5" customHeight="1" x14ac:dyDescent="0.25">
      <c r="A141" s="10">
        <v>19</v>
      </c>
      <c r="B141" s="18" t="s">
        <v>471</v>
      </c>
      <c r="C141" s="19">
        <f>'Таблица 1'!I802</f>
        <v>2432.02</v>
      </c>
      <c r="D141" s="20">
        <f>'Таблица 1'!L802</f>
        <v>82</v>
      </c>
      <c r="E141" s="20">
        <v>0</v>
      </c>
      <c r="F141" s="20">
        <v>0</v>
      </c>
      <c r="G141" s="20">
        <v>0</v>
      </c>
      <c r="H141" s="20">
        <v>3</v>
      </c>
      <c r="I141" s="20">
        <f>H141</f>
        <v>3</v>
      </c>
      <c r="J141" s="19">
        <v>0</v>
      </c>
      <c r="K141" s="19">
        <v>0</v>
      </c>
      <c r="L141" s="19">
        <v>0</v>
      </c>
      <c r="M141" s="19">
        <f>'Таблица 1'!M802</f>
        <v>2395328.9900000002</v>
      </c>
      <c r="N141" s="19">
        <f>M141</f>
        <v>2395328.9900000002</v>
      </c>
    </row>
    <row r="142" spans="1:14" ht="30.75" customHeight="1" x14ac:dyDescent="0.25">
      <c r="A142" s="10"/>
      <c r="B142" s="18" t="s">
        <v>657</v>
      </c>
      <c r="C142" s="19">
        <f>C143</f>
        <v>4177.5</v>
      </c>
      <c r="D142" s="20">
        <f t="shared" ref="D142:N142" si="41">D143</f>
        <v>140</v>
      </c>
      <c r="E142" s="20">
        <f t="shared" si="41"/>
        <v>0</v>
      </c>
      <c r="F142" s="20">
        <f t="shared" si="41"/>
        <v>0</v>
      </c>
      <c r="G142" s="20">
        <f t="shared" si="41"/>
        <v>0</v>
      </c>
      <c r="H142" s="20">
        <f t="shared" si="41"/>
        <v>2</v>
      </c>
      <c r="I142" s="20">
        <f t="shared" si="41"/>
        <v>2</v>
      </c>
      <c r="J142" s="19">
        <f t="shared" si="41"/>
        <v>0</v>
      </c>
      <c r="K142" s="19">
        <f t="shared" si="41"/>
        <v>0</v>
      </c>
      <c r="L142" s="19">
        <f t="shared" si="41"/>
        <v>0</v>
      </c>
      <c r="M142" s="19">
        <f t="shared" si="41"/>
        <v>8342995.0700000003</v>
      </c>
      <c r="N142" s="19">
        <f t="shared" si="41"/>
        <v>8342995.0700000003</v>
      </c>
    </row>
    <row r="143" spans="1:14" ht="21.75" customHeight="1" x14ac:dyDescent="0.25">
      <c r="A143" s="10">
        <v>20</v>
      </c>
      <c r="B143" s="18" t="s">
        <v>457</v>
      </c>
      <c r="C143" s="19">
        <f>'Таблица 1'!I807</f>
        <v>4177.5</v>
      </c>
      <c r="D143" s="20">
        <f>'Таблица 1'!L807</f>
        <v>140</v>
      </c>
      <c r="E143" s="20">
        <v>0</v>
      </c>
      <c r="F143" s="20">
        <v>0</v>
      </c>
      <c r="G143" s="20">
        <v>0</v>
      </c>
      <c r="H143" s="20">
        <v>2</v>
      </c>
      <c r="I143" s="20">
        <f>H143</f>
        <v>2</v>
      </c>
      <c r="J143" s="19">
        <v>0</v>
      </c>
      <c r="K143" s="19">
        <v>0</v>
      </c>
      <c r="L143" s="19">
        <v>0</v>
      </c>
      <c r="M143" s="19">
        <f>'Таблица 1'!M807</f>
        <v>8342995.0700000003</v>
      </c>
      <c r="N143" s="19">
        <f>M143</f>
        <v>8342995.0700000003</v>
      </c>
    </row>
    <row r="144" spans="1:14" ht="31.5" customHeight="1" x14ac:dyDescent="0.25">
      <c r="A144" s="10"/>
      <c r="B144" s="18" t="s">
        <v>458</v>
      </c>
      <c r="C144" s="19">
        <f>SUM(C145:C146)</f>
        <v>11762.6</v>
      </c>
      <c r="D144" s="20">
        <f t="shared" ref="D144:N144" si="42">SUM(D145:D146)</f>
        <v>426</v>
      </c>
      <c r="E144" s="20">
        <f t="shared" si="42"/>
        <v>0</v>
      </c>
      <c r="F144" s="20">
        <f t="shared" si="42"/>
        <v>0</v>
      </c>
      <c r="G144" s="20">
        <f t="shared" si="42"/>
        <v>0</v>
      </c>
      <c r="H144" s="20">
        <f t="shared" si="42"/>
        <v>5</v>
      </c>
      <c r="I144" s="20">
        <f t="shared" si="42"/>
        <v>5</v>
      </c>
      <c r="J144" s="19">
        <f t="shared" si="42"/>
        <v>0</v>
      </c>
      <c r="K144" s="19">
        <f t="shared" si="42"/>
        <v>0</v>
      </c>
      <c r="L144" s="19">
        <f t="shared" si="42"/>
        <v>0</v>
      </c>
      <c r="M144" s="19">
        <f t="shared" si="42"/>
        <v>15394566.446</v>
      </c>
      <c r="N144" s="19">
        <f t="shared" si="42"/>
        <v>15394566.446</v>
      </c>
    </row>
    <row r="145" spans="1:14" ht="22.5" customHeight="1" x14ac:dyDescent="0.25">
      <c r="A145" s="10">
        <v>21</v>
      </c>
      <c r="B145" s="18" t="s">
        <v>459</v>
      </c>
      <c r="C145" s="19">
        <f>'Таблица 1'!I811</f>
        <v>1356.2</v>
      </c>
      <c r="D145" s="20">
        <f>'Таблица 1'!L811</f>
        <v>100</v>
      </c>
      <c r="E145" s="20">
        <v>0</v>
      </c>
      <c r="F145" s="20">
        <v>0</v>
      </c>
      <c r="G145" s="20">
        <v>0</v>
      </c>
      <c r="H145" s="20">
        <v>3</v>
      </c>
      <c r="I145" s="20">
        <f>H145</f>
        <v>3</v>
      </c>
      <c r="J145" s="19">
        <v>0</v>
      </c>
      <c r="K145" s="19">
        <v>0</v>
      </c>
      <c r="L145" s="19">
        <v>0</v>
      </c>
      <c r="M145" s="19">
        <f>'Таблица 1'!M811</f>
        <v>1843802.8659999997</v>
      </c>
      <c r="N145" s="19">
        <f>M145</f>
        <v>1843802.8659999997</v>
      </c>
    </row>
    <row r="146" spans="1:14" ht="22.5" customHeight="1" x14ac:dyDescent="0.25">
      <c r="A146" s="10">
        <v>22</v>
      </c>
      <c r="B146" s="18" t="s">
        <v>646</v>
      </c>
      <c r="C146" s="19">
        <f>'Таблица 1'!I815</f>
        <v>10406.4</v>
      </c>
      <c r="D146" s="20">
        <f>'Таблица 1'!L815</f>
        <v>326</v>
      </c>
      <c r="E146" s="20">
        <v>0</v>
      </c>
      <c r="F146" s="20">
        <v>0</v>
      </c>
      <c r="G146" s="20">
        <v>0</v>
      </c>
      <c r="H146" s="20">
        <v>2</v>
      </c>
      <c r="I146" s="20">
        <f>H146</f>
        <v>2</v>
      </c>
      <c r="J146" s="19">
        <v>0</v>
      </c>
      <c r="K146" s="19">
        <v>0</v>
      </c>
      <c r="L146" s="19">
        <v>0</v>
      </c>
      <c r="M146" s="19">
        <f>'Таблица 1'!M815</f>
        <v>13550763.58</v>
      </c>
      <c r="N146" s="19">
        <f>M146</f>
        <v>13550763.58</v>
      </c>
    </row>
    <row r="147" spans="1:14" ht="30" customHeight="1" x14ac:dyDescent="0.25">
      <c r="A147" s="10"/>
      <c r="B147" s="18" t="s">
        <v>460</v>
      </c>
      <c r="C147" s="19">
        <f>SUM(C148:C149)</f>
        <v>11387.4</v>
      </c>
      <c r="D147" s="20">
        <f t="shared" ref="D147:N147" si="43">SUM(D148:D149)</f>
        <v>189</v>
      </c>
      <c r="E147" s="20">
        <f t="shared" si="43"/>
        <v>0</v>
      </c>
      <c r="F147" s="20">
        <f t="shared" si="43"/>
        <v>0</v>
      </c>
      <c r="G147" s="20">
        <f t="shared" si="43"/>
        <v>0</v>
      </c>
      <c r="H147" s="20">
        <f t="shared" si="43"/>
        <v>3</v>
      </c>
      <c r="I147" s="20">
        <f t="shared" si="43"/>
        <v>3</v>
      </c>
      <c r="J147" s="19">
        <f t="shared" si="43"/>
        <v>0</v>
      </c>
      <c r="K147" s="19">
        <f t="shared" si="43"/>
        <v>0</v>
      </c>
      <c r="L147" s="19">
        <f t="shared" si="43"/>
        <v>0</v>
      </c>
      <c r="M147" s="19">
        <f t="shared" si="43"/>
        <v>4148115.03</v>
      </c>
      <c r="N147" s="19">
        <f t="shared" si="43"/>
        <v>4148115.03</v>
      </c>
    </row>
    <row r="148" spans="1:14" ht="22.5" customHeight="1" x14ac:dyDescent="0.25">
      <c r="A148" s="10">
        <v>23</v>
      </c>
      <c r="B148" s="18" t="s">
        <v>461</v>
      </c>
      <c r="C148" s="19">
        <f>'Таблица 1'!I819</f>
        <v>10776</v>
      </c>
      <c r="D148" s="20">
        <f>'Таблица 1'!L819</f>
        <v>158</v>
      </c>
      <c r="E148" s="20">
        <v>0</v>
      </c>
      <c r="F148" s="20">
        <v>0</v>
      </c>
      <c r="G148" s="20">
        <v>0</v>
      </c>
      <c r="H148" s="20">
        <v>2</v>
      </c>
      <c r="I148" s="20">
        <f>H148</f>
        <v>2</v>
      </c>
      <c r="J148" s="19">
        <v>0</v>
      </c>
      <c r="K148" s="19">
        <v>0</v>
      </c>
      <c r="L148" s="19">
        <v>0</v>
      </c>
      <c r="M148" s="19">
        <f>'Таблица 1'!M819</f>
        <v>3841571.3</v>
      </c>
      <c r="N148" s="19">
        <f>M148</f>
        <v>3841571.3</v>
      </c>
    </row>
    <row r="149" spans="1:14" ht="22.5" customHeight="1" x14ac:dyDescent="0.25">
      <c r="A149" s="10">
        <v>24</v>
      </c>
      <c r="B149" s="18" t="s">
        <v>462</v>
      </c>
      <c r="C149" s="19">
        <f>'Таблица 1'!I822</f>
        <v>611.4</v>
      </c>
      <c r="D149" s="20">
        <f>'Таблица 1'!L822</f>
        <v>31</v>
      </c>
      <c r="E149" s="20">
        <v>0</v>
      </c>
      <c r="F149" s="20">
        <v>0</v>
      </c>
      <c r="G149" s="20">
        <v>0</v>
      </c>
      <c r="H149" s="20">
        <v>1</v>
      </c>
      <c r="I149" s="20">
        <f>H149</f>
        <v>1</v>
      </c>
      <c r="J149" s="19">
        <v>0</v>
      </c>
      <c r="K149" s="19">
        <v>0</v>
      </c>
      <c r="L149" s="19">
        <v>0</v>
      </c>
      <c r="M149" s="19">
        <f>'Таблица 1'!M822</f>
        <v>306543.73</v>
      </c>
      <c r="N149" s="19">
        <f>M149</f>
        <v>306543.73</v>
      </c>
    </row>
    <row r="150" spans="1:14" ht="30.75" customHeight="1" x14ac:dyDescent="0.25">
      <c r="A150" s="10"/>
      <c r="B150" s="18" t="s">
        <v>658</v>
      </c>
      <c r="C150" s="19">
        <f>C151</f>
        <v>1668</v>
      </c>
      <c r="D150" s="20">
        <f t="shared" ref="D150:N150" si="44">D151</f>
        <v>52</v>
      </c>
      <c r="E150" s="20">
        <f t="shared" si="44"/>
        <v>0</v>
      </c>
      <c r="F150" s="20">
        <f t="shared" si="44"/>
        <v>0</v>
      </c>
      <c r="G150" s="20">
        <f t="shared" si="44"/>
        <v>0</v>
      </c>
      <c r="H150" s="20">
        <f t="shared" si="44"/>
        <v>1</v>
      </c>
      <c r="I150" s="20">
        <f t="shared" si="44"/>
        <v>1</v>
      </c>
      <c r="J150" s="19">
        <f t="shared" si="44"/>
        <v>0</v>
      </c>
      <c r="K150" s="19">
        <f t="shared" si="44"/>
        <v>0</v>
      </c>
      <c r="L150" s="19">
        <f t="shared" si="44"/>
        <v>0</v>
      </c>
      <c r="M150" s="19">
        <f t="shared" si="44"/>
        <v>6466617.9180000005</v>
      </c>
      <c r="N150" s="19">
        <f t="shared" si="44"/>
        <v>6466617.9180000005</v>
      </c>
    </row>
    <row r="151" spans="1:14" ht="22.5" customHeight="1" x14ac:dyDescent="0.25">
      <c r="A151" s="10">
        <v>25</v>
      </c>
      <c r="B151" s="18" t="s">
        <v>463</v>
      </c>
      <c r="C151" s="19">
        <f>'Таблица 1'!I825</f>
        <v>1668</v>
      </c>
      <c r="D151" s="20">
        <f>'Таблица 1'!L825</f>
        <v>52</v>
      </c>
      <c r="E151" s="20">
        <v>0</v>
      </c>
      <c r="F151" s="20">
        <v>0</v>
      </c>
      <c r="G151" s="20">
        <v>0</v>
      </c>
      <c r="H151" s="20">
        <v>1</v>
      </c>
      <c r="I151" s="20">
        <f>H151</f>
        <v>1</v>
      </c>
      <c r="J151" s="19">
        <v>0</v>
      </c>
      <c r="K151" s="19">
        <v>0</v>
      </c>
      <c r="L151" s="19">
        <v>0</v>
      </c>
      <c r="M151" s="19">
        <f>'Таблица 1'!M825</f>
        <v>6466617.9180000005</v>
      </c>
      <c r="N151" s="19">
        <f>M151</f>
        <v>6466617.9180000005</v>
      </c>
    </row>
    <row r="152" spans="1:14" ht="33.75" customHeight="1" x14ac:dyDescent="0.25">
      <c r="A152" s="10"/>
      <c r="B152" s="18" t="s">
        <v>674</v>
      </c>
      <c r="C152" s="19">
        <f>SUM(C153:C154)</f>
        <v>2468.6</v>
      </c>
      <c r="D152" s="20">
        <f t="shared" ref="D152:N152" si="45">SUM(D153:D154)</f>
        <v>88</v>
      </c>
      <c r="E152" s="20">
        <f t="shared" si="45"/>
        <v>0</v>
      </c>
      <c r="F152" s="20">
        <f t="shared" si="45"/>
        <v>0</v>
      </c>
      <c r="G152" s="20">
        <f t="shared" si="45"/>
        <v>0</v>
      </c>
      <c r="H152" s="20">
        <f t="shared" si="45"/>
        <v>4</v>
      </c>
      <c r="I152" s="20">
        <f t="shared" si="45"/>
        <v>4</v>
      </c>
      <c r="J152" s="19">
        <f t="shared" si="45"/>
        <v>0</v>
      </c>
      <c r="K152" s="19">
        <f t="shared" si="45"/>
        <v>0</v>
      </c>
      <c r="L152" s="19">
        <f t="shared" si="45"/>
        <v>0</v>
      </c>
      <c r="M152" s="19">
        <f t="shared" si="45"/>
        <v>5394133.9000000004</v>
      </c>
      <c r="N152" s="19">
        <f t="shared" si="45"/>
        <v>5394133.9000000004</v>
      </c>
    </row>
    <row r="153" spans="1:14" ht="22.5" customHeight="1" x14ac:dyDescent="0.25">
      <c r="A153" s="10">
        <v>26</v>
      </c>
      <c r="B153" s="18" t="s">
        <v>648</v>
      </c>
      <c r="C153" s="19">
        <f>'Таблица 1'!I828</f>
        <v>1311</v>
      </c>
      <c r="D153" s="20">
        <f>'Таблица 1'!L828</f>
        <v>36</v>
      </c>
      <c r="E153" s="20">
        <v>0</v>
      </c>
      <c r="F153" s="20">
        <v>0</v>
      </c>
      <c r="G153" s="20">
        <v>0</v>
      </c>
      <c r="H153" s="20">
        <v>2</v>
      </c>
      <c r="I153" s="20">
        <f>H153</f>
        <v>2</v>
      </c>
      <c r="J153" s="19">
        <v>0</v>
      </c>
      <c r="K153" s="19">
        <v>0</v>
      </c>
      <c r="L153" s="19">
        <v>0</v>
      </c>
      <c r="M153" s="19">
        <f>'Таблица 1'!M828</f>
        <v>1066627.6400000001</v>
      </c>
      <c r="N153" s="19">
        <f>M153</f>
        <v>1066627.6400000001</v>
      </c>
    </row>
    <row r="154" spans="1:14" ht="22.5" customHeight="1" x14ac:dyDescent="0.25">
      <c r="A154" s="10">
        <v>27</v>
      </c>
      <c r="B154" s="18" t="s">
        <v>478</v>
      </c>
      <c r="C154" s="19">
        <f>'Таблица 1'!I831</f>
        <v>1157.5999999999999</v>
      </c>
      <c r="D154" s="20">
        <f>'Таблица 1'!L831</f>
        <v>52</v>
      </c>
      <c r="E154" s="20">
        <v>0</v>
      </c>
      <c r="F154" s="20">
        <v>0</v>
      </c>
      <c r="G154" s="20">
        <v>0</v>
      </c>
      <c r="H154" s="20">
        <v>2</v>
      </c>
      <c r="I154" s="20">
        <f>H154</f>
        <v>2</v>
      </c>
      <c r="J154" s="19">
        <v>0</v>
      </c>
      <c r="K154" s="19">
        <v>0</v>
      </c>
      <c r="L154" s="19">
        <v>0</v>
      </c>
      <c r="M154" s="19">
        <f>'Таблица 1'!M831</f>
        <v>4327506.26</v>
      </c>
      <c r="N154" s="19">
        <f>M154</f>
        <v>4327506.26</v>
      </c>
    </row>
    <row r="155" spans="1:14" ht="30.75" customHeight="1" x14ac:dyDescent="0.25">
      <c r="A155" s="10"/>
      <c r="B155" s="18" t="s">
        <v>659</v>
      </c>
      <c r="C155" s="19">
        <f>C156</f>
        <v>1112.3</v>
      </c>
      <c r="D155" s="20">
        <f t="shared" ref="D155:N155" si="46">D156</f>
        <v>28</v>
      </c>
      <c r="E155" s="20">
        <f t="shared" si="46"/>
        <v>0</v>
      </c>
      <c r="F155" s="20">
        <f t="shared" si="46"/>
        <v>0</v>
      </c>
      <c r="G155" s="20">
        <f t="shared" si="46"/>
        <v>0</v>
      </c>
      <c r="H155" s="20">
        <f t="shared" si="46"/>
        <v>1</v>
      </c>
      <c r="I155" s="20">
        <f t="shared" si="46"/>
        <v>1</v>
      </c>
      <c r="J155" s="19">
        <f t="shared" si="46"/>
        <v>0</v>
      </c>
      <c r="K155" s="19">
        <f t="shared" si="46"/>
        <v>0</v>
      </c>
      <c r="L155" s="19">
        <f t="shared" si="46"/>
        <v>0</v>
      </c>
      <c r="M155" s="19">
        <f t="shared" si="46"/>
        <v>6933791.75</v>
      </c>
      <c r="N155" s="19">
        <f t="shared" si="46"/>
        <v>6933791.75</v>
      </c>
    </row>
    <row r="156" spans="1:14" ht="22.5" customHeight="1" x14ac:dyDescent="0.25">
      <c r="A156" s="10">
        <v>28</v>
      </c>
      <c r="B156" s="18" t="s">
        <v>675</v>
      </c>
      <c r="C156" s="19">
        <f>'Таблица 1'!I835</f>
        <v>1112.3</v>
      </c>
      <c r="D156" s="20">
        <f>'Таблица 1'!L835</f>
        <v>28</v>
      </c>
      <c r="E156" s="20">
        <v>0</v>
      </c>
      <c r="F156" s="20">
        <v>0</v>
      </c>
      <c r="G156" s="20">
        <v>0</v>
      </c>
      <c r="H156" s="20">
        <v>1</v>
      </c>
      <c r="I156" s="20">
        <f>H156</f>
        <v>1</v>
      </c>
      <c r="J156" s="19">
        <v>0</v>
      </c>
      <c r="K156" s="19">
        <v>0</v>
      </c>
      <c r="L156" s="19">
        <v>0</v>
      </c>
      <c r="M156" s="19">
        <f>'Таблица 1'!M835</f>
        <v>6933791.75</v>
      </c>
      <c r="N156" s="19">
        <f>M156</f>
        <v>6933791.75</v>
      </c>
    </row>
    <row r="157" spans="1:14" ht="29.25" customHeight="1" x14ac:dyDescent="0.25">
      <c r="A157" s="10"/>
      <c r="B157" s="18" t="s">
        <v>660</v>
      </c>
      <c r="C157" s="19">
        <f>SUM(C158:C159)</f>
        <v>5182.7999999999993</v>
      </c>
      <c r="D157" s="20">
        <f t="shared" ref="D157:N157" si="47">SUM(D158:D159)</f>
        <v>188</v>
      </c>
      <c r="E157" s="20">
        <f t="shared" si="47"/>
        <v>0</v>
      </c>
      <c r="F157" s="20">
        <f t="shared" si="47"/>
        <v>0</v>
      </c>
      <c r="G157" s="20">
        <f t="shared" si="47"/>
        <v>0</v>
      </c>
      <c r="H157" s="20">
        <f t="shared" si="47"/>
        <v>3</v>
      </c>
      <c r="I157" s="20">
        <f t="shared" si="47"/>
        <v>3</v>
      </c>
      <c r="J157" s="19">
        <f t="shared" si="47"/>
        <v>0</v>
      </c>
      <c r="K157" s="19">
        <f t="shared" si="47"/>
        <v>0</v>
      </c>
      <c r="L157" s="19">
        <f t="shared" si="47"/>
        <v>0</v>
      </c>
      <c r="M157" s="19">
        <f t="shared" si="47"/>
        <v>17443160.617000002</v>
      </c>
      <c r="N157" s="19">
        <f t="shared" si="47"/>
        <v>17443160.617000002</v>
      </c>
    </row>
    <row r="158" spans="1:14" s="28" customFormat="1" ht="22.5" customHeight="1" x14ac:dyDescent="0.25">
      <c r="A158" s="10">
        <v>29</v>
      </c>
      <c r="B158" s="18" t="s">
        <v>468</v>
      </c>
      <c r="C158" s="19">
        <f>'Таблица 1'!I837</f>
        <v>4381.8999999999996</v>
      </c>
      <c r="D158" s="20">
        <f>'Таблица 1'!L837</f>
        <v>172</v>
      </c>
      <c r="E158" s="20">
        <v>0</v>
      </c>
      <c r="F158" s="20">
        <v>0</v>
      </c>
      <c r="G158" s="20">
        <v>0</v>
      </c>
      <c r="H158" s="20">
        <v>2</v>
      </c>
      <c r="I158" s="20">
        <f>H158</f>
        <v>2</v>
      </c>
      <c r="J158" s="19">
        <v>0</v>
      </c>
      <c r="K158" s="19">
        <v>0</v>
      </c>
      <c r="L158" s="19">
        <v>0</v>
      </c>
      <c r="M158" s="19">
        <f>'Таблица 1'!M837</f>
        <v>15344073.417000003</v>
      </c>
      <c r="N158" s="19">
        <f>M158</f>
        <v>15344073.417000003</v>
      </c>
    </row>
    <row r="159" spans="1:14" ht="22.5" customHeight="1" x14ac:dyDescent="0.25">
      <c r="A159" s="10">
        <v>30</v>
      </c>
      <c r="B159" s="18" t="s">
        <v>652</v>
      </c>
      <c r="C159" s="19">
        <f>'Таблица 1'!I841</f>
        <v>800.9</v>
      </c>
      <c r="D159" s="20">
        <f>'Таблица 1'!L841</f>
        <v>16</v>
      </c>
      <c r="E159" s="20">
        <v>0</v>
      </c>
      <c r="F159" s="20">
        <v>0</v>
      </c>
      <c r="G159" s="20">
        <v>0</v>
      </c>
      <c r="H159" s="20">
        <v>1</v>
      </c>
      <c r="I159" s="20">
        <f>H159</f>
        <v>1</v>
      </c>
      <c r="J159" s="19">
        <v>0</v>
      </c>
      <c r="K159" s="19">
        <v>0</v>
      </c>
      <c r="L159" s="19">
        <v>0</v>
      </c>
      <c r="M159" s="19">
        <f>'Таблица 1'!M841</f>
        <v>2099087.1999999997</v>
      </c>
      <c r="N159" s="19">
        <f>M159</f>
        <v>2099087.1999999997</v>
      </c>
    </row>
    <row r="160" spans="1:14" ht="31.5" customHeight="1" x14ac:dyDescent="0.25">
      <c r="A160" s="10"/>
      <c r="B160" s="18" t="s">
        <v>661</v>
      </c>
      <c r="C160" s="19">
        <f>C161</f>
        <v>12056.3</v>
      </c>
      <c r="D160" s="20">
        <f t="shared" ref="D160:N160" si="48">D161</f>
        <v>414</v>
      </c>
      <c r="E160" s="20">
        <f t="shared" si="48"/>
        <v>0</v>
      </c>
      <c r="F160" s="20">
        <f t="shared" si="48"/>
        <v>0</v>
      </c>
      <c r="G160" s="20">
        <f t="shared" si="48"/>
        <v>0</v>
      </c>
      <c r="H160" s="20">
        <f t="shared" si="48"/>
        <v>7</v>
      </c>
      <c r="I160" s="20">
        <f t="shared" si="48"/>
        <v>7</v>
      </c>
      <c r="J160" s="19">
        <f t="shared" si="48"/>
        <v>0</v>
      </c>
      <c r="K160" s="19">
        <f t="shared" si="48"/>
        <v>0</v>
      </c>
      <c r="L160" s="19">
        <f t="shared" si="48"/>
        <v>0</v>
      </c>
      <c r="M160" s="19">
        <f t="shared" si="48"/>
        <v>38122106.496999994</v>
      </c>
      <c r="N160" s="19">
        <f t="shared" si="48"/>
        <v>38122106.496999994</v>
      </c>
    </row>
    <row r="161" spans="1:14" ht="23.25" customHeight="1" x14ac:dyDescent="0.25">
      <c r="A161" s="10">
        <v>31</v>
      </c>
      <c r="B161" s="18" t="s">
        <v>464</v>
      </c>
      <c r="C161" s="19">
        <f>'Таблица 1'!I844</f>
        <v>12056.3</v>
      </c>
      <c r="D161" s="20">
        <f>'Таблица 1'!L844</f>
        <v>414</v>
      </c>
      <c r="E161" s="20">
        <v>0</v>
      </c>
      <c r="F161" s="20">
        <v>0</v>
      </c>
      <c r="G161" s="20">
        <v>0</v>
      </c>
      <c r="H161" s="20">
        <v>7</v>
      </c>
      <c r="I161" s="20">
        <f>H161</f>
        <v>7</v>
      </c>
      <c r="J161" s="19">
        <v>0</v>
      </c>
      <c r="K161" s="19">
        <v>0</v>
      </c>
      <c r="L161" s="19">
        <v>0</v>
      </c>
      <c r="M161" s="19">
        <f>'Таблица 1'!M844</f>
        <v>38122106.496999994</v>
      </c>
      <c r="N161" s="19">
        <f>M161</f>
        <v>38122106.496999994</v>
      </c>
    </row>
    <row r="162" spans="1:14" ht="18.75" customHeight="1" x14ac:dyDescent="0.25"/>
    <row r="163" spans="1:14" s="26" customFormat="1" ht="26.25" customHeight="1" x14ac:dyDescent="0.3">
      <c r="A163" s="40" t="s">
        <v>682</v>
      </c>
      <c r="B163" s="40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</row>
    <row r="164" spans="1:14" s="27" customFormat="1" ht="33.75" customHeight="1" x14ac:dyDescent="0.25">
      <c r="A164" s="41" t="s">
        <v>706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s="9" customFormat="1" ht="26.25" customHeight="1" x14ac:dyDescent="0.25">
      <c r="A165" s="8"/>
      <c r="B165" s="15" t="s">
        <v>356</v>
      </c>
      <c r="C165" s="16">
        <f>C166+C167+C168+C169+C172+C174+C176+C178+C180+C182+C185</f>
        <v>498088.99</v>
      </c>
      <c r="D165" s="17">
        <f t="shared" ref="D165:N165" si="49">D166+D167+D168+D169+D172+D174+D176+D178+D180+D182+D185</f>
        <v>15213</v>
      </c>
      <c r="E165" s="17">
        <f t="shared" si="49"/>
        <v>0</v>
      </c>
      <c r="F165" s="17">
        <f t="shared" si="49"/>
        <v>0</v>
      </c>
      <c r="G165" s="17">
        <f t="shared" si="49"/>
        <v>0</v>
      </c>
      <c r="H165" s="17">
        <f t="shared" si="49"/>
        <v>100</v>
      </c>
      <c r="I165" s="17">
        <f t="shared" si="49"/>
        <v>100</v>
      </c>
      <c r="J165" s="16">
        <f t="shared" si="49"/>
        <v>0</v>
      </c>
      <c r="K165" s="16">
        <f t="shared" si="49"/>
        <v>0</v>
      </c>
      <c r="L165" s="16">
        <f t="shared" si="49"/>
        <v>0</v>
      </c>
      <c r="M165" s="16">
        <f t="shared" si="49"/>
        <v>121471111.34999999</v>
      </c>
      <c r="N165" s="16">
        <f t="shared" si="49"/>
        <v>121471111.34999999</v>
      </c>
    </row>
    <row r="166" spans="1:14" ht="22.5" customHeight="1" x14ac:dyDescent="0.25">
      <c r="A166" s="10">
        <v>1</v>
      </c>
      <c r="B166" s="18" t="s">
        <v>451</v>
      </c>
      <c r="C166" s="19">
        <f>'Таблица 1'!I856</f>
        <v>379703.41999999993</v>
      </c>
      <c r="D166" s="20">
        <f>'Таблица 1'!L856</f>
        <v>11605</v>
      </c>
      <c r="E166" s="20">
        <v>0</v>
      </c>
      <c r="F166" s="20">
        <v>0</v>
      </c>
      <c r="G166" s="20">
        <v>0</v>
      </c>
      <c r="H166" s="20">
        <v>64</v>
      </c>
      <c r="I166" s="20">
        <f>H166</f>
        <v>64</v>
      </c>
      <c r="J166" s="19">
        <v>0</v>
      </c>
      <c r="K166" s="19">
        <v>0</v>
      </c>
      <c r="L166" s="19">
        <v>0</v>
      </c>
      <c r="M166" s="19">
        <f>'Таблица 1'!M856</f>
        <v>98719449.25999999</v>
      </c>
      <c r="N166" s="19">
        <f>M166</f>
        <v>98719449.25999999</v>
      </c>
    </row>
    <row r="167" spans="1:14" ht="22.5" customHeight="1" x14ac:dyDescent="0.25">
      <c r="A167" s="10">
        <v>2</v>
      </c>
      <c r="B167" s="18" t="s">
        <v>1247</v>
      </c>
      <c r="C167" s="19">
        <f>'Таблица 1'!I921</f>
        <v>3007.78</v>
      </c>
      <c r="D167" s="20">
        <f>'Таблица 1'!L921</f>
        <v>53</v>
      </c>
      <c r="E167" s="20">
        <v>0</v>
      </c>
      <c r="F167" s="20">
        <v>0</v>
      </c>
      <c r="G167" s="20">
        <v>0</v>
      </c>
      <c r="H167" s="20">
        <v>1</v>
      </c>
      <c r="I167" s="20">
        <f>H167</f>
        <v>1</v>
      </c>
      <c r="J167" s="19">
        <v>0</v>
      </c>
      <c r="K167" s="19">
        <v>0</v>
      </c>
      <c r="L167" s="19">
        <v>0</v>
      </c>
      <c r="M167" s="19">
        <f>'Таблица 1'!M921</f>
        <v>356232</v>
      </c>
      <c r="N167" s="19">
        <f>M167</f>
        <v>356232</v>
      </c>
    </row>
    <row r="168" spans="1:14" ht="22.5" customHeight="1" x14ac:dyDescent="0.25">
      <c r="A168" s="10">
        <v>4</v>
      </c>
      <c r="B168" s="18" t="s">
        <v>741</v>
      </c>
      <c r="C168" s="19">
        <f>'Таблица 1'!I923</f>
        <v>2354.6000000000004</v>
      </c>
      <c r="D168" s="20">
        <f>'Таблица 1'!L923</f>
        <v>77</v>
      </c>
      <c r="E168" s="20">
        <v>0</v>
      </c>
      <c r="F168" s="20">
        <v>0</v>
      </c>
      <c r="G168" s="20">
        <v>0</v>
      </c>
      <c r="H168" s="20">
        <v>2</v>
      </c>
      <c r="I168" s="20">
        <f>H168</f>
        <v>2</v>
      </c>
      <c r="J168" s="19">
        <v>0</v>
      </c>
      <c r="K168" s="19">
        <v>0</v>
      </c>
      <c r="L168" s="19">
        <v>0</v>
      </c>
      <c r="M168" s="19">
        <f>'Таблица 1'!M923</f>
        <v>-488617.50999999995</v>
      </c>
      <c r="N168" s="19">
        <f>M168</f>
        <v>-488617.50999999995</v>
      </c>
    </row>
    <row r="169" spans="1:14" ht="30.75" customHeight="1" x14ac:dyDescent="0.25">
      <c r="A169" s="10"/>
      <c r="B169" s="18" t="s">
        <v>654</v>
      </c>
      <c r="C169" s="19">
        <f>SUM(C170:C171)</f>
        <v>3052.4</v>
      </c>
      <c r="D169" s="20">
        <f t="shared" ref="D169:N169" si="50">SUM(D170:D171)</f>
        <v>128</v>
      </c>
      <c r="E169" s="20">
        <f t="shared" si="50"/>
        <v>0</v>
      </c>
      <c r="F169" s="20">
        <f t="shared" si="50"/>
        <v>0</v>
      </c>
      <c r="G169" s="20">
        <f t="shared" si="50"/>
        <v>0</v>
      </c>
      <c r="H169" s="20">
        <f t="shared" si="50"/>
        <v>2</v>
      </c>
      <c r="I169" s="20">
        <f t="shared" si="50"/>
        <v>2</v>
      </c>
      <c r="J169" s="19">
        <f t="shared" si="50"/>
        <v>0</v>
      </c>
      <c r="K169" s="19">
        <f t="shared" si="50"/>
        <v>0</v>
      </c>
      <c r="L169" s="19">
        <f t="shared" si="50"/>
        <v>0</v>
      </c>
      <c r="M169" s="19">
        <f t="shared" si="50"/>
        <v>99597.040000000037</v>
      </c>
      <c r="N169" s="19">
        <f t="shared" si="50"/>
        <v>99597.040000000037</v>
      </c>
    </row>
    <row r="170" spans="1:14" ht="22.5" customHeight="1" x14ac:dyDescent="0.25">
      <c r="A170" s="10">
        <v>5</v>
      </c>
      <c r="B170" s="18" t="s">
        <v>453</v>
      </c>
      <c r="C170" s="19">
        <f>'Таблица 1'!I927</f>
        <v>741</v>
      </c>
      <c r="D170" s="20">
        <f>'Таблица 1'!L927</f>
        <v>32</v>
      </c>
      <c r="E170" s="20">
        <v>0</v>
      </c>
      <c r="F170" s="20">
        <v>0</v>
      </c>
      <c r="G170" s="20">
        <v>0</v>
      </c>
      <c r="H170" s="20">
        <v>1</v>
      </c>
      <c r="I170" s="20">
        <f>H170</f>
        <v>1</v>
      </c>
      <c r="J170" s="19">
        <v>0</v>
      </c>
      <c r="K170" s="19">
        <v>0</v>
      </c>
      <c r="L170" s="19">
        <v>0</v>
      </c>
      <c r="M170" s="19">
        <f>'Таблица 1'!M927</f>
        <v>-967460.96</v>
      </c>
      <c r="N170" s="19">
        <f>M170</f>
        <v>-967460.96</v>
      </c>
    </row>
    <row r="171" spans="1:14" ht="22.5" customHeight="1" x14ac:dyDescent="0.25">
      <c r="A171" s="10">
        <v>6</v>
      </c>
      <c r="B171" s="18" t="s">
        <v>454</v>
      </c>
      <c r="C171" s="19">
        <f>'Таблица 1'!I930</f>
        <v>2311.4</v>
      </c>
      <c r="D171" s="20">
        <f>'Таблица 1'!L930</f>
        <v>96</v>
      </c>
      <c r="E171" s="20">
        <v>0</v>
      </c>
      <c r="F171" s="20">
        <v>0</v>
      </c>
      <c r="G171" s="20">
        <v>0</v>
      </c>
      <c r="H171" s="20">
        <v>1</v>
      </c>
      <c r="I171" s="20">
        <f>H171</f>
        <v>1</v>
      </c>
      <c r="J171" s="19">
        <v>0</v>
      </c>
      <c r="K171" s="19">
        <v>0</v>
      </c>
      <c r="L171" s="19">
        <v>0</v>
      </c>
      <c r="M171" s="19">
        <f>'Таблица 1'!M930</f>
        <v>1067058</v>
      </c>
      <c r="N171" s="19">
        <f>M171</f>
        <v>1067058</v>
      </c>
    </row>
    <row r="172" spans="1:14" ht="31.5" customHeight="1" x14ac:dyDescent="0.25">
      <c r="A172" s="10"/>
      <c r="B172" s="18" t="s">
        <v>655</v>
      </c>
      <c r="C172" s="19">
        <f>C173</f>
        <v>1147</v>
      </c>
      <c r="D172" s="20">
        <f t="shared" ref="D172:N172" si="51">D173</f>
        <v>38</v>
      </c>
      <c r="E172" s="20">
        <f t="shared" si="51"/>
        <v>0</v>
      </c>
      <c r="F172" s="20">
        <f t="shared" si="51"/>
        <v>0</v>
      </c>
      <c r="G172" s="20">
        <f t="shared" si="51"/>
        <v>0</v>
      </c>
      <c r="H172" s="20">
        <f t="shared" si="51"/>
        <v>2</v>
      </c>
      <c r="I172" s="20">
        <f t="shared" si="51"/>
        <v>2</v>
      </c>
      <c r="J172" s="19">
        <f t="shared" si="51"/>
        <v>0</v>
      </c>
      <c r="K172" s="19">
        <f t="shared" si="51"/>
        <v>0</v>
      </c>
      <c r="L172" s="19">
        <f t="shared" si="51"/>
        <v>0</v>
      </c>
      <c r="M172" s="19">
        <f t="shared" si="51"/>
        <v>-60274.400000000001</v>
      </c>
      <c r="N172" s="19">
        <f t="shared" si="51"/>
        <v>-60274.400000000001</v>
      </c>
    </row>
    <row r="173" spans="1:14" ht="22.5" customHeight="1" x14ac:dyDescent="0.25">
      <c r="A173" s="10">
        <v>7</v>
      </c>
      <c r="B173" s="18" t="s">
        <v>642</v>
      </c>
      <c r="C173" s="19">
        <f>'Таблица 1'!I933</f>
        <v>1147</v>
      </c>
      <c r="D173" s="20">
        <f>'Таблица 1'!L933</f>
        <v>38</v>
      </c>
      <c r="E173" s="20">
        <v>0</v>
      </c>
      <c r="F173" s="20">
        <v>0</v>
      </c>
      <c r="G173" s="20">
        <v>0</v>
      </c>
      <c r="H173" s="20">
        <v>2</v>
      </c>
      <c r="I173" s="20">
        <f>H173</f>
        <v>2</v>
      </c>
      <c r="J173" s="19">
        <v>0</v>
      </c>
      <c r="K173" s="19">
        <v>0</v>
      </c>
      <c r="L173" s="19">
        <v>0</v>
      </c>
      <c r="M173" s="19">
        <f>'Таблица 1'!M933</f>
        <v>-60274.400000000001</v>
      </c>
      <c r="N173" s="19">
        <f>M173</f>
        <v>-60274.400000000001</v>
      </c>
    </row>
    <row r="174" spans="1:14" ht="33.75" customHeight="1" x14ac:dyDescent="0.25">
      <c r="A174" s="10"/>
      <c r="B174" s="18" t="s">
        <v>458</v>
      </c>
      <c r="C174" s="19">
        <f>SUM(C175:C175)</f>
        <v>34057</v>
      </c>
      <c r="D174" s="20">
        <f t="shared" ref="D174:N174" si="52">SUM(D175:D175)</f>
        <v>1052</v>
      </c>
      <c r="E174" s="20">
        <f t="shared" si="52"/>
        <v>0</v>
      </c>
      <c r="F174" s="20">
        <f t="shared" si="52"/>
        <v>0</v>
      </c>
      <c r="G174" s="20">
        <f t="shared" si="52"/>
        <v>0</v>
      </c>
      <c r="H174" s="20">
        <f t="shared" si="52"/>
        <v>6</v>
      </c>
      <c r="I174" s="20">
        <f t="shared" si="52"/>
        <v>6</v>
      </c>
      <c r="J174" s="19">
        <f t="shared" si="52"/>
        <v>0</v>
      </c>
      <c r="K174" s="19">
        <f t="shared" si="52"/>
        <v>0</v>
      </c>
      <c r="L174" s="19">
        <f t="shared" si="52"/>
        <v>0</v>
      </c>
      <c r="M174" s="19">
        <f t="shared" si="52"/>
        <v>5411330.75</v>
      </c>
      <c r="N174" s="19">
        <f t="shared" si="52"/>
        <v>5411330.75</v>
      </c>
    </row>
    <row r="175" spans="1:14" ht="22.5" customHeight="1" x14ac:dyDescent="0.25">
      <c r="A175" s="10">
        <v>5</v>
      </c>
      <c r="B175" s="18" t="s">
        <v>646</v>
      </c>
      <c r="C175" s="19">
        <f>'Таблица 1'!I937</f>
        <v>34057</v>
      </c>
      <c r="D175" s="20">
        <f>'Таблица 1'!L937</f>
        <v>1052</v>
      </c>
      <c r="E175" s="20">
        <v>0</v>
      </c>
      <c r="F175" s="20">
        <v>0</v>
      </c>
      <c r="G175" s="20">
        <v>0</v>
      </c>
      <c r="H175" s="20">
        <v>6</v>
      </c>
      <c r="I175" s="20">
        <f>H175</f>
        <v>6</v>
      </c>
      <c r="J175" s="19">
        <v>0</v>
      </c>
      <c r="K175" s="19">
        <v>0</v>
      </c>
      <c r="L175" s="19">
        <v>0</v>
      </c>
      <c r="M175" s="19">
        <f>'Таблица 1'!M937</f>
        <v>5411330.75</v>
      </c>
      <c r="N175" s="19">
        <f>M175</f>
        <v>5411330.75</v>
      </c>
    </row>
    <row r="176" spans="1:14" ht="30.75" customHeight="1" x14ac:dyDescent="0.25">
      <c r="A176" s="10"/>
      <c r="B176" s="18" t="s">
        <v>460</v>
      </c>
      <c r="C176" s="19">
        <f>C177</f>
        <v>39783.46</v>
      </c>
      <c r="D176" s="20">
        <f t="shared" ref="D176:N176" si="53">D177</f>
        <v>1178</v>
      </c>
      <c r="E176" s="20">
        <f t="shared" si="53"/>
        <v>0</v>
      </c>
      <c r="F176" s="20">
        <f t="shared" si="53"/>
        <v>0</v>
      </c>
      <c r="G176" s="20">
        <f t="shared" si="53"/>
        <v>0</v>
      </c>
      <c r="H176" s="20">
        <f t="shared" si="53"/>
        <v>10</v>
      </c>
      <c r="I176" s="20">
        <f t="shared" si="53"/>
        <v>10</v>
      </c>
      <c r="J176" s="19">
        <f t="shared" si="53"/>
        <v>0</v>
      </c>
      <c r="K176" s="19">
        <f t="shared" si="53"/>
        <v>0</v>
      </c>
      <c r="L176" s="19">
        <f t="shared" si="53"/>
        <v>0</v>
      </c>
      <c r="M176" s="19">
        <f t="shared" si="53"/>
        <v>9240875.4500000011</v>
      </c>
      <c r="N176" s="19">
        <f t="shared" si="53"/>
        <v>9240875.4500000011</v>
      </c>
    </row>
    <row r="177" spans="1:14" ht="22.5" customHeight="1" x14ac:dyDescent="0.25">
      <c r="A177" s="10">
        <v>6</v>
      </c>
      <c r="B177" s="18" t="s">
        <v>461</v>
      </c>
      <c r="C177" s="19">
        <f>'Таблица 1'!I945</f>
        <v>39783.46</v>
      </c>
      <c r="D177" s="20">
        <f>'Таблица 1'!L945</f>
        <v>1178</v>
      </c>
      <c r="E177" s="20">
        <v>0</v>
      </c>
      <c r="F177" s="20">
        <v>0</v>
      </c>
      <c r="G177" s="20">
        <v>0</v>
      </c>
      <c r="H177" s="20">
        <v>10</v>
      </c>
      <c r="I177" s="20">
        <f>H177</f>
        <v>10</v>
      </c>
      <c r="J177" s="19">
        <v>0</v>
      </c>
      <c r="K177" s="19">
        <v>0</v>
      </c>
      <c r="L177" s="19">
        <v>0</v>
      </c>
      <c r="M177" s="19">
        <f>'Таблица 1'!M945</f>
        <v>9240875.4500000011</v>
      </c>
      <c r="N177" s="19">
        <f>M177</f>
        <v>9240875.4500000011</v>
      </c>
    </row>
    <row r="178" spans="1:14" ht="30.75" customHeight="1" x14ac:dyDescent="0.25">
      <c r="A178" s="10"/>
      <c r="B178" s="18" t="s">
        <v>674</v>
      </c>
      <c r="C178" s="19">
        <f>SUM(C179)</f>
        <v>14550</v>
      </c>
      <c r="D178" s="20">
        <f t="shared" ref="D178:N178" si="54">SUM(D179)</f>
        <v>462</v>
      </c>
      <c r="E178" s="20">
        <f t="shared" si="54"/>
        <v>0</v>
      </c>
      <c r="F178" s="20">
        <f t="shared" si="54"/>
        <v>0</v>
      </c>
      <c r="G178" s="20">
        <f t="shared" si="54"/>
        <v>0</v>
      </c>
      <c r="H178" s="20">
        <f t="shared" si="54"/>
        <v>6</v>
      </c>
      <c r="I178" s="20">
        <f t="shared" si="54"/>
        <v>6</v>
      </c>
      <c r="J178" s="19">
        <f t="shared" si="54"/>
        <v>0</v>
      </c>
      <c r="K178" s="19">
        <f t="shared" si="54"/>
        <v>0</v>
      </c>
      <c r="L178" s="19">
        <f t="shared" si="54"/>
        <v>0</v>
      </c>
      <c r="M178" s="19">
        <f t="shared" si="54"/>
        <v>2980781</v>
      </c>
      <c r="N178" s="19">
        <f t="shared" si="54"/>
        <v>2980781</v>
      </c>
    </row>
    <row r="179" spans="1:14" ht="22.5" customHeight="1" x14ac:dyDescent="0.25">
      <c r="A179" s="10">
        <v>7</v>
      </c>
      <c r="B179" s="18" t="s">
        <v>648</v>
      </c>
      <c r="C179" s="19">
        <f>'Таблица 1'!I957</f>
        <v>14550</v>
      </c>
      <c r="D179" s="20">
        <f>'Таблица 1'!L957</f>
        <v>462</v>
      </c>
      <c r="E179" s="20">
        <v>0</v>
      </c>
      <c r="F179" s="20">
        <v>0</v>
      </c>
      <c r="G179" s="20">
        <v>0</v>
      </c>
      <c r="H179" s="20">
        <v>6</v>
      </c>
      <c r="I179" s="20">
        <f>H179</f>
        <v>6</v>
      </c>
      <c r="J179" s="19">
        <v>0</v>
      </c>
      <c r="K179" s="19">
        <v>0</v>
      </c>
      <c r="L179" s="19">
        <v>0</v>
      </c>
      <c r="M179" s="19">
        <f>'Таблица 1'!M957</f>
        <v>2980781</v>
      </c>
      <c r="N179" s="19">
        <f>M179</f>
        <v>2980781</v>
      </c>
    </row>
    <row r="180" spans="1:14" ht="30" customHeight="1" x14ac:dyDescent="0.25">
      <c r="A180" s="10"/>
      <c r="B180" s="18" t="s">
        <v>1231</v>
      </c>
      <c r="C180" s="19">
        <f>SUM(C181)</f>
        <v>5669.13</v>
      </c>
      <c r="D180" s="20">
        <f t="shared" ref="D180:N180" si="55">SUM(D181)</f>
        <v>180</v>
      </c>
      <c r="E180" s="20">
        <f t="shared" si="55"/>
        <v>0</v>
      </c>
      <c r="F180" s="20">
        <f t="shared" si="55"/>
        <v>0</v>
      </c>
      <c r="G180" s="20">
        <f t="shared" si="55"/>
        <v>0</v>
      </c>
      <c r="H180" s="20">
        <f t="shared" si="55"/>
        <v>2</v>
      </c>
      <c r="I180" s="20">
        <f t="shared" si="55"/>
        <v>2</v>
      </c>
      <c r="J180" s="19">
        <f t="shared" si="55"/>
        <v>0</v>
      </c>
      <c r="K180" s="19">
        <f t="shared" si="55"/>
        <v>0</v>
      </c>
      <c r="L180" s="19">
        <f t="shared" si="55"/>
        <v>0</v>
      </c>
      <c r="M180" s="19">
        <f t="shared" si="55"/>
        <v>2375483.4</v>
      </c>
      <c r="N180" s="19">
        <f t="shared" si="55"/>
        <v>2375483.4</v>
      </c>
    </row>
    <row r="181" spans="1:14" ht="20.100000000000001" customHeight="1" x14ac:dyDescent="0.25">
      <c r="A181" s="10">
        <v>8</v>
      </c>
      <c r="B181" s="18" t="s">
        <v>649</v>
      </c>
      <c r="C181" s="19">
        <f>'Таблица 1'!I966</f>
        <v>5669.13</v>
      </c>
      <c r="D181" s="20">
        <f>'Таблица 1'!L966</f>
        <v>180</v>
      </c>
      <c r="E181" s="20">
        <v>0</v>
      </c>
      <c r="F181" s="20">
        <v>0</v>
      </c>
      <c r="G181" s="20">
        <v>0</v>
      </c>
      <c r="H181" s="20">
        <v>2</v>
      </c>
      <c r="I181" s="20">
        <f>H181</f>
        <v>2</v>
      </c>
      <c r="J181" s="19">
        <v>0</v>
      </c>
      <c r="K181" s="19">
        <v>0</v>
      </c>
      <c r="L181" s="19">
        <v>0</v>
      </c>
      <c r="M181" s="19">
        <f>'Таблица 1'!M966</f>
        <v>2375483.4</v>
      </c>
      <c r="N181" s="19">
        <f>M181</f>
        <v>2375483.4</v>
      </c>
    </row>
    <row r="182" spans="1:14" ht="32.25" customHeight="1" x14ac:dyDescent="0.25">
      <c r="A182" s="10"/>
      <c r="B182" s="18" t="s">
        <v>660</v>
      </c>
      <c r="C182" s="19">
        <f>SUM(C183:C184)</f>
        <v>11127.4</v>
      </c>
      <c r="D182" s="20">
        <f t="shared" ref="D182:N182" si="56">SUM(D183:D184)</f>
        <v>322</v>
      </c>
      <c r="E182" s="20">
        <f t="shared" si="56"/>
        <v>0</v>
      </c>
      <c r="F182" s="20">
        <f t="shared" si="56"/>
        <v>0</v>
      </c>
      <c r="G182" s="20">
        <f t="shared" si="56"/>
        <v>0</v>
      </c>
      <c r="H182" s="20">
        <f t="shared" si="56"/>
        <v>4</v>
      </c>
      <c r="I182" s="20">
        <f t="shared" si="56"/>
        <v>4</v>
      </c>
      <c r="J182" s="19">
        <f t="shared" si="56"/>
        <v>0</v>
      </c>
      <c r="K182" s="19">
        <f t="shared" si="56"/>
        <v>0</v>
      </c>
      <c r="L182" s="19">
        <f t="shared" si="56"/>
        <v>0</v>
      </c>
      <c r="M182" s="19">
        <f t="shared" si="56"/>
        <v>2127326</v>
      </c>
      <c r="N182" s="19">
        <f t="shared" si="56"/>
        <v>2127326</v>
      </c>
    </row>
    <row r="183" spans="1:14" ht="22.5" customHeight="1" x14ac:dyDescent="0.25">
      <c r="A183" s="10">
        <v>9</v>
      </c>
      <c r="B183" s="18" t="s">
        <v>468</v>
      </c>
      <c r="C183" s="19">
        <f>'Таблица 1'!I970</f>
        <v>5715.9</v>
      </c>
      <c r="D183" s="20">
        <f>'Таблица 1'!L970</f>
        <v>145</v>
      </c>
      <c r="E183" s="20">
        <v>0</v>
      </c>
      <c r="F183" s="20">
        <v>0</v>
      </c>
      <c r="G183" s="20">
        <v>0</v>
      </c>
      <c r="H183" s="20">
        <v>2</v>
      </c>
      <c r="I183" s="20">
        <f>H183</f>
        <v>2</v>
      </c>
      <c r="J183" s="19">
        <v>0</v>
      </c>
      <c r="K183" s="19">
        <v>0</v>
      </c>
      <c r="L183" s="19">
        <v>0</v>
      </c>
      <c r="M183" s="19">
        <f>'Таблица 1'!M970</f>
        <v>1101046.4000000001</v>
      </c>
      <c r="N183" s="19">
        <f>M183</f>
        <v>1101046.4000000001</v>
      </c>
    </row>
    <row r="184" spans="1:14" ht="20.100000000000001" customHeight="1" x14ac:dyDescent="0.25">
      <c r="A184" s="10">
        <v>10</v>
      </c>
      <c r="B184" s="18" t="s">
        <v>469</v>
      </c>
      <c r="C184" s="19">
        <f>'Таблица 1'!I973</f>
        <v>5411.5</v>
      </c>
      <c r="D184" s="20">
        <f>'Таблица 1'!L973</f>
        <v>177</v>
      </c>
      <c r="E184" s="20">
        <v>0</v>
      </c>
      <c r="F184" s="20">
        <v>0</v>
      </c>
      <c r="G184" s="20">
        <v>0</v>
      </c>
      <c r="H184" s="20">
        <v>2</v>
      </c>
      <c r="I184" s="20">
        <f>H184</f>
        <v>2</v>
      </c>
      <c r="J184" s="19">
        <v>0</v>
      </c>
      <c r="K184" s="19">
        <v>0</v>
      </c>
      <c r="L184" s="19">
        <v>0</v>
      </c>
      <c r="M184" s="19">
        <f>'Таблица 1'!M973</f>
        <v>1026279.6</v>
      </c>
      <c r="N184" s="19">
        <f>M184</f>
        <v>1026279.6</v>
      </c>
    </row>
    <row r="185" spans="1:14" ht="30" x14ac:dyDescent="0.25">
      <c r="A185" s="10"/>
      <c r="B185" s="18" t="s">
        <v>661</v>
      </c>
      <c r="C185" s="19">
        <f>SUM(C186)</f>
        <v>3636.8</v>
      </c>
      <c r="D185" s="20">
        <f t="shared" ref="D185:N185" si="57">SUM(D186)</f>
        <v>118</v>
      </c>
      <c r="E185" s="20">
        <f t="shared" si="57"/>
        <v>0</v>
      </c>
      <c r="F185" s="20">
        <f t="shared" si="57"/>
        <v>0</v>
      </c>
      <c r="G185" s="20">
        <f t="shared" si="57"/>
        <v>0</v>
      </c>
      <c r="H185" s="20">
        <f t="shared" si="57"/>
        <v>1</v>
      </c>
      <c r="I185" s="20">
        <f t="shared" si="57"/>
        <v>1</v>
      </c>
      <c r="J185" s="19">
        <f t="shared" si="57"/>
        <v>0</v>
      </c>
      <c r="K185" s="19">
        <f t="shared" si="57"/>
        <v>0</v>
      </c>
      <c r="L185" s="19">
        <f t="shared" si="57"/>
        <v>0</v>
      </c>
      <c r="M185" s="19">
        <f t="shared" si="57"/>
        <v>708928.36</v>
      </c>
      <c r="N185" s="19">
        <f t="shared" si="57"/>
        <v>708928.36</v>
      </c>
    </row>
    <row r="186" spans="1:14" ht="22.5" customHeight="1" x14ac:dyDescent="0.25">
      <c r="A186" s="10">
        <v>11</v>
      </c>
      <c r="B186" s="18" t="s">
        <v>466</v>
      </c>
      <c r="C186" s="19">
        <f>'Таблица 1'!I977</f>
        <v>3636.8</v>
      </c>
      <c r="D186" s="20">
        <f>'Таблица 1'!L977</f>
        <v>118</v>
      </c>
      <c r="E186" s="20">
        <v>0</v>
      </c>
      <c r="F186" s="20">
        <v>0</v>
      </c>
      <c r="G186" s="20">
        <v>0</v>
      </c>
      <c r="H186" s="20">
        <v>1</v>
      </c>
      <c r="I186" s="20">
        <f>H186</f>
        <v>1</v>
      </c>
      <c r="J186" s="19">
        <v>0</v>
      </c>
      <c r="K186" s="19">
        <v>0</v>
      </c>
      <c r="L186" s="19">
        <v>0</v>
      </c>
      <c r="M186" s="19">
        <f>'Таблица 1'!M977</f>
        <v>708928.36</v>
      </c>
      <c r="N186" s="19">
        <f>M186</f>
        <v>708928.36</v>
      </c>
    </row>
  </sheetData>
  <mergeCells count="10">
    <mergeCell ref="A163:B163"/>
    <mergeCell ref="A164:N164"/>
    <mergeCell ref="K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60" firstPageNumber="41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91"/>
  <sheetViews>
    <sheetView view="pageBreakPreview" zoomScale="70" zoomScaleNormal="70" zoomScaleSheetLayoutView="70" workbookViewId="0">
      <selection activeCell="B983" sqref="B983:S983"/>
    </sheetView>
  </sheetViews>
  <sheetFormatPr defaultRowHeight="15" x14ac:dyDescent="0.25"/>
  <cols>
    <col min="1" max="1" width="6.85546875" style="12" customWidth="1"/>
    <col min="2" max="2" width="53.7109375" style="12" customWidth="1"/>
    <col min="3" max="3" width="17.140625" style="12" customWidth="1"/>
    <col min="4" max="4" width="17.7109375" style="12" customWidth="1"/>
    <col min="5" max="5" width="17.5703125" style="12" customWidth="1"/>
    <col min="6" max="6" width="16.85546875" style="12" customWidth="1"/>
    <col min="7" max="7" width="17.7109375" style="12" customWidth="1"/>
    <col min="8" max="8" width="16.42578125" style="12" customWidth="1"/>
    <col min="9" max="9" width="17.7109375" style="12" customWidth="1"/>
    <col min="10" max="10" width="8" style="12" customWidth="1"/>
    <col min="11" max="11" width="16.140625" style="12" customWidth="1"/>
    <col min="12" max="12" width="17.7109375" style="12" customWidth="1"/>
    <col min="13" max="13" width="15.28515625" style="12" customWidth="1"/>
    <col min="14" max="14" width="17.42578125" style="12" customWidth="1"/>
    <col min="15" max="15" width="15.85546875" style="12" customWidth="1"/>
    <col min="16" max="16" width="17.85546875" style="12" customWidth="1"/>
    <col min="17" max="17" width="17" style="12" customWidth="1"/>
    <col min="18" max="18" width="12.28515625" style="12" customWidth="1"/>
    <col min="19" max="19" width="18.140625" style="12" customWidth="1"/>
    <col min="20" max="20" width="11.140625" style="12" customWidth="1"/>
    <col min="21" max="21" width="14.7109375" customWidth="1"/>
    <col min="22" max="22" width="18.28515625" customWidth="1"/>
  </cols>
  <sheetData>
    <row r="2" spans="1:20" s="26" customFormat="1" ht="18" customHeight="1" x14ac:dyDescent="0.3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25"/>
    </row>
    <row r="3" spans="1:20" ht="28.5" customHeight="1" x14ac:dyDescent="0.25"/>
    <row r="4" spans="1:20" ht="33.75" customHeight="1" x14ac:dyDescent="0.25">
      <c r="A4" s="44" t="s">
        <v>0</v>
      </c>
      <c r="B4" s="44" t="s">
        <v>1</v>
      </c>
      <c r="C4" s="44" t="s">
        <v>5</v>
      </c>
      <c r="D4" s="44" t="s">
        <v>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 t="s">
        <v>6</v>
      </c>
      <c r="Q4" s="44"/>
      <c r="R4" s="44"/>
      <c r="S4" s="44"/>
      <c r="T4" s="44" t="s">
        <v>679</v>
      </c>
    </row>
    <row r="5" spans="1:20" ht="29.45" customHeight="1" x14ac:dyDescent="0.25">
      <c r="A5" s="44"/>
      <c r="B5" s="44"/>
      <c r="C5" s="44"/>
      <c r="D5" s="44" t="s">
        <v>25</v>
      </c>
      <c r="E5" s="44" t="s">
        <v>16</v>
      </c>
      <c r="F5" s="44"/>
      <c r="G5" s="44"/>
      <c r="H5" s="44"/>
      <c r="I5" s="44"/>
      <c r="J5" s="44" t="s">
        <v>41</v>
      </c>
      <c r="K5" s="44"/>
      <c r="L5" s="44" t="s">
        <v>33</v>
      </c>
      <c r="M5" s="44" t="s">
        <v>42</v>
      </c>
      <c r="N5" s="44" t="s">
        <v>43</v>
      </c>
      <c r="O5" s="44" t="s">
        <v>44</v>
      </c>
      <c r="P5" s="44" t="s">
        <v>677</v>
      </c>
      <c r="Q5" s="44" t="s">
        <v>678</v>
      </c>
      <c r="R5" s="44" t="s">
        <v>487</v>
      </c>
      <c r="S5" s="44" t="s">
        <v>486</v>
      </c>
      <c r="T5" s="44"/>
    </row>
    <row r="6" spans="1:20" ht="274.5" customHeight="1" x14ac:dyDescent="0.25">
      <c r="A6" s="44"/>
      <c r="B6" s="44"/>
      <c r="C6" s="44"/>
      <c r="D6" s="44"/>
      <c r="E6" s="4" t="s">
        <v>34</v>
      </c>
      <c r="F6" s="4" t="s">
        <v>680</v>
      </c>
      <c r="G6" s="4" t="s">
        <v>348</v>
      </c>
      <c r="H6" s="4" t="s">
        <v>349</v>
      </c>
      <c r="I6" s="4" t="s">
        <v>350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19.5" customHeight="1" x14ac:dyDescent="0.25">
      <c r="A7" s="44"/>
      <c r="B7" s="44"/>
      <c r="C7" s="4" t="s">
        <v>3</v>
      </c>
      <c r="D7" s="4" t="s">
        <v>3</v>
      </c>
      <c r="E7" s="4" t="s">
        <v>3</v>
      </c>
      <c r="F7" s="4" t="s">
        <v>3</v>
      </c>
      <c r="G7" s="4" t="s">
        <v>3</v>
      </c>
      <c r="H7" s="4" t="s">
        <v>3</v>
      </c>
      <c r="I7" s="4" t="s">
        <v>3</v>
      </c>
      <c r="J7" s="4" t="s">
        <v>7</v>
      </c>
      <c r="K7" s="4" t="s">
        <v>3</v>
      </c>
      <c r="L7" s="4" t="s">
        <v>3</v>
      </c>
      <c r="M7" s="4" t="s">
        <v>3</v>
      </c>
      <c r="N7" s="4" t="s">
        <v>3</v>
      </c>
      <c r="O7" s="4" t="s">
        <v>3</v>
      </c>
      <c r="P7" s="4" t="s">
        <v>3</v>
      </c>
      <c r="Q7" s="4" t="s">
        <v>3</v>
      </c>
      <c r="R7" s="4" t="s">
        <v>3</v>
      </c>
      <c r="S7" s="4" t="s">
        <v>3</v>
      </c>
      <c r="T7" s="4" t="s">
        <v>3</v>
      </c>
    </row>
    <row r="8" spans="1:20" ht="18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</row>
    <row r="9" spans="1:20" s="33" customFormat="1" ht="26.25" customHeight="1" x14ac:dyDescent="0.25">
      <c r="A9" s="46" t="s">
        <v>357</v>
      </c>
      <c r="B9" s="4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s="9" customFormat="1" ht="27.75" customHeight="1" x14ac:dyDescent="0.25">
      <c r="A10" s="45" t="s">
        <v>380</v>
      </c>
      <c r="B10" s="45"/>
      <c r="C10" s="16">
        <f>C11+C166+C168+C170+C172+C180+C226+C231+C240+C242+C245+C247+C251+C280+C283+C296+C299+C303+C306+C312+C322+C337+C349+C353+C367</f>
        <v>952134019.67000008</v>
      </c>
      <c r="D10" s="16">
        <f t="shared" ref="D10:T10" si="0">D11+D166+D168+D170+D172+D180+D226+D231+D240+D242+D245+D247+D251+D280+D283+D296+D299+D303+D306+D312+D322+D337+D349+D353+D367</f>
        <v>333297867.12000006</v>
      </c>
      <c r="E10" s="16">
        <f t="shared" si="0"/>
        <v>62461593.369999997</v>
      </c>
      <c r="F10" s="16">
        <f t="shared" si="0"/>
        <v>165047974.58999997</v>
      </c>
      <c r="G10" s="16">
        <f t="shared" si="0"/>
        <v>51850564.340000004</v>
      </c>
      <c r="H10" s="16">
        <f t="shared" si="0"/>
        <v>26923965.43</v>
      </c>
      <c r="I10" s="16">
        <f t="shared" si="0"/>
        <v>27013769.390000001</v>
      </c>
      <c r="J10" s="17">
        <f t="shared" si="0"/>
        <v>14</v>
      </c>
      <c r="K10" s="16">
        <f t="shared" si="0"/>
        <v>36685618.359999999</v>
      </c>
      <c r="L10" s="16">
        <f t="shared" si="0"/>
        <v>300087059.07000005</v>
      </c>
      <c r="M10" s="16">
        <f t="shared" si="0"/>
        <v>600000</v>
      </c>
      <c r="N10" s="16">
        <f t="shared" si="0"/>
        <v>190917361.48999998</v>
      </c>
      <c r="O10" s="16">
        <f t="shared" si="0"/>
        <v>3894712.8</v>
      </c>
      <c r="P10" s="16">
        <f t="shared" si="0"/>
        <v>26152924.250000004</v>
      </c>
      <c r="Q10" s="16">
        <f t="shared" si="0"/>
        <v>0</v>
      </c>
      <c r="R10" s="16">
        <f t="shared" si="0"/>
        <v>0</v>
      </c>
      <c r="S10" s="16">
        <f t="shared" si="0"/>
        <v>60498476.580000006</v>
      </c>
      <c r="T10" s="16">
        <f t="shared" si="0"/>
        <v>0</v>
      </c>
    </row>
    <row r="11" spans="1:20" s="9" customFormat="1" ht="24" customHeight="1" x14ac:dyDescent="0.25">
      <c r="A11" s="45" t="s">
        <v>263</v>
      </c>
      <c r="B11" s="45"/>
      <c r="C11" s="16">
        <f>SUM(C12:C165)</f>
        <v>523190888.26000011</v>
      </c>
      <c r="D11" s="16">
        <f t="shared" ref="D11:T11" si="1">SUM(D12:D165)</f>
        <v>238745147.44999999</v>
      </c>
      <c r="E11" s="16">
        <f t="shared" si="1"/>
        <v>43345373.710000001</v>
      </c>
      <c r="F11" s="16">
        <f t="shared" si="1"/>
        <v>117153892.02999999</v>
      </c>
      <c r="G11" s="16">
        <f t="shared" si="1"/>
        <v>42981728.440000005</v>
      </c>
      <c r="H11" s="16">
        <f t="shared" si="1"/>
        <v>19928764.239999998</v>
      </c>
      <c r="I11" s="16">
        <f t="shared" si="1"/>
        <v>15335389.029999999</v>
      </c>
      <c r="J11" s="17">
        <f t="shared" si="1"/>
        <v>14</v>
      </c>
      <c r="K11" s="16">
        <f t="shared" si="1"/>
        <v>36685618.359999999</v>
      </c>
      <c r="L11" s="16">
        <f t="shared" si="1"/>
        <v>153522253.29999998</v>
      </c>
      <c r="M11" s="16">
        <f t="shared" si="1"/>
        <v>600000</v>
      </c>
      <c r="N11" s="16">
        <f t="shared" si="1"/>
        <v>52164540.909999989</v>
      </c>
      <c r="O11" s="16">
        <f t="shared" si="1"/>
        <v>0</v>
      </c>
      <c r="P11" s="16">
        <f t="shared" si="1"/>
        <v>12650435.969999999</v>
      </c>
      <c r="Q11" s="16">
        <f t="shared" si="1"/>
        <v>0</v>
      </c>
      <c r="R11" s="16">
        <f t="shared" si="1"/>
        <v>0</v>
      </c>
      <c r="S11" s="16">
        <f t="shared" si="1"/>
        <v>28822892.270000003</v>
      </c>
      <c r="T11" s="16">
        <f t="shared" si="1"/>
        <v>0</v>
      </c>
    </row>
    <row r="12" spans="1:20" ht="22.5" customHeight="1" x14ac:dyDescent="0.25">
      <c r="A12" s="35">
        <v>1</v>
      </c>
      <c r="B12" s="18" t="s">
        <v>528</v>
      </c>
      <c r="C12" s="19">
        <f>D12+K12+L12+M12+N12+O12+P12+Q12+R12+S12+T12</f>
        <v>3343362</v>
      </c>
      <c r="D12" s="19">
        <f>SUM(E12:I12)</f>
        <v>3343362</v>
      </c>
      <c r="E12" s="19">
        <v>0</v>
      </c>
      <c r="F12" s="19">
        <v>1662260.4</v>
      </c>
      <c r="G12" s="19">
        <v>1681101.6</v>
      </c>
      <c r="H12" s="19">
        <v>0</v>
      </c>
      <c r="I12" s="19">
        <v>0</v>
      </c>
      <c r="J12" s="20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</row>
    <row r="13" spans="1:20" ht="22.5" customHeight="1" x14ac:dyDescent="0.25">
      <c r="A13" s="35">
        <v>2</v>
      </c>
      <c r="B13" s="18" t="s">
        <v>529</v>
      </c>
      <c r="C13" s="19">
        <f t="shared" ref="C13:C76" si="2">D13+K13+L13+M13+N13+O13+P13+Q13+R13+S13+T13</f>
        <v>895117.25</v>
      </c>
      <c r="D13" s="19">
        <f t="shared" ref="D13:D76" si="3">SUM(E13:I13)</f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20">
        <v>0</v>
      </c>
      <c r="K13" s="19">
        <v>0</v>
      </c>
      <c r="L13" s="19">
        <v>0</v>
      </c>
      <c r="M13" s="19">
        <v>0</v>
      </c>
      <c r="N13" s="19">
        <v>895117.25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</row>
    <row r="14" spans="1:20" ht="22.5" customHeight="1" x14ac:dyDescent="0.25">
      <c r="A14" s="35">
        <v>3</v>
      </c>
      <c r="B14" s="18" t="s">
        <v>291</v>
      </c>
      <c r="C14" s="19">
        <f t="shared" si="2"/>
        <v>5450061.5999999996</v>
      </c>
      <c r="D14" s="19">
        <f t="shared" si="3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20">
        <v>0</v>
      </c>
      <c r="K14" s="19">
        <v>0</v>
      </c>
      <c r="L14" s="19">
        <v>5450061.5999999996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</row>
    <row r="15" spans="1:20" ht="22.5" customHeight="1" x14ac:dyDescent="0.25">
      <c r="A15" s="35">
        <v>4</v>
      </c>
      <c r="B15" s="18" t="s">
        <v>922</v>
      </c>
      <c r="C15" s="19">
        <f t="shared" si="2"/>
        <v>4340240.25</v>
      </c>
      <c r="D15" s="19">
        <f t="shared" si="3"/>
        <v>1961231.98</v>
      </c>
      <c r="E15" s="19">
        <v>1440862.78</v>
      </c>
      <c r="F15" s="19">
        <v>0</v>
      </c>
      <c r="G15" s="19">
        <v>0</v>
      </c>
      <c r="H15" s="19">
        <v>520369.2</v>
      </c>
      <c r="I15" s="19">
        <v>0</v>
      </c>
      <c r="J15" s="20">
        <v>0</v>
      </c>
      <c r="K15" s="19">
        <v>0</v>
      </c>
      <c r="L15" s="19">
        <v>0</v>
      </c>
      <c r="M15" s="19">
        <v>0</v>
      </c>
      <c r="N15" s="19">
        <v>2253697.2000000002</v>
      </c>
      <c r="O15" s="19">
        <v>0</v>
      </c>
      <c r="P15" s="19">
        <v>125311.07</v>
      </c>
      <c r="Q15" s="19">
        <v>0</v>
      </c>
      <c r="R15" s="19">
        <v>0</v>
      </c>
      <c r="S15" s="19">
        <v>0</v>
      </c>
      <c r="T15" s="19">
        <v>0</v>
      </c>
    </row>
    <row r="16" spans="1:20" ht="22.5" customHeight="1" x14ac:dyDescent="0.25">
      <c r="A16" s="35">
        <v>5</v>
      </c>
      <c r="B16" s="18" t="s">
        <v>794</v>
      </c>
      <c r="C16" s="19">
        <f t="shared" si="2"/>
        <v>1710215.12</v>
      </c>
      <c r="D16" s="19">
        <f t="shared" si="3"/>
        <v>1710215.12</v>
      </c>
      <c r="E16" s="19">
        <v>1710215.12</v>
      </c>
      <c r="F16" s="19">
        <v>0</v>
      </c>
      <c r="G16" s="19">
        <v>0</v>
      </c>
      <c r="H16" s="19">
        <v>0</v>
      </c>
      <c r="I16" s="19">
        <v>0</v>
      </c>
      <c r="J16" s="2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</row>
    <row r="17" spans="1:20" ht="22.5" customHeight="1" x14ac:dyDescent="0.25">
      <c r="A17" s="35">
        <v>6</v>
      </c>
      <c r="B17" s="18" t="s">
        <v>303</v>
      </c>
      <c r="C17" s="19">
        <f t="shared" si="2"/>
        <v>1763458.8</v>
      </c>
      <c r="D17" s="19">
        <f t="shared" si="3"/>
        <v>1763458.8</v>
      </c>
      <c r="E17" s="19">
        <v>0</v>
      </c>
      <c r="F17" s="19">
        <v>0</v>
      </c>
      <c r="G17" s="19">
        <v>1763458.8</v>
      </c>
      <c r="H17" s="19">
        <v>0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</row>
    <row r="18" spans="1:20" ht="22.5" customHeight="1" x14ac:dyDescent="0.25">
      <c r="A18" s="35">
        <v>7</v>
      </c>
      <c r="B18" s="18" t="s">
        <v>923</v>
      </c>
      <c r="C18" s="19">
        <f t="shared" si="2"/>
        <v>8127420.0199999996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20">
        <v>0</v>
      </c>
      <c r="K18" s="19">
        <v>0</v>
      </c>
      <c r="L18" s="19">
        <v>7894727.1799999997</v>
      </c>
      <c r="M18" s="19">
        <v>0</v>
      </c>
      <c r="N18" s="19">
        <v>0</v>
      </c>
      <c r="O18" s="19">
        <v>0</v>
      </c>
      <c r="P18" s="19">
        <v>232692.84</v>
      </c>
      <c r="Q18" s="19">
        <v>0</v>
      </c>
      <c r="R18" s="19">
        <v>0</v>
      </c>
      <c r="S18" s="19">
        <v>0</v>
      </c>
      <c r="T18" s="19">
        <v>0</v>
      </c>
    </row>
    <row r="19" spans="1:20" ht="22.5" customHeight="1" x14ac:dyDescent="0.25">
      <c r="A19" s="35">
        <v>8</v>
      </c>
      <c r="B19" s="18" t="s">
        <v>924</v>
      </c>
      <c r="C19" s="19">
        <f t="shared" si="2"/>
        <v>21883409.93</v>
      </c>
      <c r="D19" s="19">
        <f t="shared" si="3"/>
        <v>8190771.6000000006</v>
      </c>
      <c r="E19" s="19">
        <v>2188219.2000000002</v>
      </c>
      <c r="F19" s="19">
        <v>4528278</v>
      </c>
      <c r="G19" s="19">
        <v>766435.2</v>
      </c>
      <c r="H19" s="19">
        <v>707839.2</v>
      </c>
      <c r="I19" s="19">
        <v>0</v>
      </c>
      <c r="J19" s="20">
        <v>0</v>
      </c>
      <c r="K19" s="19">
        <v>0</v>
      </c>
      <c r="L19" s="19">
        <v>0</v>
      </c>
      <c r="M19" s="19">
        <v>0</v>
      </c>
      <c r="N19" s="19">
        <v>13323330.859999999</v>
      </c>
      <c r="O19" s="19">
        <v>0</v>
      </c>
      <c r="P19" s="19">
        <v>369307.47</v>
      </c>
      <c r="Q19" s="19">
        <v>0</v>
      </c>
      <c r="R19" s="19">
        <v>0</v>
      </c>
      <c r="S19" s="19">
        <v>0</v>
      </c>
      <c r="T19" s="19">
        <v>0</v>
      </c>
    </row>
    <row r="20" spans="1:20" ht="22.5" customHeight="1" x14ac:dyDescent="0.25">
      <c r="A20" s="35">
        <v>9</v>
      </c>
      <c r="B20" s="18" t="s">
        <v>795</v>
      </c>
      <c r="C20" s="19">
        <f t="shared" si="2"/>
        <v>291190.34999999998</v>
      </c>
      <c r="D20" s="19">
        <f t="shared" si="3"/>
        <v>291190.34999999998</v>
      </c>
      <c r="E20" s="19">
        <v>0</v>
      </c>
      <c r="F20" s="19">
        <v>0</v>
      </c>
      <c r="G20" s="19">
        <v>0</v>
      </c>
      <c r="H20" s="19">
        <v>0</v>
      </c>
      <c r="I20" s="19">
        <v>291190.34999999998</v>
      </c>
      <c r="J20" s="2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</row>
    <row r="21" spans="1:20" ht="22.5" customHeight="1" x14ac:dyDescent="0.25">
      <c r="A21" s="35">
        <v>10</v>
      </c>
      <c r="B21" s="18" t="s">
        <v>796</v>
      </c>
      <c r="C21" s="19">
        <f t="shared" si="2"/>
        <v>1943354.93</v>
      </c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20">
        <v>0</v>
      </c>
      <c r="K21" s="19">
        <v>0</v>
      </c>
      <c r="L21" s="19">
        <v>0</v>
      </c>
      <c r="M21" s="19">
        <v>0</v>
      </c>
      <c r="N21" s="19">
        <v>1943354.93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</row>
    <row r="22" spans="1:20" ht="22.5" customHeight="1" x14ac:dyDescent="0.25">
      <c r="A22" s="35">
        <v>11</v>
      </c>
      <c r="B22" s="18" t="s">
        <v>925</v>
      </c>
      <c r="C22" s="19">
        <f t="shared" si="2"/>
        <v>8453282.9299999997</v>
      </c>
      <c r="D22" s="19">
        <f t="shared" si="3"/>
        <v>3351516</v>
      </c>
      <c r="E22" s="19">
        <v>0</v>
      </c>
      <c r="F22" s="19">
        <v>3351516</v>
      </c>
      <c r="G22" s="19">
        <v>0</v>
      </c>
      <c r="H22" s="19">
        <v>0</v>
      </c>
      <c r="I22" s="19">
        <v>0</v>
      </c>
      <c r="J22" s="20">
        <v>0</v>
      </c>
      <c r="K22" s="19">
        <v>0</v>
      </c>
      <c r="L22" s="19">
        <v>4878402</v>
      </c>
      <c r="M22" s="19">
        <v>0</v>
      </c>
      <c r="N22" s="19">
        <v>0</v>
      </c>
      <c r="O22" s="19">
        <v>0</v>
      </c>
      <c r="P22" s="19">
        <v>223364.93</v>
      </c>
      <c r="Q22" s="19">
        <v>0</v>
      </c>
      <c r="R22" s="19">
        <v>0</v>
      </c>
      <c r="S22" s="19">
        <v>0</v>
      </c>
      <c r="T22" s="19">
        <v>0</v>
      </c>
    </row>
    <row r="23" spans="1:20" ht="24.75" customHeight="1" x14ac:dyDescent="0.25">
      <c r="A23" s="35">
        <v>12</v>
      </c>
      <c r="B23" s="18" t="s">
        <v>798</v>
      </c>
      <c r="C23" s="19">
        <f t="shared" si="2"/>
        <v>1505187.69</v>
      </c>
      <c r="D23" s="19">
        <f t="shared" si="3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20">
        <v>0</v>
      </c>
      <c r="K23" s="19">
        <v>0</v>
      </c>
      <c r="L23" s="19">
        <v>1505187.69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</row>
    <row r="24" spans="1:20" ht="22.5" customHeight="1" x14ac:dyDescent="0.25">
      <c r="A24" s="35">
        <v>13</v>
      </c>
      <c r="B24" s="18" t="s">
        <v>926</v>
      </c>
      <c r="C24" s="19">
        <f t="shared" si="2"/>
        <v>2406698.4900000002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20">
        <v>0</v>
      </c>
      <c r="K24" s="19">
        <v>0</v>
      </c>
      <c r="L24" s="19">
        <v>2230002</v>
      </c>
      <c r="M24" s="19">
        <v>0</v>
      </c>
      <c r="N24" s="19">
        <v>0</v>
      </c>
      <c r="O24" s="19">
        <v>0</v>
      </c>
      <c r="P24" s="19">
        <v>176696.49</v>
      </c>
      <c r="Q24" s="19">
        <v>0</v>
      </c>
      <c r="R24" s="19">
        <v>0</v>
      </c>
      <c r="S24" s="19">
        <v>0</v>
      </c>
      <c r="T24" s="19">
        <v>0</v>
      </c>
    </row>
    <row r="25" spans="1:20" ht="24.75" customHeight="1" x14ac:dyDescent="0.25">
      <c r="A25" s="35">
        <v>14</v>
      </c>
      <c r="B25" s="18" t="s">
        <v>799</v>
      </c>
      <c r="C25" s="19">
        <f t="shared" si="2"/>
        <v>2225010.6</v>
      </c>
      <c r="D25" s="19">
        <f t="shared" si="3"/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>
        <v>0</v>
      </c>
      <c r="K25" s="19">
        <v>0</v>
      </c>
      <c r="L25" s="19">
        <v>2225010.6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</row>
    <row r="26" spans="1:20" ht="22.5" customHeight="1" x14ac:dyDescent="0.25">
      <c r="A26" s="35">
        <v>15</v>
      </c>
      <c r="B26" s="18" t="s">
        <v>800</v>
      </c>
      <c r="C26" s="19">
        <f t="shared" si="2"/>
        <v>3513649.83</v>
      </c>
      <c r="D26" s="19">
        <f t="shared" si="3"/>
        <v>910668.83</v>
      </c>
      <c r="E26" s="19">
        <v>0</v>
      </c>
      <c r="F26" s="19">
        <v>0</v>
      </c>
      <c r="G26" s="19">
        <v>0</v>
      </c>
      <c r="H26" s="19">
        <v>910668.83</v>
      </c>
      <c r="I26" s="19">
        <v>0</v>
      </c>
      <c r="J26" s="20">
        <v>0</v>
      </c>
      <c r="K26" s="19">
        <v>0</v>
      </c>
      <c r="L26" s="19">
        <v>2602981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</row>
    <row r="27" spans="1:20" ht="22.5" customHeight="1" x14ac:dyDescent="0.25">
      <c r="A27" s="35">
        <v>16</v>
      </c>
      <c r="B27" s="18" t="s">
        <v>927</v>
      </c>
      <c r="C27" s="19">
        <f t="shared" si="2"/>
        <v>5335695.7700000005</v>
      </c>
      <c r="D27" s="19">
        <f t="shared" si="3"/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20">
        <v>0</v>
      </c>
      <c r="K27" s="19">
        <v>0</v>
      </c>
      <c r="L27" s="19">
        <v>5149178.95</v>
      </c>
      <c r="M27" s="19">
        <v>0</v>
      </c>
      <c r="N27" s="19">
        <v>0</v>
      </c>
      <c r="O27" s="19">
        <v>0</v>
      </c>
      <c r="P27" s="19">
        <v>186516.82</v>
      </c>
      <c r="Q27" s="19">
        <v>0</v>
      </c>
      <c r="R27" s="19">
        <v>0</v>
      </c>
      <c r="S27" s="19">
        <v>0</v>
      </c>
      <c r="T27" s="19">
        <v>0</v>
      </c>
    </row>
    <row r="28" spans="1:20" ht="22.5" customHeight="1" x14ac:dyDescent="0.25">
      <c r="A28" s="35">
        <v>17</v>
      </c>
      <c r="B28" s="18" t="s">
        <v>122</v>
      </c>
      <c r="C28" s="19">
        <f t="shared" si="2"/>
        <v>399080.52</v>
      </c>
      <c r="D28" s="19">
        <f t="shared" si="3"/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0">
        <v>0</v>
      </c>
      <c r="K28" s="19">
        <v>0</v>
      </c>
      <c r="L28" s="19">
        <v>0</v>
      </c>
      <c r="M28" s="19">
        <v>0</v>
      </c>
      <c r="N28" s="19">
        <v>399080.52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</row>
    <row r="29" spans="1:20" ht="22.5" customHeight="1" x14ac:dyDescent="0.25">
      <c r="A29" s="35">
        <v>18</v>
      </c>
      <c r="B29" s="18" t="s">
        <v>136</v>
      </c>
      <c r="C29" s="19">
        <f t="shared" si="2"/>
        <v>5540872.7999999998</v>
      </c>
      <c r="D29" s="19">
        <f t="shared" si="3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20">
        <v>0</v>
      </c>
      <c r="K29" s="19">
        <v>0</v>
      </c>
      <c r="L29" s="19">
        <v>0</v>
      </c>
      <c r="M29" s="19">
        <v>0</v>
      </c>
      <c r="N29" s="19">
        <v>5540872.7999999998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</row>
    <row r="30" spans="1:20" ht="22.5" customHeight="1" x14ac:dyDescent="0.25">
      <c r="A30" s="35">
        <v>19</v>
      </c>
      <c r="B30" s="18" t="s">
        <v>803</v>
      </c>
      <c r="C30" s="19">
        <f t="shared" si="2"/>
        <v>481510.08</v>
      </c>
      <c r="D30" s="19">
        <f t="shared" si="3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20">
        <v>0</v>
      </c>
      <c r="K30" s="19">
        <v>0</v>
      </c>
      <c r="L30" s="19">
        <v>0</v>
      </c>
      <c r="M30" s="19">
        <v>0</v>
      </c>
      <c r="N30" s="19">
        <v>481510.08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</row>
    <row r="31" spans="1:20" ht="22.5" customHeight="1" x14ac:dyDescent="0.25">
      <c r="A31" s="35">
        <v>20</v>
      </c>
      <c r="B31" s="18" t="s">
        <v>804</v>
      </c>
      <c r="C31" s="19">
        <f t="shared" si="2"/>
        <v>489640.28</v>
      </c>
      <c r="D31" s="19">
        <f t="shared" si="3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20">
        <v>0</v>
      </c>
      <c r="K31" s="19">
        <v>0</v>
      </c>
      <c r="L31" s="19">
        <v>0</v>
      </c>
      <c r="M31" s="19">
        <v>0</v>
      </c>
      <c r="N31" s="19">
        <v>489640.28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</row>
    <row r="32" spans="1:20" ht="22.5" customHeight="1" x14ac:dyDescent="0.25">
      <c r="A32" s="35">
        <v>21</v>
      </c>
      <c r="B32" s="18" t="s">
        <v>802</v>
      </c>
      <c r="C32" s="19">
        <f t="shared" si="2"/>
        <v>1437993.73</v>
      </c>
      <c r="D32" s="19">
        <f t="shared" si="3"/>
        <v>1437993.73</v>
      </c>
      <c r="E32" s="19">
        <v>0</v>
      </c>
      <c r="F32" s="19">
        <v>0</v>
      </c>
      <c r="G32" s="19">
        <v>672326.97</v>
      </c>
      <c r="H32" s="19">
        <v>324570.83</v>
      </c>
      <c r="I32" s="19">
        <v>441095.93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</row>
    <row r="33" spans="1:20" ht="22.5" customHeight="1" x14ac:dyDescent="0.25">
      <c r="A33" s="35">
        <v>22</v>
      </c>
      <c r="B33" s="18" t="s">
        <v>805</v>
      </c>
      <c r="C33" s="19">
        <f t="shared" si="2"/>
        <v>1090157.18</v>
      </c>
      <c r="D33" s="19">
        <f t="shared" si="3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20">
        <v>0</v>
      </c>
      <c r="K33" s="19">
        <v>0</v>
      </c>
      <c r="L33" s="19">
        <v>0</v>
      </c>
      <c r="M33" s="19">
        <v>0</v>
      </c>
      <c r="N33" s="19">
        <v>1090157.18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</row>
    <row r="34" spans="1:20" ht="22.5" customHeight="1" x14ac:dyDescent="0.25">
      <c r="A34" s="35">
        <v>23</v>
      </c>
      <c r="B34" s="18" t="s">
        <v>928</v>
      </c>
      <c r="C34" s="19">
        <f t="shared" si="2"/>
        <v>6048601.8400000008</v>
      </c>
      <c r="D34" s="19">
        <f t="shared" si="3"/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20">
        <v>2</v>
      </c>
      <c r="K34" s="19">
        <v>5936325.9000000004</v>
      </c>
      <c r="L34" s="19">
        <v>0</v>
      </c>
      <c r="M34" s="19">
        <v>0</v>
      </c>
      <c r="N34" s="19">
        <v>0</v>
      </c>
      <c r="O34" s="19">
        <v>0</v>
      </c>
      <c r="P34" s="19">
        <v>112275.94</v>
      </c>
      <c r="Q34" s="19">
        <v>0</v>
      </c>
      <c r="R34" s="19">
        <v>0</v>
      </c>
      <c r="S34" s="19">
        <v>0</v>
      </c>
      <c r="T34" s="19">
        <v>0</v>
      </c>
    </row>
    <row r="35" spans="1:20" ht="22.5" customHeight="1" x14ac:dyDescent="0.25">
      <c r="A35" s="35">
        <v>24</v>
      </c>
      <c r="B35" s="18" t="s">
        <v>929</v>
      </c>
      <c r="C35" s="19">
        <f t="shared" si="2"/>
        <v>1164526.83</v>
      </c>
      <c r="D35" s="19">
        <f t="shared" si="3"/>
        <v>1043743.6</v>
      </c>
      <c r="E35" s="19">
        <v>0</v>
      </c>
      <c r="F35" s="19">
        <v>890524</v>
      </c>
      <c r="G35" s="19">
        <v>0</v>
      </c>
      <c r="H35" s="19">
        <v>0</v>
      </c>
      <c r="I35" s="19">
        <v>153219.6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120783.23</v>
      </c>
      <c r="Q35" s="19">
        <v>0</v>
      </c>
      <c r="R35" s="19">
        <v>0</v>
      </c>
      <c r="S35" s="19">
        <v>0</v>
      </c>
      <c r="T35" s="19">
        <v>0</v>
      </c>
    </row>
    <row r="36" spans="1:20" ht="22.5" customHeight="1" x14ac:dyDescent="0.25">
      <c r="A36" s="35">
        <v>25</v>
      </c>
      <c r="B36" s="18" t="s">
        <v>726</v>
      </c>
      <c r="C36" s="19">
        <f t="shared" si="2"/>
        <v>910520.4</v>
      </c>
      <c r="D36" s="19">
        <f t="shared" si="3"/>
        <v>910520.4</v>
      </c>
      <c r="E36" s="19">
        <v>462402</v>
      </c>
      <c r="F36" s="19">
        <v>0</v>
      </c>
      <c r="G36" s="19">
        <v>0</v>
      </c>
      <c r="H36" s="19">
        <v>150920.4</v>
      </c>
      <c r="I36" s="19">
        <v>297198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</row>
    <row r="37" spans="1:20" ht="22.5" customHeight="1" x14ac:dyDescent="0.25">
      <c r="A37" s="35">
        <v>26</v>
      </c>
      <c r="B37" s="18" t="s">
        <v>930</v>
      </c>
      <c r="C37" s="19">
        <f t="shared" si="2"/>
        <v>523116.39</v>
      </c>
      <c r="D37" s="19">
        <f t="shared" si="3"/>
        <v>407372.4</v>
      </c>
      <c r="E37" s="19">
        <v>0</v>
      </c>
      <c r="F37" s="19">
        <v>0</v>
      </c>
      <c r="G37" s="19">
        <v>251361.6</v>
      </c>
      <c r="H37" s="19">
        <v>156010.79999999999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115743.99</v>
      </c>
      <c r="Q37" s="19">
        <v>0</v>
      </c>
      <c r="R37" s="19">
        <v>0</v>
      </c>
      <c r="S37" s="19">
        <v>0</v>
      </c>
      <c r="T37" s="19">
        <v>0</v>
      </c>
    </row>
    <row r="38" spans="1:20" ht="22.5" customHeight="1" x14ac:dyDescent="0.25">
      <c r="A38" s="35">
        <v>27</v>
      </c>
      <c r="B38" s="18" t="s">
        <v>806</v>
      </c>
      <c r="C38" s="19">
        <f t="shared" si="2"/>
        <v>498200</v>
      </c>
      <c r="D38" s="19">
        <f t="shared" si="3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20">
        <v>0</v>
      </c>
      <c r="K38" s="19">
        <v>0</v>
      </c>
      <c r="L38" s="19">
        <v>0</v>
      </c>
      <c r="M38" s="19">
        <v>0</v>
      </c>
      <c r="N38" s="19">
        <v>498200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</row>
    <row r="39" spans="1:20" ht="22.5" customHeight="1" x14ac:dyDescent="0.25">
      <c r="A39" s="35">
        <v>28</v>
      </c>
      <c r="B39" s="18" t="s">
        <v>807</v>
      </c>
      <c r="C39" s="19">
        <f t="shared" si="2"/>
        <v>950265.92</v>
      </c>
      <c r="D39" s="19">
        <f t="shared" si="3"/>
        <v>950265.92</v>
      </c>
      <c r="E39" s="19">
        <v>950265.92</v>
      </c>
      <c r="F39" s="19">
        <v>0</v>
      </c>
      <c r="G39" s="19">
        <v>0</v>
      </c>
      <c r="H39" s="19">
        <v>0</v>
      </c>
      <c r="I39" s="19">
        <v>0</v>
      </c>
      <c r="J39" s="20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</row>
    <row r="40" spans="1:20" ht="22.5" customHeight="1" x14ac:dyDescent="0.25">
      <c r="A40" s="35">
        <v>29</v>
      </c>
      <c r="B40" s="18" t="s">
        <v>931</v>
      </c>
      <c r="C40" s="19">
        <f t="shared" si="2"/>
        <v>104605.04</v>
      </c>
      <c r="D40" s="19">
        <f t="shared" si="3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20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104605.04</v>
      </c>
      <c r="Q40" s="19">
        <v>0</v>
      </c>
      <c r="R40" s="19">
        <v>0</v>
      </c>
      <c r="S40" s="19">
        <v>0</v>
      </c>
      <c r="T40" s="19">
        <v>0</v>
      </c>
    </row>
    <row r="41" spans="1:20" ht="22.5" customHeight="1" x14ac:dyDescent="0.25">
      <c r="A41" s="35">
        <v>30</v>
      </c>
      <c r="B41" s="18" t="s">
        <v>138</v>
      </c>
      <c r="C41" s="19">
        <f t="shared" si="2"/>
        <v>5258368.28</v>
      </c>
      <c r="D41" s="19">
        <f t="shared" si="3"/>
        <v>5258368.28</v>
      </c>
      <c r="E41" s="19">
        <v>1342059.6000000001</v>
      </c>
      <c r="F41" s="19">
        <v>2155775.83</v>
      </c>
      <c r="G41" s="19">
        <v>1564884.85</v>
      </c>
      <c r="H41" s="19">
        <v>195648</v>
      </c>
      <c r="I41" s="19">
        <v>0</v>
      </c>
      <c r="J41" s="20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</row>
    <row r="42" spans="1:20" ht="22.5" customHeight="1" x14ac:dyDescent="0.25">
      <c r="A42" s="35">
        <v>31</v>
      </c>
      <c r="B42" s="18" t="s">
        <v>932</v>
      </c>
      <c r="C42" s="19">
        <f t="shared" si="2"/>
        <v>63048.61</v>
      </c>
      <c r="D42" s="19">
        <f t="shared" si="3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20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63048.61</v>
      </c>
      <c r="Q42" s="19">
        <v>0</v>
      </c>
      <c r="R42" s="19">
        <v>0</v>
      </c>
      <c r="S42" s="19">
        <v>0</v>
      </c>
      <c r="T42" s="19">
        <v>0</v>
      </c>
    </row>
    <row r="43" spans="1:20" ht="22.5" customHeight="1" x14ac:dyDescent="0.25">
      <c r="A43" s="35">
        <v>32</v>
      </c>
      <c r="B43" s="18" t="s">
        <v>809</v>
      </c>
      <c r="C43" s="19">
        <f t="shared" si="2"/>
        <v>1465343.89</v>
      </c>
      <c r="D43" s="19">
        <f t="shared" si="3"/>
        <v>1465343.89</v>
      </c>
      <c r="E43" s="19">
        <v>0</v>
      </c>
      <c r="F43" s="19">
        <v>1465343.89</v>
      </c>
      <c r="G43" s="19">
        <v>0</v>
      </c>
      <c r="H43" s="19">
        <v>0</v>
      </c>
      <c r="I43" s="19">
        <v>0</v>
      </c>
      <c r="J43" s="20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</row>
    <row r="44" spans="1:20" ht="22.5" customHeight="1" x14ac:dyDescent="0.25">
      <c r="A44" s="35">
        <v>33</v>
      </c>
      <c r="B44" s="18" t="s">
        <v>810</v>
      </c>
      <c r="C44" s="19">
        <f t="shared" si="2"/>
        <v>3987833.17</v>
      </c>
      <c r="D44" s="19">
        <f t="shared" si="3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20">
        <v>0</v>
      </c>
      <c r="K44" s="19">
        <v>0</v>
      </c>
      <c r="L44" s="19">
        <v>3987833.17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</row>
    <row r="45" spans="1:20" ht="22.5" customHeight="1" x14ac:dyDescent="0.25">
      <c r="A45" s="35">
        <v>34</v>
      </c>
      <c r="B45" s="18" t="s">
        <v>933</v>
      </c>
      <c r="C45" s="19">
        <f t="shared" si="2"/>
        <v>5437179</v>
      </c>
      <c r="D45" s="19">
        <f t="shared" si="3"/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20">
        <v>0</v>
      </c>
      <c r="K45" s="19">
        <v>0</v>
      </c>
      <c r="L45" s="19">
        <v>5186660.4000000004</v>
      </c>
      <c r="M45" s="19">
        <v>0</v>
      </c>
      <c r="N45" s="19">
        <v>0</v>
      </c>
      <c r="O45" s="19">
        <v>0</v>
      </c>
      <c r="P45" s="19">
        <v>250518.6</v>
      </c>
      <c r="Q45" s="19">
        <v>0</v>
      </c>
      <c r="R45" s="19">
        <v>0</v>
      </c>
      <c r="S45" s="19">
        <v>0</v>
      </c>
      <c r="T45" s="19">
        <v>0</v>
      </c>
    </row>
    <row r="46" spans="1:20" ht="22.5" customHeight="1" x14ac:dyDescent="0.25">
      <c r="A46" s="35">
        <v>35</v>
      </c>
      <c r="B46" s="18" t="s">
        <v>504</v>
      </c>
      <c r="C46" s="19">
        <f t="shared" si="2"/>
        <v>5190075.1100000003</v>
      </c>
      <c r="D46" s="19">
        <f t="shared" si="3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20">
        <v>0</v>
      </c>
      <c r="K46" s="19">
        <v>0</v>
      </c>
      <c r="L46" s="19">
        <v>5190075.1100000003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</row>
    <row r="47" spans="1:20" ht="22.5" customHeight="1" x14ac:dyDescent="0.25">
      <c r="A47" s="35">
        <v>36</v>
      </c>
      <c r="B47" s="18" t="s">
        <v>934</v>
      </c>
      <c r="C47" s="19">
        <f t="shared" si="2"/>
        <v>2893035.3</v>
      </c>
      <c r="D47" s="19">
        <f t="shared" si="3"/>
        <v>2742737.21</v>
      </c>
      <c r="E47" s="19">
        <v>1579942.8</v>
      </c>
      <c r="F47" s="19">
        <v>0</v>
      </c>
      <c r="G47" s="19">
        <v>0</v>
      </c>
      <c r="H47" s="19">
        <v>0</v>
      </c>
      <c r="I47" s="19">
        <v>1162794.4099999999</v>
      </c>
      <c r="J47" s="20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150298.09</v>
      </c>
      <c r="Q47" s="19">
        <v>0</v>
      </c>
      <c r="R47" s="19">
        <v>0</v>
      </c>
      <c r="S47" s="19">
        <v>0</v>
      </c>
      <c r="T47" s="19">
        <v>0</v>
      </c>
    </row>
    <row r="48" spans="1:20" ht="22.5" customHeight="1" x14ac:dyDescent="0.25">
      <c r="A48" s="35">
        <v>37</v>
      </c>
      <c r="B48" s="18" t="s">
        <v>85</v>
      </c>
      <c r="C48" s="19">
        <f t="shared" si="2"/>
        <v>2970008.04</v>
      </c>
      <c r="D48" s="19">
        <f t="shared" si="3"/>
        <v>2970008.04</v>
      </c>
      <c r="E48" s="19">
        <v>2970008.04</v>
      </c>
      <c r="F48" s="19">
        <v>0</v>
      </c>
      <c r="G48" s="19">
        <v>0</v>
      </c>
      <c r="H48" s="19">
        <v>0</v>
      </c>
      <c r="I48" s="19">
        <v>0</v>
      </c>
      <c r="J48" s="20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</row>
    <row r="49" spans="1:20" ht="22.5" customHeight="1" x14ac:dyDescent="0.25">
      <c r="A49" s="35">
        <v>38</v>
      </c>
      <c r="B49" s="18" t="s">
        <v>935</v>
      </c>
      <c r="C49" s="19">
        <f t="shared" si="2"/>
        <v>6150096.3900000006</v>
      </c>
      <c r="D49" s="19">
        <f t="shared" si="3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20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129129.11</v>
      </c>
      <c r="Q49" s="19">
        <v>0</v>
      </c>
      <c r="R49" s="19">
        <v>0</v>
      </c>
      <c r="S49" s="19">
        <v>6020967.2800000003</v>
      </c>
      <c r="T49" s="19">
        <v>0</v>
      </c>
    </row>
    <row r="50" spans="1:20" ht="22.5" customHeight="1" x14ac:dyDescent="0.25">
      <c r="A50" s="35">
        <v>39</v>
      </c>
      <c r="B50" s="18" t="s">
        <v>936</v>
      </c>
      <c r="C50" s="19">
        <f t="shared" si="2"/>
        <v>251803.16</v>
      </c>
      <c r="D50" s="19">
        <f t="shared" si="3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20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251803.16</v>
      </c>
      <c r="Q50" s="19">
        <v>0</v>
      </c>
      <c r="R50" s="19">
        <v>0</v>
      </c>
      <c r="S50" s="19">
        <v>0</v>
      </c>
      <c r="T50" s="19">
        <v>0</v>
      </c>
    </row>
    <row r="51" spans="1:20" ht="22.5" customHeight="1" x14ac:dyDescent="0.25">
      <c r="A51" s="35">
        <v>40</v>
      </c>
      <c r="B51" s="18" t="s">
        <v>813</v>
      </c>
      <c r="C51" s="19">
        <f t="shared" si="2"/>
        <v>1972515.61</v>
      </c>
      <c r="D51" s="19">
        <f t="shared" si="3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20">
        <v>0</v>
      </c>
      <c r="K51" s="19">
        <v>0</v>
      </c>
      <c r="L51" s="19">
        <v>1972515.61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</row>
    <row r="52" spans="1:20" ht="22.5" customHeight="1" x14ac:dyDescent="0.25">
      <c r="A52" s="35">
        <v>41</v>
      </c>
      <c r="B52" s="18" t="s">
        <v>814</v>
      </c>
      <c r="C52" s="19">
        <f t="shared" si="2"/>
        <v>1928143.7499999998</v>
      </c>
      <c r="D52" s="19">
        <f t="shared" si="3"/>
        <v>1136045.0299999998</v>
      </c>
      <c r="E52" s="19">
        <v>0</v>
      </c>
      <c r="F52" s="19">
        <v>0</v>
      </c>
      <c r="G52" s="19">
        <v>532438.68999999994</v>
      </c>
      <c r="H52" s="19">
        <v>603606.34</v>
      </c>
      <c r="I52" s="19">
        <v>0</v>
      </c>
      <c r="J52" s="20">
        <v>0</v>
      </c>
      <c r="K52" s="19">
        <v>0</v>
      </c>
      <c r="L52" s="19">
        <v>0</v>
      </c>
      <c r="M52" s="19">
        <v>0</v>
      </c>
      <c r="N52" s="19">
        <v>792098.72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</row>
    <row r="53" spans="1:20" ht="22.5" customHeight="1" x14ac:dyDescent="0.25">
      <c r="A53" s="35">
        <v>42</v>
      </c>
      <c r="B53" s="18" t="s">
        <v>937</v>
      </c>
      <c r="C53" s="19">
        <f t="shared" si="2"/>
        <v>4075378.14</v>
      </c>
      <c r="D53" s="19">
        <f t="shared" si="3"/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20">
        <v>0</v>
      </c>
      <c r="K53" s="19">
        <v>0</v>
      </c>
      <c r="L53" s="19">
        <v>3869271.6</v>
      </c>
      <c r="M53" s="19">
        <v>0</v>
      </c>
      <c r="N53" s="19">
        <v>0</v>
      </c>
      <c r="O53" s="19">
        <v>0</v>
      </c>
      <c r="P53" s="19">
        <v>206106.54</v>
      </c>
      <c r="Q53" s="19">
        <v>0</v>
      </c>
      <c r="R53" s="19">
        <v>0</v>
      </c>
      <c r="S53" s="19">
        <v>0</v>
      </c>
      <c r="T53" s="19">
        <v>0</v>
      </c>
    </row>
    <row r="54" spans="1:20" ht="22.5" customHeight="1" x14ac:dyDescent="0.25">
      <c r="A54" s="35">
        <v>43</v>
      </c>
      <c r="B54" s="18" t="s">
        <v>815</v>
      </c>
      <c r="C54" s="19">
        <f t="shared" si="2"/>
        <v>650000</v>
      </c>
      <c r="D54" s="19">
        <f t="shared" si="3"/>
        <v>650000</v>
      </c>
      <c r="E54" s="19">
        <v>0</v>
      </c>
      <c r="F54" s="19">
        <v>0</v>
      </c>
      <c r="G54" s="19">
        <v>0</v>
      </c>
      <c r="H54" s="19">
        <v>650000</v>
      </c>
      <c r="I54" s="19">
        <v>0</v>
      </c>
      <c r="J54" s="20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</row>
    <row r="55" spans="1:20" ht="22.5" customHeight="1" x14ac:dyDescent="0.25">
      <c r="A55" s="35">
        <v>44</v>
      </c>
      <c r="B55" s="18" t="s">
        <v>938</v>
      </c>
      <c r="C55" s="19">
        <f t="shared" si="2"/>
        <v>8705682.040000001</v>
      </c>
      <c r="D55" s="19">
        <f t="shared" si="3"/>
        <v>1230810</v>
      </c>
      <c r="E55" s="19">
        <v>1230810</v>
      </c>
      <c r="F55" s="19">
        <v>0</v>
      </c>
      <c r="G55" s="19">
        <v>0</v>
      </c>
      <c r="H55" s="19">
        <v>0</v>
      </c>
      <c r="I55" s="19">
        <v>0</v>
      </c>
      <c r="J55" s="20">
        <v>0</v>
      </c>
      <c r="K55" s="19">
        <v>0</v>
      </c>
      <c r="L55" s="19">
        <v>5459606.4000000004</v>
      </c>
      <c r="M55" s="19">
        <v>0</v>
      </c>
      <c r="N55" s="19">
        <v>1793017.84</v>
      </c>
      <c r="O55" s="19">
        <v>0</v>
      </c>
      <c r="P55" s="19">
        <v>222247.8</v>
      </c>
      <c r="Q55" s="19">
        <v>0</v>
      </c>
      <c r="R55" s="19">
        <v>0</v>
      </c>
      <c r="S55" s="19">
        <v>0</v>
      </c>
      <c r="T55" s="19">
        <v>0</v>
      </c>
    </row>
    <row r="56" spans="1:20" ht="22.5" customHeight="1" x14ac:dyDescent="0.25">
      <c r="A56" s="35">
        <v>45</v>
      </c>
      <c r="B56" s="18" t="s">
        <v>939</v>
      </c>
      <c r="C56" s="19">
        <f t="shared" si="2"/>
        <v>2747023.35</v>
      </c>
      <c r="D56" s="19">
        <f t="shared" si="3"/>
        <v>2499738</v>
      </c>
      <c r="E56" s="19">
        <v>0</v>
      </c>
      <c r="F56" s="19">
        <v>2499738</v>
      </c>
      <c r="G56" s="19">
        <v>0</v>
      </c>
      <c r="H56" s="19">
        <v>0</v>
      </c>
      <c r="I56" s="19">
        <v>0</v>
      </c>
      <c r="J56" s="20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247285.35</v>
      </c>
      <c r="Q56" s="19">
        <v>0</v>
      </c>
      <c r="R56" s="19">
        <v>0</v>
      </c>
      <c r="S56" s="19">
        <v>0</v>
      </c>
      <c r="T56" s="19">
        <v>0</v>
      </c>
    </row>
    <row r="57" spans="1:20" ht="22.5" customHeight="1" x14ac:dyDescent="0.25">
      <c r="A57" s="35">
        <v>46</v>
      </c>
      <c r="B57" s="18" t="s">
        <v>83</v>
      </c>
      <c r="C57" s="19">
        <f t="shared" si="2"/>
        <v>1260481.46</v>
      </c>
      <c r="D57" s="19">
        <f t="shared" si="3"/>
        <v>1260481.46</v>
      </c>
      <c r="E57" s="19">
        <v>1260481.46</v>
      </c>
      <c r="F57" s="19">
        <v>0</v>
      </c>
      <c r="G57" s="19">
        <v>0</v>
      </c>
      <c r="H57" s="19">
        <v>0</v>
      </c>
      <c r="I57" s="19">
        <v>0</v>
      </c>
      <c r="J57" s="20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</row>
    <row r="58" spans="1:20" ht="22.5" customHeight="1" x14ac:dyDescent="0.25">
      <c r="A58" s="35">
        <v>47</v>
      </c>
      <c r="B58" s="18" t="s">
        <v>307</v>
      </c>
      <c r="C58" s="19">
        <f t="shared" si="2"/>
        <v>6317203.2000000002</v>
      </c>
      <c r="D58" s="19">
        <f t="shared" si="3"/>
        <v>6317203.2000000002</v>
      </c>
      <c r="E58" s="19">
        <v>0</v>
      </c>
      <c r="F58" s="19">
        <v>6317203.2000000002</v>
      </c>
      <c r="G58" s="19">
        <v>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</row>
    <row r="59" spans="1:20" ht="22.5" customHeight="1" x14ac:dyDescent="0.25">
      <c r="A59" s="35">
        <v>48</v>
      </c>
      <c r="B59" s="18" t="s">
        <v>816</v>
      </c>
      <c r="C59" s="19">
        <f t="shared" si="2"/>
        <v>2279826.65</v>
      </c>
      <c r="D59" s="19">
        <f t="shared" si="3"/>
        <v>2279826.65</v>
      </c>
      <c r="E59" s="19">
        <v>2279826.65</v>
      </c>
      <c r="F59" s="19">
        <v>0</v>
      </c>
      <c r="G59" s="19">
        <v>0</v>
      </c>
      <c r="H59" s="19">
        <v>0</v>
      </c>
      <c r="I59" s="19">
        <v>0</v>
      </c>
      <c r="J59" s="20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</row>
    <row r="60" spans="1:20" ht="22.5" customHeight="1" x14ac:dyDescent="0.25">
      <c r="A60" s="35">
        <v>49</v>
      </c>
      <c r="B60" s="18" t="s">
        <v>130</v>
      </c>
      <c r="C60" s="19">
        <f t="shared" si="2"/>
        <v>2506024.7999999998</v>
      </c>
      <c r="D60" s="19">
        <f t="shared" si="3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20">
        <v>0</v>
      </c>
      <c r="K60" s="19">
        <v>0</v>
      </c>
      <c r="L60" s="19">
        <v>0</v>
      </c>
      <c r="M60" s="19">
        <v>0</v>
      </c>
      <c r="N60" s="19">
        <v>2506024.7999999998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</row>
    <row r="61" spans="1:20" ht="22.5" customHeight="1" x14ac:dyDescent="0.25">
      <c r="A61" s="35">
        <v>50</v>
      </c>
      <c r="B61" s="18" t="s">
        <v>685</v>
      </c>
      <c r="C61" s="19">
        <f t="shared" si="2"/>
        <v>906148</v>
      </c>
      <c r="D61" s="19">
        <f t="shared" si="3"/>
        <v>906148</v>
      </c>
      <c r="E61" s="19">
        <v>0</v>
      </c>
      <c r="F61" s="19">
        <v>906148</v>
      </c>
      <c r="G61" s="19">
        <v>0</v>
      </c>
      <c r="H61" s="19">
        <v>0</v>
      </c>
      <c r="I61" s="19">
        <v>0</v>
      </c>
      <c r="J61" s="20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</row>
    <row r="62" spans="1:20" ht="22.5" customHeight="1" x14ac:dyDescent="0.25">
      <c r="A62" s="35">
        <v>51</v>
      </c>
      <c r="B62" s="18" t="s">
        <v>940</v>
      </c>
      <c r="C62" s="19">
        <f t="shared" si="2"/>
        <v>126683.84</v>
      </c>
      <c r="D62" s="19">
        <f t="shared" si="3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20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126683.84</v>
      </c>
      <c r="Q62" s="19">
        <v>0</v>
      </c>
      <c r="R62" s="19">
        <v>0</v>
      </c>
      <c r="S62" s="19">
        <v>0</v>
      </c>
      <c r="T62" s="19">
        <v>0</v>
      </c>
    </row>
    <row r="63" spans="1:20" ht="22.5" customHeight="1" x14ac:dyDescent="0.25">
      <c r="A63" s="35">
        <v>52</v>
      </c>
      <c r="B63" s="18" t="s">
        <v>505</v>
      </c>
      <c r="C63" s="19">
        <f t="shared" si="2"/>
        <v>4138117.15</v>
      </c>
      <c r="D63" s="19">
        <f t="shared" si="3"/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20">
        <v>0</v>
      </c>
      <c r="K63" s="19">
        <v>0</v>
      </c>
      <c r="L63" s="19">
        <v>4138117.15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</row>
    <row r="64" spans="1:20" ht="22.5" customHeight="1" x14ac:dyDescent="0.25">
      <c r="A64" s="35">
        <v>53</v>
      </c>
      <c r="B64" s="18" t="s">
        <v>941</v>
      </c>
      <c r="C64" s="19">
        <f t="shared" si="2"/>
        <v>10845795.110000001</v>
      </c>
      <c r="D64" s="19">
        <f t="shared" si="3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20">
        <v>4</v>
      </c>
      <c r="K64" s="19">
        <v>10573127.98</v>
      </c>
      <c r="L64" s="19">
        <v>0</v>
      </c>
      <c r="M64" s="19">
        <v>0</v>
      </c>
      <c r="N64" s="19">
        <v>0</v>
      </c>
      <c r="O64" s="19">
        <v>0</v>
      </c>
      <c r="P64" s="19">
        <v>272667.13</v>
      </c>
      <c r="Q64" s="19">
        <v>0</v>
      </c>
      <c r="R64" s="19">
        <v>0</v>
      </c>
      <c r="S64" s="19">
        <v>0</v>
      </c>
      <c r="T64" s="19">
        <v>0</v>
      </c>
    </row>
    <row r="65" spans="1:20" ht="22.5" customHeight="1" x14ac:dyDescent="0.25">
      <c r="A65" s="35">
        <v>54</v>
      </c>
      <c r="B65" s="18" t="s">
        <v>817</v>
      </c>
      <c r="C65" s="19">
        <f t="shared" si="2"/>
        <v>8182817</v>
      </c>
      <c r="D65" s="19">
        <f t="shared" si="3"/>
        <v>8182817</v>
      </c>
      <c r="E65" s="19">
        <v>0</v>
      </c>
      <c r="F65" s="19">
        <v>6441365</v>
      </c>
      <c r="G65" s="19">
        <v>1741452</v>
      </c>
      <c r="H65" s="19">
        <v>0</v>
      </c>
      <c r="I65" s="19">
        <v>0</v>
      </c>
      <c r="J65" s="20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</row>
    <row r="66" spans="1:20" ht="22.5" customHeight="1" x14ac:dyDescent="0.25">
      <c r="A66" s="35">
        <v>55</v>
      </c>
      <c r="B66" s="18" t="s">
        <v>131</v>
      </c>
      <c r="C66" s="19">
        <f t="shared" si="2"/>
        <v>4291105.75</v>
      </c>
      <c r="D66" s="19">
        <f t="shared" si="3"/>
        <v>3365142</v>
      </c>
      <c r="E66" s="19">
        <v>2275928.4</v>
      </c>
      <c r="F66" s="19">
        <v>0</v>
      </c>
      <c r="G66" s="19">
        <v>303164.40000000002</v>
      </c>
      <c r="H66" s="19">
        <v>302931.59999999998</v>
      </c>
      <c r="I66" s="19">
        <v>483117.6</v>
      </c>
      <c r="J66" s="20">
        <v>0</v>
      </c>
      <c r="K66" s="19">
        <v>0</v>
      </c>
      <c r="L66" s="19">
        <v>0</v>
      </c>
      <c r="M66" s="19">
        <v>0</v>
      </c>
      <c r="N66" s="19">
        <v>925963.75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</row>
    <row r="67" spans="1:20" ht="22.5" customHeight="1" x14ac:dyDescent="0.25">
      <c r="A67" s="35">
        <v>56</v>
      </c>
      <c r="B67" s="18" t="s">
        <v>942</v>
      </c>
      <c r="C67" s="19">
        <f t="shared" si="2"/>
        <v>7348472.1699999999</v>
      </c>
      <c r="D67" s="19">
        <f t="shared" si="3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20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271229.58</v>
      </c>
      <c r="Q67" s="19">
        <v>0</v>
      </c>
      <c r="R67" s="19">
        <v>0</v>
      </c>
      <c r="S67" s="19">
        <v>7077242.5899999999</v>
      </c>
      <c r="T67" s="19">
        <v>0</v>
      </c>
    </row>
    <row r="68" spans="1:20" ht="22.5" customHeight="1" x14ac:dyDescent="0.25">
      <c r="A68" s="35">
        <v>57</v>
      </c>
      <c r="B68" s="18" t="s">
        <v>943</v>
      </c>
      <c r="C68" s="19">
        <f t="shared" si="2"/>
        <v>58137.91</v>
      </c>
      <c r="D68" s="19">
        <f t="shared" si="3"/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20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58137.91</v>
      </c>
      <c r="Q68" s="19">
        <v>0</v>
      </c>
      <c r="R68" s="19">
        <v>0</v>
      </c>
      <c r="S68" s="19">
        <v>0</v>
      </c>
      <c r="T68" s="19">
        <v>0</v>
      </c>
    </row>
    <row r="69" spans="1:20" ht="22.5" customHeight="1" x14ac:dyDescent="0.25">
      <c r="A69" s="35">
        <v>58</v>
      </c>
      <c r="B69" s="18" t="s">
        <v>818</v>
      </c>
      <c r="C69" s="19">
        <f t="shared" si="2"/>
        <v>1949598.78</v>
      </c>
      <c r="D69" s="19">
        <f t="shared" si="3"/>
        <v>1949598.78</v>
      </c>
      <c r="E69" s="19">
        <v>1949598.78</v>
      </c>
      <c r="F69" s="19">
        <v>0</v>
      </c>
      <c r="G69" s="19">
        <v>0</v>
      </c>
      <c r="H69" s="19">
        <v>0</v>
      </c>
      <c r="I69" s="19">
        <v>0</v>
      </c>
      <c r="J69" s="20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</row>
    <row r="70" spans="1:20" ht="22.5" customHeight="1" x14ac:dyDescent="0.25">
      <c r="A70" s="35">
        <v>59</v>
      </c>
      <c r="B70" s="18" t="s">
        <v>317</v>
      </c>
      <c r="C70" s="19">
        <f t="shared" si="2"/>
        <v>1843159.2</v>
      </c>
      <c r="D70" s="19">
        <f t="shared" si="3"/>
        <v>1843159.2</v>
      </c>
      <c r="E70" s="19">
        <v>0</v>
      </c>
      <c r="F70" s="19">
        <v>1843159.2</v>
      </c>
      <c r="G70" s="19">
        <v>0</v>
      </c>
      <c r="H70" s="19">
        <v>0</v>
      </c>
      <c r="I70" s="19">
        <v>0</v>
      </c>
      <c r="J70" s="20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</row>
    <row r="71" spans="1:20" ht="22.5" customHeight="1" x14ac:dyDescent="0.25">
      <c r="A71" s="35">
        <v>60</v>
      </c>
      <c r="B71" s="18" t="s">
        <v>944</v>
      </c>
      <c r="C71" s="19">
        <f t="shared" si="2"/>
        <v>1543732.4400000002</v>
      </c>
      <c r="D71" s="19">
        <f t="shared" si="3"/>
        <v>1307271.6000000001</v>
      </c>
      <c r="E71" s="19">
        <v>0</v>
      </c>
      <c r="F71" s="19">
        <v>1307271.6000000001</v>
      </c>
      <c r="G71" s="19">
        <v>0</v>
      </c>
      <c r="H71" s="19">
        <v>0</v>
      </c>
      <c r="I71" s="19">
        <v>0</v>
      </c>
      <c r="J71" s="20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236460.84</v>
      </c>
      <c r="Q71" s="19">
        <v>0</v>
      </c>
      <c r="R71" s="19">
        <v>0</v>
      </c>
      <c r="S71" s="19">
        <v>0</v>
      </c>
      <c r="T71" s="19">
        <v>0</v>
      </c>
    </row>
    <row r="72" spans="1:20" ht="22.5" customHeight="1" x14ac:dyDescent="0.25">
      <c r="A72" s="35">
        <v>61</v>
      </c>
      <c r="B72" s="18" t="s">
        <v>506</v>
      </c>
      <c r="C72" s="19">
        <f t="shared" si="2"/>
        <v>1947291.79</v>
      </c>
      <c r="D72" s="19">
        <f t="shared" si="3"/>
        <v>1947291.79</v>
      </c>
      <c r="E72" s="19">
        <v>0</v>
      </c>
      <c r="F72" s="19">
        <v>0</v>
      </c>
      <c r="G72" s="19">
        <v>1947291.79</v>
      </c>
      <c r="H72" s="19">
        <v>0</v>
      </c>
      <c r="I72" s="19">
        <v>0</v>
      </c>
      <c r="J72" s="20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</row>
    <row r="73" spans="1:20" ht="22.5" customHeight="1" x14ac:dyDescent="0.25">
      <c r="A73" s="35">
        <v>62</v>
      </c>
      <c r="B73" s="18" t="s">
        <v>945</v>
      </c>
      <c r="C73" s="19">
        <f t="shared" si="2"/>
        <v>4362697.26</v>
      </c>
      <c r="D73" s="19">
        <f t="shared" si="3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20">
        <v>0</v>
      </c>
      <c r="K73" s="19">
        <v>0</v>
      </c>
      <c r="L73" s="19">
        <v>4178817.6</v>
      </c>
      <c r="M73" s="19">
        <v>0</v>
      </c>
      <c r="N73" s="19">
        <v>0</v>
      </c>
      <c r="O73" s="19">
        <v>0</v>
      </c>
      <c r="P73" s="19">
        <v>183879.66</v>
      </c>
      <c r="Q73" s="19">
        <v>0</v>
      </c>
      <c r="R73" s="19">
        <v>0</v>
      </c>
      <c r="S73" s="19">
        <v>0</v>
      </c>
      <c r="T73" s="19">
        <v>0</v>
      </c>
    </row>
    <row r="74" spans="1:20" ht="22.5" customHeight="1" x14ac:dyDescent="0.25">
      <c r="A74" s="35">
        <v>63</v>
      </c>
      <c r="B74" s="18" t="s">
        <v>259</v>
      </c>
      <c r="C74" s="19">
        <f t="shared" si="2"/>
        <v>2751196.8</v>
      </c>
      <c r="D74" s="19">
        <f t="shared" si="3"/>
        <v>2751196.8</v>
      </c>
      <c r="E74" s="19">
        <v>0</v>
      </c>
      <c r="F74" s="19">
        <v>2751196.8</v>
      </c>
      <c r="G74" s="19">
        <v>0</v>
      </c>
      <c r="H74" s="19">
        <v>0</v>
      </c>
      <c r="I74" s="19">
        <v>0</v>
      </c>
      <c r="J74" s="20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</row>
    <row r="75" spans="1:20" ht="22.5" customHeight="1" x14ac:dyDescent="0.25">
      <c r="A75" s="35">
        <v>64</v>
      </c>
      <c r="B75" s="18" t="s">
        <v>310</v>
      </c>
      <c r="C75" s="19">
        <f t="shared" si="2"/>
        <v>4969404.12</v>
      </c>
      <c r="D75" s="19">
        <f t="shared" si="3"/>
        <v>4969404.12</v>
      </c>
      <c r="E75" s="19">
        <v>0</v>
      </c>
      <c r="F75" s="19">
        <v>3705932.43</v>
      </c>
      <c r="G75" s="19">
        <v>695557.53</v>
      </c>
      <c r="H75" s="19">
        <v>567914.16</v>
      </c>
      <c r="I75" s="19">
        <v>0</v>
      </c>
      <c r="J75" s="20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</row>
    <row r="76" spans="1:20" ht="22.5" customHeight="1" x14ac:dyDescent="0.25">
      <c r="A76" s="35">
        <v>65</v>
      </c>
      <c r="B76" s="18" t="s">
        <v>946</v>
      </c>
      <c r="C76" s="19">
        <f t="shared" si="2"/>
        <v>3581463.81</v>
      </c>
      <c r="D76" s="19">
        <f t="shared" si="3"/>
        <v>3133092</v>
      </c>
      <c r="E76" s="19">
        <v>0</v>
      </c>
      <c r="F76" s="19">
        <v>3133092</v>
      </c>
      <c r="G76" s="19">
        <v>0</v>
      </c>
      <c r="H76" s="19">
        <v>0</v>
      </c>
      <c r="I76" s="19">
        <v>0</v>
      </c>
      <c r="J76" s="20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448371.81</v>
      </c>
      <c r="Q76" s="19">
        <v>0</v>
      </c>
      <c r="R76" s="19">
        <v>0</v>
      </c>
      <c r="S76" s="19">
        <v>0</v>
      </c>
      <c r="T76" s="19">
        <v>0</v>
      </c>
    </row>
    <row r="77" spans="1:20" ht="22.5" customHeight="1" x14ac:dyDescent="0.25">
      <c r="A77" s="35">
        <v>66</v>
      </c>
      <c r="B77" s="18" t="s">
        <v>947</v>
      </c>
      <c r="C77" s="19">
        <f t="shared" ref="C77:C140" si="4">D77+K77+L77+M77+N77+O77+P77+Q77+R77+S77+T77</f>
        <v>1903847.02</v>
      </c>
      <c r="D77" s="19">
        <f t="shared" ref="D77:D140" si="5">SUM(E77:I77)</f>
        <v>1466907.6</v>
      </c>
      <c r="E77" s="19">
        <v>0</v>
      </c>
      <c r="F77" s="19">
        <v>1466907.6</v>
      </c>
      <c r="G77" s="19">
        <v>0</v>
      </c>
      <c r="H77" s="19">
        <v>0</v>
      </c>
      <c r="I77" s="19">
        <v>0</v>
      </c>
      <c r="J77" s="20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436939.42</v>
      </c>
      <c r="Q77" s="19">
        <v>0</v>
      </c>
      <c r="R77" s="19">
        <v>0</v>
      </c>
      <c r="S77" s="19">
        <v>0</v>
      </c>
      <c r="T77" s="19">
        <v>0</v>
      </c>
    </row>
    <row r="78" spans="1:20" ht="22.5" customHeight="1" x14ac:dyDescent="0.25">
      <c r="A78" s="35">
        <v>67</v>
      </c>
      <c r="B78" s="18" t="s">
        <v>264</v>
      </c>
      <c r="C78" s="19">
        <f t="shared" si="4"/>
        <v>4168381.2</v>
      </c>
      <c r="D78" s="19">
        <f t="shared" si="5"/>
        <v>4168381.2</v>
      </c>
      <c r="E78" s="19">
        <v>0</v>
      </c>
      <c r="F78" s="19">
        <v>3350328</v>
      </c>
      <c r="G78" s="19">
        <v>818053.2</v>
      </c>
      <c r="H78" s="19">
        <v>0</v>
      </c>
      <c r="I78" s="19">
        <v>0</v>
      </c>
      <c r="J78" s="20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</row>
    <row r="79" spans="1:20" ht="22.5" customHeight="1" x14ac:dyDescent="0.25">
      <c r="A79" s="35">
        <v>68</v>
      </c>
      <c r="B79" s="18" t="s">
        <v>819</v>
      </c>
      <c r="C79" s="19">
        <f t="shared" si="4"/>
        <v>2929460</v>
      </c>
      <c r="D79" s="19">
        <f t="shared" si="5"/>
        <v>2929460</v>
      </c>
      <c r="E79" s="19">
        <v>0</v>
      </c>
      <c r="F79" s="19">
        <v>1489701.36</v>
      </c>
      <c r="G79" s="19">
        <v>427850.04</v>
      </c>
      <c r="H79" s="19">
        <v>463787.2</v>
      </c>
      <c r="I79" s="19">
        <v>548121.4</v>
      </c>
      <c r="J79" s="20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</row>
    <row r="80" spans="1:20" ht="22.5" customHeight="1" x14ac:dyDescent="0.25">
      <c r="A80" s="35">
        <v>69</v>
      </c>
      <c r="B80" s="18" t="s">
        <v>948</v>
      </c>
      <c r="C80" s="19">
        <f t="shared" si="4"/>
        <v>2502535.08</v>
      </c>
      <c r="D80" s="19">
        <f t="shared" si="5"/>
        <v>2236760.4</v>
      </c>
      <c r="E80" s="19">
        <v>0</v>
      </c>
      <c r="F80" s="19">
        <v>2236760.4</v>
      </c>
      <c r="G80" s="19">
        <v>0</v>
      </c>
      <c r="H80" s="19">
        <v>0</v>
      </c>
      <c r="I80" s="19">
        <v>0</v>
      </c>
      <c r="J80" s="20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265774.68</v>
      </c>
      <c r="Q80" s="19">
        <v>0</v>
      </c>
      <c r="R80" s="19">
        <v>0</v>
      </c>
      <c r="S80" s="19">
        <v>0</v>
      </c>
      <c r="T80" s="19">
        <v>0</v>
      </c>
    </row>
    <row r="81" spans="1:20" ht="22.5" customHeight="1" x14ac:dyDescent="0.25">
      <c r="A81" s="35">
        <v>70</v>
      </c>
      <c r="B81" s="18" t="s">
        <v>820</v>
      </c>
      <c r="C81" s="19">
        <f t="shared" si="4"/>
        <v>1940858.6800000002</v>
      </c>
      <c r="D81" s="19">
        <f t="shared" si="5"/>
        <v>1940858.6800000002</v>
      </c>
      <c r="E81" s="19">
        <v>0</v>
      </c>
      <c r="F81" s="19">
        <v>0</v>
      </c>
      <c r="G81" s="19">
        <v>989690.12</v>
      </c>
      <c r="H81" s="19">
        <v>951168.56</v>
      </c>
      <c r="I81" s="19">
        <v>0</v>
      </c>
      <c r="J81" s="20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</row>
    <row r="82" spans="1:20" ht="22.5" customHeight="1" x14ac:dyDescent="0.25">
      <c r="A82" s="35">
        <v>71</v>
      </c>
      <c r="B82" s="18" t="s">
        <v>507</v>
      </c>
      <c r="C82" s="19">
        <f t="shared" si="4"/>
        <v>9795746.4000000004</v>
      </c>
      <c r="D82" s="19">
        <f t="shared" si="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20">
        <v>0</v>
      </c>
      <c r="K82" s="19">
        <v>0</v>
      </c>
      <c r="L82" s="19">
        <v>9795746.4000000004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</row>
    <row r="83" spans="1:20" ht="22.5" customHeight="1" x14ac:dyDescent="0.25">
      <c r="A83" s="35">
        <v>72</v>
      </c>
      <c r="B83" s="18" t="s">
        <v>821</v>
      </c>
      <c r="C83" s="19">
        <f t="shared" si="4"/>
        <v>1751259</v>
      </c>
      <c r="D83" s="19">
        <f t="shared" si="5"/>
        <v>1751259</v>
      </c>
      <c r="E83" s="19">
        <v>1751259</v>
      </c>
      <c r="F83" s="19">
        <v>0</v>
      </c>
      <c r="G83" s="19">
        <v>0</v>
      </c>
      <c r="H83" s="19">
        <v>0</v>
      </c>
      <c r="I83" s="19">
        <v>0</v>
      </c>
      <c r="J83" s="20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</row>
    <row r="84" spans="1:20" ht="22.5" customHeight="1" x14ac:dyDescent="0.25">
      <c r="A84" s="35">
        <v>73</v>
      </c>
      <c r="B84" s="18" t="s">
        <v>822</v>
      </c>
      <c r="C84" s="19">
        <f t="shared" si="4"/>
        <v>1750610.26</v>
      </c>
      <c r="D84" s="19">
        <f t="shared" si="5"/>
        <v>1750610.26</v>
      </c>
      <c r="E84" s="19">
        <v>0</v>
      </c>
      <c r="F84" s="19">
        <v>1750610.26</v>
      </c>
      <c r="G84" s="19">
        <v>0</v>
      </c>
      <c r="H84" s="19">
        <v>0</v>
      </c>
      <c r="I84" s="19">
        <v>0</v>
      </c>
      <c r="J84" s="20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</row>
    <row r="85" spans="1:20" ht="22.5" customHeight="1" x14ac:dyDescent="0.25">
      <c r="A85" s="35">
        <v>74</v>
      </c>
      <c r="B85" s="18" t="s">
        <v>949</v>
      </c>
      <c r="C85" s="19">
        <f t="shared" si="4"/>
        <v>6334670.9800000004</v>
      </c>
      <c r="D85" s="19">
        <f t="shared" si="5"/>
        <v>5789021.8300000001</v>
      </c>
      <c r="E85" s="19">
        <v>0</v>
      </c>
      <c r="F85" s="19">
        <v>0</v>
      </c>
      <c r="G85" s="19">
        <v>1776121.8</v>
      </c>
      <c r="H85" s="19">
        <v>561917.03</v>
      </c>
      <c r="I85" s="19">
        <v>3450983</v>
      </c>
      <c r="J85" s="20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545649.15</v>
      </c>
      <c r="Q85" s="19">
        <v>0</v>
      </c>
      <c r="R85" s="19">
        <v>0</v>
      </c>
      <c r="S85" s="19">
        <v>0</v>
      </c>
      <c r="T85" s="19">
        <v>0</v>
      </c>
    </row>
    <row r="86" spans="1:20" ht="22.5" customHeight="1" x14ac:dyDescent="0.25">
      <c r="A86" s="35">
        <v>75</v>
      </c>
      <c r="B86" s="18" t="s">
        <v>824</v>
      </c>
      <c r="C86" s="19">
        <f t="shared" si="4"/>
        <v>5413586.5099999998</v>
      </c>
      <c r="D86" s="19">
        <f t="shared" si="5"/>
        <v>2623546.7999999998</v>
      </c>
      <c r="E86" s="19">
        <v>0</v>
      </c>
      <c r="F86" s="19">
        <v>0</v>
      </c>
      <c r="G86" s="19">
        <v>1311773.3999999999</v>
      </c>
      <c r="H86" s="19">
        <v>1311773.3999999999</v>
      </c>
      <c r="I86" s="19">
        <v>0</v>
      </c>
      <c r="J86" s="20">
        <v>0</v>
      </c>
      <c r="K86" s="19">
        <v>0</v>
      </c>
      <c r="L86" s="19">
        <v>540057.71</v>
      </c>
      <c r="M86" s="19">
        <v>0</v>
      </c>
      <c r="N86" s="19">
        <v>2249982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</row>
    <row r="87" spans="1:20" ht="22.5" customHeight="1" x14ac:dyDescent="0.25">
      <c r="A87" s="35">
        <v>76</v>
      </c>
      <c r="B87" s="18" t="s">
        <v>823</v>
      </c>
      <c r="C87" s="19">
        <f t="shared" si="4"/>
        <v>824387.71</v>
      </c>
      <c r="D87" s="19">
        <f t="shared" si="5"/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20">
        <v>0</v>
      </c>
      <c r="K87" s="19">
        <v>0</v>
      </c>
      <c r="L87" s="19">
        <v>0</v>
      </c>
      <c r="M87" s="19">
        <v>0</v>
      </c>
      <c r="N87" s="19">
        <v>824387.71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</row>
    <row r="88" spans="1:20" ht="22.5" customHeight="1" x14ac:dyDescent="0.25">
      <c r="A88" s="35">
        <v>77</v>
      </c>
      <c r="B88" s="18" t="s">
        <v>825</v>
      </c>
      <c r="C88" s="19">
        <f t="shared" si="4"/>
        <v>2377661.3200000003</v>
      </c>
      <c r="D88" s="19">
        <f t="shared" si="5"/>
        <v>2017661.32</v>
      </c>
      <c r="E88" s="19">
        <v>2017661.32</v>
      </c>
      <c r="F88" s="19">
        <v>0</v>
      </c>
      <c r="G88" s="19">
        <v>0</v>
      </c>
      <c r="H88" s="19">
        <v>0</v>
      </c>
      <c r="I88" s="19">
        <v>0</v>
      </c>
      <c r="J88" s="20">
        <v>0</v>
      </c>
      <c r="K88" s="19">
        <v>0</v>
      </c>
      <c r="L88" s="19">
        <v>0</v>
      </c>
      <c r="M88" s="19">
        <v>0</v>
      </c>
      <c r="N88" s="19">
        <v>360000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</row>
    <row r="89" spans="1:20" ht="22.5" customHeight="1" x14ac:dyDescent="0.25">
      <c r="A89" s="35">
        <v>78</v>
      </c>
      <c r="B89" s="18" t="s">
        <v>827</v>
      </c>
      <c r="C89" s="19">
        <f t="shared" si="4"/>
        <v>2956534.8600000003</v>
      </c>
      <c r="D89" s="19">
        <f t="shared" si="5"/>
        <v>2956534.8600000003</v>
      </c>
      <c r="E89" s="19">
        <v>1698629.26</v>
      </c>
      <c r="F89" s="19">
        <v>0</v>
      </c>
      <c r="G89" s="19">
        <v>612120.4</v>
      </c>
      <c r="H89" s="19">
        <v>645785.19999999995</v>
      </c>
      <c r="I89" s="19">
        <v>0</v>
      </c>
      <c r="J89" s="20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</row>
    <row r="90" spans="1:20" ht="22.5" customHeight="1" x14ac:dyDescent="0.25">
      <c r="A90" s="35">
        <v>79</v>
      </c>
      <c r="B90" s="18" t="s">
        <v>950</v>
      </c>
      <c r="C90" s="19">
        <f t="shared" si="4"/>
        <v>2787387.33</v>
      </c>
      <c r="D90" s="19">
        <f t="shared" si="5"/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20">
        <v>1</v>
      </c>
      <c r="K90" s="19">
        <v>2722893.18</v>
      </c>
      <c r="L90" s="19">
        <v>0</v>
      </c>
      <c r="M90" s="19">
        <v>0</v>
      </c>
      <c r="N90" s="19">
        <v>0</v>
      </c>
      <c r="O90" s="19">
        <v>0</v>
      </c>
      <c r="P90" s="19">
        <v>64494.15</v>
      </c>
      <c r="Q90" s="19">
        <v>0</v>
      </c>
      <c r="R90" s="19">
        <v>0</v>
      </c>
      <c r="S90" s="19">
        <v>0</v>
      </c>
      <c r="T90" s="19">
        <v>0</v>
      </c>
    </row>
    <row r="91" spans="1:20" ht="22.5" customHeight="1" x14ac:dyDescent="0.25">
      <c r="A91" s="35">
        <v>80</v>
      </c>
      <c r="B91" s="18" t="s">
        <v>951</v>
      </c>
      <c r="C91" s="19">
        <f t="shared" si="4"/>
        <v>199585.87</v>
      </c>
      <c r="D91" s="19">
        <f t="shared" si="5"/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20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199585.87</v>
      </c>
      <c r="Q91" s="19">
        <v>0</v>
      </c>
      <c r="R91" s="19">
        <v>0</v>
      </c>
      <c r="S91" s="19">
        <v>0</v>
      </c>
      <c r="T91" s="19">
        <v>0</v>
      </c>
    </row>
    <row r="92" spans="1:20" ht="22.5" customHeight="1" x14ac:dyDescent="0.25">
      <c r="A92" s="35">
        <v>81</v>
      </c>
      <c r="B92" s="18" t="s">
        <v>826</v>
      </c>
      <c r="C92" s="19">
        <f t="shared" si="4"/>
        <v>2848299.78</v>
      </c>
      <c r="D92" s="19">
        <f t="shared" si="5"/>
        <v>2848299.78</v>
      </c>
      <c r="E92" s="19">
        <v>0</v>
      </c>
      <c r="F92" s="19">
        <v>0</v>
      </c>
      <c r="G92" s="19">
        <v>1802357.96</v>
      </c>
      <c r="H92" s="19">
        <v>1045941.82</v>
      </c>
      <c r="I92" s="19">
        <v>0</v>
      </c>
      <c r="J92" s="20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</row>
    <row r="93" spans="1:20" ht="22.5" customHeight="1" x14ac:dyDescent="0.25">
      <c r="A93" s="35">
        <v>82</v>
      </c>
      <c r="B93" s="18" t="s">
        <v>952</v>
      </c>
      <c r="C93" s="19">
        <f t="shared" si="4"/>
        <v>236824.57</v>
      </c>
      <c r="D93" s="19">
        <f t="shared" si="5"/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20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236824.57</v>
      </c>
      <c r="Q93" s="19">
        <v>0</v>
      </c>
      <c r="R93" s="19">
        <v>0</v>
      </c>
      <c r="S93" s="19">
        <v>0</v>
      </c>
      <c r="T93" s="19">
        <v>0</v>
      </c>
    </row>
    <row r="94" spans="1:20" ht="22.5" customHeight="1" x14ac:dyDescent="0.25">
      <c r="A94" s="35">
        <v>83</v>
      </c>
      <c r="B94" s="18" t="s">
        <v>953</v>
      </c>
      <c r="C94" s="19">
        <f t="shared" si="4"/>
        <v>12958955.9</v>
      </c>
      <c r="D94" s="19">
        <f t="shared" si="5"/>
        <v>4611449.24</v>
      </c>
      <c r="E94" s="19">
        <v>1985608.04</v>
      </c>
      <c r="F94" s="19">
        <v>2209564.7999999998</v>
      </c>
      <c r="G94" s="19">
        <v>0</v>
      </c>
      <c r="H94" s="19">
        <v>416276.4</v>
      </c>
      <c r="I94" s="19">
        <v>0</v>
      </c>
      <c r="J94" s="20">
        <v>0</v>
      </c>
      <c r="K94" s="19">
        <v>0</v>
      </c>
      <c r="L94" s="19">
        <v>5695960.7999999998</v>
      </c>
      <c r="M94" s="19">
        <v>0</v>
      </c>
      <c r="N94" s="19">
        <v>2520646.7999999998</v>
      </c>
      <c r="O94" s="19">
        <v>0</v>
      </c>
      <c r="P94" s="19">
        <v>130899.06</v>
      </c>
      <c r="Q94" s="19">
        <v>0</v>
      </c>
      <c r="R94" s="19">
        <v>0</v>
      </c>
      <c r="S94" s="19">
        <v>0</v>
      </c>
      <c r="T94" s="19">
        <v>0</v>
      </c>
    </row>
    <row r="95" spans="1:20" ht="22.5" customHeight="1" x14ac:dyDescent="0.25">
      <c r="A95" s="35">
        <v>84</v>
      </c>
      <c r="B95" s="18" t="s">
        <v>828</v>
      </c>
      <c r="C95" s="19">
        <f t="shared" si="4"/>
        <v>1872420.43</v>
      </c>
      <c r="D95" s="19">
        <f t="shared" si="5"/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20">
        <v>0</v>
      </c>
      <c r="K95" s="19">
        <v>0</v>
      </c>
      <c r="L95" s="19">
        <v>1872420.43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</row>
    <row r="96" spans="1:20" ht="22.5" customHeight="1" x14ac:dyDescent="0.25">
      <c r="A96" s="35">
        <v>85</v>
      </c>
      <c r="B96" s="18" t="s">
        <v>511</v>
      </c>
      <c r="C96" s="19">
        <f t="shared" si="4"/>
        <v>5473917.5999999996</v>
      </c>
      <c r="D96" s="19">
        <f t="shared" si="5"/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20">
        <v>0</v>
      </c>
      <c r="K96" s="19">
        <v>0</v>
      </c>
      <c r="L96" s="19">
        <v>0</v>
      </c>
      <c r="M96" s="19">
        <v>0</v>
      </c>
      <c r="N96" s="19">
        <v>5473917.5999999996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</row>
    <row r="97" spans="1:20" ht="22.5" customHeight="1" x14ac:dyDescent="0.25">
      <c r="A97" s="35">
        <v>86</v>
      </c>
      <c r="B97" s="18" t="s">
        <v>508</v>
      </c>
      <c r="C97" s="19">
        <f t="shared" si="4"/>
        <v>1046097.6</v>
      </c>
      <c r="D97" s="19">
        <f t="shared" si="5"/>
        <v>1046097.6</v>
      </c>
      <c r="E97" s="19">
        <v>1046097.6</v>
      </c>
      <c r="F97" s="19">
        <v>0</v>
      </c>
      <c r="G97" s="19">
        <v>0</v>
      </c>
      <c r="H97" s="19">
        <v>0</v>
      </c>
      <c r="I97" s="19">
        <v>0</v>
      </c>
      <c r="J97" s="20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</row>
    <row r="98" spans="1:20" ht="22.5" customHeight="1" x14ac:dyDescent="0.25">
      <c r="A98" s="35">
        <v>87</v>
      </c>
      <c r="B98" s="18" t="s">
        <v>97</v>
      </c>
      <c r="C98" s="19">
        <f t="shared" si="4"/>
        <v>14219807.6</v>
      </c>
      <c r="D98" s="19">
        <f t="shared" si="5"/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20">
        <v>0</v>
      </c>
      <c r="K98" s="19">
        <v>0</v>
      </c>
      <c r="L98" s="19">
        <v>14219807.6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</row>
    <row r="99" spans="1:20" ht="22.5" customHeight="1" x14ac:dyDescent="0.25">
      <c r="A99" s="35">
        <v>88</v>
      </c>
      <c r="B99" s="18" t="s">
        <v>512</v>
      </c>
      <c r="C99" s="19">
        <f t="shared" si="4"/>
        <v>4205890.8</v>
      </c>
      <c r="D99" s="19">
        <f t="shared" si="5"/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20">
        <v>0</v>
      </c>
      <c r="K99" s="19">
        <v>0</v>
      </c>
      <c r="L99" s="19">
        <v>4205890.8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</row>
    <row r="100" spans="1:20" ht="22.5" customHeight="1" x14ac:dyDescent="0.25">
      <c r="A100" s="35">
        <v>89</v>
      </c>
      <c r="B100" s="18" t="s">
        <v>954</v>
      </c>
      <c r="C100" s="19">
        <f t="shared" si="4"/>
        <v>567552.67000000004</v>
      </c>
      <c r="D100" s="19">
        <f t="shared" si="5"/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20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567552.67000000004</v>
      </c>
      <c r="Q100" s="19">
        <v>0</v>
      </c>
      <c r="R100" s="19">
        <v>0</v>
      </c>
      <c r="S100" s="19">
        <v>0</v>
      </c>
      <c r="T100" s="19">
        <v>0</v>
      </c>
    </row>
    <row r="101" spans="1:20" ht="22.5" customHeight="1" x14ac:dyDescent="0.25">
      <c r="A101" s="35">
        <v>90</v>
      </c>
      <c r="B101" s="18" t="s">
        <v>513</v>
      </c>
      <c r="C101" s="19">
        <f t="shared" si="4"/>
        <v>1482117.28</v>
      </c>
      <c r="D101" s="19">
        <f t="shared" si="5"/>
        <v>1482117.28</v>
      </c>
      <c r="E101" s="19">
        <v>0</v>
      </c>
      <c r="F101" s="19">
        <v>0</v>
      </c>
      <c r="G101" s="19">
        <v>1482117.28</v>
      </c>
      <c r="H101" s="19">
        <v>0</v>
      </c>
      <c r="I101" s="19">
        <v>0</v>
      </c>
      <c r="J101" s="20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</row>
    <row r="102" spans="1:20" ht="22.5" customHeight="1" x14ac:dyDescent="0.25">
      <c r="A102" s="35">
        <v>91</v>
      </c>
      <c r="B102" s="18" t="s">
        <v>955</v>
      </c>
      <c r="C102" s="19">
        <f t="shared" si="4"/>
        <v>275587.90999999997</v>
      </c>
      <c r="D102" s="19">
        <f t="shared" si="5"/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20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275587.90999999997</v>
      </c>
      <c r="Q102" s="19">
        <v>0</v>
      </c>
      <c r="R102" s="19">
        <v>0</v>
      </c>
      <c r="S102" s="19">
        <v>0</v>
      </c>
      <c r="T102" s="19">
        <v>0</v>
      </c>
    </row>
    <row r="103" spans="1:20" ht="22.5" customHeight="1" x14ac:dyDescent="0.25">
      <c r="A103" s="35">
        <v>92</v>
      </c>
      <c r="B103" s="18" t="s">
        <v>956</v>
      </c>
      <c r="C103" s="19">
        <f t="shared" si="4"/>
        <v>3919730.47</v>
      </c>
      <c r="D103" s="19">
        <f t="shared" si="5"/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20">
        <v>0</v>
      </c>
      <c r="K103" s="19">
        <v>0</v>
      </c>
      <c r="L103" s="19">
        <v>3590605.2</v>
      </c>
      <c r="M103" s="19">
        <v>0</v>
      </c>
      <c r="N103" s="19">
        <v>0</v>
      </c>
      <c r="O103" s="19">
        <v>0</v>
      </c>
      <c r="P103" s="19">
        <v>329125.27</v>
      </c>
      <c r="Q103" s="19">
        <v>0</v>
      </c>
      <c r="R103" s="19">
        <v>0</v>
      </c>
      <c r="S103" s="19">
        <v>0</v>
      </c>
      <c r="T103" s="19">
        <v>0</v>
      </c>
    </row>
    <row r="104" spans="1:20" ht="22.5" customHeight="1" x14ac:dyDescent="0.25">
      <c r="A104" s="35">
        <v>93</v>
      </c>
      <c r="B104" s="18" t="s">
        <v>957</v>
      </c>
      <c r="C104" s="19">
        <f t="shared" si="4"/>
        <v>269385.92</v>
      </c>
      <c r="D104" s="19">
        <f t="shared" si="5"/>
        <v>184716</v>
      </c>
      <c r="E104" s="19">
        <v>184716</v>
      </c>
      <c r="F104" s="19">
        <v>0</v>
      </c>
      <c r="G104" s="19">
        <v>0</v>
      </c>
      <c r="H104" s="19">
        <v>0</v>
      </c>
      <c r="I104" s="19">
        <v>0</v>
      </c>
      <c r="J104" s="20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84669.92</v>
      </c>
      <c r="Q104" s="19">
        <v>0</v>
      </c>
      <c r="R104" s="19">
        <v>0</v>
      </c>
      <c r="S104" s="19">
        <v>0</v>
      </c>
      <c r="T104" s="19">
        <v>0</v>
      </c>
    </row>
    <row r="105" spans="1:20" ht="22.5" customHeight="1" x14ac:dyDescent="0.25">
      <c r="A105" s="35">
        <v>94</v>
      </c>
      <c r="B105" s="18" t="s">
        <v>958</v>
      </c>
      <c r="C105" s="19">
        <f t="shared" si="4"/>
        <v>661879.47</v>
      </c>
      <c r="D105" s="19">
        <f t="shared" si="5"/>
        <v>458077.2</v>
      </c>
      <c r="E105" s="19">
        <v>458077.2</v>
      </c>
      <c r="F105" s="19">
        <v>0</v>
      </c>
      <c r="G105" s="19">
        <v>0</v>
      </c>
      <c r="H105" s="19">
        <v>0</v>
      </c>
      <c r="I105" s="19">
        <v>0</v>
      </c>
      <c r="J105" s="20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203802.27</v>
      </c>
      <c r="Q105" s="19">
        <v>0</v>
      </c>
      <c r="R105" s="19">
        <v>0</v>
      </c>
      <c r="S105" s="19">
        <v>0</v>
      </c>
      <c r="T105" s="19">
        <v>0</v>
      </c>
    </row>
    <row r="106" spans="1:20" ht="22.5" customHeight="1" x14ac:dyDescent="0.25">
      <c r="A106" s="35">
        <v>95</v>
      </c>
      <c r="B106" s="18" t="s">
        <v>514</v>
      </c>
      <c r="C106" s="19">
        <f t="shared" si="4"/>
        <v>3707041.36</v>
      </c>
      <c r="D106" s="19">
        <f t="shared" si="5"/>
        <v>3707041.36</v>
      </c>
      <c r="E106" s="19">
        <v>0</v>
      </c>
      <c r="F106" s="19">
        <v>0</v>
      </c>
      <c r="G106" s="19">
        <v>1513648.8</v>
      </c>
      <c r="H106" s="19">
        <v>776328</v>
      </c>
      <c r="I106" s="19">
        <v>1417064.56</v>
      </c>
      <c r="J106" s="20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</row>
    <row r="107" spans="1:20" ht="22.5" customHeight="1" x14ac:dyDescent="0.25">
      <c r="A107" s="35">
        <v>96</v>
      </c>
      <c r="B107" s="18" t="s">
        <v>279</v>
      </c>
      <c r="C107" s="19">
        <f t="shared" si="4"/>
        <v>96839.37</v>
      </c>
      <c r="D107" s="19">
        <f t="shared" si="5"/>
        <v>96839.37</v>
      </c>
      <c r="E107" s="19">
        <v>0</v>
      </c>
      <c r="F107" s="19">
        <v>0</v>
      </c>
      <c r="G107" s="19">
        <v>0</v>
      </c>
      <c r="H107" s="19">
        <v>0</v>
      </c>
      <c r="I107" s="19">
        <v>96839.37</v>
      </c>
      <c r="J107" s="20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</row>
    <row r="108" spans="1:20" ht="22.5" customHeight="1" x14ac:dyDescent="0.25">
      <c r="A108" s="35">
        <v>97</v>
      </c>
      <c r="B108" s="18" t="s">
        <v>598</v>
      </c>
      <c r="C108" s="19">
        <f t="shared" si="4"/>
        <v>5802392.0900000008</v>
      </c>
      <c r="D108" s="19">
        <f t="shared" si="5"/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20">
        <v>0</v>
      </c>
      <c r="K108" s="19">
        <v>0</v>
      </c>
      <c r="L108" s="19">
        <v>5641807.4400000004</v>
      </c>
      <c r="M108" s="19">
        <v>0</v>
      </c>
      <c r="N108" s="19">
        <v>0</v>
      </c>
      <c r="O108" s="19">
        <v>0</v>
      </c>
      <c r="P108" s="19">
        <v>160584.65</v>
      </c>
      <c r="Q108" s="19">
        <v>0</v>
      </c>
      <c r="R108" s="19">
        <v>0</v>
      </c>
      <c r="S108" s="19">
        <v>0</v>
      </c>
      <c r="T108" s="19">
        <v>0</v>
      </c>
    </row>
    <row r="109" spans="1:20" ht="22.5" customHeight="1" x14ac:dyDescent="0.25">
      <c r="A109" s="35">
        <v>98</v>
      </c>
      <c r="B109" s="18" t="s">
        <v>599</v>
      </c>
      <c r="C109" s="19">
        <f t="shared" si="4"/>
        <v>5567218.2400000002</v>
      </c>
      <c r="D109" s="19">
        <f t="shared" si="5"/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20">
        <v>0</v>
      </c>
      <c r="K109" s="19">
        <v>0</v>
      </c>
      <c r="L109" s="19">
        <v>5405565.7400000002</v>
      </c>
      <c r="M109" s="19">
        <v>0</v>
      </c>
      <c r="N109" s="19">
        <v>0</v>
      </c>
      <c r="O109" s="19">
        <v>0</v>
      </c>
      <c r="P109" s="19">
        <v>161652.5</v>
      </c>
      <c r="Q109" s="19">
        <v>0</v>
      </c>
      <c r="R109" s="19">
        <v>0</v>
      </c>
      <c r="S109" s="19">
        <v>0</v>
      </c>
      <c r="T109" s="19">
        <v>0</v>
      </c>
    </row>
    <row r="110" spans="1:20" ht="22.5" customHeight="1" x14ac:dyDescent="0.25">
      <c r="A110" s="35">
        <v>99</v>
      </c>
      <c r="B110" s="18" t="s">
        <v>830</v>
      </c>
      <c r="C110" s="19">
        <f t="shared" si="4"/>
        <v>2685005.41</v>
      </c>
      <c r="D110" s="19">
        <f t="shared" si="5"/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20">
        <v>0</v>
      </c>
      <c r="K110" s="19">
        <v>0</v>
      </c>
      <c r="L110" s="19">
        <v>2685005.41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</row>
    <row r="111" spans="1:20" ht="22.5" customHeight="1" x14ac:dyDescent="0.25">
      <c r="A111" s="35">
        <v>100</v>
      </c>
      <c r="B111" s="18" t="s">
        <v>84</v>
      </c>
      <c r="C111" s="19">
        <f t="shared" si="4"/>
        <v>57200.4</v>
      </c>
      <c r="D111" s="19">
        <f t="shared" si="5"/>
        <v>57200.4</v>
      </c>
      <c r="E111" s="19">
        <v>0</v>
      </c>
      <c r="F111" s="19">
        <v>0</v>
      </c>
      <c r="G111" s="19">
        <v>0</v>
      </c>
      <c r="H111" s="19">
        <v>57200.4</v>
      </c>
      <c r="I111" s="19">
        <v>0</v>
      </c>
      <c r="J111" s="20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</row>
    <row r="112" spans="1:20" ht="22.5" customHeight="1" x14ac:dyDescent="0.25">
      <c r="A112" s="35">
        <v>101</v>
      </c>
      <c r="B112" s="18" t="s">
        <v>829</v>
      </c>
      <c r="C112" s="19">
        <f t="shared" si="4"/>
        <v>854944</v>
      </c>
      <c r="D112" s="19">
        <f t="shared" si="5"/>
        <v>854944</v>
      </c>
      <c r="E112" s="19">
        <v>0</v>
      </c>
      <c r="F112" s="19">
        <v>0</v>
      </c>
      <c r="G112" s="19">
        <v>854944</v>
      </c>
      <c r="H112" s="19">
        <v>0</v>
      </c>
      <c r="I112" s="19">
        <v>0</v>
      </c>
      <c r="J112" s="20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</row>
    <row r="113" spans="1:20" ht="22.5" customHeight="1" x14ac:dyDescent="0.25">
      <c r="A113" s="35">
        <v>102</v>
      </c>
      <c r="B113" s="18" t="s">
        <v>959</v>
      </c>
      <c r="C113" s="19">
        <f t="shared" si="4"/>
        <v>100510.76</v>
      </c>
      <c r="D113" s="19">
        <f t="shared" si="5"/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20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100510.76</v>
      </c>
      <c r="Q113" s="19">
        <v>0</v>
      </c>
      <c r="R113" s="19">
        <v>0</v>
      </c>
      <c r="S113" s="19">
        <v>0</v>
      </c>
      <c r="T113" s="19">
        <v>0</v>
      </c>
    </row>
    <row r="114" spans="1:20" ht="22.5" customHeight="1" x14ac:dyDescent="0.25">
      <c r="A114" s="35">
        <v>103</v>
      </c>
      <c r="B114" s="18" t="s">
        <v>832</v>
      </c>
      <c r="C114" s="19">
        <f t="shared" si="4"/>
        <v>1590000</v>
      </c>
      <c r="D114" s="19">
        <f t="shared" si="5"/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20">
        <v>0</v>
      </c>
      <c r="K114" s="19">
        <v>0</v>
      </c>
      <c r="L114" s="19">
        <v>0</v>
      </c>
      <c r="M114" s="19">
        <v>0</v>
      </c>
      <c r="N114" s="19">
        <v>1590000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</row>
    <row r="115" spans="1:20" ht="22.5" customHeight="1" x14ac:dyDescent="0.25">
      <c r="A115" s="35">
        <v>104</v>
      </c>
      <c r="B115" s="18" t="s">
        <v>516</v>
      </c>
      <c r="C115" s="19">
        <f t="shared" si="4"/>
        <v>1381798.8</v>
      </c>
      <c r="D115" s="19">
        <f t="shared" si="5"/>
        <v>1381798.8</v>
      </c>
      <c r="E115" s="19">
        <v>0</v>
      </c>
      <c r="F115" s="19">
        <v>1381798.8</v>
      </c>
      <c r="G115" s="19">
        <v>0</v>
      </c>
      <c r="H115" s="19">
        <v>0</v>
      </c>
      <c r="I115" s="19">
        <v>0</v>
      </c>
      <c r="J115" s="20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</row>
    <row r="116" spans="1:20" ht="22.5" customHeight="1" x14ac:dyDescent="0.25">
      <c r="A116" s="35">
        <v>105</v>
      </c>
      <c r="B116" s="18" t="s">
        <v>833</v>
      </c>
      <c r="C116" s="19">
        <f t="shared" si="4"/>
        <v>2580769.2800000003</v>
      </c>
      <c r="D116" s="19">
        <f t="shared" si="5"/>
        <v>2580769.2800000003</v>
      </c>
      <c r="E116" s="19">
        <v>0</v>
      </c>
      <c r="F116" s="19">
        <v>1807426.75</v>
      </c>
      <c r="G116" s="19">
        <v>0</v>
      </c>
      <c r="H116" s="19">
        <v>773342.53</v>
      </c>
      <c r="I116" s="19">
        <v>0</v>
      </c>
      <c r="J116" s="20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</row>
    <row r="117" spans="1:20" ht="22.5" customHeight="1" x14ac:dyDescent="0.25">
      <c r="A117" s="35">
        <v>106</v>
      </c>
      <c r="B117" s="18" t="s">
        <v>960</v>
      </c>
      <c r="C117" s="19">
        <f t="shared" si="4"/>
        <v>3364687.96</v>
      </c>
      <c r="D117" s="19">
        <f t="shared" si="5"/>
        <v>486307.8</v>
      </c>
      <c r="E117" s="19">
        <v>486307.8</v>
      </c>
      <c r="F117" s="19">
        <v>0</v>
      </c>
      <c r="G117" s="19">
        <v>0</v>
      </c>
      <c r="H117" s="19">
        <v>0</v>
      </c>
      <c r="I117" s="19">
        <v>0</v>
      </c>
      <c r="J117" s="20">
        <v>0</v>
      </c>
      <c r="K117" s="19">
        <v>0</v>
      </c>
      <c r="L117" s="19">
        <v>0</v>
      </c>
      <c r="M117" s="19">
        <v>0</v>
      </c>
      <c r="N117" s="19">
        <v>2725928.4</v>
      </c>
      <c r="O117" s="19">
        <v>0</v>
      </c>
      <c r="P117" s="19">
        <v>152451.76</v>
      </c>
      <c r="Q117" s="19">
        <v>0</v>
      </c>
      <c r="R117" s="19">
        <v>0</v>
      </c>
      <c r="S117" s="19">
        <v>0</v>
      </c>
      <c r="T117" s="19">
        <v>0</v>
      </c>
    </row>
    <row r="118" spans="1:20" ht="22.5" customHeight="1" x14ac:dyDescent="0.25">
      <c r="A118" s="35">
        <v>107</v>
      </c>
      <c r="B118" s="18" t="s">
        <v>961</v>
      </c>
      <c r="C118" s="19">
        <f t="shared" si="4"/>
        <v>5976181.0099999998</v>
      </c>
      <c r="D118" s="19">
        <f t="shared" si="5"/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20">
        <v>0</v>
      </c>
      <c r="K118" s="19">
        <v>0</v>
      </c>
      <c r="L118" s="19">
        <v>5800630.6799999997</v>
      </c>
      <c r="M118" s="19">
        <v>0</v>
      </c>
      <c r="N118" s="19">
        <v>0</v>
      </c>
      <c r="O118" s="19">
        <v>0</v>
      </c>
      <c r="P118" s="19">
        <v>175550.33</v>
      </c>
      <c r="Q118" s="19">
        <v>0</v>
      </c>
      <c r="R118" s="19">
        <v>0</v>
      </c>
      <c r="S118" s="19">
        <v>0</v>
      </c>
      <c r="T118" s="19">
        <v>0</v>
      </c>
    </row>
    <row r="119" spans="1:20" ht="22.5" customHeight="1" x14ac:dyDescent="0.25">
      <c r="A119" s="35">
        <v>108</v>
      </c>
      <c r="B119" s="18" t="s">
        <v>962</v>
      </c>
      <c r="C119" s="19">
        <f t="shared" si="4"/>
        <v>100963.26</v>
      </c>
      <c r="D119" s="19">
        <f t="shared" si="5"/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20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100963.26</v>
      </c>
      <c r="Q119" s="19">
        <v>0</v>
      </c>
      <c r="R119" s="19">
        <v>0</v>
      </c>
      <c r="S119" s="19">
        <v>0</v>
      </c>
      <c r="T119" s="19">
        <v>0</v>
      </c>
    </row>
    <row r="120" spans="1:20" ht="22.5" customHeight="1" x14ac:dyDescent="0.25">
      <c r="A120" s="35">
        <v>109</v>
      </c>
      <c r="B120" s="18" t="s">
        <v>835</v>
      </c>
      <c r="C120" s="19">
        <f t="shared" si="4"/>
        <v>2685005.41</v>
      </c>
      <c r="D120" s="19">
        <f t="shared" si="5"/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20">
        <v>0</v>
      </c>
      <c r="K120" s="19">
        <v>0</v>
      </c>
      <c r="L120" s="19">
        <v>2685005.41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</row>
    <row r="121" spans="1:20" ht="22.5" customHeight="1" x14ac:dyDescent="0.25">
      <c r="A121" s="35">
        <v>110</v>
      </c>
      <c r="B121" s="18" t="s">
        <v>834</v>
      </c>
      <c r="C121" s="19">
        <f t="shared" si="4"/>
        <v>1564928.96</v>
      </c>
      <c r="D121" s="19">
        <f t="shared" si="5"/>
        <v>1564928.96</v>
      </c>
      <c r="E121" s="19">
        <v>0</v>
      </c>
      <c r="F121" s="19">
        <v>1564928.96</v>
      </c>
      <c r="G121" s="19">
        <v>0</v>
      </c>
      <c r="H121" s="19">
        <v>0</v>
      </c>
      <c r="I121" s="19">
        <v>0</v>
      </c>
      <c r="J121" s="20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</row>
    <row r="122" spans="1:20" ht="22.5" customHeight="1" x14ac:dyDescent="0.25">
      <c r="A122" s="35">
        <v>111</v>
      </c>
      <c r="B122" s="18" t="s">
        <v>518</v>
      </c>
      <c r="C122" s="19">
        <f t="shared" si="4"/>
        <v>3791240.85</v>
      </c>
      <c r="D122" s="19">
        <f t="shared" si="5"/>
        <v>3791240.85</v>
      </c>
      <c r="E122" s="19">
        <v>0</v>
      </c>
      <c r="F122" s="19">
        <v>3423842.85</v>
      </c>
      <c r="G122" s="19">
        <v>0</v>
      </c>
      <c r="H122" s="19">
        <v>0</v>
      </c>
      <c r="I122" s="19">
        <v>367398</v>
      </c>
      <c r="J122" s="20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</row>
    <row r="123" spans="1:20" ht="22.5" customHeight="1" x14ac:dyDescent="0.25">
      <c r="A123" s="35">
        <v>112</v>
      </c>
      <c r="B123" s="18" t="s">
        <v>963</v>
      </c>
      <c r="C123" s="19">
        <f t="shared" si="4"/>
        <v>981848.31</v>
      </c>
      <c r="D123" s="19">
        <f t="shared" si="5"/>
        <v>552603.6</v>
      </c>
      <c r="E123" s="19">
        <v>0</v>
      </c>
      <c r="F123" s="19">
        <v>0</v>
      </c>
      <c r="G123" s="19">
        <v>552603.6</v>
      </c>
      <c r="H123" s="19">
        <v>0</v>
      </c>
      <c r="I123" s="19">
        <v>0</v>
      </c>
      <c r="J123" s="20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429244.71</v>
      </c>
      <c r="Q123" s="19">
        <v>0</v>
      </c>
      <c r="R123" s="19">
        <v>0</v>
      </c>
      <c r="S123" s="19">
        <v>0</v>
      </c>
      <c r="T123" s="19">
        <v>0</v>
      </c>
    </row>
    <row r="124" spans="1:20" ht="22.5" customHeight="1" x14ac:dyDescent="0.25">
      <c r="A124" s="35">
        <v>113</v>
      </c>
      <c r="B124" s="18" t="s">
        <v>836</v>
      </c>
      <c r="C124" s="19">
        <f t="shared" si="4"/>
        <v>1876430</v>
      </c>
      <c r="D124" s="19">
        <f t="shared" si="5"/>
        <v>1876430</v>
      </c>
      <c r="E124" s="19">
        <v>1876430</v>
      </c>
      <c r="F124" s="19">
        <v>0</v>
      </c>
      <c r="G124" s="19">
        <v>0</v>
      </c>
      <c r="H124" s="19">
        <v>0</v>
      </c>
      <c r="I124" s="19">
        <v>0</v>
      </c>
      <c r="J124" s="20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</row>
    <row r="125" spans="1:20" ht="22.5" customHeight="1" x14ac:dyDescent="0.25">
      <c r="A125" s="35">
        <v>114</v>
      </c>
      <c r="B125" s="18" t="s">
        <v>837</v>
      </c>
      <c r="C125" s="19">
        <f t="shared" si="4"/>
        <v>485520</v>
      </c>
      <c r="D125" s="19">
        <f t="shared" si="5"/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20">
        <v>0</v>
      </c>
      <c r="K125" s="19">
        <v>0</v>
      </c>
      <c r="L125" s="19">
        <v>0</v>
      </c>
      <c r="M125" s="19">
        <v>0</v>
      </c>
      <c r="N125" s="19">
        <v>485520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</row>
    <row r="126" spans="1:20" ht="22.5" customHeight="1" x14ac:dyDescent="0.25">
      <c r="A126" s="35">
        <v>115</v>
      </c>
      <c r="B126" s="18" t="s">
        <v>82</v>
      </c>
      <c r="C126" s="19">
        <f t="shared" si="4"/>
        <v>1256269.2</v>
      </c>
      <c r="D126" s="19">
        <f t="shared" si="5"/>
        <v>1256269.2</v>
      </c>
      <c r="E126" s="19">
        <v>1256269.2</v>
      </c>
      <c r="F126" s="19">
        <v>0</v>
      </c>
      <c r="G126" s="19">
        <v>0</v>
      </c>
      <c r="H126" s="19">
        <v>0</v>
      </c>
      <c r="I126" s="19">
        <v>0</v>
      </c>
      <c r="J126" s="20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</row>
    <row r="127" spans="1:20" ht="22.5" customHeight="1" x14ac:dyDescent="0.25">
      <c r="A127" s="35">
        <v>116</v>
      </c>
      <c r="B127" s="18" t="s">
        <v>838</v>
      </c>
      <c r="C127" s="19">
        <f t="shared" si="4"/>
        <v>1500000</v>
      </c>
      <c r="D127" s="19">
        <f t="shared" si="5"/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20">
        <v>0</v>
      </c>
      <c r="K127" s="19">
        <v>0</v>
      </c>
      <c r="L127" s="19">
        <v>0</v>
      </c>
      <c r="M127" s="19">
        <v>600000</v>
      </c>
      <c r="N127" s="19">
        <v>900000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</row>
    <row r="128" spans="1:20" ht="22.5" customHeight="1" x14ac:dyDescent="0.25">
      <c r="A128" s="35">
        <v>117</v>
      </c>
      <c r="B128" s="18" t="s">
        <v>964</v>
      </c>
      <c r="C128" s="19">
        <f t="shared" si="4"/>
        <v>6575094.3899999997</v>
      </c>
      <c r="D128" s="19">
        <f t="shared" si="5"/>
        <v>6233577.5999999996</v>
      </c>
      <c r="E128" s="19">
        <v>0</v>
      </c>
      <c r="F128" s="19">
        <v>6233577.5999999996</v>
      </c>
      <c r="G128" s="19">
        <v>0</v>
      </c>
      <c r="H128" s="19">
        <v>0</v>
      </c>
      <c r="I128" s="19">
        <v>0</v>
      </c>
      <c r="J128" s="20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341516.79</v>
      </c>
      <c r="Q128" s="19">
        <v>0</v>
      </c>
      <c r="R128" s="19">
        <v>0</v>
      </c>
      <c r="S128" s="19">
        <v>0</v>
      </c>
      <c r="T128" s="19">
        <v>0</v>
      </c>
    </row>
    <row r="129" spans="1:20" ht="22.5" customHeight="1" x14ac:dyDescent="0.25">
      <c r="A129" s="35">
        <v>118</v>
      </c>
      <c r="B129" s="18" t="s">
        <v>965</v>
      </c>
      <c r="C129" s="19">
        <f t="shared" si="4"/>
        <v>195021.44</v>
      </c>
      <c r="D129" s="19">
        <f t="shared" si="5"/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20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195021.44</v>
      </c>
      <c r="Q129" s="19">
        <v>0</v>
      </c>
      <c r="R129" s="19">
        <v>0</v>
      </c>
      <c r="S129" s="19">
        <v>0</v>
      </c>
      <c r="T129" s="19">
        <v>0</v>
      </c>
    </row>
    <row r="130" spans="1:20" ht="22.5" customHeight="1" x14ac:dyDescent="0.25">
      <c r="A130" s="35">
        <v>119</v>
      </c>
      <c r="B130" s="18" t="s">
        <v>839</v>
      </c>
      <c r="C130" s="19">
        <f t="shared" si="4"/>
        <v>548612.81000000006</v>
      </c>
      <c r="D130" s="19">
        <f t="shared" si="5"/>
        <v>548612.81000000006</v>
      </c>
      <c r="E130" s="19">
        <v>0</v>
      </c>
      <c r="F130" s="19">
        <v>548612.81000000006</v>
      </c>
      <c r="G130" s="19">
        <v>0</v>
      </c>
      <c r="H130" s="19">
        <v>0</v>
      </c>
      <c r="I130" s="19">
        <v>0</v>
      </c>
      <c r="J130" s="20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</row>
    <row r="131" spans="1:20" ht="22.5" customHeight="1" x14ac:dyDescent="0.25">
      <c r="A131" s="35">
        <v>120</v>
      </c>
      <c r="B131" s="18" t="s">
        <v>534</v>
      </c>
      <c r="C131" s="19">
        <f t="shared" si="4"/>
        <v>7401997.2000000002</v>
      </c>
      <c r="D131" s="19">
        <f t="shared" si="5"/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20">
        <v>0</v>
      </c>
      <c r="K131" s="19">
        <v>0</v>
      </c>
      <c r="L131" s="19">
        <v>7401997.2000000002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</row>
    <row r="132" spans="1:20" ht="22.5" customHeight="1" x14ac:dyDescent="0.25">
      <c r="A132" s="35">
        <v>121</v>
      </c>
      <c r="B132" s="18" t="s">
        <v>602</v>
      </c>
      <c r="C132" s="19">
        <f t="shared" si="4"/>
        <v>10371668.4</v>
      </c>
      <c r="D132" s="19">
        <f t="shared" si="5"/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20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10371668.4</v>
      </c>
      <c r="T132" s="19">
        <v>0</v>
      </c>
    </row>
    <row r="133" spans="1:20" ht="22.5" customHeight="1" x14ac:dyDescent="0.25">
      <c r="A133" s="35">
        <v>122</v>
      </c>
      <c r="B133" s="18" t="s">
        <v>840</v>
      </c>
      <c r="C133" s="19">
        <f t="shared" si="4"/>
        <v>2903566</v>
      </c>
      <c r="D133" s="19">
        <f t="shared" si="5"/>
        <v>2200066</v>
      </c>
      <c r="E133" s="19">
        <v>2200066</v>
      </c>
      <c r="F133" s="19">
        <v>0</v>
      </c>
      <c r="G133" s="19">
        <v>0</v>
      </c>
      <c r="H133" s="19">
        <v>0</v>
      </c>
      <c r="I133" s="19">
        <v>0</v>
      </c>
      <c r="J133" s="20">
        <v>0</v>
      </c>
      <c r="K133" s="19">
        <v>0</v>
      </c>
      <c r="L133" s="19">
        <v>0</v>
      </c>
      <c r="M133" s="19">
        <v>0</v>
      </c>
      <c r="N133" s="19">
        <v>703500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</row>
    <row r="134" spans="1:20" ht="22.5" customHeight="1" x14ac:dyDescent="0.25">
      <c r="A134" s="35">
        <v>123</v>
      </c>
      <c r="B134" s="18" t="s">
        <v>966</v>
      </c>
      <c r="C134" s="19">
        <f t="shared" si="4"/>
        <v>854170.67</v>
      </c>
      <c r="D134" s="19">
        <f t="shared" si="5"/>
        <v>658673.68000000005</v>
      </c>
      <c r="E134" s="19">
        <v>0</v>
      </c>
      <c r="F134" s="19">
        <v>0</v>
      </c>
      <c r="G134" s="19">
        <v>411740.15</v>
      </c>
      <c r="H134" s="19">
        <v>246933.53</v>
      </c>
      <c r="I134" s="19">
        <v>0</v>
      </c>
      <c r="J134" s="20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195496.99</v>
      </c>
      <c r="Q134" s="19">
        <v>0</v>
      </c>
      <c r="R134" s="19">
        <v>0</v>
      </c>
      <c r="S134" s="19">
        <v>0</v>
      </c>
      <c r="T134" s="19">
        <v>0</v>
      </c>
    </row>
    <row r="135" spans="1:20" ht="22.5" customHeight="1" x14ac:dyDescent="0.25">
      <c r="A135" s="35">
        <v>124</v>
      </c>
      <c r="B135" s="18" t="s">
        <v>841</v>
      </c>
      <c r="C135" s="19">
        <f t="shared" si="4"/>
        <v>549206.63</v>
      </c>
      <c r="D135" s="19">
        <f t="shared" si="5"/>
        <v>549206.63</v>
      </c>
      <c r="E135" s="19">
        <v>0</v>
      </c>
      <c r="F135" s="19">
        <v>0</v>
      </c>
      <c r="G135" s="19">
        <v>0</v>
      </c>
      <c r="H135" s="19">
        <v>0</v>
      </c>
      <c r="I135" s="19">
        <v>549206.63</v>
      </c>
      <c r="J135" s="20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</row>
    <row r="136" spans="1:20" ht="22.5" customHeight="1" x14ac:dyDescent="0.25">
      <c r="A136" s="35">
        <v>125</v>
      </c>
      <c r="B136" s="18" t="s">
        <v>842</v>
      </c>
      <c r="C136" s="19">
        <f t="shared" si="4"/>
        <v>4100708.0300000003</v>
      </c>
      <c r="D136" s="19">
        <f t="shared" si="5"/>
        <v>4100708.0300000003</v>
      </c>
      <c r="E136" s="19">
        <v>0</v>
      </c>
      <c r="F136" s="19">
        <v>0</v>
      </c>
      <c r="G136" s="19">
        <v>2383878.89</v>
      </c>
      <c r="H136" s="19">
        <v>1716829.14</v>
      </c>
      <c r="I136" s="19">
        <v>0</v>
      </c>
      <c r="J136" s="20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</row>
    <row r="137" spans="1:20" ht="22.5" customHeight="1" x14ac:dyDescent="0.25">
      <c r="A137" s="35">
        <v>126</v>
      </c>
      <c r="B137" s="18" t="s">
        <v>844</v>
      </c>
      <c r="C137" s="19">
        <f t="shared" si="4"/>
        <v>1882864.8</v>
      </c>
      <c r="D137" s="19">
        <f t="shared" si="5"/>
        <v>1882864.8</v>
      </c>
      <c r="E137" s="19">
        <v>0</v>
      </c>
      <c r="F137" s="19">
        <v>1882864.8</v>
      </c>
      <c r="G137" s="19">
        <v>0</v>
      </c>
      <c r="H137" s="19">
        <v>0</v>
      </c>
      <c r="I137" s="19">
        <v>0</v>
      </c>
      <c r="J137" s="20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</row>
    <row r="138" spans="1:20" ht="22.5" customHeight="1" x14ac:dyDescent="0.25">
      <c r="A138" s="35">
        <v>127</v>
      </c>
      <c r="B138" s="18" t="s">
        <v>845</v>
      </c>
      <c r="C138" s="19">
        <f t="shared" si="4"/>
        <v>2945897.4</v>
      </c>
      <c r="D138" s="19">
        <f t="shared" si="5"/>
        <v>2945897.4</v>
      </c>
      <c r="E138" s="19">
        <v>0</v>
      </c>
      <c r="F138" s="19">
        <v>1552764.2</v>
      </c>
      <c r="G138" s="19">
        <v>867983.2</v>
      </c>
      <c r="H138" s="19">
        <v>525150</v>
      </c>
      <c r="I138" s="19">
        <v>0</v>
      </c>
      <c r="J138" s="20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</row>
    <row r="139" spans="1:20" ht="22.5" customHeight="1" x14ac:dyDescent="0.25">
      <c r="A139" s="35">
        <v>128</v>
      </c>
      <c r="B139" s="18" t="s">
        <v>535</v>
      </c>
      <c r="C139" s="19">
        <f t="shared" si="4"/>
        <v>3088040.65</v>
      </c>
      <c r="D139" s="19">
        <f t="shared" si="5"/>
        <v>3088040.65</v>
      </c>
      <c r="E139" s="19">
        <v>0</v>
      </c>
      <c r="F139" s="19">
        <v>1009088.4</v>
      </c>
      <c r="G139" s="19">
        <v>1177800.53</v>
      </c>
      <c r="H139" s="19">
        <v>226923.34</v>
      </c>
      <c r="I139" s="19">
        <v>674228.38</v>
      </c>
      <c r="J139" s="20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</row>
    <row r="140" spans="1:20" ht="22.5" customHeight="1" x14ac:dyDescent="0.25">
      <c r="A140" s="35">
        <v>129</v>
      </c>
      <c r="B140" s="18" t="s">
        <v>843</v>
      </c>
      <c r="C140" s="19">
        <f t="shared" si="4"/>
        <v>8443293.3900000006</v>
      </c>
      <c r="D140" s="19">
        <f t="shared" si="5"/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20">
        <v>0</v>
      </c>
      <c r="K140" s="19">
        <v>0</v>
      </c>
      <c r="L140" s="19">
        <v>8443293.3900000006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</row>
    <row r="141" spans="1:20" ht="22.5" customHeight="1" x14ac:dyDescent="0.25">
      <c r="A141" s="35">
        <v>130</v>
      </c>
      <c r="B141" s="18" t="s">
        <v>967</v>
      </c>
      <c r="C141" s="19">
        <f t="shared" ref="C141:C165" si="6">D141+K141+L141+M141+N141+O141+P141+Q141+R141+S141+T141</f>
        <v>4328982.4000000004</v>
      </c>
      <c r="D141" s="19">
        <f t="shared" ref="D141:D165" si="7">SUM(E141:I141)</f>
        <v>4027076.4</v>
      </c>
      <c r="E141" s="19">
        <v>0</v>
      </c>
      <c r="F141" s="19">
        <v>4027076.4</v>
      </c>
      <c r="G141" s="19">
        <v>0</v>
      </c>
      <c r="H141" s="19">
        <v>0</v>
      </c>
      <c r="I141" s="19">
        <v>0</v>
      </c>
      <c r="J141" s="20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301906</v>
      </c>
      <c r="Q141" s="19">
        <v>0</v>
      </c>
      <c r="R141" s="19">
        <v>0</v>
      </c>
      <c r="S141" s="19">
        <v>0</v>
      </c>
      <c r="T141" s="19">
        <v>0</v>
      </c>
    </row>
    <row r="142" spans="1:20" ht="22.5" customHeight="1" x14ac:dyDescent="0.25">
      <c r="A142" s="35">
        <v>131</v>
      </c>
      <c r="B142" s="18" t="s">
        <v>968</v>
      </c>
      <c r="C142" s="19">
        <f t="shared" si="6"/>
        <v>981961.08000000007</v>
      </c>
      <c r="D142" s="19">
        <f t="shared" si="7"/>
        <v>113084.4</v>
      </c>
      <c r="E142" s="19">
        <v>0</v>
      </c>
      <c r="F142" s="19">
        <v>0</v>
      </c>
      <c r="G142" s="19">
        <v>0</v>
      </c>
      <c r="H142" s="19">
        <v>113084.4</v>
      </c>
      <c r="I142" s="19">
        <v>0</v>
      </c>
      <c r="J142" s="20">
        <v>0</v>
      </c>
      <c r="K142" s="19">
        <v>0</v>
      </c>
      <c r="L142" s="19">
        <v>687162</v>
      </c>
      <c r="M142" s="19">
        <v>0</v>
      </c>
      <c r="N142" s="19">
        <v>0</v>
      </c>
      <c r="O142" s="19">
        <v>0</v>
      </c>
      <c r="P142" s="19">
        <v>181714.68</v>
      </c>
      <c r="Q142" s="19">
        <v>0</v>
      </c>
      <c r="R142" s="19">
        <v>0</v>
      </c>
      <c r="S142" s="19">
        <v>0</v>
      </c>
      <c r="T142" s="19">
        <v>0</v>
      </c>
    </row>
    <row r="143" spans="1:20" ht="22.5" customHeight="1" x14ac:dyDescent="0.25">
      <c r="A143" s="35">
        <v>132</v>
      </c>
      <c r="B143" s="18" t="s">
        <v>521</v>
      </c>
      <c r="C143" s="19">
        <f t="shared" si="6"/>
        <v>5353014</v>
      </c>
      <c r="D143" s="19">
        <f t="shared" si="7"/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20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5353014</v>
      </c>
      <c r="T143" s="19">
        <v>0</v>
      </c>
    </row>
    <row r="144" spans="1:20" ht="22.5" customHeight="1" x14ac:dyDescent="0.25">
      <c r="A144" s="35">
        <v>133</v>
      </c>
      <c r="B144" s="18" t="s">
        <v>846</v>
      </c>
      <c r="C144" s="19">
        <f t="shared" si="6"/>
        <v>223962</v>
      </c>
      <c r="D144" s="19">
        <f t="shared" si="7"/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20">
        <v>0</v>
      </c>
      <c r="K144" s="19">
        <v>0</v>
      </c>
      <c r="L144" s="19">
        <v>0</v>
      </c>
      <c r="M144" s="19">
        <v>0</v>
      </c>
      <c r="N144" s="19">
        <v>223962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</row>
    <row r="145" spans="1:20" ht="22.5" customHeight="1" x14ac:dyDescent="0.25">
      <c r="A145" s="35">
        <v>134</v>
      </c>
      <c r="B145" s="18" t="s">
        <v>847</v>
      </c>
      <c r="C145" s="19">
        <f t="shared" si="6"/>
        <v>1403927</v>
      </c>
      <c r="D145" s="19">
        <f t="shared" si="7"/>
        <v>1050208</v>
      </c>
      <c r="E145" s="19">
        <v>0</v>
      </c>
      <c r="F145" s="19">
        <v>517761</v>
      </c>
      <c r="G145" s="19">
        <v>532447</v>
      </c>
      <c r="H145" s="19">
        <v>0</v>
      </c>
      <c r="I145" s="19">
        <v>0</v>
      </c>
      <c r="J145" s="20">
        <v>0</v>
      </c>
      <c r="K145" s="19">
        <v>0</v>
      </c>
      <c r="L145" s="19">
        <v>0</v>
      </c>
      <c r="M145" s="19">
        <v>0</v>
      </c>
      <c r="N145" s="19">
        <v>353719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</row>
    <row r="146" spans="1:20" ht="21" customHeight="1" x14ac:dyDescent="0.25">
      <c r="A146" s="35">
        <v>135</v>
      </c>
      <c r="B146" s="18" t="s">
        <v>969</v>
      </c>
      <c r="C146" s="19">
        <f t="shared" si="6"/>
        <v>695817.26</v>
      </c>
      <c r="D146" s="19">
        <f t="shared" si="7"/>
        <v>433615.2</v>
      </c>
      <c r="E146" s="19">
        <v>0</v>
      </c>
      <c r="F146" s="19">
        <v>0</v>
      </c>
      <c r="G146" s="19">
        <v>433615.2</v>
      </c>
      <c r="H146" s="19">
        <v>0</v>
      </c>
      <c r="I146" s="19">
        <v>0</v>
      </c>
      <c r="J146" s="20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262202.06</v>
      </c>
      <c r="Q146" s="19">
        <v>0</v>
      </c>
      <c r="R146" s="19">
        <v>0</v>
      </c>
      <c r="S146" s="19">
        <v>0</v>
      </c>
      <c r="T146" s="19">
        <v>0</v>
      </c>
    </row>
    <row r="147" spans="1:20" ht="21.75" customHeight="1" x14ac:dyDescent="0.25">
      <c r="A147" s="35">
        <v>136</v>
      </c>
      <c r="B147" s="18" t="s">
        <v>523</v>
      </c>
      <c r="C147" s="19">
        <f t="shared" si="6"/>
        <v>6643239.7999999998</v>
      </c>
      <c r="D147" s="19">
        <f t="shared" si="7"/>
        <v>6643239.7999999998</v>
      </c>
      <c r="E147" s="19">
        <v>0</v>
      </c>
      <c r="F147" s="19">
        <v>3650800.8</v>
      </c>
      <c r="G147" s="19">
        <v>1002050.4</v>
      </c>
      <c r="H147" s="19">
        <v>803535.6</v>
      </c>
      <c r="I147" s="19">
        <v>1186853</v>
      </c>
      <c r="J147" s="20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</row>
    <row r="148" spans="1:20" ht="21.75" customHeight="1" x14ac:dyDescent="0.25">
      <c r="A148" s="35">
        <v>137</v>
      </c>
      <c r="B148" s="18" t="s">
        <v>277</v>
      </c>
      <c r="C148" s="19">
        <f t="shared" si="6"/>
        <v>17299260</v>
      </c>
      <c r="D148" s="19">
        <f t="shared" si="7"/>
        <v>17299260</v>
      </c>
      <c r="E148" s="19">
        <v>0</v>
      </c>
      <c r="F148" s="19">
        <v>11463621.6</v>
      </c>
      <c r="G148" s="19">
        <v>3389137.2</v>
      </c>
      <c r="H148" s="19">
        <v>1161217.2</v>
      </c>
      <c r="I148" s="19">
        <v>1285284</v>
      </c>
      <c r="J148" s="20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</row>
    <row r="149" spans="1:20" ht="22.5" customHeight="1" x14ac:dyDescent="0.25">
      <c r="A149" s="35">
        <v>138</v>
      </c>
      <c r="B149" s="18" t="s">
        <v>851</v>
      </c>
      <c r="C149" s="19">
        <f t="shared" si="6"/>
        <v>466343.35</v>
      </c>
      <c r="D149" s="19">
        <f t="shared" si="7"/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20">
        <v>0</v>
      </c>
      <c r="K149" s="19">
        <v>0</v>
      </c>
      <c r="L149" s="19">
        <v>466343.35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</row>
    <row r="150" spans="1:20" ht="21" customHeight="1" x14ac:dyDescent="0.25">
      <c r="A150" s="35">
        <v>139</v>
      </c>
      <c r="B150" s="18" t="s">
        <v>848</v>
      </c>
      <c r="C150" s="19">
        <f t="shared" si="6"/>
        <v>3511165.37</v>
      </c>
      <c r="D150" s="19">
        <f t="shared" si="7"/>
        <v>3511165.37</v>
      </c>
      <c r="E150" s="19">
        <v>0</v>
      </c>
      <c r="F150" s="19">
        <v>0</v>
      </c>
      <c r="G150" s="19">
        <v>1326627.04</v>
      </c>
      <c r="H150" s="19">
        <v>2184538.33</v>
      </c>
      <c r="I150" s="19">
        <v>0</v>
      </c>
      <c r="J150" s="20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</row>
    <row r="151" spans="1:20" ht="22.5" customHeight="1" x14ac:dyDescent="0.25">
      <c r="A151" s="35">
        <v>140</v>
      </c>
      <c r="B151" s="18" t="s">
        <v>524</v>
      </c>
      <c r="C151" s="19">
        <f t="shared" si="6"/>
        <v>416811.6</v>
      </c>
      <c r="D151" s="19">
        <f t="shared" si="7"/>
        <v>416811.6</v>
      </c>
      <c r="E151" s="19">
        <v>0</v>
      </c>
      <c r="F151" s="19">
        <v>0</v>
      </c>
      <c r="G151" s="19">
        <v>0</v>
      </c>
      <c r="H151" s="19">
        <v>153627.6</v>
      </c>
      <c r="I151" s="19">
        <v>263184</v>
      </c>
      <c r="J151" s="20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</row>
    <row r="152" spans="1:20" ht="26.25" customHeight="1" x14ac:dyDescent="0.25">
      <c r="A152" s="35">
        <v>141</v>
      </c>
      <c r="B152" s="18" t="s">
        <v>320</v>
      </c>
      <c r="C152" s="19">
        <f t="shared" si="6"/>
        <v>3173160.49</v>
      </c>
      <c r="D152" s="19">
        <f t="shared" si="7"/>
        <v>3173160.49</v>
      </c>
      <c r="E152" s="19">
        <v>0</v>
      </c>
      <c r="F152" s="19">
        <v>3173160.49</v>
      </c>
      <c r="G152" s="19">
        <v>0</v>
      </c>
      <c r="H152" s="19">
        <v>0</v>
      </c>
      <c r="I152" s="19">
        <v>0</v>
      </c>
      <c r="J152" s="20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</row>
    <row r="153" spans="1:20" ht="22.5" customHeight="1" x14ac:dyDescent="0.25">
      <c r="A153" s="35">
        <v>142</v>
      </c>
      <c r="B153" s="18" t="s">
        <v>293</v>
      </c>
      <c r="C153" s="19">
        <f t="shared" si="6"/>
        <v>5195706</v>
      </c>
      <c r="D153" s="19">
        <f t="shared" si="7"/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20">
        <v>0</v>
      </c>
      <c r="K153" s="19">
        <v>0</v>
      </c>
      <c r="L153" s="19">
        <v>5195706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</row>
    <row r="154" spans="1:20" ht="22.5" customHeight="1" x14ac:dyDescent="0.25">
      <c r="A154" s="35">
        <v>143</v>
      </c>
      <c r="B154" s="18" t="s">
        <v>526</v>
      </c>
      <c r="C154" s="19">
        <f t="shared" si="6"/>
        <v>1944556.8</v>
      </c>
      <c r="D154" s="19">
        <f t="shared" si="7"/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20">
        <v>0</v>
      </c>
      <c r="K154" s="19">
        <v>0</v>
      </c>
      <c r="L154" s="19">
        <v>1944556.8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</row>
    <row r="155" spans="1:20" ht="22.5" customHeight="1" x14ac:dyDescent="0.25">
      <c r="A155" s="35">
        <v>144</v>
      </c>
      <c r="B155" s="18" t="s">
        <v>850</v>
      </c>
      <c r="C155" s="19">
        <f t="shared" si="6"/>
        <v>1326242.8799999999</v>
      </c>
      <c r="D155" s="19">
        <f t="shared" si="7"/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20">
        <v>0</v>
      </c>
      <c r="K155" s="19">
        <v>0</v>
      </c>
      <c r="L155" s="19">
        <v>1326242.8799999999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</row>
    <row r="156" spans="1:20" ht="22.5" customHeight="1" x14ac:dyDescent="0.25">
      <c r="A156" s="35">
        <v>145</v>
      </c>
      <c r="B156" s="18" t="s">
        <v>287</v>
      </c>
      <c r="C156" s="19">
        <f t="shared" si="6"/>
        <v>3336768</v>
      </c>
      <c r="D156" s="19">
        <f t="shared" si="7"/>
        <v>3336768</v>
      </c>
      <c r="E156" s="19">
        <v>0</v>
      </c>
      <c r="F156" s="19">
        <v>2705248.8</v>
      </c>
      <c r="G156" s="19">
        <v>631519.19999999995</v>
      </c>
      <c r="H156" s="19">
        <v>0</v>
      </c>
      <c r="I156" s="19">
        <v>0</v>
      </c>
      <c r="J156" s="20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</row>
    <row r="157" spans="1:20" ht="22.5" customHeight="1" x14ac:dyDescent="0.25">
      <c r="A157" s="35">
        <v>146</v>
      </c>
      <c r="B157" s="18" t="s">
        <v>849</v>
      </c>
      <c r="C157" s="19">
        <f t="shared" si="6"/>
        <v>1519653.37</v>
      </c>
      <c r="D157" s="19">
        <f t="shared" si="7"/>
        <v>1519653.37</v>
      </c>
      <c r="E157" s="19">
        <v>1519653.37</v>
      </c>
      <c r="F157" s="19">
        <v>0</v>
      </c>
      <c r="G157" s="19">
        <v>0</v>
      </c>
      <c r="H157" s="19">
        <v>0</v>
      </c>
      <c r="I157" s="19">
        <v>0</v>
      </c>
      <c r="J157" s="20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</row>
    <row r="158" spans="1:20" ht="22.5" customHeight="1" x14ac:dyDescent="0.25">
      <c r="A158" s="35">
        <v>147</v>
      </c>
      <c r="B158" s="18" t="s">
        <v>525</v>
      </c>
      <c r="C158" s="19">
        <f t="shared" si="6"/>
        <v>2139141.6</v>
      </c>
      <c r="D158" s="19">
        <f t="shared" si="7"/>
        <v>2139141.6</v>
      </c>
      <c r="E158" s="19">
        <v>0</v>
      </c>
      <c r="F158" s="19">
        <v>0</v>
      </c>
      <c r="G158" s="19">
        <v>2139141.6</v>
      </c>
      <c r="H158" s="19">
        <v>0</v>
      </c>
      <c r="I158" s="19">
        <v>0</v>
      </c>
      <c r="J158" s="20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</row>
    <row r="159" spans="1:20" ht="22.5" customHeight="1" x14ac:dyDescent="0.25">
      <c r="A159" s="35">
        <v>148</v>
      </c>
      <c r="B159" s="18" t="s">
        <v>295</v>
      </c>
      <c r="C159" s="19">
        <f t="shared" si="6"/>
        <v>1827067.2</v>
      </c>
      <c r="D159" s="19">
        <f t="shared" si="7"/>
        <v>1827067.2</v>
      </c>
      <c r="E159" s="19">
        <v>0</v>
      </c>
      <c r="F159" s="19">
        <v>0</v>
      </c>
      <c r="G159" s="19">
        <v>1827067.2</v>
      </c>
      <c r="H159" s="19">
        <v>0</v>
      </c>
      <c r="I159" s="19">
        <v>0</v>
      </c>
      <c r="J159" s="20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</row>
    <row r="160" spans="1:20" ht="22.5" customHeight="1" x14ac:dyDescent="0.25">
      <c r="A160" s="35">
        <v>149</v>
      </c>
      <c r="B160" s="18" t="s">
        <v>299</v>
      </c>
      <c r="C160" s="19">
        <f t="shared" si="6"/>
        <v>7952067.5999999996</v>
      </c>
      <c r="D160" s="19">
        <f t="shared" si="7"/>
        <v>7952067.5999999996</v>
      </c>
      <c r="E160" s="19">
        <v>0</v>
      </c>
      <c r="F160" s="19">
        <v>4301936.4000000004</v>
      </c>
      <c r="G160" s="19">
        <v>1913907.6</v>
      </c>
      <c r="H160" s="19">
        <v>0</v>
      </c>
      <c r="I160" s="19">
        <v>1736223.6</v>
      </c>
      <c r="J160" s="20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</row>
    <row r="161" spans="1:20" ht="22.5" customHeight="1" x14ac:dyDescent="0.25">
      <c r="A161" s="35">
        <v>150</v>
      </c>
      <c r="B161" s="18" t="s">
        <v>970</v>
      </c>
      <c r="C161" s="19">
        <f t="shared" si="6"/>
        <v>4084510.7800000003</v>
      </c>
      <c r="D161" s="19">
        <f t="shared" si="7"/>
        <v>3511593.6</v>
      </c>
      <c r="E161" s="19">
        <v>0</v>
      </c>
      <c r="F161" s="19">
        <v>3511593.6</v>
      </c>
      <c r="G161" s="19">
        <v>0</v>
      </c>
      <c r="H161" s="19">
        <v>0</v>
      </c>
      <c r="I161" s="19">
        <v>0</v>
      </c>
      <c r="J161" s="20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572917.18000000005</v>
      </c>
      <c r="Q161" s="19">
        <v>0</v>
      </c>
      <c r="R161" s="19">
        <v>0</v>
      </c>
      <c r="S161" s="19">
        <v>0</v>
      </c>
      <c r="T161" s="19">
        <v>0</v>
      </c>
    </row>
    <row r="162" spans="1:20" ht="22.5" customHeight="1" x14ac:dyDescent="0.25">
      <c r="A162" s="35">
        <v>151</v>
      </c>
      <c r="B162" s="18" t="s">
        <v>971</v>
      </c>
      <c r="C162" s="19">
        <f t="shared" si="6"/>
        <v>5104882.2399999993</v>
      </c>
      <c r="D162" s="19">
        <f t="shared" si="7"/>
        <v>4632676.5999999996</v>
      </c>
      <c r="E162" s="19">
        <v>2011092</v>
      </c>
      <c r="F162" s="19">
        <v>2621584.6</v>
      </c>
      <c r="G162" s="19">
        <v>0</v>
      </c>
      <c r="H162" s="19">
        <v>0</v>
      </c>
      <c r="I162" s="19">
        <v>0</v>
      </c>
      <c r="J162" s="20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472205.64</v>
      </c>
      <c r="Q162" s="19">
        <v>0</v>
      </c>
      <c r="R162" s="19">
        <v>0</v>
      </c>
      <c r="S162" s="19">
        <v>0</v>
      </c>
      <c r="T162" s="19">
        <v>0</v>
      </c>
    </row>
    <row r="163" spans="1:20" ht="22.5" customHeight="1" x14ac:dyDescent="0.25">
      <c r="A163" s="35">
        <v>152</v>
      </c>
      <c r="B163" s="18" t="s">
        <v>972</v>
      </c>
      <c r="C163" s="19">
        <f t="shared" si="6"/>
        <v>17763571.91</v>
      </c>
      <c r="D163" s="19">
        <f t="shared" si="7"/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20">
        <v>7</v>
      </c>
      <c r="K163" s="19">
        <v>17453271.300000001</v>
      </c>
      <c r="L163" s="19">
        <v>0</v>
      </c>
      <c r="M163" s="19">
        <v>0</v>
      </c>
      <c r="N163" s="19">
        <v>0</v>
      </c>
      <c r="O163" s="19">
        <v>0</v>
      </c>
      <c r="P163" s="19">
        <v>310300.61</v>
      </c>
      <c r="Q163" s="19">
        <v>0</v>
      </c>
      <c r="R163" s="19">
        <v>0</v>
      </c>
      <c r="S163" s="19">
        <v>0</v>
      </c>
      <c r="T163" s="19">
        <v>0</v>
      </c>
    </row>
    <row r="164" spans="1:20" ht="22.5" customHeight="1" x14ac:dyDescent="0.25">
      <c r="A164" s="35">
        <v>153</v>
      </c>
      <c r="B164" s="18" t="s">
        <v>852</v>
      </c>
      <c r="C164" s="19">
        <f t="shared" si="6"/>
        <v>820911.19</v>
      </c>
      <c r="D164" s="19">
        <f t="shared" si="7"/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20">
        <v>0</v>
      </c>
      <c r="K164" s="19">
        <v>0</v>
      </c>
      <c r="L164" s="19">
        <v>0</v>
      </c>
      <c r="M164" s="19">
        <v>0</v>
      </c>
      <c r="N164" s="19">
        <v>820911.19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</row>
    <row r="165" spans="1:20" ht="22.5" customHeight="1" x14ac:dyDescent="0.25">
      <c r="A165" s="35">
        <v>154</v>
      </c>
      <c r="B165" s="18" t="s">
        <v>973</v>
      </c>
      <c r="C165" s="19">
        <f t="shared" si="6"/>
        <v>12354909.989999998</v>
      </c>
      <c r="D165" s="19">
        <f t="shared" si="7"/>
        <v>12044784.169999998</v>
      </c>
      <c r="E165" s="19">
        <v>3212886.17</v>
      </c>
      <c r="F165" s="19">
        <v>6313526.4000000004</v>
      </c>
      <c r="G165" s="19">
        <v>884059.2</v>
      </c>
      <c r="H165" s="19">
        <v>702925.2</v>
      </c>
      <c r="I165" s="19">
        <v>931387.2</v>
      </c>
      <c r="J165" s="20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310125.82</v>
      </c>
      <c r="Q165" s="19">
        <v>0</v>
      </c>
      <c r="R165" s="19">
        <v>0</v>
      </c>
      <c r="S165" s="19">
        <v>0</v>
      </c>
      <c r="T165" s="19">
        <v>0</v>
      </c>
    </row>
    <row r="166" spans="1:20" s="9" customFormat="1" ht="22.5" customHeight="1" x14ac:dyDescent="0.25">
      <c r="A166" s="45" t="s">
        <v>481</v>
      </c>
      <c r="B166" s="45"/>
      <c r="C166" s="16">
        <f>C167</f>
        <v>1895080.0899999999</v>
      </c>
      <c r="D166" s="16">
        <f t="shared" ref="D166:T166" si="8">D167</f>
        <v>0</v>
      </c>
      <c r="E166" s="16">
        <f t="shared" si="8"/>
        <v>0</v>
      </c>
      <c r="F166" s="16">
        <f t="shared" si="8"/>
        <v>0</v>
      </c>
      <c r="G166" s="16">
        <f t="shared" si="8"/>
        <v>0</v>
      </c>
      <c r="H166" s="16">
        <f t="shared" si="8"/>
        <v>0</v>
      </c>
      <c r="I166" s="16">
        <f t="shared" si="8"/>
        <v>0</v>
      </c>
      <c r="J166" s="17">
        <f t="shared" si="8"/>
        <v>0</v>
      </c>
      <c r="K166" s="16">
        <f t="shared" si="8"/>
        <v>0</v>
      </c>
      <c r="L166" s="16">
        <f t="shared" si="8"/>
        <v>0</v>
      </c>
      <c r="M166" s="16">
        <f t="shared" si="8"/>
        <v>0</v>
      </c>
      <c r="N166" s="16">
        <f t="shared" si="8"/>
        <v>1740052.46</v>
      </c>
      <c r="O166" s="16">
        <f t="shared" si="8"/>
        <v>0</v>
      </c>
      <c r="P166" s="16">
        <f t="shared" si="8"/>
        <v>155027.63</v>
      </c>
      <c r="Q166" s="16">
        <f t="shared" si="8"/>
        <v>0</v>
      </c>
      <c r="R166" s="16">
        <f t="shared" si="8"/>
        <v>0</v>
      </c>
      <c r="S166" s="16">
        <f t="shared" si="8"/>
        <v>0</v>
      </c>
      <c r="T166" s="16">
        <f t="shared" si="8"/>
        <v>0</v>
      </c>
    </row>
    <row r="167" spans="1:20" ht="22.5" customHeight="1" x14ac:dyDescent="0.25">
      <c r="A167" s="35">
        <v>1</v>
      </c>
      <c r="B167" s="18" t="s">
        <v>974</v>
      </c>
      <c r="C167" s="19">
        <f>D167+K167+L167+M167+N167+O167+P167+Q167+R167+S167+T167</f>
        <v>1895080.0899999999</v>
      </c>
      <c r="D167" s="19">
        <f>SUM(E167:I167)</f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20">
        <v>0</v>
      </c>
      <c r="K167" s="19">
        <v>0</v>
      </c>
      <c r="L167" s="19">
        <v>0</v>
      </c>
      <c r="M167" s="19">
        <v>0</v>
      </c>
      <c r="N167" s="19">
        <v>1740052.46</v>
      </c>
      <c r="O167" s="19">
        <v>0</v>
      </c>
      <c r="P167" s="19">
        <v>155027.63</v>
      </c>
      <c r="Q167" s="19">
        <v>0</v>
      </c>
      <c r="R167" s="19">
        <v>0</v>
      </c>
      <c r="S167" s="19">
        <v>0</v>
      </c>
      <c r="T167" s="19">
        <v>0</v>
      </c>
    </row>
    <row r="168" spans="1:20" s="9" customFormat="1" ht="22.5" customHeight="1" x14ac:dyDescent="0.25">
      <c r="A168" s="45" t="s">
        <v>1246</v>
      </c>
      <c r="B168" s="45"/>
      <c r="C168" s="16">
        <f>C169</f>
        <v>3734382.74</v>
      </c>
      <c r="D168" s="16">
        <f t="shared" ref="D168:T168" si="9">D169</f>
        <v>0</v>
      </c>
      <c r="E168" s="16">
        <f t="shared" si="9"/>
        <v>0</v>
      </c>
      <c r="F168" s="16">
        <f t="shared" si="9"/>
        <v>0</v>
      </c>
      <c r="G168" s="16">
        <f t="shared" si="9"/>
        <v>0</v>
      </c>
      <c r="H168" s="16">
        <f t="shared" si="9"/>
        <v>0</v>
      </c>
      <c r="I168" s="16">
        <f t="shared" si="9"/>
        <v>0</v>
      </c>
      <c r="J168" s="17">
        <f t="shared" si="9"/>
        <v>0</v>
      </c>
      <c r="K168" s="16">
        <f t="shared" si="9"/>
        <v>0</v>
      </c>
      <c r="L168" s="16">
        <f t="shared" si="9"/>
        <v>3612750</v>
      </c>
      <c r="M168" s="16">
        <f t="shared" si="9"/>
        <v>0</v>
      </c>
      <c r="N168" s="16">
        <f t="shared" si="9"/>
        <v>0</v>
      </c>
      <c r="O168" s="16">
        <f t="shared" si="9"/>
        <v>0</v>
      </c>
      <c r="P168" s="16">
        <f t="shared" si="9"/>
        <v>121632.74</v>
      </c>
      <c r="Q168" s="16">
        <f t="shared" si="9"/>
        <v>0</v>
      </c>
      <c r="R168" s="16">
        <f t="shared" si="9"/>
        <v>0</v>
      </c>
      <c r="S168" s="16">
        <f t="shared" si="9"/>
        <v>0</v>
      </c>
      <c r="T168" s="16">
        <f t="shared" si="9"/>
        <v>0</v>
      </c>
    </row>
    <row r="169" spans="1:20" ht="22.5" customHeight="1" x14ac:dyDescent="0.25">
      <c r="A169" s="35">
        <v>1</v>
      </c>
      <c r="B169" s="18" t="s">
        <v>975</v>
      </c>
      <c r="C169" s="19">
        <f>D169+K169+L169+M169+N169+O169+P169+Q169+R169+S169+T169</f>
        <v>3734382.74</v>
      </c>
      <c r="D169" s="19">
        <f>SUM(E169:I169)</f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20">
        <v>0</v>
      </c>
      <c r="K169" s="19">
        <v>0</v>
      </c>
      <c r="L169" s="19">
        <v>3612750</v>
      </c>
      <c r="M169" s="19">
        <v>0</v>
      </c>
      <c r="N169" s="19">
        <v>0</v>
      </c>
      <c r="O169" s="19">
        <v>0</v>
      </c>
      <c r="P169" s="19">
        <v>121632.74</v>
      </c>
      <c r="Q169" s="19">
        <v>0</v>
      </c>
      <c r="R169" s="19">
        <v>0</v>
      </c>
      <c r="S169" s="19">
        <v>0</v>
      </c>
      <c r="T169" s="19">
        <v>0</v>
      </c>
    </row>
    <row r="170" spans="1:20" s="9" customFormat="1" ht="22.5" customHeight="1" x14ac:dyDescent="0.25">
      <c r="A170" s="45" t="s">
        <v>737</v>
      </c>
      <c r="B170" s="45"/>
      <c r="C170" s="16">
        <f>C171</f>
        <v>981682.56</v>
      </c>
      <c r="D170" s="16">
        <f t="shared" ref="D170:T170" si="10">D171</f>
        <v>0</v>
      </c>
      <c r="E170" s="16">
        <f t="shared" si="10"/>
        <v>0</v>
      </c>
      <c r="F170" s="16">
        <f t="shared" si="10"/>
        <v>0</v>
      </c>
      <c r="G170" s="16">
        <f t="shared" si="10"/>
        <v>0</v>
      </c>
      <c r="H170" s="16">
        <f t="shared" si="10"/>
        <v>0</v>
      </c>
      <c r="I170" s="16">
        <f t="shared" si="10"/>
        <v>0</v>
      </c>
      <c r="J170" s="17">
        <f t="shared" si="10"/>
        <v>0</v>
      </c>
      <c r="K170" s="16">
        <f t="shared" si="10"/>
        <v>0</v>
      </c>
      <c r="L170" s="16">
        <f t="shared" si="10"/>
        <v>0</v>
      </c>
      <c r="M170" s="16">
        <f t="shared" si="10"/>
        <v>0</v>
      </c>
      <c r="N170" s="16">
        <f t="shared" si="10"/>
        <v>981682.56</v>
      </c>
      <c r="O170" s="16">
        <f t="shared" si="10"/>
        <v>0</v>
      </c>
      <c r="P170" s="16">
        <f t="shared" si="10"/>
        <v>0</v>
      </c>
      <c r="Q170" s="16">
        <f t="shared" si="10"/>
        <v>0</v>
      </c>
      <c r="R170" s="16">
        <f t="shared" si="10"/>
        <v>0</v>
      </c>
      <c r="S170" s="16">
        <f t="shared" si="10"/>
        <v>0</v>
      </c>
      <c r="T170" s="16">
        <f t="shared" si="10"/>
        <v>0</v>
      </c>
    </row>
    <row r="171" spans="1:20" ht="22.5" customHeight="1" x14ac:dyDescent="0.25">
      <c r="A171" s="35">
        <v>1</v>
      </c>
      <c r="B171" s="18" t="s">
        <v>670</v>
      </c>
      <c r="C171" s="19">
        <f>D171+K171+L171+M171+N171+O171+P171+Q171+R171+S171+T171</f>
        <v>981682.56</v>
      </c>
      <c r="D171" s="19">
        <f>SUM(E171:I171)</f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20">
        <v>0</v>
      </c>
      <c r="K171" s="19">
        <v>0</v>
      </c>
      <c r="L171" s="19">
        <v>0</v>
      </c>
      <c r="M171" s="19">
        <v>0</v>
      </c>
      <c r="N171" s="19">
        <v>981682.56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</row>
    <row r="172" spans="1:20" s="9" customFormat="1" ht="22.5" customHeight="1" x14ac:dyDescent="0.25">
      <c r="A172" s="45" t="s">
        <v>1250</v>
      </c>
      <c r="B172" s="45"/>
      <c r="C172" s="16">
        <f>SUM(C173:C179)</f>
        <v>15362604.9</v>
      </c>
      <c r="D172" s="16">
        <f t="shared" ref="D172:T172" si="11">SUM(D173:D179)</f>
        <v>0</v>
      </c>
      <c r="E172" s="16">
        <f t="shared" si="11"/>
        <v>0</v>
      </c>
      <c r="F172" s="16">
        <f t="shared" si="11"/>
        <v>0</v>
      </c>
      <c r="G172" s="16">
        <f t="shared" si="11"/>
        <v>0</v>
      </c>
      <c r="H172" s="16">
        <f t="shared" si="11"/>
        <v>0</v>
      </c>
      <c r="I172" s="16">
        <f t="shared" si="11"/>
        <v>0</v>
      </c>
      <c r="J172" s="17">
        <f t="shared" si="11"/>
        <v>0</v>
      </c>
      <c r="K172" s="16">
        <f t="shared" si="11"/>
        <v>0</v>
      </c>
      <c r="L172" s="16">
        <f t="shared" si="11"/>
        <v>13955387.689999999</v>
      </c>
      <c r="M172" s="16">
        <f t="shared" si="11"/>
        <v>0</v>
      </c>
      <c r="N172" s="16">
        <f t="shared" si="11"/>
        <v>0</v>
      </c>
      <c r="O172" s="16">
        <f t="shared" si="11"/>
        <v>0</v>
      </c>
      <c r="P172" s="16">
        <f t="shared" si="11"/>
        <v>1407217.21</v>
      </c>
      <c r="Q172" s="16">
        <f t="shared" si="11"/>
        <v>0</v>
      </c>
      <c r="R172" s="16">
        <f t="shared" si="11"/>
        <v>0</v>
      </c>
      <c r="S172" s="16">
        <f t="shared" si="11"/>
        <v>0</v>
      </c>
      <c r="T172" s="16">
        <f t="shared" si="11"/>
        <v>0</v>
      </c>
    </row>
    <row r="173" spans="1:20" ht="22.5" customHeight="1" x14ac:dyDescent="0.25">
      <c r="A173" s="35">
        <v>1</v>
      </c>
      <c r="B173" s="18" t="s">
        <v>993</v>
      </c>
      <c r="C173" s="19">
        <f>D173+K173+L173+M173+N173+O173+P173+Q173+R173+S173+T173</f>
        <v>254975.13</v>
      </c>
      <c r="D173" s="19">
        <f>SUM(E173:I173)</f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20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254975.13</v>
      </c>
      <c r="Q173" s="19">
        <v>0</v>
      </c>
      <c r="R173" s="19">
        <v>0</v>
      </c>
      <c r="S173" s="19">
        <v>0</v>
      </c>
      <c r="T173" s="19">
        <v>0</v>
      </c>
    </row>
    <row r="174" spans="1:20" ht="22.5" customHeight="1" x14ac:dyDescent="0.25">
      <c r="A174" s="35">
        <v>2</v>
      </c>
      <c r="B174" s="18" t="s">
        <v>994</v>
      </c>
      <c r="C174" s="19">
        <f t="shared" ref="C174:C179" si="12">D174+K174+L174+M174+N174+O174+P174+Q174+R174+S174+T174</f>
        <v>4354988.7300000004</v>
      </c>
      <c r="D174" s="19">
        <f t="shared" ref="D174:D179" si="13">SUM(E174:I174)</f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20">
        <v>0</v>
      </c>
      <c r="K174" s="19">
        <v>0</v>
      </c>
      <c r="L174" s="19">
        <v>4186579.2</v>
      </c>
      <c r="M174" s="19">
        <v>0</v>
      </c>
      <c r="N174" s="19">
        <v>0</v>
      </c>
      <c r="O174" s="19">
        <v>0</v>
      </c>
      <c r="P174" s="19">
        <v>168409.53</v>
      </c>
      <c r="Q174" s="19">
        <v>0</v>
      </c>
      <c r="R174" s="19">
        <v>0</v>
      </c>
      <c r="S174" s="19">
        <v>0</v>
      </c>
      <c r="T174" s="19">
        <v>0</v>
      </c>
    </row>
    <row r="175" spans="1:20" ht="22.5" customHeight="1" x14ac:dyDescent="0.25">
      <c r="A175" s="35">
        <v>3</v>
      </c>
      <c r="B175" s="18" t="s">
        <v>995</v>
      </c>
      <c r="C175" s="19">
        <f t="shared" si="12"/>
        <v>147396.23000000001</v>
      </c>
      <c r="D175" s="19">
        <f t="shared" si="13"/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20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147396.23000000001</v>
      </c>
      <c r="Q175" s="19">
        <v>0</v>
      </c>
      <c r="R175" s="19">
        <v>0</v>
      </c>
      <c r="S175" s="19">
        <v>0</v>
      </c>
      <c r="T175" s="19">
        <v>0</v>
      </c>
    </row>
    <row r="176" spans="1:20" ht="22.5" customHeight="1" x14ac:dyDescent="0.25">
      <c r="A176" s="35">
        <v>4</v>
      </c>
      <c r="B176" s="18" t="s">
        <v>333</v>
      </c>
      <c r="C176" s="19">
        <f t="shared" si="12"/>
        <v>3078566.4</v>
      </c>
      <c r="D176" s="19">
        <f t="shared" si="13"/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20">
        <v>0</v>
      </c>
      <c r="K176" s="19">
        <v>0</v>
      </c>
      <c r="L176" s="19">
        <v>3078566.4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</row>
    <row r="177" spans="1:20" ht="22.5" customHeight="1" x14ac:dyDescent="0.25">
      <c r="A177" s="35">
        <v>5</v>
      </c>
      <c r="B177" s="18" t="s">
        <v>996</v>
      </c>
      <c r="C177" s="19">
        <f t="shared" si="12"/>
        <v>6973060.8599999994</v>
      </c>
      <c r="D177" s="19">
        <f t="shared" si="13"/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20">
        <v>0</v>
      </c>
      <c r="K177" s="19">
        <v>0</v>
      </c>
      <c r="L177" s="19">
        <v>6690242.0899999999</v>
      </c>
      <c r="M177" s="19">
        <v>0</v>
      </c>
      <c r="N177" s="19">
        <v>0</v>
      </c>
      <c r="O177" s="19">
        <v>0</v>
      </c>
      <c r="P177" s="19">
        <v>282818.77</v>
      </c>
      <c r="Q177" s="19">
        <v>0</v>
      </c>
      <c r="R177" s="19">
        <v>0</v>
      </c>
      <c r="S177" s="19">
        <v>0</v>
      </c>
      <c r="T177" s="19">
        <v>0</v>
      </c>
    </row>
    <row r="178" spans="1:20" ht="22.5" customHeight="1" x14ac:dyDescent="0.25">
      <c r="A178" s="35">
        <v>6</v>
      </c>
      <c r="B178" s="18" t="s">
        <v>997</v>
      </c>
      <c r="C178" s="19">
        <f t="shared" si="12"/>
        <v>260225.32</v>
      </c>
      <c r="D178" s="19">
        <f t="shared" si="13"/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20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260225.32</v>
      </c>
      <c r="Q178" s="19">
        <v>0</v>
      </c>
      <c r="R178" s="19">
        <v>0</v>
      </c>
      <c r="S178" s="19">
        <v>0</v>
      </c>
      <c r="T178" s="19">
        <v>0</v>
      </c>
    </row>
    <row r="179" spans="1:20" ht="22.5" customHeight="1" x14ac:dyDescent="0.25">
      <c r="A179" s="35">
        <v>7</v>
      </c>
      <c r="B179" s="18" t="s">
        <v>998</v>
      </c>
      <c r="C179" s="19">
        <f t="shared" si="12"/>
        <v>293392.23</v>
      </c>
      <c r="D179" s="19">
        <f t="shared" si="13"/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20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293392.23</v>
      </c>
      <c r="Q179" s="19">
        <v>0</v>
      </c>
      <c r="R179" s="19">
        <v>0</v>
      </c>
      <c r="S179" s="19">
        <v>0</v>
      </c>
      <c r="T179" s="19">
        <v>0</v>
      </c>
    </row>
    <row r="180" spans="1:20" s="9" customFormat="1" ht="24" customHeight="1" x14ac:dyDescent="0.25">
      <c r="A180" s="45" t="s">
        <v>1248</v>
      </c>
      <c r="B180" s="45"/>
      <c r="C180" s="16">
        <f>SUM(C181:C225)</f>
        <v>160180702.97000003</v>
      </c>
      <c r="D180" s="16">
        <f t="shared" ref="D180:T180" si="14">SUM(D181:D225)</f>
        <v>4944146.51</v>
      </c>
      <c r="E180" s="16">
        <f t="shared" si="14"/>
        <v>0</v>
      </c>
      <c r="F180" s="16">
        <f t="shared" si="14"/>
        <v>3963809.6399999997</v>
      </c>
      <c r="G180" s="16">
        <f t="shared" si="14"/>
        <v>980336.87</v>
      </c>
      <c r="H180" s="16">
        <f t="shared" si="14"/>
        <v>0</v>
      </c>
      <c r="I180" s="16">
        <f t="shared" si="14"/>
        <v>0</v>
      </c>
      <c r="J180" s="17">
        <f t="shared" si="14"/>
        <v>0</v>
      </c>
      <c r="K180" s="16">
        <f t="shared" si="14"/>
        <v>0</v>
      </c>
      <c r="L180" s="16">
        <f t="shared" si="14"/>
        <v>42393271.969999999</v>
      </c>
      <c r="M180" s="16">
        <f t="shared" si="14"/>
        <v>0</v>
      </c>
      <c r="N180" s="16">
        <f t="shared" si="14"/>
        <v>112843284.48999999</v>
      </c>
      <c r="O180" s="16">
        <f t="shared" si="14"/>
        <v>0</v>
      </c>
      <c r="P180" s="16">
        <f t="shared" si="14"/>
        <v>0</v>
      </c>
      <c r="Q180" s="16">
        <f t="shared" si="14"/>
        <v>0</v>
      </c>
      <c r="R180" s="16">
        <f t="shared" si="14"/>
        <v>0</v>
      </c>
      <c r="S180" s="16">
        <f t="shared" si="14"/>
        <v>0</v>
      </c>
      <c r="T180" s="16">
        <f t="shared" si="14"/>
        <v>0</v>
      </c>
    </row>
    <row r="181" spans="1:20" ht="22.5" customHeight="1" x14ac:dyDescent="0.25">
      <c r="A181" s="35">
        <v>1</v>
      </c>
      <c r="B181" s="18" t="s">
        <v>1174</v>
      </c>
      <c r="C181" s="19">
        <f>D181+K181+L181+M181+N181+O181+P181+Q181+R181+S181+T181</f>
        <v>1584891.63</v>
      </c>
      <c r="D181" s="19">
        <f>SUM(E181:I181)</f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20">
        <v>0</v>
      </c>
      <c r="K181" s="19">
        <v>0</v>
      </c>
      <c r="L181" s="19">
        <v>1584891.63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</row>
    <row r="182" spans="1:20" ht="22.5" customHeight="1" x14ac:dyDescent="0.25">
      <c r="A182" s="35">
        <v>2</v>
      </c>
      <c r="B182" s="18" t="s">
        <v>1175</v>
      </c>
      <c r="C182" s="19">
        <f t="shared" ref="C182:C225" si="15">D182+K182+L182+M182+N182+O182+P182+Q182+R182+S182+T182</f>
        <v>2099180.66</v>
      </c>
      <c r="D182" s="19">
        <f t="shared" ref="D182:D225" si="16">SUM(E182:I182)</f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20">
        <v>0</v>
      </c>
      <c r="K182" s="19">
        <v>0</v>
      </c>
      <c r="L182" s="19">
        <v>0</v>
      </c>
      <c r="M182" s="19">
        <v>0</v>
      </c>
      <c r="N182" s="19">
        <v>2099180.66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</row>
    <row r="183" spans="1:20" ht="22.5" customHeight="1" x14ac:dyDescent="0.25">
      <c r="A183" s="35">
        <v>3</v>
      </c>
      <c r="B183" s="18" t="s">
        <v>1180</v>
      </c>
      <c r="C183" s="19">
        <f t="shared" si="15"/>
        <v>980336.87</v>
      </c>
      <c r="D183" s="19">
        <f t="shared" si="16"/>
        <v>980336.87</v>
      </c>
      <c r="E183" s="19">
        <v>0</v>
      </c>
      <c r="F183" s="19">
        <v>0</v>
      </c>
      <c r="G183" s="19">
        <v>980336.87</v>
      </c>
      <c r="H183" s="19">
        <v>0</v>
      </c>
      <c r="I183" s="19">
        <v>0</v>
      </c>
      <c r="J183" s="20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</row>
    <row r="184" spans="1:20" ht="22.5" customHeight="1" x14ac:dyDescent="0.25">
      <c r="A184" s="35">
        <v>4</v>
      </c>
      <c r="B184" s="18" t="s">
        <v>1181</v>
      </c>
      <c r="C184" s="19">
        <f t="shared" si="15"/>
        <v>3296401.97</v>
      </c>
      <c r="D184" s="19">
        <f t="shared" si="16"/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20">
        <v>0</v>
      </c>
      <c r="K184" s="19">
        <v>0</v>
      </c>
      <c r="L184" s="19">
        <v>0</v>
      </c>
      <c r="M184" s="19">
        <v>0</v>
      </c>
      <c r="N184" s="19">
        <v>3296401.97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</row>
    <row r="185" spans="1:20" ht="22.5" customHeight="1" x14ac:dyDescent="0.25">
      <c r="A185" s="35">
        <v>5</v>
      </c>
      <c r="B185" s="18" t="s">
        <v>1182</v>
      </c>
      <c r="C185" s="19">
        <f t="shared" si="15"/>
        <v>2406538.67</v>
      </c>
      <c r="D185" s="19">
        <f t="shared" si="16"/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20">
        <v>0</v>
      </c>
      <c r="K185" s="19">
        <v>0</v>
      </c>
      <c r="L185" s="19">
        <v>0</v>
      </c>
      <c r="M185" s="19">
        <v>0</v>
      </c>
      <c r="N185" s="19">
        <v>2406538.67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</row>
    <row r="186" spans="1:20" ht="22.5" customHeight="1" x14ac:dyDescent="0.25">
      <c r="A186" s="35">
        <v>6</v>
      </c>
      <c r="B186" s="18" t="s">
        <v>1183</v>
      </c>
      <c r="C186" s="19">
        <f t="shared" si="15"/>
        <v>2765732.35</v>
      </c>
      <c r="D186" s="19">
        <f t="shared" si="16"/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20">
        <v>0</v>
      </c>
      <c r="K186" s="19">
        <v>0</v>
      </c>
      <c r="L186" s="19">
        <v>0</v>
      </c>
      <c r="M186" s="19">
        <v>0</v>
      </c>
      <c r="N186" s="19">
        <v>2765732.35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</row>
    <row r="187" spans="1:20" ht="22.5" customHeight="1" x14ac:dyDescent="0.25">
      <c r="A187" s="35">
        <v>7</v>
      </c>
      <c r="B187" s="18" t="s">
        <v>1184</v>
      </c>
      <c r="C187" s="19">
        <f t="shared" si="15"/>
        <v>976992.82</v>
      </c>
      <c r="D187" s="19">
        <f t="shared" si="16"/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20">
        <v>0</v>
      </c>
      <c r="K187" s="19">
        <v>0</v>
      </c>
      <c r="L187" s="19">
        <v>0</v>
      </c>
      <c r="M187" s="19">
        <v>0</v>
      </c>
      <c r="N187" s="19">
        <v>976992.82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</row>
    <row r="188" spans="1:20" ht="22.5" customHeight="1" x14ac:dyDescent="0.25">
      <c r="A188" s="35">
        <v>8</v>
      </c>
      <c r="B188" s="18" t="s">
        <v>1176</v>
      </c>
      <c r="C188" s="19">
        <f t="shared" si="15"/>
        <v>299608.98</v>
      </c>
      <c r="D188" s="19">
        <f t="shared" si="16"/>
        <v>299608.98</v>
      </c>
      <c r="E188" s="19">
        <v>0</v>
      </c>
      <c r="F188" s="19">
        <v>299608.98</v>
      </c>
      <c r="G188" s="19">
        <v>0</v>
      </c>
      <c r="H188" s="19">
        <v>0</v>
      </c>
      <c r="I188" s="19">
        <v>0</v>
      </c>
      <c r="J188" s="20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</row>
    <row r="189" spans="1:20" ht="22.5" customHeight="1" x14ac:dyDescent="0.25">
      <c r="A189" s="35">
        <v>9</v>
      </c>
      <c r="B189" s="18" t="s">
        <v>1177</v>
      </c>
      <c r="C189" s="19">
        <f t="shared" si="15"/>
        <v>2799913.72</v>
      </c>
      <c r="D189" s="19">
        <f t="shared" si="16"/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20">
        <v>0</v>
      </c>
      <c r="K189" s="19">
        <v>0</v>
      </c>
      <c r="L189" s="19">
        <v>0</v>
      </c>
      <c r="M189" s="19">
        <v>0</v>
      </c>
      <c r="N189" s="19">
        <v>2799913.72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</row>
    <row r="190" spans="1:20" ht="22.5" customHeight="1" x14ac:dyDescent="0.25">
      <c r="A190" s="35">
        <v>10</v>
      </c>
      <c r="B190" s="18" t="s">
        <v>1185</v>
      </c>
      <c r="C190" s="19">
        <f t="shared" si="15"/>
        <v>1580810.15</v>
      </c>
      <c r="D190" s="19">
        <f t="shared" si="16"/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20">
        <v>0</v>
      </c>
      <c r="K190" s="19">
        <v>0</v>
      </c>
      <c r="L190" s="19">
        <v>1580810.15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</row>
    <row r="191" spans="1:20" ht="22.5" customHeight="1" x14ac:dyDescent="0.25">
      <c r="A191" s="35">
        <v>11</v>
      </c>
      <c r="B191" s="18" t="s">
        <v>1186</v>
      </c>
      <c r="C191" s="19">
        <f t="shared" si="15"/>
        <v>2656500.21</v>
      </c>
      <c r="D191" s="19">
        <f t="shared" si="16"/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20">
        <v>0</v>
      </c>
      <c r="K191" s="19">
        <v>0</v>
      </c>
      <c r="L191" s="19">
        <v>0</v>
      </c>
      <c r="M191" s="19">
        <v>0</v>
      </c>
      <c r="N191" s="19">
        <v>2656500.21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</row>
    <row r="192" spans="1:20" ht="22.5" customHeight="1" x14ac:dyDescent="0.25">
      <c r="A192" s="35">
        <v>12</v>
      </c>
      <c r="B192" s="18" t="s">
        <v>1187</v>
      </c>
      <c r="C192" s="19">
        <f t="shared" si="15"/>
        <v>3404447.66</v>
      </c>
      <c r="D192" s="19">
        <f t="shared" si="16"/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20">
        <v>0</v>
      </c>
      <c r="K192" s="19">
        <v>0</v>
      </c>
      <c r="L192" s="19">
        <v>0</v>
      </c>
      <c r="M192" s="19">
        <v>0</v>
      </c>
      <c r="N192" s="19">
        <v>3404447.66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</row>
    <row r="193" spans="1:20" ht="22.5" customHeight="1" x14ac:dyDescent="0.25">
      <c r="A193" s="35">
        <v>13</v>
      </c>
      <c r="B193" s="18" t="s">
        <v>1188</v>
      </c>
      <c r="C193" s="19">
        <f t="shared" si="15"/>
        <v>3790858.44</v>
      </c>
      <c r="D193" s="19">
        <f t="shared" si="16"/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20">
        <v>0</v>
      </c>
      <c r="K193" s="19">
        <v>0</v>
      </c>
      <c r="L193" s="19">
        <v>3790858.44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</row>
    <row r="194" spans="1:20" ht="24.75" customHeight="1" x14ac:dyDescent="0.25">
      <c r="A194" s="35">
        <v>14</v>
      </c>
      <c r="B194" s="18" t="s">
        <v>1189</v>
      </c>
      <c r="C194" s="19">
        <f t="shared" si="15"/>
        <v>2756248.59</v>
      </c>
      <c r="D194" s="19">
        <f t="shared" si="16"/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20">
        <v>0</v>
      </c>
      <c r="K194" s="19">
        <v>0</v>
      </c>
      <c r="L194" s="19">
        <v>0</v>
      </c>
      <c r="M194" s="19">
        <v>0</v>
      </c>
      <c r="N194" s="19">
        <v>2756248.59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</row>
    <row r="195" spans="1:20" ht="24.75" customHeight="1" x14ac:dyDescent="0.25">
      <c r="A195" s="35">
        <v>15</v>
      </c>
      <c r="B195" s="18" t="s">
        <v>1190</v>
      </c>
      <c r="C195" s="19">
        <f t="shared" si="15"/>
        <v>4083890.69</v>
      </c>
      <c r="D195" s="19">
        <f t="shared" si="16"/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20">
        <v>0</v>
      </c>
      <c r="K195" s="19">
        <v>0</v>
      </c>
      <c r="L195" s="19">
        <v>0</v>
      </c>
      <c r="M195" s="19">
        <v>0</v>
      </c>
      <c r="N195" s="19">
        <v>4083890.69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</row>
    <row r="196" spans="1:20" ht="24.75" customHeight="1" x14ac:dyDescent="0.25">
      <c r="A196" s="35">
        <v>16</v>
      </c>
      <c r="B196" s="18" t="s">
        <v>1191</v>
      </c>
      <c r="C196" s="19">
        <f t="shared" si="15"/>
        <v>3569998.32</v>
      </c>
      <c r="D196" s="19">
        <f t="shared" si="16"/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20">
        <v>0</v>
      </c>
      <c r="K196" s="19">
        <v>0</v>
      </c>
      <c r="L196" s="19">
        <v>0</v>
      </c>
      <c r="M196" s="19">
        <v>0</v>
      </c>
      <c r="N196" s="19">
        <v>3569998.32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</row>
    <row r="197" spans="1:20" ht="22.5" customHeight="1" x14ac:dyDescent="0.25">
      <c r="A197" s="35">
        <v>17</v>
      </c>
      <c r="B197" s="18" t="s">
        <v>1192</v>
      </c>
      <c r="C197" s="19">
        <f t="shared" si="15"/>
        <v>4649999.3099999996</v>
      </c>
      <c r="D197" s="19">
        <f t="shared" si="16"/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20">
        <v>0</v>
      </c>
      <c r="K197" s="19">
        <v>0</v>
      </c>
      <c r="L197" s="19">
        <v>0</v>
      </c>
      <c r="M197" s="19">
        <v>0</v>
      </c>
      <c r="N197" s="19">
        <v>4649999.3099999996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</row>
    <row r="198" spans="1:20" ht="22.5" customHeight="1" x14ac:dyDescent="0.25">
      <c r="A198" s="35">
        <v>18</v>
      </c>
      <c r="B198" s="18" t="s">
        <v>1193</v>
      </c>
      <c r="C198" s="19">
        <f t="shared" si="15"/>
        <v>3142956.32</v>
      </c>
      <c r="D198" s="19">
        <f t="shared" si="16"/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20">
        <v>0</v>
      </c>
      <c r="K198" s="19">
        <v>0</v>
      </c>
      <c r="L198" s="19">
        <v>3142956.32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</row>
    <row r="199" spans="1:20" ht="24" customHeight="1" x14ac:dyDescent="0.25">
      <c r="A199" s="35">
        <v>19</v>
      </c>
      <c r="B199" s="18" t="s">
        <v>1194</v>
      </c>
      <c r="C199" s="19">
        <f t="shared" si="15"/>
        <v>2668708.02</v>
      </c>
      <c r="D199" s="19">
        <f t="shared" si="16"/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20">
        <v>0</v>
      </c>
      <c r="K199" s="19">
        <v>0</v>
      </c>
      <c r="L199" s="19">
        <v>0</v>
      </c>
      <c r="M199" s="19">
        <v>0</v>
      </c>
      <c r="N199" s="19">
        <v>2668708.02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</row>
    <row r="200" spans="1:20" ht="24" customHeight="1" x14ac:dyDescent="0.25">
      <c r="A200" s="35">
        <v>20</v>
      </c>
      <c r="B200" s="18" t="s">
        <v>1195</v>
      </c>
      <c r="C200" s="19">
        <f t="shared" si="15"/>
        <v>2117971.9700000002</v>
      </c>
      <c r="D200" s="19">
        <f t="shared" si="16"/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20">
        <v>0</v>
      </c>
      <c r="K200" s="19">
        <v>0</v>
      </c>
      <c r="L200" s="19">
        <v>0</v>
      </c>
      <c r="M200" s="19">
        <v>0</v>
      </c>
      <c r="N200" s="19">
        <v>2117971.9700000002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</row>
    <row r="201" spans="1:20" ht="24" customHeight="1" x14ac:dyDescent="0.25">
      <c r="A201" s="35">
        <v>21</v>
      </c>
      <c r="B201" s="18" t="s">
        <v>1196</v>
      </c>
      <c r="C201" s="19">
        <f t="shared" si="15"/>
        <v>2296567.1800000002</v>
      </c>
      <c r="D201" s="19">
        <f t="shared" si="16"/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20">
        <v>0</v>
      </c>
      <c r="K201" s="19">
        <v>0</v>
      </c>
      <c r="L201" s="19">
        <v>0</v>
      </c>
      <c r="M201" s="19">
        <v>0</v>
      </c>
      <c r="N201" s="19">
        <v>2296567.1800000002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</row>
    <row r="202" spans="1:20" ht="24" customHeight="1" x14ac:dyDescent="0.25">
      <c r="A202" s="35">
        <v>22</v>
      </c>
      <c r="B202" s="18" t="s">
        <v>1197</v>
      </c>
      <c r="C202" s="19">
        <f t="shared" si="15"/>
        <v>2824782.41</v>
      </c>
      <c r="D202" s="19">
        <f t="shared" si="16"/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20">
        <v>0</v>
      </c>
      <c r="K202" s="19">
        <v>0</v>
      </c>
      <c r="L202" s="19">
        <v>0</v>
      </c>
      <c r="M202" s="19">
        <v>0</v>
      </c>
      <c r="N202" s="19">
        <v>2824782.41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20" ht="24" customHeight="1" x14ac:dyDescent="0.25">
      <c r="A203" s="35">
        <v>23</v>
      </c>
      <c r="B203" s="18" t="s">
        <v>1198</v>
      </c>
      <c r="C203" s="19">
        <f t="shared" si="15"/>
        <v>4006826.68</v>
      </c>
      <c r="D203" s="19">
        <f t="shared" si="16"/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20">
        <v>0</v>
      </c>
      <c r="K203" s="19">
        <v>0</v>
      </c>
      <c r="L203" s="19">
        <v>0</v>
      </c>
      <c r="M203" s="19">
        <v>0</v>
      </c>
      <c r="N203" s="19">
        <v>4006826.68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</row>
    <row r="204" spans="1:20" ht="24" customHeight="1" x14ac:dyDescent="0.25">
      <c r="A204" s="35">
        <v>24</v>
      </c>
      <c r="B204" s="18" t="s">
        <v>1199</v>
      </c>
      <c r="C204" s="19">
        <f t="shared" si="15"/>
        <v>2019427.05</v>
      </c>
      <c r="D204" s="19">
        <f t="shared" si="16"/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20">
        <v>0</v>
      </c>
      <c r="K204" s="19">
        <v>0</v>
      </c>
      <c r="L204" s="19">
        <v>1467329.83</v>
      </c>
      <c r="M204" s="19">
        <v>0</v>
      </c>
      <c r="N204" s="19">
        <v>552097.22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20" ht="24" customHeight="1" x14ac:dyDescent="0.25">
      <c r="A205" s="35">
        <v>25</v>
      </c>
      <c r="B205" s="18" t="s">
        <v>1200</v>
      </c>
      <c r="C205" s="19">
        <f t="shared" si="15"/>
        <v>4263863.6100000003</v>
      </c>
      <c r="D205" s="19">
        <f t="shared" si="16"/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20">
        <v>0</v>
      </c>
      <c r="K205" s="19">
        <v>0</v>
      </c>
      <c r="L205" s="19">
        <v>0</v>
      </c>
      <c r="M205" s="19">
        <v>0</v>
      </c>
      <c r="N205" s="19">
        <v>4263863.6100000003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20" ht="24" customHeight="1" x14ac:dyDescent="0.25">
      <c r="A206" s="35">
        <v>26</v>
      </c>
      <c r="B206" s="18" t="s">
        <v>1201</v>
      </c>
      <c r="C206" s="19">
        <f t="shared" si="15"/>
        <v>8149847.6200000001</v>
      </c>
      <c r="D206" s="19">
        <f t="shared" si="16"/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20">
        <v>0</v>
      </c>
      <c r="K206" s="19">
        <v>0</v>
      </c>
      <c r="L206" s="19">
        <v>0</v>
      </c>
      <c r="M206" s="19">
        <v>0</v>
      </c>
      <c r="N206" s="19">
        <v>8149847.6200000001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</row>
    <row r="207" spans="1:20" ht="22.5" customHeight="1" x14ac:dyDescent="0.25">
      <c r="A207" s="35">
        <v>27</v>
      </c>
      <c r="B207" s="18" t="s">
        <v>1202</v>
      </c>
      <c r="C207" s="19">
        <f t="shared" si="15"/>
        <v>1998999.54</v>
      </c>
      <c r="D207" s="19">
        <f t="shared" si="16"/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20">
        <v>0</v>
      </c>
      <c r="K207" s="19">
        <v>0</v>
      </c>
      <c r="L207" s="19">
        <v>0</v>
      </c>
      <c r="M207" s="19">
        <v>0</v>
      </c>
      <c r="N207" s="19">
        <v>1998999.54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</row>
    <row r="208" spans="1:20" ht="22.5" customHeight="1" x14ac:dyDescent="0.25">
      <c r="A208" s="35">
        <v>28</v>
      </c>
      <c r="B208" s="18" t="s">
        <v>1203</v>
      </c>
      <c r="C208" s="19">
        <f t="shared" si="15"/>
        <v>4299995.59</v>
      </c>
      <c r="D208" s="19">
        <f t="shared" si="16"/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20">
        <v>0</v>
      </c>
      <c r="K208" s="19">
        <v>0</v>
      </c>
      <c r="L208" s="19">
        <v>0</v>
      </c>
      <c r="M208" s="19">
        <v>0</v>
      </c>
      <c r="N208" s="19">
        <v>4299995.59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</row>
    <row r="209" spans="1:20" ht="24.75" customHeight="1" x14ac:dyDescent="0.25">
      <c r="A209" s="35">
        <v>29</v>
      </c>
      <c r="B209" s="18" t="s">
        <v>1204</v>
      </c>
      <c r="C209" s="19">
        <f t="shared" si="15"/>
        <v>5727047.5099999998</v>
      </c>
      <c r="D209" s="19">
        <f t="shared" si="16"/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20">
        <v>0</v>
      </c>
      <c r="K209" s="19">
        <v>0</v>
      </c>
      <c r="L209" s="19">
        <v>5727047.5099999998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</row>
    <row r="210" spans="1:20" ht="25.5" customHeight="1" x14ac:dyDescent="0.25">
      <c r="A210" s="35">
        <v>30</v>
      </c>
      <c r="B210" s="18" t="s">
        <v>1205</v>
      </c>
      <c r="C210" s="19">
        <f t="shared" si="15"/>
        <v>3056086.83</v>
      </c>
      <c r="D210" s="19">
        <f t="shared" si="16"/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20">
        <v>0</v>
      </c>
      <c r="K210" s="19">
        <v>0</v>
      </c>
      <c r="L210" s="19">
        <v>0</v>
      </c>
      <c r="M210" s="19">
        <v>0</v>
      </c>
      <c r="N210" s="19">
        <v>3056086.83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</row>
    <row r="211" spans="1:20" ht="22.5" customHeight="1" x14ac:dyDescent="0.25">
      <c r="A211" s="35">
        <v>31</v>
      </c>
      <c r="B211" s="18" t="s">
        <v>1206</v>
      </c>
      <c r="C211" s="19">
        <f t="shared" si="15"/>
        <v>2649997.89</v>
      </c>
      <c r="D211" s="19">
        <f t="shared" si="16"/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20">
        <v>0</v>
      </c>
      <c r="K211" s="19">
        <v>0</v>
      </c>
      <c r="L211" s="19">
        <v>0</v>
      </c>
      <c r="M211" s="19">
        <v>0</v>
      </c>
      <c r="N211" s="19">
        <v>2649997.89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</row>
    <row r="212" spans="1:20" ht="22.5" customHeight="1" x14ac:dyDescent="0.25">
      <c r="A212" s="35">
        <v>32</v>
      </c>
      <c r="B212" s="18" t="s">
        <v>1207</v>
      </c>
      <c r="C212" s="19">
        <f t="shared" si="15"/>
        <v>746129.76</v>
      </c>
      <c r="D212" s="19">
        <f t="shared" si="16"/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20">
        <v>0</v>
      </c>
      <c r="K212" s="19">
        <v>0</v>
      </c>
      <c r="L212" s="19">
        <v>0</v>
      </c>
      <c r="M212" s="19">
        <v>0</v>
      </c>
      <c r="N212" s="19">
        <v>746129.76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</row>
    <row r="213" spans="1:20" ht="22.5" customHeight="1" x14ac:dyDescent="0.25">
      <c r="A213" s="35">
        <v>33</v>
      </c>
      <c r="B213" s="18" t="s">
        <v>1178</v>
      </c>
      <c r="C213" s="19">
        <f t="shared" si="15"/>
        <v>227237.94</v>
      </c>
      <c r="D213" s="19">
        <f t="shared" si="16"/>
        <v>227237.94</v>
      </c>
      <c r="E213" s="19">
        <v>0</v>
      </c>
      <c r="F213" s="19">
        <v>227237.94</v>
      </c>
      <c r="G213" s="19">
        <v>0</v>
      </c>
      <c r="H213" s="19">
        <v>0</v>
      </c>
      <c r="I213" s="19">
        <v>0</v>
      </c>
      <c r="J213" s="20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</row>
    <row r="214" spans="1:20" ht="21.75" customHeight="1" x14ac:dyDescent="0.25">
      <c r="A214" s="35">
        <v>34</v>
      </c>
      <c r="B214" s="18" t="s">
        <v>1208</v>
      </c>
      <c r="C214" s="19">
        <f t="shared" si="15"/>
        <v>924822.82</v>
      </c>
      <c r="D214" s="19">
        <f t="shared" si="16"/>
        <v>924822.82</v>
      </c>
      <c r="E214" s="19">
        <v>0</v>
      </c>
      <c r="F214" s="19">
        <v>924822.82</v>
      </c>
      <c r="G214" s="19">
        <v>0</v>
      </c>
      <c r="H214" s="19">
        <v>0</v>
      </c>
      <c r="I214" s="19">
        <v>0</v>
      </c>
      <c r="J214" s="20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</row>
    <row r="215" spans="1:20" ht="24.75" customHeight="1" x14ac:dyDescent="0.25">
      <c r="A215" s="35">
        <v>35</v>
      </c>
      <c r="B215" s="18" t="s">
        <v>1209</v>
      </c>
      <c r="C215" s="19">
        <f t="shared" si="15"/>
        <v>7449986.9100000001</v>
      </c>
      <c r="D215" s="19">
        <f t="shared" si="16"/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20">
        <v>0</v>
      </c>
      <c r="K215" s="19">
        <v>0</v>
      </c>
      <c r="L215" s="19">
        <v>0</v>
      </c>
      <c r="M215" s="19">
        <v>0</v>
      </c>
      <c r="N215" s="19">
        <v>7449986.9100000001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</row>
    <row r="216" spans="1:20" ht="21.75" customHeight="1" x14ac:dyDescent="0.25">
      <c r="A216" s="35">
        <v>36</v>
      </c>
      <c r="B216" s="18" t="s">
        <v>1210</v>
      </c>
      <c r="C216" s="19">
        <f t="shared" si="15"/>
        <v>6933577.3899999997</v>
      </c>
      <c r="D216" s="19">
        <f t="shared" si="16"/>
        <v>762003.96</v>
      </c>
      <c r="E216" s="19">
        <v>0</v>
      </c>
      <c r="F216" s="19">
        <v>762003.96</v>
      </c>
      <c r="G216" s="19">
        <v>0</v>
      </c>
      <c r="H216" s="19">
        <v>0</v>
      </c>
      <c r="I216" s="19">
        <v>0</v>
      </c>
      <c r="J216" s="20">
        <v>0</v>
      </c>
      <c r="K216" s="19">
        <v>0</v>
      </c>
      <c r="L216" s="19">
        <v>0</v>
      </c>
      <c r="M216" s="19">
        <v>0</v>
      </c>
      <c r="N216" s="19">
        <v>6171573.4299999997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</row>
    <row r="217" spans="1:20" ht="21.75" customHeight="1" x14ac:dyDescent="0.25">
      <c r="A217" s="35">
        <v>37</v>
      </c>
      <c r="B217" s="18" t="s">
        <v>1211</v>
      </c>
      <c r="C217" s="19">
        <f t="shared" si="15"/>
        <v>6036299.96</v>
      </c>
      <c r="D217" s="19">
        <f t="shared" si="16"/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20">
        <v>0</v>
      </c>
      <c r="K217" s="19">
        <v>0</v>
      </c>
      <c r="L217" s="19">
        <v>4464189.21</v>
      </c>
      <c r="M217" s="19">
        <v>0</v>
      </c>
      <c r="N217" s="19">
        <v>1572110.75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</row>
    <row r="218" spans="1:20" ht="21.75" customHeight="1" x14ac:dyDescent="0.25">
      <c r="A218" s="35">
        <v>38</v>
      </c>
      <c r="B218" s="18" t="s">
        <v>1212</v>
      </c>
      <c r="C218" s="19">
        <f t="shared" si="15"/>
        <v>5813337.1999999993</v>
      </c>
      <c r="D218" s="19">
        <f t="shared" si="16"/>
        <v>826149.1</v>
      </c>
      <c r="E218" s="19">
        <v>0</v>
      </c>
      <c r="F218" s="19">
        <v>826149.1</v>
      </c>
      <c r="G218" s="19">
        <v>0</v>
      </c>
      <c r="H218" s="19">
        <v>0</v>
      </c>
      <c r="I218" s="19">
        <v>0</v>
      </c>
      <c r="J218" s="20">
        <v>0</v>
      </c>
      <c r="K218" s="19">
        <v>0</v>
      </c>
      <c r="L218" s="19">
        <v>0</v>
      </c>
      <c r="M218" s="19">
        <v>0</v>
      </c>
      <c r="N218" s="19">
        <v>4987188.0999999996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</row>
    <row r="219" spans="1:20" ht="21.75" customHeight="1" x14ac:dyDescent="0.25">
      <c r="A219" s="35">
        <v>39</v>
      </c>
      <c r="B219" s="18" t="s">
        <v>1213</v>
      </c>
      <c r="C219" s="19">
        <f t="shared" si="15"/>
        <v>7548078.4299999997</v>
      </c>
      <c r="D219" s="19">
        <f t="shared" si="16"/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20">
        <v>0</v>
      </c>
      <c r="K219" s="19">
        <v>0</v>
      </c>
      <c r="L219" s="19">
        <v>1793610.62</v>
      </c>
      <c r="M219" s="19">
        <v>0</v>
      </c>
      <c r="N219" s="19">
        <v>5754467.8099999996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</row>
    <row r="220" spans="1:20" ht="21.75" customHeight="1" x14ac:dyDescent="0.25">
      <c r="A220" s="35">
        <v>40</v>
      </c>
      <c r="B220" s="18" t="s">
        <v>1214</v>
      </c>
      <c r="C220" s="19">
        <f t="shared" si="15"/>
        <v>7672592.2000000002</v>
      </c>
      <c r="D220" s="19">
        <f t="shared" si="16"/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20">
        <v>0</v>
      </c>
      <c r="K220" s="19">
        <v>0</v>
      </c>
      <c r="L220" s="19">
        <v>0</v>
      </c>
      <c r="M220" s="19">
        <v>0</v>
      </c>
      <c r="N220" s="19">
        <v>7672592.2000000002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</row>
    <row r="221" spans="1:20" ht="22.5" customHeight="1" x14ac:dyDescent="0.25">
      <c r="A221" s="35">
        <v>41</v>
      </c>
      <c r="B221" s="18" t="s">
        <v>1215</v>
      </c>
      <c r="C221" s="19">
        <f t="shared" si="15"/>
        <v>9071341.75</v>
      </c>
      <c r="D221" s="19">
        <f t="shared" si="16"/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20">
        <v>0</v>
      </c>
      <c r="K221" s="19">
        <v>0</v>
      </c>
      <c r="L221" s="19">
        <v>7203641.8099999996</v>
      </c>
      <c r="M221" s="19">
        <v>0</v>
      </c>
      <c r="N221" s="19">
        <v>1867699.94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</row>
    <row r="222" spans="1:20" ht="22.5" customHeight="1" x14ac:dyDescent="0.25">
      <c r="A222" s="35">
        <v>42</v>
      </c>
      <c r="B222" s="18" t="s">
        <v>1216</v>
      </c>
      <c r="C222" s="19">
        <f t="shared" si="15"/>
        <v>2269946.06</v>
      </c>
      <c r="D222" s="19">
        <f t="shared" si="16"/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20">
        <v>0</v>
      </c>
      <c r="K222" s="19">
        <v>0</v>
      </c>
      <c r="L222" s="19">
        <v>0</v>
      </c>
      <c r="M222" s="19">
        <v>0</v>
      </c>
      <c r="N222" s="19">
        <v>2269946.06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</row>
    <row r="223" spans="1:20" ht="22.5" customHeight="1" x14ac:dyDescent="0.25">
      <c r="A223" s="35">
        <v>43</v>
      </c>
      <c r="B223" s="18" t="s">
        <v>1217</v>
      </c>
      <c r="C223" s="19">
        <f t="shared" si="15"/>
        <v>1978619.02</v>
      </c>
      <c r="D223" s="19">
        <f t="shared" si="16"/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20">
        <v>0</v>
      </c>
      <c r="K223" s="19">
        <v>0</v>
      </c>
      <c r="L223" s="19">
        <v>1978619.02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</row>
    <row r="224" spans="1:20" ht="22.5" customHeight="1" x14ac:dyDescent="0.25">
      <c r="A224" s="35">
        <v>44</v>
      </c>
      <c r="B224" s="18" t="s">
        <v>1179</v>
      </c>
      <c r="C224" s="19">
        <f t="shared" si="15"/>
        <v>9659317.4299999997</v>
      </c>
      <c r="D224" s="19">
        <f t="shared" si="16"/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20">
        <v>0</v>
      </c>
      <c r="K224" s="19">
        <v>0</v>
      </c>
      <c r="L224" s="19">
        <v>9659317.4299999997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</row>
    <row r="225" spans="1:20" ht="22.5" customHeight="1" x14ac:dyDescent="0.25">
      <c r="A225" s="35">
        <v>45</v>
      </c>
      <c r="B225" s="18" t="s">
        <v>1218</v>
      </c>
      <c r="C225" s="19">
        <f t="shared" si="15"/>
        <v>923986.84</v>
      </c>
      <c r="D225" s="19">
        <f t="shared" si="16"/>
        <v>923986.84</v>
      </c>
      <c r="E225" s="19">
        <v>0</v>
      </c>
      <c r="F225" s="19">
        <v>923986.84</v>
      </c>
      <c r="G225" s="19">
        <v>0</v>
      </c>
      <c r="H225" s="19">
        <v>0</v>
      </c>
      <c r="I225" s="19">
        <v>0</v>
      </c>
      <c r="J225" s="20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</row>
    <row r="226" spans="1:20" s="9" customFormat="1" ht="23.45" customHeight="1" x14ac:dyDescent="0.25">
      <c r="A226" s="45" t="s">
        <v>738</v>
      </c>
      <c r="B226" s="45"/>
      <c r="C226" s="16">
        <f>SUM(C227:C230)</f>
        <v>12055720.4</v>
      </c>
      <c r="D226" s="16">
        <f t="shared" ref="D226:T226" si="17">SUM(D227:D230)</f>
        <v>606321.93000000005</v>
      </c>
      <c r="E226" s="16">
        <f t="shared" si="17"/>
        <v>606321.93000000005</v>
      </c>
      <c r="F226" s="16">
        <f t="shared" si="17"/>
        <v>0</v>
      </c>
      <c r="G226" s="16">
        <f t="shared" si="17"/>
        <v>0</v>
      </c>
      <c r="H226" s="16">
        <f t="shared" si="17"/>
        <v>0</v>
      </c>
      <c r="I226" s="16">
        <f t="shared" si="17"/>
        <v>0</v>
      </c>
      <c r="J226" s="17">
        <f t="shared" si="17"/>
        <v>0</v>
      </c>
      <c r="K226" s="16">
        <f t="shared" si="17"/>
        <v>0</v>
      </c>
      <c r="L226" s="16">
        <f t="shared" si="17"/>
        <v>11338885.700000001</v>
      </c>
      <c r="M226" s="16">
        <f t="shared" si="17"/>
        <v>0</v>
      </c>
      <c r="N226" s="16">
        <f t="shared" si="17"/>
        <v>0</v>
      </c>
      <c r="O226" s="16">
        <f t="shared" si="17"/>
        <v>0</v>
      </c>
      <c r="P226" s="16">
        <f t="shared" si="17"/>
        <v>110512.77</v>
      </c>
      <c r="Q226" s="16">
        <f t="shared" si="17"/>
        <v>0</v>
      </c>
      <c r="R226" s="16">
        <f t="shared" si="17"/>
        <v>0</v>
      </c>
      <c r="S226" s="16">
        <f t="shared" si="17"/>
        <v>0</v>
      </c>
      <c r="T226" s="16">
        <f t="shared" si="17"/>
        <v>0</v>
      </c>
    </row>
    <row r="227" spans="1:20" ht="22.5" customHeight="1" x14ac:dyDescent="0.25">
      <c r="A227" s="35">
        <v>1</v>
      </c>
      <c r="B227" s="18" t="s">
        <v>1005</v>
      </c>
      <c r="C227" s="19">
        <f>D227+K227+L227+M227+N227+O227+P227+Q227+R227+S227+T227</f>
        <v>2124626.98</v>
      </c>
      <c r="D227" s="19">
        <f>SUM(E227:I227)</f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20">
        <v>0</v>
      </c>
      <c r="K227" s="19">
        <v>0</v>
      </c>
      <c r="L227" s="19">
        <v>2124626.98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</row>
    <row r="228" spans="1:20" ht="22.5" customHeight="1" x14ac:dyDescent="0.25">
      <c r="A228" s="35">
        <v>2</v>
      </c>
      <c r="B228" s="18" t="s">
        <v>492</v>
      </c>
      <c r="C228" s="19">
        <f>D228+K228+L228+M228+N228+O228+P228+Q228+R228+S228+T228</f>
        <v>6106368.4800000004</v>
      </c>
      <c r="D228" s="19">
        <f>SUM(E228:I228)</f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20">
        <v>0</v>
      </c>
      <c r="K228" s="19">
        <v>0</v>
      </c>
      <c r="L228" s="19">
        <v>6106368.4800000004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</row>
    <row r="229" spans="1:20" ht="22.5" customHeight="1" x14ac:dyDescent="0.25">
      <c r="A229" s="35">
        <v>3</v>
      </c>
      <c r="B229" s="18" t="s">
        <v>501</v>
      </c>
      <c r="C229" s="19">
        <f>D229+K229+L229+M229+N229+O229+P229+Q229+R229+S229+T229</f>
        <v>3107890.24</v>
      </c>
      <c r="D229" s="19">
        <f>SUM(E229:I229)</f>
        <v>0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20">
        <v>0</v>
      </c>
      <c r="K229" s="19">
        <v>0</v>
      </c>
      <c r="L229" s="19">
        <v>3107890.24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</row>
    <row r="230" spans="1:20" ht="21.75" customHeight="1" x14ac:dyDescent="0.25">
      <c r="A230" s="35">
        <v>4</v>
      </c>
      <c r="B230" s="18" t="s">
        <v>1006</v>
      </c>
      <c r="C230" s="19">
        <f>D230+K230+L230+M230+N230+O230+P230+Q230+R230+S230+T230</f>
        <v>716834.70000000007</v>
      </c>
      <c r="D230" s="19">
        <f>SUM(E230:I230)</f>
        <v>606321.93000000005</v>
      </c>
      <c r="E230" s="19">
        <v>606321.93000000005</v>
      </c>
      <c r="F230" s="19">
        <v>0</v>
      </c>
      <c r="G230" s="19">
        <v>0</v>
      </c>
      <c r="H230" s="19">
        <v>0</v>
      </c>
      <c r="I230" s="19">
        <v>0</v>
      </c>
      <c r="J230" s="20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110512.77</v>
      </c>
      <c r="Q230" s="19">
        <v>0</v>
      </c>
      <c r="R230" s="19">
        <v>0</v>
      </c>
      <c r="S230" s="19">
        <v>0</v>
      </c>
      <c r="T230" s="19">
        <v>0</v>
      </c>
    </row>
    <row r="231" spans="1:20" s="9" customFormat="1" ht="25.5" customHeight="1" x14ac:dyDescent="0.25">
      <c r="A231" s="45" t="s">
        <v>1254</v>
      </c>
      <c r="B231" s="45"/>
      <c r="C231" s="16">
        <f>SUM(C232:C239)</f>
        <v>24034718.23</v>
      </c>
      <c r="D231" s="16">
        <f t="shared" ref="D231:T231" si="18">SUM(D232:D239)</f>
        <v>628432.80000000005</v>
      </c>
      <c r="E231" s="16">
        <f t="shared" si="18"/>
        <v>197716.8</v>
      </c>
      <c r="F231" s="16">
        <f t="shared" si="18"/>
        <v>0</v>
      </c>
      <c r="G231" s="16">
        <f t="shared" si="18"/>
        <v>244743.6</v>
      </c>
      <c r="H231" s="16">
        <f t="shared" si="18"/>
        <v>185972.4</v>
      </c>
      <c r="I231" s="16">
        <f t="shared" si="18"/>
        <v>0</v>
      </c>
      <c r="J231" s="17">
        <f t="shared" si="18"/>
        <v>0</v>
      </c>
      <c r="K231" s="16">
        <f t="shared" si="18"/>
        <v>0</v>
      </c>
      <c r="L231" s="16">
        <f t="shared" si="18"/>
        <v>10618362.779999999</v>
      </c>
      <c r="M231" s="16">
        <f t="shared" si="18"/>
        <v>0</v>
      </c>
      <c r="N231" s="16">
        <f t="shared" si="18"/>
        <v>3520179.6</v>
      </c>
      <c r="O231" s="16">
        <f t="shared" si="18"/>
        <v>0</v>
      </c>
      <c r="P231" s="16">
        <f t="shared" si="18"/>
        <v>746672.51</v>
      </c>
      <c r="Q231" s="16">
        <f t="shared" si="18"/>
        <v>0</v>
      </c>
      <c r="R231" s="16">
        <f t="shared" si="18"/>
        <v>0</v>
      </c>
      <c r="S231" s="16">
        <f t="shared" si="18"/>
        <v>8521070.5399999991</v>
      </c>
      <c r="T231" s="16">
        <f t="shared" si="18"/>
        <v>0</v>
      </c>
    </row>
    <row r="232" spans="1:20" ht="22.5" customHeight="1" x14ac:dyDescent="0.25">
      <c r="A232" s="35">
        <v>1</v>
      </c>
      <c r="B232" s="18" t="s">
        <v>918</v>
      </c>
      <c r="C232" s="19">
        <f>D232+K232+L232+M232+N232+O232+P232+Q232+R232+S232+T232</f>
        <v>3602684.19</v>
      </c>
      <c r="D232" s="19">
        <f>SUM(E232:I232)</f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20">
        <v>0</v>
      </c>
      <c r="K232" s="19">
        <v>0</v>
      </c>
      <c r="L232" s="19">
        <v>3446796.82</v>
      </c>
      <c r="M232" s="19">
        <v>0</v>
      </c>
      <c r="N232" s="19">
        <v>0</v>
      </c>
      <c r="O232" s="19">
        <v>0</v>
      </c>
      <c r="P232" s="19">
        <v>155887.37</v>
      </c>
      <c r="Q232" s="19">
        <v>0</v>
      </c>
      <c r="R232" s="19">
        <v>0</v>
      </c>
      <c r="S232" s="19">
        <v>0</v>
      </c>
      <c r="T232" s="19">
        <v>0</v>
      </c>
    </row>
    <row r="233" spans="1:20" ht="24" customHeight="1" x14ac:dyDescent="0.25">
      <c r="A233" s="35">
        <v>2</v>
      </c>
      <c r="B233" s="18" t="s">
        <v>919</v>
      </c>
      <c r="C233" s="19">
        <f t="shared" ref="C233:C239" si="19">D233+K233+L233+M233+N233+O233+P233+Q233+R233+S233+T233</f>
        <v>4446995.8499999996</v>
      </c>
      <c r="D233" s="19">
        <f t="shared" ref="D233:D239" si="20">SUM(E233:I233)</f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20">
        <v>0</v>
      </c>
      <c r="K233" s="19">
        <v>0</v>
      </c>
      <c r="L233" s="19">
        <v>4290914.0199999996</v>
      </c>
      <c r="M233" s="19">
        <v>0</v>
      </c>
      <c r="N233" s="19">
        <v>0</v>
      </c>
      <c r="O233" s="19">
        <v>0</v>
      </c>
      <c r="P233" s="19">
        <v>156081.82999999999</v>
      </c>
      <c r="Q233" s="19">
        <v>0</v>
      </c>
      <c r="R233" s="19">
        <v>0</v>
      </c>
      <c r="S233" s="19">
        <v>0</v>
      </c>
      <c r="T233" s="19">
        <v>0</v>
      </c>
    </row>
    <row r="234" spans="1:20" ht="21" customHeight="1" x14ac:dyDescent="0.25">
      <c r="A234" s="35">
        <v>3</v>
      </c>
      <c r="B234" s="18" t="s">
        <v>920</v>
      </c>
      <c r="C234" s="19">
        <f t="shared" si="19"/>
        <v>8792728.3699999992</v>
      </c>
      <c r="D234" s="19">
        <f t="shared" si="20"/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20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271657.83</v>
      </c>
      <c r="Q234" s="19">
        <v>0</v>
      </c>
      <c r="R234" s="19">
        <v>0</v>
      </c>
      <c r="S234" s="19">
        <v>8521070.5399999991</v>
      </c>
      <c r="T234" s="19">
        <v>0</v>
      </c>
    </row>
    <row r="235" spans="1:20" ht="21" customHeight="1" x14ac:dyDescent="0.25">
      <c r="A235" s="35">
        <v>4</v>
      </c>
      <c r="B235" s="18" t="s">
        <v>78</v>
      </c>
      <c r="C235" s="19">
        <f t="shared" si="19"/>
        <v>197716.8</v>
      </c>
      <c r="D235" s="19">
        <f t="shared" si="20"/>
        <v>197716.8</v>
      </c>
      <c r="E235" s="19">
        <v>197716.8</v>
      </c>
      <c r="F235" s="19">
        <v>0</v>
      </c>
      <c r="G235" s="19">
        <v>0</v>
      </c>
      <c r="H235" s="19">
        <v>0</v>
      </c>
      <c r="I235" s="19">
        <v>0</v>
      </c>
      <c r="J235" s="20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</row>
    <row r="236" spans="1:20" ht="24" customHeight="1" x14ac:dyDescent="0.25">
      <c r="A236" s="35">
        <v>5</v>
      </c>
      <c r="B236" s="18" t="s">
        <v>921</v>
      </c>
      <c r="C236" s="19">
        <f t="shared" si="19"/>
        <v>163045.48000000001</v>
      </c>
      <c r="D236" s="19">
        <f t="shared" si="20"/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20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163045.48000000001</v>
      </c>
      <c r="Q236" s="19">
        <v>0</v>
      </c>
      <c r="R236" s="19">
        <v>0</v>
      </c>
      <c r="S236" s="19">
        <v>0</v>
      </c>
      <c r="T236" s="19">
        <v>0</v>
      </c>
    </row>
    <row r="237" spans="1:20" ht="20.25" customHeight="1" x14ac:dyDescent="0.25">
      <c r="A237" s="35">
        <v>6</v>
      </c>
      <c r="B237" s="18" t="s">
        <v>80</v>
      </c>
      <c r="C237" s="19">
        <f t="shared" si="19"/>
        <v>3520179.6</v>
      </c>
      <c r="D237" s="19">
        <f t="shared" si="20"/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20">
        <v>0</v>
      </c>
      <c r="K237" s="19">
        <v>0</v>
      </c>
      <c r="L237" s="19">
        <v>0</v>
      </c>
      <c r="M237" s="19">
        <v>0</v>
      </c>
      <c r="N237" s="19">
        <v>3520179.6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</row>
    <row r="238" spans="1:20" ht="22.5" customHeight="1" x14ac:dyDescent="0.25">
      <c r="A238" s="35">
        <v>7</v>
      </c>
      <c r="B238" s="18" t="s">
        <v>749</v>
      </c>
      <c r="C238" s="19">
        <f t="shared" si="19"/>
        <v>430716</v>
      </c>
      <c r="D238" s="19">
        <f t="shared" si="20"/>
        <v>430716</v>
      </c>
      <c r="E238" s="19">
        <v>0</v>
      </c>
      <c r="F238" s="19">
        <v>0</v>
      </c>
      <c r="G238" s="19">
        <v>244743.6</v>
      </c>
      <c r="H238" s="19">
        <v>185972.4</v>
      </c>
      <c r="I238" s="19">
        <v>0</v>
      </c>
      <c r="J238" s="20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</row>
    <row r="239" spans="1:20" ht="22.5" customHeight="1" x14ac:dyDescent="0.25">
      <c r="A239" s="35">
        <v>8</v>
      </c>
      <c r="B239" s="18" t="s">
        <v>572</v>
      </c>
      <c r="C239" s="19">
        <f t="shared" si="19"/>
        <v>2880651.94</v>
      </c>
      <c r="D239" s="19">
        <f t="shared" si="20"/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20">
        <v>0</v>
      </c>
      <c r="K239" s="19">
        <v>0</v>
      </c>
      <c r="L239" s="19">
        <v>2880651.94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</row>
    <row r="240" spans="1:20" s="9" customFormat="1" ht="22.5" customHeight="1" x14ac:dyDescent="0.25">
      <c r="A240" s="45" t="s">
        <v>395</v>
      </c>
      <c r="B240" s="45"/>
      <c r="C240" s="16">
        <f>SUM(C241:C241)</f>
        <v>2002130.01</v>
      </c>
      <c r="D240" s="16">
        <f t="shared" ref="D240:T240" si="21">SUM(D241:D241)</f>
        <v>1990510.68</v>
      </c>
      <c r="E240" s="16">
        <f t="shared" si="21"/>
        <v>0</v>
      </c>
      <c r="F240" s="16">
        <f t="shared" si="21"/>
        <v>0</v>
      </c>
      <c r="G240" s="16">
        <f t="shared" si="21"/>
        <v>0</v>
      </c>
      <c r="H240" s="16">
        <f t="shared" si="21"/>
        <v>527646</v>
      </c>
      <c r="I240" s="16">
        <f t="shared" si="21"/>
        <v>1462864.68</v>
      </c>
      <c r="J240" s="17">
        <f t="shared" si="21"/>
        <v>0</v>
      </c>
      <c r="K240" s="16">
        <f t="shared" si="21"/>
        <v>0</v>
      </c>
      <c r="L240" s="16">
        <f t="shared" si="21"/>
        <v>0</v>
      </c>
      <c r="M240" s="16">
        <f t="shared" si="21"/>
        <v>0</v>
      </c>
      <c r="N240" s="16">
        <f t="shared" si="21"/>
        <v>0</v>
      </c>
      <c r="O240" s="16">
        <f t="shared" si="21"/>
        <v>0</v>
      </c>
      <c r="P240" s="16">
        <f t="shared" si="21"/>
        <v>11619.33</v>
      </c>
      <c r="Q240" s="16">
        <f t="shared" si="21"/>
        <v>0</v>
      </c>
      <c r="R240" s="16">
        <f t="shared" si="21"/>
        <v>0</v>
      </c>
      <c r="S240" s="16">
        <f t="shared" si="21"/>
        <v>0</v>
      </c>
      <c r="T240" s="16">
        <f t="shared" si="21"/>
        <v>0</v>
      </c>
    </row>
    <row r="241" spans="1:20" ht="22.5" customHeight="1" x14ac:dyDescent="0.25">
      <c r="A241" s="35">
        <v>1</v>
      </c>
      <c r="B241" s="18" t="s">
        <v>1014</v>
      </c>
      <c r="C241" s="19">
        <f>D241+K241+L241+M241+N241+O241+P241+Q241+R241+S241+T241</f>
        <v>2002130.01</v>
      </c>
      <c r="D241" s="19">
        <f>SUM(E241:I241)</f>
        <v>1990510.68</v>
      </c>
      <c r="E241" s="19">
        <v>0</v>
      </c>
      <c r="F241" s="19">
        <v>0</v>
      </c>
      <c r="G241" s="19">
        <v>0</v>
      </c>
      <c r="H241" s="19">
        <v>527646</v>
      </c>
      <c r="I241" s="19">
        <v>1462864.68</v>
      </c>
      <c r="J241" s="20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11619.33</v>
      </c>
      <c r="Q241" s="19">
        <v>0</v>
      </c>
      <c r="R241" s="19">
        <v>0</v>
      </c>
      <c r="S241" s="19">
        <v>0</v>
      </c>
      <c r="T241" s="19">
        <v>0</v>
      </c>
    </row>
    <row r="242" spans="1:20" s="9" customFormat="1" ht="22.5" customHeight="1" x14ac:dyDescent="0.25">
      <c r="A242" s="45" t="s">
        <v>593</v>
      </c>
      <c r="B242" s="45"/>
      <c r="C242" s="16">
        <f>SUM(C243:C244)</f>
        <v>1305958.24</v>
      </c>
      <c r="D242" s="16">
        <f t="shared" ref="D242:T242" si="22">SUM(D243:D244)</f>
        <v>1226937.6000000001</v>
      </c>
      <c r="E242" s="16">
        <f t="shared" si="22"/>
        <v>0</v>
      </c>
      <c r="F242" s="16">
        <f t="shared" si="22"/>
        <v>1226937.6000000001</v>
      </c>
      <c r="G242" s="16">
        <f t="shared" si="22"/>
        <v>0</v>
      </c>
      <c r="H242" s="16">
        <f t="shared" si="22"/>
        <v>0</v>
      </c>
      <c r="I242" s="16">
        <f t="shared" si="22"/>
        <v>0</v>
      </c>
      <c r="J242" s="17">
        <f t="shared" si="22"/>
        <v>0</v>
      </c>
      <c r="K242" s="16">
        <f t="shared" si="22"/>
        <v>0</v>
      </c>
      <c r="L242" s="16">
        <f t="shared" si="22"/>
        <v>0</v>
      </c>
      <c r="M242" s="16">
        <f t="shared" si="22"/>
        <v>0</v>
      </c>
      <c r="N242" s="16">
        <f t="shared" si="22"/>
        <v>0</v>
      </c>
      <c r="O242" s="16">
        <f t="shared" si="22"/>
        <v>0</v>
      </c>
      <c r="P242" s="16">
        <f t="shared" si="22"/>
        <v>79020.639999999999</v>
      </c>
      <c r="Q242" s="16">
        <f t="shared" si="22"/>
        <v>0</v>
      </c>
      <c r="R242" s="16">
        <f t="shared" si="22"/>
        <v>0</v>
      </c>
      <c r="S242" s="16">
        <f t="shared" si="22"/>
        <v>0</v>
      </c>
      <c r="T242" s="16">
        <f t="shared" si="22"/>
        <v>0</v>
      </c>
    </row>
    <row r="243" spans="1:20" ht="22.5" customHeight="1" x14ac:dyDescent="0.25">
      <c r="A243" s="35">
        <v>1</v>
      </c>
      <c r="B243" s="18" t="s">
        <v>1016</v>
      </c>
      <c r="C243" s="19">
        <f>D243+K243+L243+M243+N243+O243+P243+Q243+R243+S243+T243</f>
        <v>79020.639999999999</v>
      </c>
      <c r="D243" s="19">
        <f>SUM(E243:I243)</f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20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79020.639999999999</v>
      </c>
      <c r="Q243" s="19">
        <v>0</v>
      </c>
      <c r="R243" s="19">
        <v>0</v>
      </c>
      <c r="S243" s="19">
        <v>0</v>
      </c>
      <c r="T243" s="19">
        <v>0</v>
      </c>
    </row>
    <row r="244" spans="1:20" ht="22.5" customHeight="1" x14ac:dyDescent="0.25">
      <c r="A244" s="35">
        <v>2</v>
      </c>
      <c r="B244" s="18" t="s">
        <v>491</v>
      </c>
      <c r="C244" s="19">
        <f>D244+K244+L244+M244+N244+O244+P244+Q244+R244+S244+T244</f>
        <v>1226937.6000000001</v>
      </c>
      <c r="D244" s="19">
        <f>SUM(E244:I244)</f>
        <v>1226937.6000000001</v>
      </c>
      <c r="E244" s="19">
        <v>0</v>
      </c>
      <c r="F244" s="19">
        <v>1226937.6000000001</v>
      </c>
      <c r="G244" s="19">
        <v>0</v>
      </c>
      <c r="H244" s="19">
        <v>0</v>
      </c>
      <c r="I244" s="19">
        <v>0</v>
      </c>
      <c r="J244" s="20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</row>
    <row r="245" spans="1:20" s="9" customFormat="1" ht="22.5" customHeight="1" x14ac:dyDescent="0.25">
      <c r="A245" s="45" t="s">
        <v>1252</v>
      </c>
      <c r="B245" s="45"/>
      <c r="C245" s="16">
        <f>C246</f>
        <v>308421.59999999998</v>
      </c>
      <c r="D245" s="16">
        <f t="shared" ref="D245:T245" si="23">D246</f>
        <v>308421.59999999998</v>
      </c>
      <c r="E245" s="16">
        <f t="shared" si="23"/>
        <v>0</v>
      </c>
      <c r="F245" s="16">
        <f t="shared" si="23"/>
        <v>0</v>
      </c>
      <c r="G245" s="16">
        <f t="shared" si="23"/>
        <v>0</v>
      </c>
      <c r="H245" s="16">
        <f t="shared" si="23"/>
        <v>308421.59999999998</v>
      </c>
      <c r="I245" s="16">
        <f t="shared" si="23"/>
        <v>0</v>
      </c>
      <c r="J245" s="17">
        <f t="shared" si="23"/>
        <v>0</v>
      </c>
      <c r="K245" s="16">
        <f t="shared" si="23"/>
        <v>0</v>
      </c>
      <c r="L245" s="16">
        <f t="shared" si="23"/>
        <v>0</v>
      </c>
      <c r="M245" s="16">
        <f t="shared" si="23"/>
        <v>0</v>
      </c>
      <c r="N245" s="16">
        <f t="shared" si="23"/>
        <v>0</v>
      </c>
      <c r="O245" s="16">
        <f t="shared" si="23"/>
        <v>0</v>
      </c>
      <c r="P245" s="16">
        <f t="shared" si="23"/>
        <v>0</v>
      </c>
      <c r="Q245" s="16">
        <f t="shared" si="23"/>
        <v>0</v>
      </c>
      <c r="R245" s="16">
        <f t="shared" si="23"/>
        <v>0</v>
      </c>
      <c r="S245" s="16">
        <f t="shared" si="23"/>
        <v>0</v>
      </c>
      <c r="T245" s="16">
        <f t="shared" si="23"/>
        <v>0</v>
      </c>
    </row>
    <row r="246" spans="1:20" ht="22.5" customHeight="1" x14ac:dyDescent="0.25">
      <c r="A246" s="35">
        <v>1</v>
      </c>
      <c r="B246" s="18" t="s">
        <v>221</v>
      </c>
      <c r="C246" s="19">
        <f>D246+K246+L246+M246+N246+O246+P246+Q246+R246+S246+T246</f>
        <v>308421.59999999998</v>
      </c>
      <c r="D246" s="19">
        <f>SUM(E246:I246)</f>
        <v>308421.59999999998</v>
      </c>
      <c r="E246" s="19">
        <v>0</v>
      </c>
      <c r="F246" s="19">
        <v>0</v>
      </c>
      <c r="G246" s="19">
        <v>0</v>
      </c>
      <c r="H246" s="19">
        <v>308421.59999999998</v>
      </c>
      <c r="I246" s="19">
        <v>0</v>
      </c>
      <c r="J246" s="20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</row>
    <row r="247" spans="1:20" s="9" customFormat="1" ht="22.5" customHeight="1" x14ac:dyDescent="0.25">
      <c r="A247" s="45" t="s">
        <v>73</v>
      </c>
      <c r="B247" s="45"/>
      <c r="C247" s="16">
        <f>C248</f>
        <v>6173371.2899999991</v>
      </c>
      <c r="D247" s="16">
        <f t="shared" ref="D247:T247" si="24">D248</f>
        <v>6173371.2899999991</v>
      </c>
      <c r="E247" s="16">
        <f t="shared" si="24"/>
        <v>3038070</v>
      </c>
      <c r="F247" s="16">
        <f t="shared" si="24"/>
        <v>0</v>
      </c>
      <c r="G247" s="16">
        <f t="shared" si="24"/>
        <v>0</v>
      </c>
      <c r="H247" s="16">
        <f t="shared" si="24"/>
        <v>1550097.4100000001</v>
      </c>
      <c r="I247" s="16">
        <f t="shared" si="24"/>
        <v>1585203.88</v>
      </c>
      <c r="J247" s="17">
        <f t="shared" si="24"/>
        <v>0</v>
      </c>
      <c r="K247" s="16">
        <f t="shared" si="24"/>
        <v>0</v>
      </c>
      <c r="L247" s="16">
        <f t="shared" si="24"/>
        <v>0</v>
      </c>
      <c r="M247" s="16">
        <f t="shared" si="24"/>
        <v>0</v>
      </c>
      <c r="N247" s="16">
        <f t="shared" si="24"/>
        <v>0</v>
      </c>
      <c r="O247" s="16">
        <f t="shared" si="24"/>
        <v>0</v>
      </c>
      <c r="P247" s="16">
        <f t="shared" si="24"/>
        <v>0</v>
      </c>
      <c r="Q247" s="16">
        <f t="shared" si="24"/>
        <v>0</v>
      </c>
      <c r="R247" s="16">
        <f t="shared" si="24"/>
        <v>0</v>
      </c>
      <c r="S247" s="16">
        <f t="shared" si="24"/>
        <v>0</v>
      </c>
      <c r="T247" s="16">
        <f t="shared" si="24"/>
        <v>0</v>
      </c>
    </row>
    <row r="248" spans="1:20" s="9" customFormat="1" ht="22.5" customHeight="1" x14ac:dyDescent="0.25">
      <c r="A248" s="45" t="s">
        <v>347</v>
      </c>
      <c r="B248" s="45"/>
      <c r="C248" s="16">
        <f>SUM(C249:C250)</f>
        <v>6173371.2899999991</v>
      </c>
      <c r="D248" s="16">
        <f t="shared" ref="D248:T248" si="25">SUM(D249:D250)</f>
        <v>6173371.2899999991</v>
      </c>
      <c r="E248" s="16">
        <f t="shared" si="25"/>
        <v>3038070</v>
      </c>
      <c r="F248" s="16">
        <f t="shared" si="25"/>
        <v>0</v>
      </c>
      <c r="G248" s="16">
        <f t="shared" si="25"/>
        <v>0</v>
      </c>
      <c r="H248" s="16">
        <f t="shared" si="25"/>
        <v>1550097.4100000001</v>
      </c>
      <c r="I248" s="16">
        <f t="shared" si="25"/>
        <v>1585203.88</v>
      </c>
      <c r="J248" s="17">
        <f t="shared" si="25"/>
        <v>0</v>
      </c>
      <c r="K248" s="16">
        <f t="shared" si="25"/>
        <v>0</v>
      </c>
      <c r="L248" s="16">
        <f t="shared" si="25"/>
        <v>0</v>
      </c>
      <c r="M248" s="16">
        <f t="shared" si="25"/>
        <v>0</v>
      </c>
      <c r="N248" s="16">
        <f t="shared" si="25"/>
        <v>0</v>
      </c>
      <c r="O248" s="16">
        <f t="shared" si="25"/>
        <v>0</v>
      </c>
      <c r="P248" s="16">
        <f t="shared" si="25"/>
        <v>0</v>
      </c>
      <c r="Q248" s="16">
        <f t="shared" si="25"/>
        <v>0</v>
      </c>
      <c r="R248" s="16">
        <f t="shared" si="25"/>
        <v>0</v>
      </c>
      <c r="S248" s="16">
        <f t="shared" si="25"/>
        <v>0</v>
      </c>
      <c r="T248" s="16">
        <f t="shared" si="25"/>
        <v>0</v>
      </c>
    </row>
    <row r="249" spans="1:20" ht="22.5" customHeight="1" x14ac:dyDescent="0.25">
      <c r="A249" s="18">
        <v>1</v>
      </c>
      <c r="B249" s="18" t="s">
        <v>668</v>
      </c>
      <c r="C249" s="19">
        <f>D249+K249+L249+M249+N249+O249+P249+Q249+R249+S249+T249</f>
        <v>5540541.6899999995</v>
      </c>
      <c r="D249" s="19">
        <f>SUM(E249:I249)</f>
        <v>5540541.6899999995</v>
      </c>
      <c r="E249" s="19">
        <v>3038070</v>
      </c>
      <c r="F249" s="19">
        <v>0</v>
      </c>
      <c r="G249" s="19">
        <v>0</v>
      </c>
      <c r="H249" s="19">
        <v>917267.81</v>
      </c>
      <c r="I249" s="19">
        <v>1585203.88</v>
      </c>
      <c r="J249" s="20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</row>
    <row r="250" spans="1:20" ht="22.5" customHeight="1" x14ac:dyDescent="0.25">
      <c r="A250" s="18">
        <v>2</v>
      </c>
      <c r="B250" s="18" t="s">
        <v>669</v>
      </c>
      <c r="C250" s="19">
        <f>D250+K250+L250+M250+N250+O250+P250+Q250+R250+S250+T250</f>
        <v>632829.6</v>
      </c>
      <c r="D250" s="19">
        <f>SUM(E250:I250)</f>
        <v>632829.6</v>
      </c>
      <c r="E250" s="19">
        <v>0</v>
      </c>
      <c r="F250" s="19">
        <v>0</v>
      </c>
      <c r="G250" s="19">
        <v>0</v>
      </c>
      <c r="H250" s="19">
        <v>632829.6</v>
      </c>
      <c r="I250" s="19">
        <v>0</v>
      </c>
      <c r="J250" s="20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</row>
    <row r="251" spans="1:20" s="9" customFormat="1" ht="23.25" customHeight="1" x14ac:dyDescent="0.25">
      <c r="A251" s="45" t="s">
        <v>163</v>
      </c>
      <c r="B251" s="45"/>
      <c r="C251" s="16">
        <f>C252+C274</f>
        <v>41446964.829999998</v>
      </c>
      <c r="D251" s="16">
        <f t="shared" ref="D251:T251" si="26">D252+D274</f>
        <v>7380030.1100000003</v>
      </c>
      <c r="E251" s="16">
        <f t="shared" si="26"/>
        <v>2359744.7999999998</v>
      </c>
      <c r="F251" s="16">
        <f t="shared" si="26"/>
        <v>3128404.9099999997</v>
      </c>
      <c r="G251" s="16">
        <f t="shared" si="26"/>
        <v>0</v>
      </c>
      <c r="H251" s="16">
        <f t="shared" si="26"/>
        <v>1107966</v>
      </c>
      <c r="I251" s="16">
        <f t="shared" si="26"/>
        <v>783914.39999999991</v>
      </c>
      <c r="J251" s="17">
        <f t="shared" si="26"/>
        <v>0</v>
      </c>
      <c r="K251" s="16">
        <f t="shared" si="26"/>
        <v>0</v>
      </c>
      <c r="L251" s="16">
        <f t="shared" si="26"/>
        <v>23257377.960000001</v>
      </c>
      <c r="M251" s="16">
        <f t="shared" si="26"/>
        <v>0</v>
      </c>
      <c r="N251" s="16">
        <f t="shared" si="26"/>
        <v>4489266.9000000004</v>
      </c>
      <c r="O251" s="16">
        <f t="shared" si="26"/>
        <v>3431245.1999999997</v>
      </c>
      <c r="P251" s="16">
        <f t="shared" si="26"/>
        <v>2889044.66</v>
      </c>
      <c r="Q251" s="16">
        <f t="shared" si="26"/>
        <v>0</v>
      </c>
      <c r="R251" s="16">
        <f t="shared" si="26"/>
        <v>0</v>
      </c>
      <c r="S251" s="16">
        <f t="shared" si="26"/>
        <v>0</v>
      </c>
      <c r="T251" s="16">
        <f t="shared" si="26"/>
        <v>0</v>
      </c>
    </row>
    <row r="252" spans="1:20" s="9" customFormat="1" ht="22.5" customHeight="1" x14ac:dyDescent="0.25">
      <c r="A252" s="45" t="s">
        <v>165</v>
      </c>
      <c r="B252" s="45"/>
      <c r="C252" s="16">
        <f>SUM(C253:C273)</f>
        <v>31271659.27</v>
      </c>
      <c r="D252" s="16">
        <f t="shared" ref="D252:T252" si="27">SUM(D253:D273)</f>
        <v>5433574.9100000001</v>
      </c>
      <c r="E252" s="16">
        <f t="shared" si="27"/>
        <v>413289.6</v>
      </c>
      <c r="F252" s="16">
        <f t="shared" si="27"/>
        <v>3128404.9099999997</v>
      </c>
      <c r="G252" s="16">
        <f t="shared" si="27"/>
        <v>0</v>
      </c>
      <c r="H252" s="16">
        <f t="shared" si="27"/>
        <v>1107966</v>
      </c>
      <c r="I252" s="16">
        <f t="shared" si="27"/>
        <v>783914.39999999991</v>
      </c>
      <c r="J252" s="17">
        <f t="shared" si="27"/>
        <v>0</v>
      </c>
      <c r="K252" s="16">
        <f t="shared" si="27"/>
        <v>0</v>
      </c>
      <c r="L252" s="16">
        <f t="shared" si="27"/>
        <v>19939245.140000001</v>
      </c>
      <c r="M252" s="16">
        <f t="shared" si="27"/>
        <v>0</v>
      </c>
      <c r="N252" s="16">
        <f t="shared" si="27"/>
        <v>1882659.4</v>
      </c>
      <c r="O252" s="16">
        <f t="shared" si="27"/>
        <v>2174986.7999999998</v>
      </c>
      <c r="P252" s="16">
        <f t="shared" si="27"/>
        <v>1841193.02</v>
      </c>
      <c r="Q252" s="16">
        <f t="shared" si="27"/>
        <v>0</v>
      </c>
      <c r="R252" s="16">
        <f t="shared" si="27"/>
        <v>0</v>
      </c>
      <c r="S252" s="16">
        <f t="shared" si="27"/>
        <v>0</v>
      </c>
      <c r="T252" s="16">
        <f t="shared" si="27"/>
        <v>0</v>
      </c>
    </row>
    <row r="253" spans="1:20" ht="22.5" customHeight="1" x14ac:dyDescent="0.25">
      <c r="A253" s="35">
        <v>1</v>
      </c>
      <c r="B253" s="18" t="s">
        <v>976</v>
      </c>
      <c r="C253" s="19">
        <f>D253+K253+L253+M253+N253+O253+P253+Q253+R253+S253+T253</f>
        <v>5535849.2699999996</v>
      </c>
      <c r="D253" s="19">
        <f>SUM(E253:I253)</f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20">
        <v>0</v>
      </c>
      <c r="K253" s="19">
        <v>0</v>
      </c>
      <c r="L253" s="19">
        <v>5403022.7999999998</v>
      </c>
      <c r="M253" s="19">
        <v>0</v>
      </c>
      <c r="N253" s="19">
        <v>0</v>
      </c>
      <c r="O253" s="19">
        <v>0</v>
      </c>
      <c r="P253" s="19">
        <v>132826.47</v>
      </c>
      <c r="Q253" s="19">
        <v>0</v>
      </c>
      <c r="R253" s="19">
        <v>0</v>
      </c>
      <c r="S253" s="19">
        <v>0</v>
      </c>
      <c r="T253" s="19">
        <v>0</v>
      </c>
    </row>
    <row r="254" spans="1:20" ht="20.25" customHeight="1" x14ac:dyDescent="0.25">
      <c r="A254" s="35">
        <v>2</v>
      </c>
      <c r="B254" s="18" t="s">
        <v>635</v>
      </c>
      <c r="C254" s="19">
        <f t="shared" ref="C254:C273" si="28">D254+K254+L254+M254+N254+O254+P254+Q254+R254+S254+T254</f>
        <v>6154071.4500000002</v>
      </c>
      <c r="D254" s="19">
        <f t="shared" ref="D254:D273" si="29">SUM(E254:I254)</f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20">
        <v>0</v>
      </c>
      <c r="K254" s="19">
        <v>0</v>
      </c>
      <c r="L254" s="19">
        <v>6008588.1900000004</v>
      </c>
      <c r="M254" s="19">
        <v>0</v>
      </c>
      <c r="N254" s="19">
        <v>0</v>
      </c>
      <c r="O254" s="19">
        <v>0</v>
      </c>
      <c r="P254" s="19">
        <v>145483.26</v>
      </c>
      <c r="Q254" s="19">
        <v>0</v>
      </c>
      <c r="R254" s="19">
        <v>0</v>
      </c>
      <c r="S254" s="19">
        <v>0</v>
      </c>
      <c r="T254" s="19">
        <v>0</v>
      </c>
    </row>
    <row r="255" spans="1:20" ht="24.6" customHeight="1" x14ac:dyDescent="0.25">
      <c r="A255" s="35">
        <v>3</v>
      </c>
      <c r="B255" s="18" t="s">
        <v>537</v>
      </c>
      <c r="C255" s="19">
        <f t="shared" si="28"/>
        <v>1889478.56</v>
      </c>
      <c r="D255" s="19">
        <f t="shared" si="29"/>
        <v>900045.55</v>
      </c>
      <c r="E255" s="19">
        <v>0</v>
      </c>
      <c r="F255" s="19">
        <v>900045.55</v>
      </c>
      <c r="G255" s="19">
        <v>0</v>
      </c>
      <c r="H255" s="19">
        <v>0</v>
      </c>
      <c r="I255" s="19">
        <v>0</v>
      </c>
      <c r="J255" s="20">
        <v>0</v>
      </c>
      <c r="K255" s="19">
        <v>0</v>
      </c>
      <c r="L255" s="19">
        <v>989433.01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</row>
    <row r="256" spans="1:20" ht="19.5" customHeight="1" x14ac:dyDescent="0.25">
      <c r="A256" s="35">
        <v>4</v>
      </c>
      <c r="B256" s="18" t="s">
        <v>977</v>
      </c>
      <c r="C256" s="19">
        <f t="shared" si="28"/>
        <v>255152.11</v>
      </c>
      <c r="D256" s="19">
        <f t="shared" si="29"/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20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255152.11</v>
      </c>
      <c r="Q256" s="19">
        <v>0</v>
      </c>
      <c r="R256" s="19">
        <v>0</v>
      </c>
      <c r="S256" s="19">
        <v>0</v>
      </c>
      <c r="T256" s="19">
        <v>0</v>
      </c>
    </row>
    <row r="257" spans="1:20" ht="22.5" customHeight="1" x14ac:dyDescent="0.25">
      <c r="A257" s="35">
        <v>5</v>
      </c>
      <c r="B257" s="18" t="s">
        <v>175</v>
      </c>
      <c r="C257" s="19">
        <f t="shared" si="28"/>
        <v>101278.8</v>
      </c>
      <c r="D257" s="19">
        <f t="shared" si="29"/>
        <v>101278.8</v>
      </c>
      <c r="E257" s="19">
        <v>0</v>
      </c>
      <c r="F257" s="19">
        <v>0</v>
      </c>
      <c r="G257" s="19">
        <v>0</v>
      </c>
      <c r="H257" s="19">
        <v>101278.8</v>
      </c>
      <c r="I257" s="19">
        <v>0</v>
      </c>
      <c r="J257" s="20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</row>
    <row r="258" spans="1:20" ht="22.5" customHeight="1" x14ac:dyDescent="0.25">
      <c r="A258" s="35">
        <v>6</v>
      </c>
      <c r="B258" s="18" t="s">
        <v>161</v>
      </c>
      <c r="C258" s="19">
        <f t="shared" si="28"/>
        <v>188220</v>
      </c>
      <c r="D258" s="19">
        <f t="shared" si="29"/>
        <v>188220</v>
      </c>
      <c r="E258" s="19">
        <v>0</v>
      </c>
      <c r="F258" s="19">
        <v>0</v>
      </c>
      <c r="G258" s="19">
        <v>0</v>
      </c>
      <c r="H258" s="19">
        <v>188220</v>
      </c>
      <c r="I258" s="19">
        <v>0</v>
      </c>
      <c r="J258" s="20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</row>
    <row r="259" spans="1:20" ht="22.5" customHeight="1" x14ac:dyDescent="0.25">
      <c r="A259" s="35">
        <v>7</v>
      </c>
      <c r="B259" s="18" t="s">
        <v>978</v>
      </c>
      <c r="C259" s="19">
        <f t="shared" si="28"/>
        <v>1488209.4100000001</v>
      </c>
      <c r="D259" s="19">
        <f t="shared" si="29"/>
        <v>1481270.56</v>
      </c>
      <c r="E259" s="19">
        <v>0</v>
      </c>
      <c r="F259" s="19">
        <v>1249852.96</v>
      </c>
      <c r="G259" s="19">
        <v>0</v>
      </c>
      <c r="H259" s="19">
        <v>231417.60000000001</v>
      </c>
      <c r="I259" s="19">
        <v>0</v>
      </c>
      <c r="J259" s="20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6938.85</v>
      </c>
      <c r="Q259" s="19">
        <v>0</v>
      </c>
      <c r="R259" s="19">
        <v>0</v>
      </c>
      <c r="S259" s="19">
        <v>0</v>
      </c>
      <c r="T259" s="19">
        <v>0</v>
      </c>
    </row>
    <row r="260" spans="1:20" ht="22.5" customHeight="1" x14ac:dyDescent="0.25">
      <c r="A260" s="35">
        <v>8</v>
      </c>
      <c r="B260" s="18" t="s">
        <v>539</v>
      </c>
      <c r="C260" s="19">
        <f t="shared" si="28"/>
        <v>2660311.15</v>
      </c>
      <c r="D260" s="19">
        <f t="shared" si="29"/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20">
        <v>0</v>
      </c>
      <c r="K260" s="19">
        <v>0</v>
      </c>
      <c r="L260" s="19">
        <v>2660311.15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</row>
    <row r="261" spans="1:20" ht="22.5" customHeight="1" x14ac:dyDescent="0.25">
      <c r="A261" s="35">
        <v>9</v>
      </c>
      <c r="B261" s="18" t="s">
        <v>540</v>
      </c>
      <c r="C261" s="19">
        <f t="shared" si="28"/>
        <v>1099665.6000000001</v>
      </c>
      <c r="D261" s="19">
        <f t="shared" si="29"/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20">
        <v>0</v>
      </c>
      <c r="K261" s="19">
        <v>0</v>
      </c>
      <c r="L261" s="19">
        <v>0</v>
      </c>
      <c r="M261" s="19">
        <v>0</v>
      </c>
      <c r="N261" s="19">
        <v>797335.2</v>
      </c>
      <c r="O261" s="19">
        <v>302330.40000000002</v>
      </c>
      <c r="P261" s="19">
        <v>0</v>
      </c>
      <c r="Q261" s="19">
        <v>0</v>
      </c>
      <c r="R261" s="19">
        <v>0</v>
      </c>
      <c r="S261" s="19">
        <v>0</v>
      </c>
      <c r="T261" s="19">
        <v>0</v>
      </c>
    </row>
    <row r="262" spans="1:20" ht="24" customHeight="1" x14ac:dyDescent="0.25">
      <c r="A262" s="35">
        <v>10</v>
      </c>
      <c r="B262" s="18" t="s">
        <v>160</v>
      </c>
      <c r="C262" s="19">
        <f t="shared" si="28"/>
        <v>201906</v>
      </c>
      <c r="D262" s="19">
        <f t="shared" si="29"/>
        <v>201906</v>
      </c>
      <c r="E262" s="19">
        <v>0</v>
      </c>
      <c r="F262" s="19">
        <v>0</v>
      </c>
      <c r="G262" s="19">
        <v>0</v>
      </c>
      <c r="H262" s="19">
        <v>201906</v>
      </c>
      <c r="I262" s="19">
        <v>0</v>
      </c>
      <c r="J262" s="20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</row>
    <row r="263" spans="1:20" ht="22.5" customHeight="1" x14ac:dyDescent="0.25">
      <c r="A263" s="35">
        <v>11</v>
      </c>
      <c r="B263" s="18" t="s">
        <v>979</v>
      </c>
      <c r="C263" s="19">
        <f t="shared" si="28"/>
        <v>123531.05</v>
      </c>
      <c r="D263" s="19">
        <f t="shared" si="29"/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20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123531.05</v>
      </c>
      <c r="Q263" s="19">
        <v>0</v>
      </c>
      <c r="R263" s="19">
        <v>0</v>
      </c>
      <c r="S263" s="19">
        <v>0</v>
      </c>
      <c r="T263" s="19">
        <v>0</v>
      </c>
    </row>
    <row r="264" spans="1:20" ht="22.5" customHeight="1" x14ac:dyDescent="0.25">
      <c r="A264" s="35">
        <v>12</v>
      </c>
      <c r="B264" s="18" t="s">
        <v>980</v>
      </c>
      <c r="C264" s="19">
        <f t="shared" si="28"/>
        <v>9150.48</v>
      </c>
      <c r="D264" s="19">
        <f t="shared" si="29"/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20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9150.48</v>
      </c>
      <c r="Q264" s="19">
        <v>0</v>
      </c>
      <c r="R264" s="19">
        <v>0</v>
      </c>
      <c r="S264" s="19">
        <v>0</v>
      </c>
      <c r="T264" s="19">
        <v>0</v>
      </c>
    </row>
    <row r="265" spans="1:20" ht="22.5" customHeight="1" x14ac:dyDescent="0.25">
      <c r="A265" s="35">
        <v>13</v>
      </c>
      <c r="B265" s="18" t="s">
        <v>981</v>
      </c>
      <c r="C265" s="19">
        <f t="shared" si="28"/>
        <v>1666406.99</v>
      </c>
      <c r="D265" s="19">
        <f t="shared" si="29"/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20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1567203.6</v>
      </c>
      <c r="P265" s="19">
        <v>99203.39</v>
      </c>
      <c r="Q265" s="19">
        <v>0</v>
      </c>
      <c r="R265" s="19">
        <v>0</v>
      </c>
      <c r="S265" s="19">
        <v>0</v>
      </c>
      <c r="T265" s="19">
        <v>0</v>
      </c>
    </row>
    <row r="266" spans="1:20" ht="22.5" customHeight="1" x14ac:dyDescent="0.25">
      <c r="A266" s="35">
        <v>14</v>
      </c>
      <c r="B266" s="18" t="s">
        <v>544</v>
      </c>
      <c r="C266" s="19">
        <f t="shared" si="28"/>
        <v>562305.6</v>
      </c>
      <c r="D266" s="19">
        <f t="shared" si="29"/>
        <v>256852.8</v>
      </c>
      <c r="E266" s="19">
        <v>0</v>
      </c>
      <c r="F266" s="19">
        <v>0</v>
      </c>
      <c r="G266" s="19">
        <v>0</v>
      </c>
      <c r="H266" s="19">
        <v>0</v>
      </c>
      <c r="I266" s="19">
        <v>256852.8</v>
      </c>
      <c r="J266" s="20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305452.79999999999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</row>
    <row r="267" spans="1:20" ht="22.5" customHeight="1" x14ac:dyDescent="0.25">
      <c r="A267" s="35">
        <v>15</v>
      </c>
      <c r="B267" s="18" t="s">
        <v>982</v>
      </c>
      <c r="C267" s="19">
        <f t="shared" si="28"/>
        <v>7786.22</v>
      </c>
      <c r="D267" s="19">
        <f t="shared" si="29"/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20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7786.22</v>
      </c>
      <c r="Q267" s="19">
        <v>0</v>
      </c>
      <c r="R267" s="19">
        <v>0</v>
      </c>
      <c r="S267" s="19">
        <v>0</v>
      </c>
      <c r="T267" s="19">
        <v>0</v>
      </c>
    </row>
    <row r="268" spans="1:20" ht="22.5" customHeight="1" x14ac:dyDescent="0.25">
      <c r="A268" s="35">
        <v>16</v>
      </c>
      <c r="B268" s="18" t="s">
        <v>983</v>
      </c>
      <c r="C268" s="19">
        <f t="shared" si="28"/>
        <v>126419.04</v>
      </c>
      <c r="D268" s="19">
        <f t="shared" si="29"/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20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126419.04</v>
      </c>
      <c r="Q268" s="19">
        <v>0</v>
      </c>
      <c r="R268" s="19">
        <v>0</v>
      </c>
      <c r="S268" s="19">
        <v>0</v>
      </c>
      <c r="T268" s="19">
        <v>0</v>
      </c>
    </row>
    <row r="269" spans="1:20" ht="22.5" customHeight="1" x14ac:dyDescent="0.25">
      <c r="A269" s="35">
        <v>17</v>
      </c>
      <c r="B269" s="18" t="s">
        <v>984</v>
      </c>
      <c r="C269" s="19">
        <f t="shared" si="28"/>
        <v>245087.65</v>
      </c>
      <c r="D269" s="19">
        <f t="shared" si="29"/>
        <v>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20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245087.65</v>
      </c>
      <c r="Q269" s="19">
        <v>0</v>
      </c>
      <c r="R269" s="19">
        <v>0</v>
      </c>
      <c r="S269" s="19">
        <v>0</v>
      </c>
      <c r="T269" s="19">
        <v>0</v>
      </c>
    </row>
    <row r="270" spans="1:20" ht="22.5" customHeight="1" x14ac:dyDescent="0.25">
      <c r="A270" s="35">
        <v>18</v>
      </c>
      <c r="B270" s="18" t="s">
        <v>985</v>
      </c>
      <c r="C270" s="19">
        <f t="shared" si="28"/>
        <v>7291497.8400000008</v>
      </c>
      <c r="D270" s="19">
        <f t="shared" si="29"/>
        <v>1913155.2000000002</v>
      </c>
      <c r="E270" s="19">
        <v>413289.6</v>
      </c>
      <c r="F270" s="19">
        <v>978506.4</v>
      </c>
      <c r="G270" s="19">
        <v>0</v>
      </c>
      <c r="H270" s="19">
        <v>216454.8</v>
      </c>
      <c r="I270" s="19">
        <v>304904.40000000002</v>
      </c>
      <c r="J270" s="20">
        <v>0</v>
      </c>
      <c r="K270" s="19">
        <v>0</v>
      </c>
      <c r="L270" s="19">
        <v>4877889.99</v>
      </c>
      <c r="M270" s="19">
        <v>0</v>
      </c>
      <c r="N270" s="19">
        <v>0</v>
      </c>
      <c r="O270" s="19">
        <v>0</v>
      </c>
      <c r="P270" s="19">
        <f>150214.25+118338.57+88875.35+143024.48</f>
        <v>500452.65</v>
      </c>
      <c r="Q270" s="19">
        <v>0</v>
      </c>
      <c r="R270" s="19">
        <v>0</v>
      </c>
      <c r="S270" s="19">
        <v>0</v>
      </c>
      <c r="T270" s="19">
        <v>0</v>
      </c>
    </row>
    <row r="271" spans="1:20" ht="22.5" customHeight="1" x14ac:dyDescent="0.25">
      <c r="A271" s="35">
        <v>19</v>
      </c>
      <c r="B271" s="18" t="s">
        <v>700</v>
      </c>
      <c r="C271" s="19">
        <f t="shared" si="28"/>
        <v>1143064.5999999999</v>
      </c>
      <c r="D271" s="19">
        <f t="shared" si="29"/>
        <v>57740.4</v>
      </c>
      <c r="E271" s="19">
        <v>0</v>
      </c>
      <c r="F271" s="19">
        <v>0</v>
      </c>
      <c r="G271" s="19">
        <v>0</v>
      </c>
      <c r="H271" s="19">
        <v>57740.4</v>
      </c>
      <c r="I271" s="19">
        <v>0</v>
      </c>
      <c r="J271" s="20">
        <v>0</v>
      </c>
      <c r="K271" s="19">
        <v>0</v>
      </c>
      <c r="L271" s="19">
        <v>0</v>
      </c>
      <c r="M271" s="19">
        <v>0</v>
      </c>
      <c r="N271" s="19">
        <v>1085324.2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</row>
    <row r="272" spans="1:20" ht="22.5" customHeight="1" x14ac:dyDescent="0.25">
      <c r="A272" s="35">
        <v>20</v>
      </c>
      <c r="B272" s="18" t="s">
        <v>986</v>
      </c>
      <c r="C272" s="19">
        <f t="shared" si="28"/>
        <v>427884.83999999997</v>
      </c>
      <c r="D272" s="19">
        <f t="shared" si="29"/>
        <v>333105.59999999998</v>
      </c>
      <c r="E272" s="19">
        <v>0</v>
      </c>
      <c r="F272" s="19">
        <v>0</v>
      </c>
      <c r="G272" s="19">
        <v>0</v>
      </c>
      <c r="H272" s="19">
        <v>110948.4</v>
      </c>
      <c r="I272" s="19">
        <v>222157.2</v>
      </c>
      <c r="J272" s="20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94779.24</v>
      </c>
      <c r="Q272" s="19">
        <v>0</v>
      </c>
      <c r="R272" s="19">
        <v>0</v>
      </c>
      <c r="S272" s="19">
        <v>0</v>
      </c>
      <c r="T272" s="19">
        <v>0</v>
      </c>
    </row>
    <row r="273" spans="1:20" ht="22.5" customHeight="1" x14ac:dyDescent="0.25">
      <c r="A273" s="35">
        <v>21</v>
      </c>
      <c r="B273" s="18" t="s">
        <v>987</v>
      </c>
      <c r="C273" s="19">
        <f t="shared" si="28"/>
        <v>94382.61</v>
      </c>
      <c r="D273" s="19">
        <f t="shared" si="29"/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20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94382.61</v>
      </c>
      <c r="Q273" s="19">
        <v>0</v>
      </c>
      <c r="R273" s="19">
        <v>0</v>
      </c>
      <c r="S273" s="19">
        <v>0</v>
      </c>
      <c r="T273" s="19">
        <v>0</v>
      </c>
    </row>
    <row r="274" spans="1:20" s="9" customFormat="1" ht="22.5" customHeight="1" x14ac:dyDescent="0.25">
      <c r="A274" s="45" t="s">
        <v>164</v>
      </c>
      <c r="B274" s="45"/>
      <c r="C274" s="16">
        <f>SUM(C275:C279)</f>
        <v>10175305.560000002</v>
      </c>
      <c r="D274" s="16">
        <f t="shared" ref="D274:T274" si="30">SUM(D275:D279)</f>
        <v>1946455.2</v>
      </c>
      <c r="E274" s="16">
        <f t="shared" si="30"/>
        <v>1946455.2</v>
      </c>
      <c r="F274" s="16">
        <f t="shared" si="30"/>
        <v>0</v>
      </c>
      <c r="G274" s="16">
        <f t="shared" si="30"/>
        <v>0</v>
      </c>
      <c r="H274" s="16">
        <f t="shared" si="30"/>
        <v>0</v>
      </c>
      <c r="I274" s="16">
        <f t="shared" si="30"/>
        <v>0</v>
      </c>
      <c r="J274" s="17">
        <f t="shared" si="30"/>
        <v>0</v>
      </c>
      <c r="K274" s="16">
        <f t="shared" si="30"/>
        <v>0</v>
      </c>
      <c r="L274" s="16">
        <f t="shared" si="30"/>
        <v>3318132.82</v>
      </c>
      <c r="M274" s="16">
        <f t="shared" si="30"/>
        <v>0</v>
      </c>
      <c r="N274" s="16">
        <f t="shared" si="30"/>
        <v>2606607.5</v>
      </c>
      <c r="O274" s="16">
        <f t="shared" si="30"/>
        <v>1256258.3999999999</v>
      </c>
      <c r="P274" s="16">
        <f t="shared" si="30"/>
        <v>1047851.64</v>
      </c>
      <c r="Q274" s="16">
        <f t="shared" si="30"/>
        <v>0</v>
      </c>
      <c r="R274" s="16">
        <f t="shared" si="30"/>
        <v>0</v>
      </c>
      <c r="S274" s="16">
        <f t="shared" si="30"/>
        <v>0</v>
      </c>
      <c r="T274" s="16">
        <f t="shared" si="30"/>
        <v>0</v>
      </c>
    </row>
    <row r="275" spans="1:20" ht="22.5" customHeight="1" x14ac:dyDescent="0.25">
      <c r="A275" s="35">
        <v>1</v>
      </c>
      <c r="B275" s="18" t="s">
        <v>988</v>
      </c>
      <c r="C275" s="19">
        <f>D275+K275+L275+M275+N275+O275+P275+Q275+R275+S275+T275</f>
        <v>1084779.8500000001</v>
      </c>
      <c r="D275" s="19">
        <f>SUM(E275:I275)</f>
        <v>710875.2</v>
      </c>
      <c r="E275" s="19">
        <v>710875.2</v>
      </c>
      <c r="F275" s="19">
        <v>0</v>
      </c>
      <c r="G275" s="19">
        <v>0</v>
      </c>
      <c r="H275" s="19">
        <v>0</v>
      </c>
      <c r="I275" s="19">
        <v>0</v>
      </c>
      <c r="J275" s="20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373904.65</v>
      </c>
      <c r="Q275" s="19">
        <v>0</v>
      </c>
      <c r="R275" s="19">
        <v>0</v>
      </c>
      <c r="S275" s="19">
        <v>0</v>
      </c>
      <c r="T275" s="19">
        <v>0</v>
      </c>
    </row>
    <row r="276" spans="1:20" ht="22.5" customHeight="1" x14ac:dyDescent="0.25">
      <c r="A276" s="35">
        <v>2</v>
      </c>
      <c r="B276" s="18" t="s">
        <v>989</v>
      </c>
      <c r="C276" s="19">
        <f>D276+K276+L276+M276+N276+O276+P276+Q276+R276+S276+T276</f>
        <v>2700564.99</v>
      </c>
      <c r="D276" s="19">
        <f>SUM(E276:I276)</f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20">
        <v>0</v>
      </c>
      <c r="K276" s="19">
        <v>0</v>
      </c>
      <c r="L276" s="19">
        <v>0</v>
      </c>
      <c r="M276" s="19">
        <v>0</v>
      </c>
      <c r="N276" s="19">
        <v>2606607.5</v>
      </c>
      <c r="O276" s="19">
        <v>0</v>
      </c>
      <c r="P276" s="19">
        <v>93957.49</v>
      </c>
      <c r="Q276" s="19">
        <v>0</v>
      </c>
      <c r="R276" s="19">
        <v>0</v>
      </c>
      <c r="S276" s="19">
        <v>0</v>
      </c>
      <c r="T276" s="19">
        <v>0</v>
      </c>
    </row>
    <row r="277" spans="1:20" ht="22.5" customHeight="1" x14ac:dyDescent="0.25">
      <c r="A277" s="35">
        <v>3</v>
      </c>
      <c r="B277" s="18" t="s">
        <v>990</v>
      </c>
      <c r="C277" s="19">
        <f>D277+K277+L277+M277+N277+O277+P277+Q277+R277+S277+T277</f>
        <v>4341781.5200000005</v>
      </c>
      <c r="D277" s="19">
        <f>SUM(E277:I277)</f>
        <v>668548.80000000005</v>
      </c>
      <c r="E277" s="19">
        <v>668548.80000000005</v>
      </c>
      <c r="F277" s="19">
        <v>0</v>
      </c>
      <c r="G277" s="19">
        <v>0</v>
      </c>
      <c r="H277" s="19">
        <v>0</v>
      </c>
      <c r="I277" s="19">
        <v>0</v>
      </c>
      <c r="J277" s="20">
        <v>0</v>
      </c>
      <c r="K277" s="19">
        <v>0</v>
      </c>
      <c r="L277" s="19">
        <v>3318132.82</v>
      </c>
      <c r="M277" s="19">
        <v>0</v>
      </c>
      <c r="N277" s="19">
        <v>0</v>
      </c>
      <c r="O277" s="19">
        <v>0</v>
      </c>
      <c r="P277" s="19">
        <v>355099.9</v>
      </c>
      <c r="Q277" s="19">
        <v>0</v>
      </c>
      <c r="R277" s="19">
        <v>0</v>
      </c>
      <c r="S277" s="19">
        <v>0</v>
      </c>
      <c r="T277" s="19">
        <v>0</v>
      </c>
    </row>
    <row r="278" spans="1:20" ht="22.5" customHeight="1" x14ac:dyDescent="0.25">
      <c r="A278" s="35">
        <v>4</v>
      </c>
      <c r="B278" s="18" t="s">
        <v>991</v>
      </c>
      <c r="C278" s="19">
        <f>D278+K278+L278+M278+N278+O278+P278+Q278+R278+S278+T278</f>
        <v>791920.79999999993</v>
      </c>
      <c r="D278" s="19">
        <f>SUM(E278:I278)</f>
        <v>567031.19999999995</v>
      </c>
      <c r="E278" s="19">
        <v>567031.19999999995</v>
      </c>
      <c r="F278" s="19">
        <v>0</v>
      </c>
      <c r="G278" s="19">
        <v>0</v>
      </c>
      <c r="H278" s="19">
        <v>0</v>
      </c>
      <c r="I278" s="19">
        <v>0</v>
      </c>
      <c r="J278" s="20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224889.60000000001</v>
      </c>
      <c r="Q278" s="19">
        <v>0</v>
      </c>
      <c r="R278" s="19">
        <v>0</v>
      </c>
      <c r="S278" s="19">
        <v>0</v>
      </c>
      <c r="T278" s="19">
        <v>0</v>
      </c>
    </row>
    <row r="279" spans="1:20" ht="22.5" customHeight="1" x14ac:dyDescent="0.25">
      <c r="A279" s="35">
        <v>5</v>
      </c>
      <c r="B279" s="18" t="s">
        <v>589</v>
      </c>
      <c r="C279" s="19">
        <f>D279+K279+L279+M279+N279+O279+P279+Q279+R279+S279+T279</f>
        <v>1256258.3999999999</v>
      </c>
      <c r="D279" s="19">
        <f>SUM(E279:I279)</f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20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1256258.3999999999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</row>
    <row r="280" spans="1:20" s="9" customFormat="1" ht="23.25" customHeight="1" x14ac:dyDescent="0.25">
      <c r="A280" s="45" t="s">
        <v>359</v>
      </c>
      <c r="B280" s="45"/>
      <c r="C280" s="16">
        <f>C281</f>
        <v>561807.92999999993</v>
      </c>
      <c r="D280" s="16">
        <f t="shared" ref="D280:T281" si="31">D281</f>
        <v>0</v>
      </c>
      <c r="E280" s="16">
        <f t="shared" si="31"/>
        <v>0</v>
      </c>
      <c r="F280" s="16">
        <f t="shared" si="31"/>
        <v>0</v>
      </c>
      <c r="G280" s="16">
        <f t="shared" si="31"/>
        <v>0</v>
      </c>
      <c r="H280" s="16">
        <f t="shared" si="31"/>
        <v>0</v>
      </c>
      <c r="I280" s="16">
        <f t="shared" si="31"/>
        <v>0</v>
      </c>
      <c r="J280" s="17">
        <f t="shared" si="31"/>
        <v>0</v>
      </c>
      <c r="K280" s="16">
        <f t="shared" si="31"/>
        <v>0</v>
      </c>
      <c r="L280" s="16">
        <f t="shared" si="31"/>
        <v>0</v>
      </c>
      <c r="M280" s="16">
        <f t="shared" si="31"/>
        <v>0</v>
      </c>
      <c r="N280" s="16">
        <f t="shared" si="31"/>
        <v>0</v>
      </c>
      <c r="O280" s="16">
        <f t="shared" si="31"/>
        <v>463467.6</v>
      </c>
      <c r="P280" s="16">
        <f t="shared" si="31"/>
        <v>98340.33</v>
      </c>
      <c r="Q280" s="16">
        <f t="shared" si="31"/>
        <v>0</v>
      </c>
      <c r="R280" s="16">
        <f t="shared" si="31"/>
        <v>0</v>
      </c>
      <c r="S280" s="16">
        <f t="shared" si="31"/>
        <v>0</v>
      </c>
      <c r="T280" s="16">
        <f t="shared" si="31"/>
        <v>0</v>
      </c>
    </row>
    <row r="281" spans="1:20" s="9" customFormat="1" ht="22.5" customHeight="1" x14ac:dyDescent="0.25">
      <c r="A281" s="45" t="s">
        <v>672</v>
      </c>
      <c r="B281" s="45"/>
      <c r="C281" s="16">
        <f>C282</f>
        <v>561807.92999999993</v>
      </c>
      <c r="D281" s="16">
        <f t="shared" si="31"/>
        <v>0</v>
      </c>
      <c r="E281" s="16">
        <f t="shared" si="31"/>
        <v>0</v>
      </c>
      <c r="F281" s="16">
        <f t="shared" si="31"/>
        <v>0</v>
      </c>
      <c r="G281" s="16">
        <f t="shared" si="31"/>
        <v>0</v>
      </c>
      <c r="H281" s="16">
        <f t="shared" si="31"/>
        <v>0</v>
      </c>
      <c r="I281" s="16">
        <f t="shared" si="31"/>
        <v>0</v>
      </c>
      <c r="J281" s="17">
        <f t="shared" si="31"/>
        <v>0</v>
      </c>
      <c r="K281" s="16">
        <f t="shared" si="31"/>
        <v>0</v>
      </c>
      <c r="L281" s="16">
        <f t="shared" si="31"/>
        <v>0</v>
      </c>
      <c r="M281" s="16">
        <f t="shared" si="31"/>
        <v>0</v>
      </c>
      <c r="N281" s="16">
        <f t="shared" si="31"/>
        <v>0</v>
      </c>
      <c r="O281" s="16">
        <f t="shared" si="31"/>
        <v>463467.6</v>
      </c>
      <c r="P281" s="16">
        <f t="shared" si="31"/>
        <v>98340.33</v>
      </c>
      <c r="Q281" s="16">
        <f t="shared" si="31"/>
        <v>0</v>
      </c>
      <c r="R281" s="16">
        <f t="shared" si="31"/>
        <v>0</v>
      </c>
      <c r="S281" s="16">
        <f t="shared" si="31"/>
        <v>0</v>
      </c>
      <c r="T281" s="16">
        <f t="shared" si="31"/>
        <v>0</v>
      </c>
    </row>
    <row r="282" spans="1:20" ht="22.5" customHeight="1" x14ac:dyDescent="0.25">
      <c r="A282" s="35">
        <v>1</v>
      </c>
      <c r="B282" s="18" t="s">
        <v>992</v>
      </c>
      <c r="C282" s="19">
        <f>D282+K282+L282+M282+N282+O282+P282+Q282+R282+S282+T282</f>
        <v>561807.92999999993</v>
      </c>
      <c r="D282" s="19">
        <f>SUM(E282:I282)</f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20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463467.6</v>
      </c>
      <c r="P282" s="19">
        <v>98340.33</v>
      </c>
      <c r="Q282" s="19">
        <v>0</v>
      </c>
      <c r="R282" s="19">
        <v>0</v>
      </c>
      <c r="S282" s="19">
        <v>0</v>
      </c>
      <c r="T282" s="19">
        <v>0</v>
      </c>
    </row>
    <row r="283" spans="1:20" s="9" customFormat="1" ht="22.5" customHeight="1" x14ac:dyDescent="0.25">
      <c r="A283" s="45" t="s">
        <v>24</v>
      </c>
      <c r="B283" s="45"/>
      <c r="C283" s="16">
        <f>C287+C284+C292+C294</f>
        <v>25033781.339999996</v>
      </c>
      <c r="D283" s="16">
        <f t="shared" ref="D283:T283" si="32">D287+D284+D292+D294</f>
        <v>12303784</v>
      </c>
      <c r="E283" s="16">
        <f t="shared" si="32"/>
        <v>850150.8</v>
      </c>
      <c r="F283" s="16">
        <f t="shared" si="32"/>
        <v>6549176.4000000004</v>
      </c>
      <c r="G283" s="16">
        <f t="shared" si="32"/>
        <v>2268582</v>
      </c>
      <c r="H283" s="16">
        <f t="shared" si="32"/>
        <v>712484.8</v>
      </c>
      <c r="I283" s="16">
        <f t="shared" si="32"/>
        <v>1923390</v>
      </c>
      <c r="J283" s="17">
        <f t="shared" si="32"/>
        <v>0</v>
      </c>
      <c r="K283" s="16">
        <f t="shared" si="32"/>
        <v>0</v>
      </c>
      <c r="L283" s="16">
        <f t="shared" si="32"/>
        <v>10571880</v>
      </c>
      <c r="M283" s="16">
        <f t="shared" si="32"/>
        <v>0</v>
      </c>
      <c r="N283" s="16">
        <f t="shared" si="32"/>
        <v>531806.77</v>
      </c>
      <c r="O283" s="16">
        <f t="shared" si="32"/>
        <v>0</v>
      </c>
      <c r="P283" s="16">
        <f t="shared" si="32"/>
        <v>1626310.5699999998</v>
      </c>
      <c r="Q283" s="16">
        <f t="shared" si="32"/>
        <v>0</v>
      </c>
      <c r="R283" s="16">
        <f t="shared" si="32"/>
        <v>0</v>
      </c>
      <c r="S283" s="16">
        <f t="shared" si="32"/>
        <v>0</v>
      </c>
      <c r="T283" s="16">
        <f t="shared" si="32"/>
        <v>0</v>
      </c>
    </row>
    <row r="284" spans="1:20" s="9" customFormat="1" ht="22.5" customHeight="1" x14ac:dyDescent="0.25">
      <c r="A284" s="45" t="s">
        <v>360</v>
      </c>
      <c r="B284" s="45"/>
      <c r="C284" s="16">
        <f>SUM(C285:C286)</f>
        <v>614358.62</v>
      </c>
      <c r="D284" s="16">
        <f t="shared" ref="D284:T284" si="33">SUM(D285:D286)</f>
        <v>0</v>
      </c>
      <c r="E284" s="16">
        <f t="shared" si="33"/>
        <v>0</v>
      </c>
      <c r="F284" s="16">
        <f t="shared" si="33"/>
        <v>0</v>
      </c>
      <c r="G284" s="16">
        <f t="shared" si="33"/>
        <v>0</v>
      </c>
      <c r="H284" s="16">
        <f t="shared" si="33"/>
        <v>0</v>
      </c>
      <c r="I284" s="16">
        <f t="shared" si="33"/>
        <v>0</v>
      </c>
      <c r="J284" s="17">
        <f t="shared" si="33"/>
        <v>0</v>
      </c>
      <c r="K284" s="16">
        <f t="shared" si="33"/>
        <v>0</v>
      </c>
      <c r="L284" s="16">
        <f t="shared" si="33"/>
        <v>0</v>
      </c>
      <c r="M284" s="16">
        <f t="shared" si="33"/>
        <v>0</v>
      </c>
      <c r="N284" s="16">
        <f t="shared" si="33"/>
        <v>0</v>
      </c>
      <c r="O284" s="16">
        <f t="shared" si="33"/>
        <v>0</v>
      </c>
      <c r="P284" s="16">
        <f t="shared" si="33"/>
        <v>614358.62</v>
      </c>
      <c r="Q284" s="16">
        <f t="shared" si="33"/>
        <v>0</v>
      </c>
      <c r="R284" s="16">
        <f t="shared" si="33"/>
        <v>0</v>
      </c>
      <c r="S284" s="16">
        <f t="shared" si="33"/>
        <v>0</v>
      </c>
      <c r="T284" s="16">
        <f t="shared" si="33"/>
        <v>0</v>
      </c>
    </row>
    <row r="285" spans="1:20" ht="22.5" customHeight="1" x14ac:dyDescent="0.25">
      <c r="A285" s="35">
        <v>1</v>
      </c>
      <c r="B285" s="18" t="s">
        <v>999</v>
      </c>
      <c r="C285" s="19">
        <f>D285+K285+L285+M285+N285+O285+P285+Q285+R285+S285+T285</f>
        <v>339544.12</v>
      </c>
      <c r="D285" s="19">
        <f>SUM(E285:I285)</f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20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339544.12</v>
      </c>
      <c r="Q285" s="19">
        <v>0</v>
      </c>
      <c r="R285" s="19">
        <v>0</v>
      </c>
      <c r="S285" s="19">
        <v>0</v>
      </c>
      <c r="T285" s="19">
        <v>0</v>
      </c>
    </row>
    <row r="286" spans="1:20" ht="22.5" customHeight="1" x14ac:dyDescent="0.25">
      <c r="A286" s="35">
        <v>2</v>
      </c>
      <c r="B286" s="18" t="s">
        <v>1000</v>
      </c>
      <c r="C286" s="19">
        <f>D286+K286+L286+M286+N286+O286+P286+Q286+R286+S286+T286</f>
        <v>274814.5</v>
      </c>
      <c r="D286" s="19">
        <f>SUM(E286:I286)</f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20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274814.5</v>
      </c>
      <c r="Q286" s="19">
        <v>0</v>
      </c>
      <c r="R286" s="19">
        <v>0</v>
      </c>
      <c r="S286" s="19">
        <v>0</v>
      </c>
      <c r="T286" s="19">
        <v>0</v>
      </c>
    </row>
    <row r="287" spans="1:20" s="9" customFormat="1" ht="22.5" customHeight="1" x14ac:dyDescent="0.25">
      <c r="A287" s="45" t="s">
        <v>4</v>
      </c>
      <c r="B287" s="45"/>
      <c r="C287" s="16">
        <f>SUM(C288:C291)</f>
        <v>12660962.560000001</v>
      </c>
      <c r="D287" s="16">
        <f t="shared" ref="D287:T287" si="34">SUM(D288:D291)</f>
        <v>1098524.8</v>
      </c>
      <c r="E287" s="16">
        <f t="shared" si="34"/>
        <v>460299.6</v>
      </c>
      <c r="F287" s="16">
        <f t="shared" si="34"/>
        <v>0</v>
      </c>
      <c r="G287" s="16">
        <f t="shared" si="34"/>
        <v>0</v>
      </c>
      <c r="H287" s="16">
        <f t="shared" si="34"/>
        <v>191802.4</v>
      </c>
      <c r="I287" s="16">
        <f t="shared" si="34"/>
        <v>446422.8</v>
      </c>
      <c r="J287" s="17">
        <f t="shared" si="34"/>
        <v>0</v>
      </c>
      <c r="K287" s="16">
        <f t="shared" si="34"/>
        <v>0</v>
      </c>
      <c r="L287" s="16">
        <f t="shared" si="34"/>
        <v>10571880</v>
      </c>
      <c r="M287" s="16">
        <f t="shared" si="34"/>
        <v>0</v>
      </c>
      <c r="N287" s="16">
        <f t="shared" si="34"/>
        <v>531806.77</v>
      </c>
      <c r="O287" s="16">
        <f t="shared" si="34"/>
        <v>0</v>
      </c>
      <c r="P287" s="16">
        <f t="shared" si="34"/>
        <v>458750.99</v>
      </c>
      <c r="Q287" s="16">
        <f t="shared" si="34"/>
        <v>0</v>
      </c>
      <c r="R287" s="16">
        <f t="shared" si="34"/>
        <v>0</v>
      </c>
      <c r="S287" s="16">
        <f t="shared" si="34"/>
        <v>0</v>
      </c>
      <c r="T287" s="16">
        <f t="shared" si="34"/>
        <v>0</v>
      </c>
    </row>
    <row r="288" spans="1:20" ht="24.75" customHeight="1" x14ac:dyDescent="0.25">
      <c r="A288" s="35">
        <v>1</v>
      </c>
      <c r="B288" s="18" t="s">
        <v>1001</v>
      </c>
      <c r="C288" s="19">
        <f>D288+K288+L288+M288+N288+O288+P288+Q288+R288+S288+T288</f>
        <v>229449.52</v>
      </c>
      <c r="D288" s="19">
        <f>SUM(E288:I288)</f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20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229449.52</v>
      </c>
      <c r="Q288" s="19">
        <v>0</v>
      </c>
      <c r="R288" s="19">
        <v>0</v>
      </c>
      <c r="S288" s="19">
        <v>0</v>
      </c>
      <c r="T288" s="19">
        <v>0</v>
      </c>
    </row>
    <row r="289" spans="1:20" ht="24.75" customHeight="1" x14ac:dyDescent="0.25">
      <c r="A289" s="35">
        <v>2</v>
      </c>
      <c r="B289" s="18" t="s">
        <v>36</v>
      </c>
      <c r="C289" s="19">
        <f>D289+K289+L289+M289+N289+O289+P289+Q289+R289+S289+T289</f>
        <v>1058350.8</v>
      </c>
      <c r="D289" s="19">
        <f>SUM(E289:I289)</f>
        <v>1058350.8</v>
      </c>
      <c r="E289" s="19">
        <v>460299.6</v>
      </c>
      <c r="F289" s="19">
        <v>0</v>
      </c>
      <c r="G289" s="19">
        <v>0</v>
      </c>
      <c r="H289" s="19">
        <v>151628.4</v>
      </c>
      <c r="I289" s="19">
        <v>446422.8</v>
      </c>
      <c r="J289" s="20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</row>
    <row r="290" spans="1:20" ht="24.75" customHeight="1" x14ac:dyDescent="0.25">
      <c r="A290" s="35">
        <v>3</v>
      </c>
      <c r="B290" s="18" t="s">
        <v>551</v>
      </c>
      <c r="C290" s="19">
        <f>D290+K290+L290+M290+N290+O290+P290+Q290+R290+S290+T290</f>
        <v>571980.77</v>
      </c>
      <c r="D290" s="19">
        <f>SUM(E290:I290)</f>
        <v>40174</v>
      </c>
      <c r="E290" s="19">
        <v>0</v>
      </c>
      <c r="F290" s="19">
        <v>0</v>
      </c>
      <c r="G290" s="19">
        <v>0</v>
      </c>
      <c r="H290" s="19">
        <v>40174</v>
      </c>
      <c r="I290" s="19">
        <v>0</v>
      </c>
      <c r="J290" s="20">
        <v>0</v>
      </c>
      <c r="K290" s="19">
        <v>0</v>
      </c>
      <c r="L290" s="19">
        <v>0</v>
      </c>
      <c r="M290" s="19">
        <v>0</v>
      </c>
      <c r="N290" s="19">
        <v>531806.77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</row>
    <row r="291" spans="1:20" ht="24.75" customHeight="1" x14ac:dyDescent="0.25">
      <c r="A291" s="35">
        <v>4</v>
      </c>
      <c r="B291" s="18" t="s">
        <v>1002</v>
      </c>
      <c r="C291" s="19">
        <f>D291+K291+L291+M291+N291+O291+P291+Q291+R291+S291+T291</f>
        <v>10801181.470000001</v>
      </c>
      <c r="D291" s="19">
        <f>SUM(E291:I291)</f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20">
        <v>0</v>
      </c>
      <c r="K291" s="19">
        <v>0</v>
      </c>
      <c r="L291" s="19">
        <v>10571880</v>
      </c>
      <c r="M291" s="19">
        <v>0</v>
      </c>
      <c r="N291" s="19">
        <v>0</v>
      </c>
      <c r="O291" s="19">
        <v>0</v>
      </c>
      <c r="P291" s="19">
        <v>229301.47</v>
      </c>
      <c r="Q291" s="19">
        <v>0</v>
      </c>
      <c r="R291" s="19">
        <v>0</v>
      </c>
      <c r="S291" s="19">
        <v>0</v>
      </c>
      <c r="T291" s="19">
        <v>0</v>
      </c>
    </row>
    <row r="292" spans="1:20" s="9" customFormat="1" ht="25.5" customHeight="1" x14ac:dyDescent="0.25">
      <c r="A292" s="45" t="s">
        <v>554</v>
      </c>
      <c r="B292" s="45"/>
      <c r="C292" s="16">
        <f>C293</f>
        <v>11252294.439999999</v>
      </c>
      <c r="D292" s="16">
        <f t="shared" ref="D292:T292" si="35">D293</f>
        <v>10815408</v>
      </c>
      <c r="E292" s="16">
        <f t="shared" si="35"/>
        <v>0</v>
      </c>
      <c r="F292" s="16">
        <f t="shared" si="35"/>
        <v>6549176.4000000004</v>
      </c>
      <c r="G292" s="16">
        <f t="shared" si="35"/>
        <v>2268582</v>
      </c>
      <c r="H292" s="16">
        <f t="shared" si="35"/>
        <v>520682.4</v>
      </c>
      <c r="I292" s="16">
        <f t="shared" si="35"/>
        <v>1476967.2</v>
      </c>
      <c r="J292" s="17">
        <f t="shared" si="35"/>
        <v>0</v>
      </c>
      <c r="K292" s="16">
        <f t="shared" si="35"/>
        <v>0</v>
      </c>
      <c r="L292" s="16">
        <f t="shared" si="35"/>
        <v>0</v>
      </c>
      <c r="M292" s="16">
        <f t="shared" si="35"/>
        <v>0</v>
      </c>
      <c r="N292" s="16">
        <f t="shared" si="35"/>
        <v>0</v>
      </c>
      <c r="O292" s="16">
        <f t="shared" si="35"/>
        <v>0</v>
      </c>
      <c r="P292" s="16">
        <f t="shared" si="35"/>
        <v>436886.44</v>
      </c>
      <c r="Q292" s="16">
        <f t="shared" si="35"/>
        <v>0</v>
      </c>
      <c r="R292" s="16">
        <f t="shared" si="35"/>
        <v>0</v>
      </c>
      <c r="S292" s="16">
        <f t="shared" si="35"/>
        <v>0</v>
      </c>
      <c r="T292" s="16">
        <f t="shared" si="35"/>
        <v>0</v>
      </c>
    </row>
    <row r="293" spans="1:20" ht="22.5" customHeight="1" x14ac:dyDescent="0.25">
      <c r="A293" s="35">
        <v>1</v>
      </c>
      <c r="B293" s="18" t="s">
        <v>1003</v>
      </c>
      <c r="C293" s="19">
        <f>D293+K293+L293+M293+N293+O293+P293+Q293+R293+S293+T293</f>
        <v>11252294.439999999</v>
      </c>
      <c r="D293" s="19">
        <f>SUM(E293:I293)</f>
        <v>10815408</v>
      </c>
      <c r="E293" s="19">
        <v>0</v>
      </c>
      <c r="F293" s="19">
        <v>6549176.4000000004</v>
      </c>
      <c r="G293" s="19">
        <v>2268582</v>
      </c>
      <c r="H293" s="19">
        <v>520682.4</v>
      </c>
      <c r="I293" s="19">
        <v>1476967.2</v>
      </c>
      <c r="J293" s="20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436886.44</v>
      </c>
      <c r="Q293" s="19">
        <v>0</v>
      </c>
      <c r="R293" s="19">
        <v>0</v>
      </c>
      <c r="S293" s="19">
        <v>0</v>
      </c>
      <c r="T293" s="19">
        <v>0</v>
      </c>
    </row>
    <row r="294" spans="1:20" s="9" customFormat="1" ht="22.5" customHeight="1" x14ac:dyDescent="0.25">
      <c r="A294" s="45" t="s">
        <v>361</v>
      </c>
      <c r="B294" s="45"/>
      <c r="C294" s="16">
        <f>C295</f>
        <v>506165.72000000003</v>
      </c>
      <c r="D294" s="16">
        <f t="shared" ref="D294:T294" si="36">D295</f>
        <v>389851.2</v>
      </c>
      <c r="E294" s="16">
        <f t="shared" si="36"/>
        <v>389851.2</v>
      </c>
      <c r="F294" s="16">
        <f t="shared" si="36"/>
        <v>0</v>
      </c>
      <c r="G294" s="16">
        <f t="shared" si="36"/>
        <v>0</v>
      </c>
      <c r="H294" s="16">
        <f t="shared" si="36"/>
        <v>0</v>
      </c>
      <c r="I294" s="16">
        <f t="shared" si="36"/>
        <v>0</v>
      </c>
      <c r="J294" s="17">
        <f t="shared" si="36"/>
        <v>0</v>
      </c>
      <c r="K294" s="16">
        <f t="shared" si="36"/>
        <v>0</v>
      </c>
      <c r="L294" s="16">
        <f t="shared" si="36"/>
        <v>0</v>
      </c>
      <c r="M294" s="16">
        <f t="shared" si="36"/>
        <v>0</v>
      </c>
      <c r="N294" s="16">
        <f t="shared" si="36"/>
        <v>0</v>
      </c>
      <c r="O294" s="16">
        <f t="shared" si="36"/>
        <v>0</v>
      </c>
      <c r="P294" s="16">
        <f t="shared" si="36"/>
        <v>116314.52</v>
      </c>
      <c r="Q294" s="16">
        <f t="shared" si="36"/>
        <v>0</v>
      </c>
      <c r="R294" s="16">
        <f t="shared" si="36"/>
        <v>0</v>
      </c>
      <c r="S294" s="16">
        <f t="shared" si="36"/>
        <v>0</v>
      </c>
      <c r="T294" s="16">
        <f t="shared" si="36"/>
        <v>0</v>
      </c>
    </row>
    <row r="295" spans="1:20" ht="22.5" customHeight="1" x14ac:dyDescent="0.25">
      <c r="A295" s="35">
        <v>1</v>
      </c>
      <c r="B295" s="18" t="s">
        <v>1004</v>
      </c>
      <c r="C295" s="19">
        <f>D295+K295+L295+M295+N295+O295+P295+Q295+R295+S295+T295</f>
        <v>506165.72000000003</v>
      </c>
      <c r="D295" s="19">
        <f>SUM(E295:I295)</f>
        <v>389851.2</v>
      </c>
      <c r="E295" s="19">
        <v>389851.2</v>
      </c>
      <c r="F295" s="19">
        <v>0</v>
      </c>
      <c r="G295" s="19">
        <v>0</v>
      </c>
      <c r="H295" s="19">
        <v>0</v>
      </c>
      <c r="I295" s="19">
        <v>0</v>
      </c>
      <c r="J295" s="20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116314.52</v>
      </c>
      <c r="Q295" s="19">
        <v>0</v>
      </c>
      <c r="R295" s="19">
        <v>0</v>
      </c>
      <c r="S295" s="19">
        <v>0</v>
      </c>
      <c r="T295" s="19">
        <v>0</v>
      </c>
    </row>
    <row r="296" spans="1:20" s="9" customFormat="1" ht="27.75" customHeight="1" x14ac:dyDescent="0.25">
      <c r="A296" s="45" t="s">
        <v>362</v>
      </c>
      <c r="B296" s="45"/>
      <c r="C296" s="16">
        <f>C297</f>
        <v>469287.6</v>
      </c>
      <c r="D296" s="16">
        <f t="shared" ref="D296:T297" si="37">D297</f>
        <v>469287.6</v>
      </c>
      <c r="E296" s="16">
        <f t="shared" si="37"/>
        <v>0</v>
      </c>
      <c r="F296" s="16">
        <f t="shared" si="37"/>
        <v>0</v>
      </c>
      <c r="G296" s="16">
        <f t="shared" si="37"/>
        <v>0</v>
      </c>
      <c r="H296" s="16">
        <f t="shared" si="37"/>
        <v>0</v>
      </c>
      <c r="I296" s="16">
        <f t="shared" si="37"/>
        <v>469287.6</v>
      </c>
      <c r="J296" s="17">
        <f t="shared" si="37"/>
        <v>0</v>
      </c>
      <c r="K296" s="16">
        <f t="shared" si="37"/>
        <v>0</v>
      </c>
      <c r="L296" s="16">
        <f t="shared" si="37"/>
        <v>0</v>
      </c>
      <c r="M296" s="16">
        <f t="shared" si="37"/>
        <v>0</v>
      </c>
      <c r="N296" s="16">
        <f t="shared" si="37"/>
        <v>0</v>
      </c>
      <c r="O296" s="16">
        <f t="shared" si="37"/>
        <v>0</v>
      </c>
      <c r="P296" s="16">
        <f t="shared" si="37"/>
        <v>0</v>
      </c>
      <c r="Q296" s="16">
        <f t="shared" si="37"/>
        <v>0</v>
      </c>
      <c r="R296" s="16">
        <f t="shared" si="37"/>
        <v>0</v>
      </c>
      <c r="S296" s="16">
        <f t="shared" si="37"/>
        <v>0</v>
      </c>
      <c r="T296" s="16">
        <f t="shared" si="37"/>
        <v>0</v>
      </c>
    </row>
    <row r="297" spans="1:20" s="9" customFormat="1" ht="22.5" customHeight="1" x14ac:dyDescent="0.25">
      <c r="A297" s="45" t="s">
        <v>363</v>
      </c>
      <c r="B297" s="45"/>
      <c r="C297" s="16">
        <f>C298</f>
        <v>469287.6</v>
      </c>
      <c r="D297" s="16">
        <f t="shared" si="37"/>
        <v>469287.6</v>
      </c>
      <c r="E297" s="16">
        <f t="shared" si="37"/>
        <v>0</v>
      </c>
      <c r="F297" s="16">
        <f t="shared" si="37"/>
        <v>0</v>
      </c>
      <c r="G297" s="16">
        <f t="shared" si="37"/>
        <v>0</v>
      </c>
      <c r="H297" s="16">
        <f t="shared" si="37"/>
        <v>0</v>
      </c>
      <c r="I297" s="16">
        <f t="shared" si="37"/>
        <v>469287.6</v>
      </c>
      <c r="J297" s="17">
        <f t="shared" si="37"/>
        <v>0</v>
      </c>
      <c r="K297" s="16">
        <f t="shared" si="37"/>
        <v>0</v>
      </c>
      <c r="L297" s="16">
        <f t="shared" si="37"/>
        <v>0</v>
      </c>
      <c r="M297" s="16">
        <f t="shared" si="37"/>
        <v>0</v>
      </c>
      <c r="N297" s="16">
        <f t="shared" si="37"/>
        <v>0</v>
      </c>
      <c r="O297" s="16">
        <f t="shared" si="37"/>
        <v>0</v>
      </c>
      <c r="P297" s="16">
        <f t="shared" si="37"/>
        <v>0</v>
      </c>
      <c r="Q297" s="16">
        <f t="shared" si="37"/>
        <v>0</v>
      </c>
      <c r="R297" s="16">
        <f t="shared" si="37"/>
        <v>0</v>
      </c>
      <c r="S297" s="16">
        <f t="shared" si="37"/>
        <v>0</v>
      </c>
      <c r="T297" s="16">
        <f t="shared" si="37"/>
        <v>0</v>
      </c>
    </row>
    <row r="298" spans="1:20" ht="22.5" customHeight="1" x14ac:dyDescent="0.25">
      <c r="A298" s="35">
        <v>1</v>
      </c>
      <c r="B298" s="18" t="s">
        <v>353</v>
      </c>
      <c r="C298" s="19">
        <f>D298+K298+L298+M298+N298+O298+P298+Q298+R298+S298+T298</f>
        <v>469287.6</v>
      </c>
      <c r="D298" s="19">
        <f>SUM(E298:I298)</f>
        <v>469287.6</v>
      </c>
      <c r="E298" s="19">
        <v>0</v>
      </c>
      <c r="F298" s="19">
        <v>0</v>
      </c>
      <c r="G298" s="19">
        <v>0</v>
      </c>
      <c r="H298" s="19">
        <v>0</v>
      </c>
      <c r="I298" s="19">
        <v>469287.6</v>
      </c>
      <c r="J298" s="20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</row>
    <row r="299" spans="1:20" s="9" customFormat="1" ht="22.5" customHeight="1" x14ac:dyDescent="0.25">
      <c r="A299" s="45" t="s">
        <v>556</v>
      </c>
      <c r="B299" s="45"/>
      <c r="C299" s="16">
        <f>C300</f>
        <v>5450833.2000000002</v>
      </c>
      <c r="D299" s="16">
        <f t="shared" ref="D299:T299" si="38">D300</f>
        <v>481753.2</v>
      </c>
      <c r="E299" s="16">
        <f t="shared" si="38"/>
        <v>0</v>
      </c>
      <c r="F299" s="16">
        <f t="shared" si="38"/>
        <v>0</v>
      </c>
      <c r="G299" s="16">
        <f t="shared" si="38"/>
        <v>0</v>
      </c>
      <c r="H299" s="16">
        <f t="shared" si="38"/>
        <v>0</v>
      </c>
      <c r="I299" s="16">
        <f t="shared" si="38"/>
        <v>481753.2</v>
      </c>
      <c r="J299" s="17">
        <f t="shared" si="38"/>
        <v>0</v>
      </c>
      <c r="K299" s="16">
        <f t="shared" si="38"/>
        <v>0</v>
      </c>
      <c r="L299" s="16">
        <f t="shared" si="38"/>
        <v>4969080</v>
      </c>
      <c r="M299" s="16">
        <f t="shared" si="38"/>
        <v>0</v>
      </c>
      <c r="N299" s="16">
        <f t="shared" si="38"/>
        <v>0</v>
      </c>
      <c r="O299" s="16">
        <f t="shared" si="38"/>
        <v>0</v>
      </c>
      <c r="P299" s="16">
        <f t="shared" si="38"/>
        <v>0</v>
      </c>
      <c r="Q299" s="16">
        <f t="shared" si="38"/>
        <v>0</v>
      </c>
      <c r="R299" s="16">
        <f t="shared" si="38"/>
        <v>0</v>
      </c>
      <c r="S299" s="16">
        <f t="shared" si="38"/>
        <v>0</v>
      </c>
      <c r="T299" s="16">
        <f t="shared" si="38"/>
        <v>0</v>
      </c>
    </row>
    <row r="300" spans="1:20" s="9" customFormat="1" ht="22.5" customHeight="1" x14ac:dyDescent="0.25">
      <c r="A300" s="45" t="s">
        <v>557</v>
      </c>
      <c r="B300" s="45"/>
      <c r="C300" s="16">
        <f>SUM(C301:C302)</f>
        <v>5450833.2000000002</v>
      </c>
      <c r="D300" s="16">
        <f t="shared" ref="D300:T300" si="39">SUM(D301:D302)</f>
        <v>481753.2</v>
      </c>
      <c r="E300" s="16">
        <f t="shared" si="39"/>
        <v>0</v>
      </c>
      <c r="F300" s="16">
        <f t="shared" si="39"/>
        <v>0</v>
      </c>
      <c r="G300" s="16">
        <f t="shared" si="39"/>
        <v>0</v>
      </c>
      <c r="H300" s="16">
        <f t="shared" si="39"/>
        <v>0</v>
      </c>
      <c r="I300" s="16">
        <f t="shared" si="39"/>
        <v>481753.2</v>
      </c>
      <c r="J300" s="17">
        <f t="shared" si="39"/>
        <v>0</v>
      </c>
      <c r="K300" s="16">
        <f t="shared" si="39"/>
        <v>0</v>
      </c>
      <c r="L300" s="16">
        <f t="shared" si="39"/>
        <v>4969080</v>
      </c>
      <c r="M300" s="16">
        <f t="shared" si="39"/>
        <v>0</v>
      </c>
      <c r="N300" s="16">
        <f t="shared" si="39"/>
        <v>0</v>
      </c>
      <c r="O300" s="16">
        <f t="shared" si="39"/>
        <v>0</v>
      </c>
      <c r="P300" s="16">
        <f t="shared" si="39"/>
        <v>0</v>
      </c>
      <c r="Q300" s="16">
        <f t="shared" si="39"/>
        <v>0</v>
      </c>
      <c r="R300" s="16">
        <f t="shared" si="39"/>
        <v>0</v>
      </c>
      <c r="S300" s="16">
        <f t="shared" si="39"/>
        <v>0</v>
      </c>
      <c r="T300" s="16">
        <f t="shared" si="39"/>
        <v>0</v>
      </c>
    </row>
    <row r="301" spans="1:20" ht="22.5" customHeight="1" x14ac:dyDescent="0.25">
      <c r="A301" s="35">
        <v>1</v>
      </c>
      <c r="B301" s="18" t="s">
        <v>558</v>
      </c>
      <c r="C301" s="19">
        <f>D301+K301+L301+M301+N301+O301+P301+Q301+R301+S301+T301</f>
        <v>4969080</v>
      </c>
      <c r="D301" s="19">
        <f>SUM(E301:I301)</f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20">
        <v>0</v>
      </c>
      <c r="K301" s="19">
        <v>0</v>
      </c>
      <c r="L301" s="19">
        <v>4969080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</row>
    <row r="302" spans="1:20" ht="22.5" customHeight="1" x14ac:dyDescent="0.25">
      <c r="A302" s="35">
        <v>2</v>
      </c>
      <c r="B302" s="18" t="s">
        <v>559</v>
      </c>
      <c r="C302" s="19">
        <f>D302+K302+L302+M302+N302+O302+P302+Q302+R302+S302+T302</f>
        <v>481753.2</v>
      </c>
      <c r="D302" s="19">
        <f>SUM(E302:I302)</f>
        <v>481753.2</v>
      </c>
      <c r="E302" s="19">
        <v>0</v>
      </c>
      <c r="F302" s="19">
        <v>0</v>
      </c>
      <c r="G302" s="19">
        <v>0</v>
      </c>
      <c r="H302" s="19">
        <v>0</v>
      </c>
      <c r="I302" s="19">
        <v>481753.2</v>
      </c>
      <c r="J302" s="20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</row>
    <row r="303" spans="1:20" s="9" customFormat="1" ht="22.5" customHeight="1" x14ac:dyDescent="0.25">
      <c r="A303" s="45" t="s">
        <v>381</v>
      </c>
      <c r="B303" s="45"/>
      <c r="C303" s="16">
        <f>C304</f>
        <v>2018971.2</v>
      </c>
      <c r="D303" s="16">
        <f t="shared" ref="D303:T304" si="40">D304</f>
        <v>0</v>
      </c>
      <c r="E303" s="16">
        <f t="shared" si="40"/>
        <v>0</v>
      </c>
      <c r="F303" s="16">
        <f t="shared" si="40"/>
        <v>0</v>
      </c>
      <c r="G303" s="16">
        <f t="shared" si="40"/>
        <v>0</v>
      </c>
      <c r="H303" s="16">
        <f t="shared" si="40"/>
        <v>0</v>
      </c>
      <c r="I303" s="16">
        <f t="shared" si="40"/>
        <v>0</v>
      </c>
      <c r="J303" s="17">
        <f t="shared" si="40"/>
        <v>0</v>
      </c>
      <c r="K303" s="16">
        <f t="shared" si="40"/>
        <v>0</v>
      </c>
      <c r="L303" s="16">
        <f t="shared" si="40"/>
        <v>0</v>
      </c>
      <c r="M303" s="16">
        <f t="shared" si="40"/>
        <v>0</v>
      </c>
      <c r="N303" s="16">
        <f t="shared" si="40"/>
        <v>2018971.2</v>
      </c>
      <c r="O303" s="16">
        <f t="shared" si="40"/>
        <v>0</v>
      </c>
      <c r="P303" s="16">
        <f t="shared" si="40"/>
        <v>0</v>
      </c>
      <c r="Q303" s="16">
        <f t="shared" si="40"/>
        <v>0</v>
      </c>
      <c r="R303" s="16">
        <f t="shared" si="40"/>
        <v>0</v>
      </c>
      <c r="S303" s="16">
        <f t="shared" si="40"/>
        <v>0</v>
      </c>
      <c r="T303" s="16">
        <f t="shared" si="40"/>
        <v>0</v>
      </c>
    </row>
    <row r="304" spans="1:20" s="9" customFormat="1" ht="22.5" customHeight="1" x14ac:dyDescent="0.25">
      <c r="A304" s="45" t="s">
        <v>480</v>
      </c>
      <c r="B304" s="45"/>
      <c r="C304" s="16">
        <f>C305</f>
        <v>2018971.2</v>
      </c>
      <c r="D304" s="16">
        <f t="shared" si="40"/>
        <v>0</v>
      </c>
      <c r="E304" s="16">
        <f t="shared" si="40"/>
        <v>0</v>
      </c>
      <c r="F304" s="16">
        <f t="shared" si="40"/>
        <v>0</v>
      </c>
      <c r="G304" s="16">
        <f t="shared" si="40"/>
        <v>0</v>
      </c>
      <c r="H304" s="16">
        <f t="shared" si="40"/>
        <v>0</v>
      </c>
      <c r="I304" s="16">
        <f t="shared" si="40"/>
        <v>0</v>
      </c>
      <c r="J304" s="17">
        <f t="shared" si="40"/>
        <v>0</v>
      </c>
      <c r="K304" s="16">
        <f t="shared" si="40"/>
        <v>0</v>
      </c>
      <c r="L304" s="16">
        <f t="shared" si="40"/>
        <v>0</v>
      </c>
      <c r="M304" s="16">
        <f t="shared" si="40"/>
        <v>0</v>
      </c>
      <c r="N304" s="16">
        <f t="shared" si="40"/>
        <v>2018971.2</v>
      </c>
      <c r="O304" s="16">
        <f t="shared" si="40"/>
        <v>0</v>
      </c>
      <c r="P304" s="16">
        <f t="shared" si="40"/>
        <v>0</v>
      </c>
      <c r="Q304" s="16">
        <f t="shared" si="40"/>
        <v>0</v>
      </c>
      <c r="R304" s="16">
        <f t="shared" si="40"/>
        <v>0</v>
      </c>
      <c r="S304" s="16">
        <f t="shared" si="40"/>
        <v>0</v>
      </c>
      <c r="T304" s="16">
        <f t="shared" si="40"/>
        <v>0</v>
      </c>
    </row>
    <row r="305" spans="1:20" ht="22.5" customHeight="1" x14ac:dyDescent="0.25">
      <c r="A305" s="35">
        <v>1</v>
      </c>
      <c r="B305" s="18" t="s">
        <v>326</v>
      </c>
      <c r="C305" s="19">
        <f>D305+K305+L305+M305+N305+O305+P305+Q305+R305+S305+T305</f>
        <v>2018971.2</v>
      </c>
      <c r="D305" s="19">
        <f>SUM(E305:I305)</f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20">
        <v>0</v>
      </c>
      <c r="K305" s="19">
        <v>0</v>
      </c>
      <c r="L305" s="19">
        <v>0</v>
      </c>
      <c r="M305" s="19">
        <v>0</v>
      </c>
      <c r="N305" s="19">
        <v>2018971.2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0</v>
      </c>
    </row>
    <row r="306" spans="1:20" s="9" customFormat="1" ht="24" customHeight="1" x14ac:dyDescent="0.25">
      <c r="A306" s="45" t="s">
        <v>364</v>
      </c>
      <c r="B306" s="45"/>
      <c r="C306" s="16">
        <f>C307</f>
        <v>5824644.5099999998</v>
      </c>
      <c r="D306" s="16">
        <f t="shared" ref="D306:T306" si="41">D307</f>
        <v>2444244</v>
      </c>
      <c r="E306" s="16">
        <f t="shared" si="41"/>
        <v>0</v>
      </c>
      <c r="F306" s="16">
        <f t="shared" si="41"/>
        <v>1917474</v>
      </c>
      <c r="G306" s="16">
        <f t="shared" si="41"/>
        <v>0</v>
      </c>
      <c r="H306" s="16">
        <f t="shared" si="41"/>
        <v>186738</v>
      </c>
      <c r="I306" s="16">
        <f t="shared" si="41"/>
        <v>340032</v>
      </c>
      <c r="J306" s="17">
        <f t="shared" si="41"/>
        <v>0</v>
      </c>
      <c r="K306" s="16">
        <f t="shared" si="41"/>
        <v>0</v>
      </c>
      <c r="L306" s="16">
        <f t="shared" si="41"/>
        <v>3144855.6</v>
      </c>
      <c r="M306" s="16">
        <f t="shared" si="41"/>
        <v>0</v>
      </c>
      <c r="N306" s="16">
        <f t="shared" si="41"/>
        <v>0</v>
      </c>
      <c r="O306" s="16">
        <f t="shared" si="41"/>
        <v>0</v>
      </c>
      <c r="P306" s="16">
        <f t="shared" si="41"/>
        <v>235544.91</v>
      </c>
      <c r="Q306" s="16">
        <f t="shared" si="41"/>
        <v>0</v>
      </c>
      <c r="R306" s="16">
        <f t="shared" si="41"/>
        <v>0</v>
      </c>
      <c r="S306" s="16">
        <f t="shared" si="41"/>
        <v>0</v>
      </c>
      <c r="T306" s="16">
        <f t="shared" si="41"/>
        <v>0</v>
      </c>
    </row>
    <row r="307" spans="1:20" s="9" customFormat="1" ht="22.5" customHeight="1" x14ac:dyDescent="0.25">
      <c r="A307" s="45" t="s">
        <v>365</v>
      </c>
      <c r="B307" s="45"/>
      <c r="C307" s="16">
        <f>SUM(C308:C311)</f>
        <v>5824644.5099999998</v>
      </c>
      <c r="D307" s="16">
        <f t="shared" ref="D307:T307" si="42">SUM(D308:D311)</f>
        <v>2444244</v>
      </c>
      <c r="E307" s="16">
        <f t="shared" si="42"/>
        <v>0</v>
      </c>
      <c r="F307" s="16">
        <f t="shared" si="42"/>
        <v>1917474</v>
      </c>
      <c r="G307" s="16">
        <f t="shared" si="42"/>
        <v>0</v>
      </c>
      <c r="H307" s="16">
        <f t="shared" si="42"/>
        <v>186738</v>
      </c>
      <c r="I307" s="16">
        <f t="shared" si="42"/>
        <v>340032</v>
      </c>
      <c r="J307" s="17">
        <f t="shared" si="42"/>
        <v>0</v>
      </c>
      <c r="K307" s="16">
        <f t="shared" si="42"/>
        <v>0</v>
      </c>
      <c r="L307" s="16">
        <f t="shared" si="42"/>
        <v>3144855.6</v>
      </c>
      <c r="M307" s="16">
        <f t="shared" si="42"/>
        <v>0</v>
      </c>
      <c r="N307" s="16">
        <f t="shared" si="42"/>
        <v>0</v>
      </c>
      <c r="O307" s="16">
        <f t="shared" si="42"/>
        <v>0</v>
      </c>
      <c r="P307" s="16">
        <f t="shared" si="42"/>
        <v>235544.91</v>
      </c>
      <c r="Q307" s="16">
        <f t="shared" si="42"/>
        <v>0</v>
      </c>
      <c r="R307" s="16">
        <f t="shared" si="42"/>
        <v>0</v>
      </c>
      <c r="S307" s="16">
        <f t="shared" si="42"/>
        <v>0</v>
      </c>
      <c r="T307" s="16">
        <f t="shared" si="42"/>
        <v>0</v>
      </c>
    </row>
    <row r="308" spans="1:20" ht="22.5" customHeight="1" x14ac:dyDescent="0.25">
      <c r="A308" s="35">
        <v>1</v>
      </c>
      <c r="B308" s="18" t="s">
        <v>1007</v>
      </c>
      <c r="C308" s="19">
        <f>D308+K308+L308+M308+N308+O308+P308+Q308+R308+S308+T308</f>
        <v>235544.91</v>
      </c>
      <c r="D308" s="19">
        <f>SUM(E308:I308)</f>
        <v>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20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235544.91</v>
      </c>
      <c r="Q308" s="19">
        <v>0</v>
      </c>
      <c r="R308" s="19">
        <v>0</v>
      </c>
      <c r="S308" s="19">
        <v>0</v>
      </c>
      <c r="T308" s="19">
        <v>0</v>
      </c>
    </row>
    <row r="309" spans="1:20" ht="22.5" customHeight="1" x14ac:dyDescent="0.25">
      <c r="A309" s="35">
        <v>2</v>
      </c>
      <c r="B309" s="18" t="s">
        <v>855</v>
      </c>
      <c r="C309" s="19">
        <f>D309+K309+L309+M309+N309+O309+P309+Q309+R309+S309+T309</f>
        <v>116505</v>
      </c>
      <c r="D309" s="19">
        <f>SUM(E309:I309)</f>
        <v>116505</v>
      </c>
      <c r="E309" s="19">
        <v>0</v>
      </c>
      <c r="F309" s="19">
        <v>116505</v>
      </c>
      <c r="G309" s="19">
        <v>0</v>
      </c>
      <c r="H309" s="19">
        <v>0</v>
      </c>
      <c r="I309" s="19">
        <v>0</v>
      </c>
      <c r="J309" s="20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0</v>
      </c>
    </row>
    <row r="310" spans="1:20" ht="22.5" customHeight="1" x14ac:dyDescent="0.25">
      <c r="A310" s="35">
        <v>3</v>
      </c>
      <c r="B310" s="18" t="s">
        <v>856</v>
      </c>
      <c r="C310" s="19">
        <f>D310+K310+L310+M310+N310+O310+P310+Q310+R310+S310+T310</f>
        <v>3144855.6</v>
      </c>
      <c r="D310" s="19">
        <f>SUM(E310:I310)</f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20">
        <v>0</v>
      </c>
      <c r="K310" s="19">
        <v>0</v>
      </c>
      <c r="L310" s="19">
        <v>3144855.6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</row>
    <row r="311" spans="1:20" ht="22.5" customHeight="1" x14ac:dyDescent="0.25">
      <c r="A311" s="35">
        <v>4</v>
      </c>
      <c r="B311" s="18" t="s">
        <v>857</v>
      </c>
      <c r="C311" s="19">
        <f>D311+K311+L311+M311+N311+O311+P311+Q311+R311+S311+T311</f>
        <v>2327739</v>
      </c>
      <c r="D311" s="19">
        <f>SUM(E311:I311)</f>
        <v>2327739</v>
      </c>
      <c r="E311" s="19">
        <v>0</v>
      </c>
      <c r="F311" s="19">
        <v>1800969</v>
      </c>
      <c r="G311" s="19">
        <v>0</v>
      </c>
      <c r="H311" s="19">
        <v>186738</v>
      </c>
      <c r="I311" s="19">
        <v>340032</v>
      </c>
      <c r="J311" s="20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</row>
    <row r="312" spans="1:20" s="9" customFormat="1" ht="22.5" customHeight="1" x14ac:dyDescent="0.25">
      <c r="A312" s="45" t="s">
        <v>366</v>
      </c>
      <c r="B312" s="45"/>
      <c r="C312" s="16">
        <f>C313+C318</f>
        <v>22521479.370000001</v>
      </c>
      <c r="D312" s="16">
        <f t="shared" ref="D312:T312" si="43">D313+D318</f>
        <v>7113351.4399999995</v>
      </c>
      <c r="E312" s="16">
        <f t="shared" si="43"/>
        <v>4068859.1999999997</v>
      </c>
      <c r="F312" s="16">
        <f t="shared" si="43"/>
        <v>0</v>
      </c>
      <c r="G312" s="16">
        <f t="shared" si="43"/>
        <v>3044492.24</v>
      </c>
      <c r="H312" s="16">
        <f t="shared" si="43"/>
        <v>0</v>
      </c>
      <c r="I312" s="16">
        <f t="shared" si="43"/>
        <v>0</v>
      </c>
      <c r="J312" s="17">
        <f t="shared" si="43"/>
        <v>0</v>
      </c>
      <c r="K312" s="16">
        <f t="shared" si="43"/>
        <v>0</v>
      </c>
      <c r="L312" s="16">
        <f t="shared" si="43"/>
        <v>7153806.4699999997</v>
      </c>
      <c r="M312" s="16">
        <f t="shared" si="43"/>
        <v>0</v>
      </c>
      <c r="N312" s="16">
        <f t="shared" si="43"/>
        <v>0</v>
      </c>
      <c r="O312" s="16">
        <f t="shared" si="43"/>
        <v>0</v>
      </c>
      <c r="P312" s="16">
        <f t="shared" si="43"/>
        <v>1293054.26</v>
      </c>
      <c r="Q312" s="16">
        <f t="shared" si="43"/>
        <v>0</v>
      </c>
      <c r="R312" s="16">
        <f t="shared" si="43"/>
        <v>0</v>
      </c>
      <c r="S312" s="16">
        <f t="shared" si="43"/>
        <v>6961267.2000000002</v>
      </c>
      <c r="T312" s="16">
        <f t="shared" si="43"/>
        <v>0</v>
      </c>
    </row>
    <row r="313" spans="1:20" s="9" customFormat="1" ht="22.5" customHeight="1" x14ac:dyDescent="0.25">
      <c r="A313" s="45" t="s">
        <v>367</v>
      </c>
      <c r="B313" s="45"/>
      <c r="C313" s="16">
        <f>SUM(C314:C317)</f>
        <v>11557540.810000001</v>
      </c>
      <c r="D313" s="16">
        <f t="shared" ref="D313:T313" si="44">SUM(D314:D317)</f>
        <v>4068859.1999999997</v>
      </c>
      <c r="E313" s="16">
        <f t="shared" si="44"/>
        <v>4068859.1999999997</v>
      </c>
      <c r="F313" s="16">
        <f t="shared" si="44"/>
        <v>0</v>
      </c>
      <c r="G313" s="16">
        <f t="shared" si="44"/>
        <v>0</v>
      </c>
      <c r="H313" s="16">
        <f t="shared" si="44"/>
        <v>0</v>
      </c>
      <c r="I313" s="16">
        <f t="shared" si="44"/>
        <v>0</v>
      </c>
      <c r="J313" s="17">
        <f t="shared" si="44"/>
        <v>0</v>
      </c>
      <c r="K313" s="16">
        <f t="shared" si="44"/>
        <v>0</v>
      </c>
      <c r="L313" s="16">
        <f t="shared" si="44"/>
        <v>6734628.4699999997</v>
      </c>
      <c r="M313" s="16">
        <f t="shared" si="44"/>
        <v>0</v>
      </c>
      <c r="N313" s="16">
        <f t="shared" si="44"/>
        <v>0</v>
      </c>
      <c r="O313" s="16">
        <f t="shared" si="44"/>
        <v>0</v>
      </c>
      <c r="P313" s="16">
        <f t="shared" si="44"/>
        <v>754053.14</v>
      </c>
      <c r="Q313" s="16">
        <f t="shared" si="44"/>
        <v>0</v>
      </c>
      <c r="R313" s="16">
        <f t="shared" si="44"/>
        <v>0</v>
      </c>
      <c r="S313" s="16">
        <f t="shared" si="44"/>
        <v>0</v>
      </c>
      <c r="T313" s="16">
        <f t="shared" si="44"/>
        <v>0</v>
      </c>
    </row>
    <row r="314" spans="1:20" ht="22.5" customHeight="1" x14ac:dyDescent="0.25">
      <c r="A314" s="35">
        <v>1</v>
      </c>
      <c r="B314" s="18" t="s">
        <v>1008</v>
      </c>
      <c r="C314" s="19">
        <f>D314+K314+L314+M314+N314+O314+P314+Q314+R314+S314+T314</f>
        <v>486963.42000000004</v>
      </c>
      <c r="D314" s="19">
        <f>SUM(E314:I314)</f>
        <v>343232.4</v>
      </c>
      <c r="E314" s="19">
        <v>343232.4</v>
      </c>
      <c r="F314" s="19">
        <v>0</v>
      </c>
      <c r="G314" s="19">
        <v>0</v>
      </c>
      <c r="H314" s="19">
        <v>0</v>
      </c>
      <c r="I314" s="19">
        <v>0</v>
      </c>
      <c r="J314" s="20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143731.01999999999</v>
      </c>
      <c r="Q314" s="19">
        <v>0</v>
      </c>
      <c r="R314" s="19">
        <v>0</v>
      </c>
      <c r="S314" s="19">
        <v>0</v>
      </c>
      <c r="T314" s="19">
        <v>0</v>
      </c>
    </row>
    <row r="315" spans="1:20" ht="22.5" customHeight="1" x14ac:dyDescent="0.25">
      <c r="A315" s="35">
        <v>2</v>
      </c>
      <c r="B315" s="18" t="s">
        <v>1009</v>
      </c>
      <c r="C315" s="19">
        <f>D315+K315+L315+M315+N315+O315+P315+Q315+R315+S315+T315</f>
        <v>816073.62</v>
      </c>
      <c r="D315" s="19">
        <f>SUM(E315:I315)</f>
        <v>674688</v>
      </c>
      <c r="E315" s="19">
        <v>674688</v>
      </c>
      <c r="F315" s="19">
        <v>0</v>
      </c>
      <c r="G315" s="19">
        <v>0</v>
      </c>
      <c r="H315" s="19">
        <v>0</v>
      </c>
      <c r="I315" s="19">
        <v>0</v>
      </c>
      <c r="J315" s="20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141385.62</v>
      </c>
      <c r="Q315" s="19">
        <v>0</v>
      </c>
      <c r="R315" s="19">
        <v>0</v>
      </c>
      <c r="S315" s="19">
        <v>0</v>
      </c>
      <c r="T315" s="19">
        <v>0</v>
      </c>
    </row>
    <row r="316" spans="1:20" ht="22.5" customHeight="1" x14ac:dyDescent="0.25">
      <c r="A316" s="35">
        <v>3</v>
      </c>
      <c r="B316" s="18" t="s">
        <v>1010</v>
      </c>
      <c r="C316" s="19">
        <f>D316+K316+L316+M316+N316+O316+P316+Q316+R316+S316+T316</f>
        <v>9955854.209999999</v>
      </c>
      <c r="D316" s="19">
        <f>SUM(E316:I316)</f>
        <v>3050938.8</v>
      </c>
      <c r="E316" s="19">
        <v>3050938.8</v>
      </c>
      <c r="F316" s="19">
        <v>0</v>
      </c>
      <c r="G316" s="19">
        <v>0</v>
      </c>
      <c r="H316" s="19">
        <v>0</v>
      </c>
      <c r="I316" s="19">
        <v>0</v>
      </c>
      <c r="J316" s="20">
        <v>0</v>
      </c>
      <c r="K316" s="19">
        <v>0</v>
      </c>
      <c r="L316" s="19">
        <v>6734628.4699999997</v>
      </c>
      <c r="M316" s="19">
        <v>0</v>
      </c>
      <c r="N316" s="19">
        <v>0</v>
      </c>
      <c r="O316" s="19">
        <v>0</v>
      </c>
      <c r="P316" s="19">
        <v>170286.94</v>
      </c>
      <c r="Q316" s="19">
        <v>0</v>
      </c>
      <c r="R316" s="19">
        <v>0</v>
      </c>
      <c r="S316" s="19">
        <v>0</v>
      </c>
      <c r="T316" s="19">
        <v>0</v>
      </c>
    </row>
    <row r="317" spans="1:20" ht="21" customHeight="1" x14ac:dyDescent="0.25">
      <c r="A317" s="35">
        <v>4</v>
      </c>
      <c r="B317" s="18" t="s">
        <v>1011</v>
      </c>
      <c r="C317" s="19">
        <f>D317+K317+L317+M317+N317+O317+P317+Q317+R317+S317+T317</f>
        <v>298649.56</v>
      </c>
      <c r="D317" s="19">
        <f>SUM(E317:I317)</f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20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298649.56</v>
      </c>
      <c r="Q317" s="19">
        <v>0</v>
      </c>
      <c r="R317" s="19">
        <v>0</v>
      </c>
      <c r="S317" s="19">
        <v>0</v>
      </c>
      <c r="T317" s="19">
        <v>0</v>
      </c>
    </row>
    <row r="318" spans="1:20" s="9" customFormat="1" ht="21" customHeight="1" x14ac:dyDescent="0.25">
      <c r="A318" s="45" t="s">
        <v>590</v>
      </c>
      <c r="B318" s="45"/>
      <c r="C318" s="16">
        <f>SUM(C319:C321)</f>
        <v>10963938.560000001</v>
      </c>
      <c r="D318" s="16">
        <f t="shared" ref="D318:T318" si="45">SUM(D319:D321)</f>
        <v>3044492.24</v>
      </c>
      <c r="E318" s="16">
        <f t="shared" si="45"/>
        <v>0</v>
      </c>
      <c r="F318" s="16">
        <f t="shared" si="45"/>
        <v>0</v>
      </c>
      <c r="G318" s="16">
        <f t="shared" si="45"/>
        <v>3044492.24</v>
      </c>
      <c r="H318" s="16">
        <f t="shared" si="45"/>
        <v>0</v>
      </c>
      <c r="I318" s="16">
        <f t="shared" si="45"/>
        <v>0</v>
      </c>
      <c r="J318" s="17">
        <f t="shared" si="45"/>
        <v>0</v>
      </c>
      <c r="K318" s="16">
        <f t="shared" si="45"/>
        <v>0</v>
      </c>
      <c r="L318" s="16">
        <f t="shared" si="45"/>
        <v>419178</v>
      </c>
      <c r="M318" s="16">
        <f t="shared" si="45"/>
        <v>0</v>
      </c>
      <c r="N318" s="16">
        <f t="shared" si="45"/>
        <v>0</v>
      </c>
      <c r="O318" s="16">
        <f t="shared" si="45"/>
        <v>0</v>
      </c>
      <c r="P318" s="16">
        <f t="shared" si="45"/>
        <v>539001.12</v>
      </c>
      <c r="Q318" s="16">
        <f t="shared" si="45"/>
        <v>0</v>
      </c>
      <c r="R318" s="16">
        <f t="shared" si="45"/>
        <v>0</v>
      </c>
      <c r="S318" s="16">
        <f t="shared" si="45"/>
        <v>6961267.2000000002</v>
      </c>
      <c r="T318" s="16">
        <f t="shared" si="45"/>
        <v>0</v>
      </c>
    </row>
    <row r="319" spans="1:20" ht="22.5" customHeight="1" x14ac:dyDescent="0.25">
      <c r="A319" s="35">
        <v>1</v>
      </c>
      <c r="B319" s="18" t="s">
        <v>1224</v>
      </c>
      <c r="C319" s="19">
        <f>D319+K319+L319+M319+N319+O319+P319+Q319+R319+S319+T319</f>
        <v>419178</v>
      </c>
      <c r="D319" s="19">
        <f>SUM(E319:I319)</f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20">
        <v>0</v>
      </c>
      <c r="K319" s="19">
        <v>0</v>
      </c>
      <c r="L319" s="19">
        <v>419178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</row>
    <row r="320" spans="1:20" ht="22.5" customHeight="1" x14ac:dyDescent="0.25">
      <c r="A320" s="35">
        <v>2</v>
      </c>
      <c r="B320" s="18" t="s">
        <v>1012</v>
      </c>
      <c r="C320" s="19">
        <f>D320+K320+L320+M320+N320+O320+P320+Q320+R320+S320+T320</f>
        <v>3309504.3800000004</v>
      </c>
      <c r="D320" s="19">
        <f>SUM(E320:I320)</f>
        <v>3044492.24</v>
      </c>
      <c r="E320" s="19">
        <v>0</v>
      </c>
      <c r="F320" s="19">
        <v>0</v>
      </c>
      <c r="G320" s="19">
        <v>3044492.24</v>
      </c>
      <c r="H320" s="19">
        <v>0</v>
      </c>
      <c r="I320" s="19">
        <v>0</v>
      </c>
      <c r="J320" s="20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265012.14</v>
      </c>
      <c r="Q320" s="19">
        <v>0</v>
      </c>
      <c r="R320" s="19">
        <v>0</v>
      </c>
      <c r="S320" s="19">
        <v>0</v>
      </c>
      <c r="T320" s="19">
        <v>0</v>
      </c>
    </row>
    <row r="321" spans="1:20" ht="22.5" customHeight="1" x14ac:dyDescent="0.25">
      <c r="A321" s="35">
        <v>3</v>
      </c>
      <c r="B321" s="18" t="s">
        <v>1013</v>
      </c>
      <c r="C321" s="19">
        <f>D321+K321+L321+M321+N321+O321+P321+Q321+R321+S321+T321</f>
        <v>7235256.1799999997</v>
      </c>
      <c r="D321" s="19">
        <f>SUM(E321:I321)</f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20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273988.98</v>
      </c>
      <c r="Q321" s="19">
        <v>0</v>
      </c>
      <c r="R321" s="19">
        <v>0</v>
      </c>
      <c r="S321" s="19">
        <v>6961267.2000000002</v>
      </c>
      <c r="T321" s="19">
        <v>0</v>
      </c>
    </row>
    <row r="322" spans="1:20" s="9" customFormat="1" ht="22.5" customHeight="1" x14ac:dyDescent="0.25">
      <c r="A322" s="45" t="s">
        <v>368</v>
      </c>
      <c r="B322" s="45"/>
      <c r="C322" s="16">
        <f>C323+C333+C335</f>
        <v>10183389.17</v>
      </c>
      <c r="D322" s="16">
        <f t="shared" ref="D322:T322" si="46">D323+D333+D335</f>
        <v>9011807.6799999997</v>
      </c>
      <c r="E322" s="16">
        <f t="shared" si="46"/>
        <v>1931534.8800000001</v>
      </c>
      <c r="F322" s="16">
        <f t="shared" si="46"/>
        <v>4017637.6</v>
      </c>
      <c r="G322" s="16">
        <f t="shared" si="46"/>
        <v>0</v>
      </c>
      <c r="H322" s="16">
        <f t="shared" si="46"/>
        <v>1373175.6</v>
      </c>
      <c r="I322" s="16">
        <f t="shared" si="46"/>
        <v>1689459.6</v>
      </c>
      <c r="J322" s="17">
        <f t="shared" si="46"/>
        <v>0</v>
      </c>
      <c r="K322" s="16">
        <f t="shared" si="46"/>
        <v>0</v>
      </c>
      <c r="L322" s="16">
        <f t="shared" si="46"/>
        <v>0</v>
      </c>
      <c r="M322" s="16">
        <f t="shared" si="46"/>
        <v>0</v>
      </c>
      <c r="N322" s="16">
        <f t="shared" si="46"/>
        <v>971942.40000000002</v>
      </c>
      <c r="O322" s="16">
        <f t="shared" si="46"/>
        <v>0</v>
      </c>
      <c r="P322" s="16">
        <f t="shared" si="46"/>
        <v>199639.09</v>
      </c>
      <c r="Q322" s="16">
        <f t="shared" si="46"/>
        <v>0</v>
      </c>
      <c r="R322" s="16">
        <f t="shared" si="46"/>
        <v>0</v>
      </c>
      <c r="S322" s="16">
        <f t="shared" si="46"/>
        <v>0</v>
      </c>
      <c r="T322" s="16">
        <f t="shared" si="46"/>
        <v>0</v>
      </c>
    </row>
    <row r="323" spans="1:20" s="9" customFormat="1" ht="22.5" customHeight="1" x14ac:dyDescent="0.25">
      <c r="A323" s="45" t="s">
        <v>369</v>
      </c>
      <c r="B323" s="45"/>
      <c r="C323" s="16">
        <f>SUM(C324:C332)</f>
        <v>8872619.5700000003</v>
      </c>
      <c r="D323" s="16">
        <f t="shared" ref="D323:T323" si="47">SUM(D324:D332)</f>
        <v>8672980.4800000004</v>
      </c>
      <c r="E323" s="16">
        <f t="shared" si="47"/>
        <v>1592707.6800000002</v>
      </c>
      <c r="F323" s="16">
        <f t="shared" si="47"/>
        <v>4017637.6</v>
      </c>
      <c r="G323" s="16">
        <f t="shared" si="47"/>
        <v>0</v>
      </c>
      <c r="H323" s="16">
        <f t="shared" si="47"/>
        <v>1373175.6</v>
      </c>
      <c r="I323" s="16">
        <f t="shared" si="47"/>
        <v>1689459.6</v>
      </c>
      <c r="J323" s="17">
        <f t="shared" si="47"/>
        <v>0</v>
      </c>
      <c r="K323" s="16">
        <f t="shared" si="47"/>
        <v>0</v>
      </c>
      <c r="L323" s="16">
        <f t="shared" si="47"/>
        <v>0</v>
      </c>
      <c r="M323" s="16">
        <f t="shared" si="47"/>
        <v>0</v>
      </c>
      <c r="N323" s="16">
        <f t="shared" si="47"/>
        <v>0</v>
      </c>
      <c r="O323" s="16">
        <f t="shared" si="47"/>
        <v>0</v>
      </c>
      <c r="P323" s="16">
        <f t="shared" si="47"/>
        <v>199639.09</v>
      </c>
      <c r="Q323" s="16">
        <f t="shared" si="47"/>
        <v>0</v>
      </c>
      <c r="R323" s="16">
        <f t="shared" si="47"/>
        <v>0</v>
      </c>
      <c r="S323" s="16">
        <f t="shared" si="47"/>
        <v>0</v>
      </c>
      <c r="T323" s="16">
        <f t="shared" si="47"/>
        <v>0</v>
      </c>
    </row>
    <row r="324" spans="1:20" ht="22.5" customHeight="1" x14ac:dyDescent="0.25">
      <c r="A324" s="35">
        <v>1</v>
      </c>
      <c r="B324" s="18" t="s">
        <v>757</v>
      </c>
      <c r="C324" s="19">
        <f>D324+K324+L324+M324+N324+O324+P324+Q324+R324+S324+T324</f>
        <v>342169.2</v>
      </c>
      <c r="D324" s="19">
        <f>SUM(E324:I324)</f>
        <v>342169.2</v>
      </c>
      <c r="E324" s="19">
        <v>0</v>
      </c>
      <c r="F324" s="19">
        <v>0</v>
      </c>
      <c r="G324" s="19">
        <v>0</v>
      </c>
      <c r="H324" s="19">
        <v>0</v>
      </c>
      <c r="I324" s="19">
        <v>342169.2</v>
      </c>
      <c r="J324" s="20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</row>
    <row r="325" spans="1:20" ht="22.5" customHeight="1" x14ac:dyDescent="0.25">
      <c r="A325" s="35">
        <v>2</v>
      </c>
      <c r="B325" s="18" t="s">
        <v>701</v>
      </c>
      <c r="C325" s="19">
        <f t="shared" ref="C325:C332" si="48">D325+K325+L325+M325+N325+O325+P325+Q325+R325+S325+T325</f>
        <v>954338.88</v>
      </c>
      <c r="D325" s="19">
        <f t="shared" ref="D325:D332" si="49">SUM(E325:I325)</f>
        <v>954338.88</v>
      </c>
      <c r="E325" s="19">
        <v>362045.28</v>
      </c>
      <c r="F325" s="19">
        <v>0</v>
      </c>
      <c r="G325" s="19">
        <v>0</v>
      </c>
      <c r="H325" s="19">
        <v>0</v>
      </c>
      <c r="I325" s="19">
        <v>592293.6</v>
      </c>
      <c r="J325" s="20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</row>
    <row r="326" spans="1:20" ht="22.5" customHeight="1" x14ac:dyDescent="0.25">
      <c r="A326" s="35">
        <v>3</v>
      </c>
      <c r="B326" s="18" t="s">
        <v>1015</v>
      </c>
      <c r="C326" s="19">
        <f t="shared" si="48"/>
        <v>199639.09</v>
      </c>
      <c r="D326" s="19">
        <f t="shared" si="49"/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20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199639.09</v>
      </c>
      <c r="Q326" s="19">
        <v>0</v>
      </c>
      <c r="R326" s="19">
        <v>0</v>
      </c>
      <c r="S326" s="19">
        <v>0</v>
      </c>
      <c r="T326" s="19">
        <v>0</v>
      </c>
    </row>
    <row r="327" spans="1:20" ht="22.5" customHeight="1" x14ac:dyDescent="0.25">
      <c r="A327" s="35">
        <v>4</v>
      </c>
      <c r="B327" s="18" t="s">
        <v>758</v>
      </c>
      <c r="C327" s="19">
        <f t="shared" si="48"/>
        <v>470523.6</v>
      </c>
      <c r="D327" s="19">
        <f t="shared" si="49"/>
        <v>470523.6</v>
      </c>
      <c r="E327" s="19">
        <v>470523.6</v>
      </c>
      <c r="F327" s="19">
        <v>0</v>
      </c>
      <c r="G327" s="19">
        <v>0</v>
      </c>
      <c r="H327" s="19">
        <v>0</v>
      </c>
      <c r="I327" s="19">
        <v>0</v>
      </c>
      <c r="J327" s="20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</row>
    <row r="328" spans="1:20" ht="22.5" customHeight="1" x14ac:dyDescent="0.25">
      <c r="A328" s="35">
        <v>5</v>
      </c>
      <c r="B328" s="18" t="s">
        <v>759</v>
      </c>
      <c r="C328" s="19">
        <f t="shared" si="48"/>
        <v>1089049.2</v>
      </c>
      <c r="D328" s="19">
        <f t="shared" si="49"/>
        <v>1089049.2</v>
      </c>
      <c r="E328" s="19">
        <v>0</v>
      </c>
      <c r="F328" s="19">
        <v>0</v>
      </c>
      <c r="G328" s="19">
        <v>0</v>
      </c>
      <c r="H328" s="19">
        <v>673560</v>
      </c>
      <c r="I328" s="19">
        <v>415489.2</v>
      </c>
      <c r="J328" s="20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  <c r="T328" s="19">
        <v>0</v>
      </c>
    </row>
    <row r="329" spans="1:20" ht="22.5" customHeight="1" x14ac:dyDescent="0.25">
      <c r="A329" s="35">
        <v>6</v>
      </c>
      <c r="B329" s="18" t="s">
        <v>760</v>
      </c>
      <c r="C329" s="19">
        <f t="shared" si="48"/>
        <v>1039123.2</v>
      </c>
      <c r="D329" s="19">
        <f t="shared" si="49"/>
        <v>1039123.2</v>
      </c>
      <c r="E329" s="19">
        <v>0</v>
      </c>
      <c r="F329" s="19">
        <v>0</v>
      </c>
      <c r="G329" s="19">
        <v>0</v>
      </c>
      <c r="H329" s="19">
        <v>699615.6</v>
      </c>
      <c r="I329" s="19">
        <v>339507.6</v>
      </c>
      <c r="J329" s="20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</row>
    <row r="330" spans="1:20" ht="22.5" customHeight="1" x14ac:dyDescent="0.25">
      <c r="A330" s="35">
        <v>7</v>
      </c>
      <c r="B330" s="18" t="s">
        <v>761</v>
      </c>
      <c r="C330" s="19">
        <f t="shared" si="48"/>
        <v>2147637.6</v>
      </c>
      <c r="D330" s="19">
        <f t="shared" si="49"/>
        <v>2147637.6</v>
      </c>
      <c r="E330" s="19">
        <v>0</v>
      </c>
      <c r="F330" s="19">
        <v>2147637.6</v>
      </c>
      <c r="G330" s="19">
        <v>0</v>
      </c>
      <c r="H330" s="19">
        <v>0</v>
      </c>
      <c r="I330" s="19">
        <v>0</v>
      </c>
      <c r="J330" s="20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</row>
    <row r="331" spans="1:20" ht="18.75" customHeight="1" x14ac:dyDescent="0.25">
      <c r="A331" s="35">
        <v>8</v>
      </c>
      <c r="B331" s="18" t="s">
        <v>762</v>
      </c>
      <c r="C331" s="19">
        <f t="shared" si="48"/>
        <v>760138.8</v>
      </c>
      <c r="D331" s="19">
        <f t="shared" si="49"/>
        <v>760138.8</v>
      </c>
      <c r="E331" s="19">
        <v>760138.8</v>
      </c>
      <c r="F331" s="19">
        <v>0</v>
      </c>
      <c r="G331" s="19">
        <v>0</v>
      </c>
      <c r="H331" s="19">
        <v>0</v>
      </c>
      <c r="I331" s="19">
        <v>0</v>
      </c>
      <c r="J331" s="20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</row>
    <row r="332" spans="1:20" ht="22.5" customHeight="1" x14ac:dyDescent="0.25">
      <c r="A332" s="35">
        <v>9</v>
      </c>
      <c r="B332" s="18" t="s">
        <v>763</v>
      </c>
      <c r="C332" s="19">
        <f t="shared" si="48"/>
        <v>1870000</v>
      </c>
      <c r="D332" s="19">
        <f t="shared" si="49"/>
        <v>1870000</v>
      </c>
      <c r="E332" s="19">
        <v>0</v>
      </c>
      <c r="F332" s="19">
        <v>1870000</v>
      </c>
      <c r="G332" s="19">
        <v>0</v>
      </c>
      <c r="H332" s="19">
        <v>0</v>
      </c>
      <c r="I332" s="19">
        <v>0</v>
      </c>
      <c r="J332" s="20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</row>
    <row r="333" spans="1:20" s="9" customFormat="1" ht="22.5" customHeight="1" x14ac:dyDescent="0.25">
      <c r="A333" s="45" t="s">
        <v>570</v>
      </c>
      <c r="B333" s="45"/>
      <c r="C333" s="16">
        <f>C334</f>
        <v>338827.2</v>
      </c>
      <c r="D333" s="16">
        <f t="shared" ref="D333:T333" si="50">D334</f>
        <v>338827.2</v>
      </c>
      <c r="E333" s="16">
        <f t="shared" si="50"/>
        <v>338827.2</v>
      </c>
      <c r="F333" s="16">
        <f t="shared" si="50"/>
        <v>0</v>
      </c>
      <c r="G333" s="16">
        <f t="shared" si="50"/>
        <v>0</v>
      </c>
      <c r="H333" s="16">
        <f t="shared" si="50"/>
        <v>0</v>
      </c>
      <c r="I333" s="16">
        <f t="shared" si="50"/>
        <v>0</v>
      </c>
      <c r="J333" s="17">
        <f t="shared" si="50"/>
        <v>0</v>
      </c>
      <c r="K333" s="16">
        <f t="shared" si="50"/>
        <v>0</v>
      </c>
      <c r="L333" s="16">
        <f t="shared" si="50"/>
        <v>0</v>
      </c>
      <c r="M333" s="16">
        <f t="shared" si="50"/>
        <v>0</v>
      </c>
      <c r="N333" s="16">
        <f t="shared" si="50"/>
        <v>0</v>
      </c>
      <c r="O333" s="16">
        <f t="shared" si="50"/>
        <v>0</v>
      </c>
      <c r="P333" s="16">
        <f t="shared" si="50"/>
        <v>0</v>
      </c>
      <c r="Q333" s="16">
        <f t="shared" si="50"/>
        <v>0</v>
      </c>
      <c r="R333" s="16">
        <f t="shared" si="50"/>
        <v>0</v>
      </c>
      <c r="S333" s="16">
        <f t="shared" si="50"/>
        <v>0</v>
      </c>
      <c r="T333" s="16">
        <f t="shared" si="50"/>
        <v>0</v>
      </c>
    </row>
    <row r="334" spans="1:20" ht="22.5" customHeight="1" x14ac:dyDescent="0.25">
      <c r="A334" s="35">
        <v>1</v>
      </c>
      <c r="B334" s="18" t="s">
        <v>571</v>
      </c>
      <c r="C334" s="19">
        <f>D334+K334+L334+M334+N334+O334+P334+Q334+R334+S334+T334</f>
        <v>338827.2</v>
      </c>
      <c r="D334" s="19">
        <f>SUM(E334:I334)</f>
        <v>338827.2</v>
      </c>
      <c r="E334" s="19">
        <v>338827.2</v>
      </c>
      <c r="F334" s="19">
        <v>0</v>
      </c>
      <c r="G334" s="19">
        <v>0</v>
      </c>
      <c r="H334" s="19">
        <v>0</v>
      </c>
      <c r="I334" s="19">
        <v>0</v>
      </c>
      <c r="J334" s="20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</row>
    <row r="335" spans="1:20" s="9" customFormat="1" ht="22.5" customHeight="1" x14ac:dyDescent="0.25">
      <c r="A335" s="45" t="s">
        <v>384</v>
      </c>
      <c r="B335" s="45"/>
      <c r="C335" s="16">
        <f>C336</f>
        <v>971942.40000000002</v>
      </c>
      <c r="D335" s="16">
        <f t="shared" ref="D335:T335" si="51">D336</f>
        <v>0</v>
      </c>
      <c r="E335" s="16">
        <f t="shared" si="51"/>
        <v>0</v>
      </c>
      <c r="F335" s="16">
        <f t="shared" si="51"/>
        <v>0</v>
      </c>
      <c r="G335" s="16">
        <f t="shared" si="51"/>
        <v>0</v>
      </c>
      <c r="H335" s="16">
        <f t="shared" si="51"/>
        <v>0</v>
      </c>
      <c r="I335" s="16">
        <f t="shared" si="51"/>
        <v>0</v>
      </c>
      <c r="J335" s="17">
        <f t="shared" si="51"/>
        <v>0</v>
      </c>
      <c r="K335" s="16">
        <f t="shared" si="51"/>
        <v>0</v>
      </c>
      <c r="L335" s="16">
        <f t="shared" si="51"/>
        <v>0</v>
      </c>
      <c r="M335" s="16">
        <f t="shared" si="51"/>
        <v>0</v>
      </c>
      <c r="N335" s="16">
        <f t="shared" si="51"/>
        <v>971942.40000000002</v>
      </c>
      <c r="O335" s="16">
        <f t="shared" si="51"/>
        <v>0</v>
      </c>
      <c r="P335" s="16">
        <f t="shared" si="51"/>
        <v>0</v>
      </c>
      <c r="Q335" s="16">
        <f t="shared" si="51"/>
        <v>0</v>
      </c>
      <c r="R335" s="16">
        <f t="shared" si="51"/>
        <v>0</v>
      </c>
      <c r="S335" s="16">
        <f t="shared" si="51"/>
        <v>0</v>
      </c>
      <c r="T335" s="16">
        <f t="shared" si="51"/>
        <v>0</v>
      </c>
    </row>
    <row r="336" spans="1:20" ht="22.5" customHeight="1" x14ac:dyDescent="0.25">
      <c r="A336" s="35">
        <v>1</v>
      </c>
      <c r="B336" s="18" t="s">
        <v>236</v>
      </c>
      <c r="C336" s="19">
        <f>D336+K336+L336+M336+N336+O336+P336+Q336+R336+S336+T336</f>
        <v>971942.40000000002</v>
      </c>
      <c r="D336" s="19">
        <f>SUM(E336:I336)</f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20">
        <v>0</v>
      </c>
      <c r="K336" s="19">
        <v>0</v>
      </c>
      <c r="L336" s="19">
        <v>0</v>
      </c>
      <c r="M336" s="19">
        <v>0</v>
      </c>
      <c r="N336" s="19">
        <v>971942.40000000002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</row>
    <row r="337" spans="1:20" s="9" customFormat="1" ht="22.5" customHeight="1" x14ac:dyDescent="0.25">
      <c r="A337" s="45" t="s">
        <v>370</v>
      </c>
      <c r="B337" s="45"/>
      <c r="C337" s="16">
        <f>C338+C343+C347</f>
        <v>6356880.6700000009</v>
      </c>
      <c r="D337" s="16">
        <f t="shared" ref="D337:T337" si="52">D338+D343+D347</f>
        <v>5863967.0499999998</v>
      </c>
      <c r="E337" s="16">
        <f t="shared" si="52"/>
        <v>251733.6</v>
      </c>
      <c r="F337" s="16">
        <f t="shared" si="52"/>
        <v>3861312.2800000003</v>
      </c>
      <c r="G337" s="16">
        <f t="shared" si="52"/>
        <v>226957.19</v>
      </c>
      <c r="H337" s="16">
        <f t="shared" si="52"/>
        <v>372505.18</v>
      </c>
      <c r="I337" s="16">
        <f t="shared" si="52"/>
        <v>1151458.8</v>
      </c>
      <c r="J337" s="17">
        <f t="shared" si="52"/>
        <v>0</v>
      </c>
      <c r="K337" s="16">
        <f t="shared" si="52"/>
        <v>0</v>
      </c>
      <c r="L337" s="16">
        <f t="shared" si="52"/>
        <v>0</v>
      </c>
      <c r="M337" s="16">
        <f t="shared" si="52"/>
        <v>0</v>
      </c>
      <c r="N337" s="16">
        <f t="shared" si="52"/>
        <v>0</v>
      </c>
      <c r="O337" s="16">
        <f t="shared" si="52"/>
        <v>0</v>
      </c>
      <c r="P337" s="16">
        <f t="shared" si="52"/>
        <v>492913.62</v>
      </c>
      <c r="Q337" s="16">
        <f t="shared" si="52"/>
        <v>0</v>
      </c>
      <c r="R337" s="16">
        <f t="shared" si="52"/>
        <v>0</v>
      </c>
      <c r="S337" s="16">
        <f t="shared" si="52"/>
        <v>0</v>
      </c>
      <c r="T337" s="16">
        <f t="shared" si="52"/>
        <v>0</v>
      </c>
    </row>
    <row r="338" spans="1:20" s="9" customFormat="1" ht="22.5" customHeight="1" x14ac:dyDescent="0.25">
      <c r="A338" s="45" t="s">
        <v>573</v>
      </c>
      <c r="B338" s="45"/>
      <c r="C338" s="16">
        <f>SUM(C339:C342)</f>
        <v>4523579.4700000007</v>
      </c>
      <c r="D338" s="16">
        <f t="shared" ref="D338:T338" si="53">SUM(D339:D342)</f>
        <v>4315226.6500000004</v>
      </c>
      <c r="E338" s="16">
        <f t="shared" si="53"/>
        <v>0</v>
      </c>
      <c r="F338" s="16">
        <f t="shared" si="53"/>
        <v>3861312.2800000003</v>
      </c>
      <c r="G338" s="16">
        <f t="shared" si="53"/>
        <v>226957.19</v>
      </c>
      <c r="H338" s="16">
        <f t="shared" si="53"/>
        <v>226957.18</v>
      </c>
      <c r="I338" s="16">
        <f t="shared" si="53"/>
        <v>0</v>
      </c>
      <c r="J338" s="17">
        <f t="shared" si="53"/>
        <v>0</v>
      </c>
      <c r="K338" s="16">
        <f t="shared" si="53"/>
        <v>0</v>
      </c>
      <c r="L338" s="16">
        <f t="shared" si="53"/>
        <v>0</v>
      </c>
      <c r="M338" s="16">
        <f t="shared" si="53"/>
        <v>0</v>
      </c>
      <c r="N338" s="16">
        <f t="shared" si="53"/>
        <v>0</v>
      </c>
      <c r="O338" s="16">
        <f t="shared" si="53"/>
        <v>0</v>
      </c>
      <c r="P338" s="16">
        <f t="shared" si="53"/>
        <v>208352.82</v>
      </c>
      <c r="Q338" s="16">
        <f t="shared" si="53"/>
        <v>0</v>
      </c>
      <c r="R338" s="16">
        <f t="shared" si="53"/>
        <v>0</v>
      </c>
      <c r="S338" s="16">
        <f t="shared" si="53"/>
        <v>0</v>
      </c>
      <c r="T338" s="16">
        <f t="shared" si="53"/>
        <v>0</v>
      </c>
    </row>
    <row r="339" spans="1:20" ht="22.5" customHeight="1" x14ac:dyDescent="0.25">
      <c r="A339" s="35">
        <v>1</v>
      </c>
      <c r="B339" s="18" t="s">
        <v>747</v>
      </c>
      <c r="C339" s="19">
        <f>D339+K339+L339+M339+N339+O339+P339+Q339+R339+S339+T339</f>
        <v>2327209.52</v>
      </c>
      <c r="D339" s="19">
        <f>SUM(E339:I339)</f>
        <v>2327209.52</v>
      </c>
      <c r="E339" s="19">
        <v>0</v>
      </c>
      <c r="F339" s="19">
        <v>2327209.52</v>
      </c>
      <c r="G339" s="19">
        <v>0</v>
      </c>
      <c r="H339" s="19">
        <v>0</v>
      </c>
      <c r="I339" s="19">
        <v>0</v>
      </c>
      <c r="J339" s="20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</row>
    <row r="340" spans="1:20" ht="24" customHeight="1" x14ac:dyDescent="0.25">
      <c r="A340" s="35">
        <v>2</v>
      </c>
      <c r="B340" s="18" t="s">
        <v>748</v>
      </c>
      <c r="C340" s="19">
        <f>D340+K340+L340+M340+N340+O340+P340+Q340+R340+S340+T340</f>
        <v>1988017.13</v>
      </c>
      <c r="D340" s="19">
        <f>SUM(E340:I340)</f>
        <v>1988017.13</v>
      </c>
      <c r="E340" s="19">
        <v>0</v>
      </c>
      <c r="F340" s="19">
        <v>1534102.76</v>
      </c>
      <c r="G340" s="19">
        <v>226957.19</v>
      </c>
      <c r="H340" s="19">
        <v>226957.18</v>
      </c>
      <c r="I340" s="19">
        <v>0</v>
      </c>
      <c r="J340" s="20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</row>
    <row r="341" spans="1:20" ht="22.5" customHeight="1" x14ac:dyDescent="0.25">
      <c r="A341" s="35">
        <v>3</v>
      </c>
      <c r="B341" s="18" t="s">
        <v>1017</v>
      </c>
      <c r="C341" s="19">
        <f>D341+K341+L341+M341+N341+O341+P341+Q341+R341+S341+T341</f>
        <v>56293.88</v>
      </c>
      <c r="D341" s="19">
        <f>SUM(E341:I341)</f>
        <v>0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20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56293.88</v>
      </c>
      <c r="Q341" s="19">
        <v>0</v>
      </c>
      <c r="R341" s="19">
        <v>0</v>
      </c>
      <c r="S341" s="19">
        <v>0</v>
      </c>
      <c r="T341" s="19">
        <v>0</v>
      </c>
    </row>
    <row r="342" spans="1:20" ht="22.5" customHeight="1" x14ac:dyDescent="0.25">
      <c r="A342" s="35">
        <v>4</v>
      </c>
      <c r="B342" s="18" t="s">
        <v>1018</v>
      </c>
      <c r="C342" s="19">
        <f>D342+K342+L342+M342+N342+O342+P342+Q342+R342+S342+T342</f>
        <v>152058.94</v>
      </c>
      <c r="D342" s="19">
        <f>SUM(E342:I342)</f>
        <v>0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20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152058.94</v>
      </c>
      <c r="Q342" s="19">
        <v>0</v>
      </c>
      <c r="R342" s="19">
        <v>0</v>
      </c>
      <c r="S342" s="19">
        <v>0</v>
      </c>
      <c r="T342" s="19">
        <v>0</v>
      </c>
    </row>
    <row r="343" spans="1:20" s="9" customFormat="1" ht="22.5" customHeight="1" x14ac:dyDescent="0.25">
      <c r="A343" s="45" t="s">
        <v>371</v>
      </c>
      <c r="B343" s="45"/>
      <c r="C343" s="16">
        <f>SUM(C344:C346)</f>
        <v>1465044.0499999998</v>
      </c>
      <c r="D343" s="16">
        <f t="shared" ref="D343:T343" si="54">SUM(D344:D346)</f>
        <v>1297006.7999999998</v>
      </c>
      <c r="E343" s="16">
        <f t="shared" si="54"/>
        <v>0</v>
      </c>
      <c r="F343" s="16">
        <f t="shared" si="54"/>
        <v>0</v>
      </c>
      <c r="G343" s="16">
        <f t="shared" si="54"/>
        <v>0</v>
      </c>
      <c r="H343" s="16">
        <f t="shared" si="54"/>
        <v>145548</v>
      </c>
      <c r="I343" s="16">
        <f t="shared" si="54"/>
        <v>1151458.8</v>
      </c>
      <c r="J343" s="17">
        <f t="shared" si="54"/>
        <v>0</v>
      </c>
      <c r="K343" s="16">
        <f t="shared" si="54"/>
        <v>0</v>
      </c>
      <c r="L343" s="16">
        <f t="shared" si="54"/>
        <v>0</v>
      </c>
      <c r="M343" s="16">
        <f t="shared" si="54"/>
        <v>0</v>
      </c>
      <c r="N343" s="16">
        <f t="shared" si="54"/>
        <v>0</v>
      </c>
      <c r="O343" s="16">
        <f t="shared" si="54"/>
        <v>0</v>
      </c>
      <c r="P343" s="16">
        <f t="shared" si="54"/>
        <v>168037.25</v>
      </c>
      <c r="Q343" s="16">
        <f t="shared" si="54"/>
        <v>0</v>
      </c>
      <c r="R343" s="16">
        <f t="shared" si="54"/>
        <v>0</v>
      </c>
      <c r="S343" s="16">
        <f t="shared" si="54"/>
        <v>0</v>
      </c>
      <c r="T343" s="16">
        <f t="shared" si="54"/>
        <v>0</v>
      </c>
    </row>
    <row r="344" spans="1:20" ht="21.75" customHeight="1" x14ac:dyDescent="0.25">
      <c r="A344" s="35">
        <v>1</v>
      </c>
      <c r="B344" s="18" t="s">
        <v>578</v>
      </c>
      <c r="C344" s="19">
        <f>D344+K344+L344+M344+N344+O344+P344+Q344+R344+S344+T344</f>
        <v>292437.59999999998</v>
      </c>
      <c r="D344" s="19">
        <f>SUM(E344:I344)</f>
        <v>292437.59999999998</v>
      </c>
      <c r="E344" s="19">
        <v>0</v>
      </c>
      <c r="F344" s="19">
        <v>0</v>
      </c>
      <c r="G344" s="19">
        <v>0</v>
      </c>
      <c r="H344" s="19">
        <v>0</v>
      </c>
      <c r="I344" s="19">
        <v>292437.59999999998</v>
      </c>
      <c r="J344" s="20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</row>
    <row r="345" spans="1:20" ht="22.5" customHeight="1" x14ac:dyDescent="0.25">
      <c r="A345" s="35">
        <v>2</v>
      </c>
      <c r="B345" s="18" t="s">
        <v>579</v>
      </c>
      <c r="C345" s="19">
        <f>D345+K345+L345+M345+N345+O345+P345+Q345+R345+S345+T345</f>
        <v>410826</v>
      </c>
      <c r="D345" s="19">
        <f>SUM(E345:I345)</f>
        <v>410826</v>
      </c>
      <c r="E345" s="19">
        <v>0</v>
      </c>
      <c r="F345" s="19">
        <v>0</v>
      </c>
      <c r="G345" s="19">
        <v>0</v>
      </c>
      <c r="H345" s="19">
        <v>0</v>
      </c>
      <c r="I345" s="19">
        <v>410826</v>
      </c>
      <c r="J345" s="20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</row>
    <row r="346" spans="1:20" ht="22.5" customHeight="1" x14ac:dyDescent="0.25">
      <c r="A346" s="35">
        <v>3</v>
      </c>
      <c r="B346" s="18" t="s">
        <v>1019</v>
      </c>
      <c r="C346" s="19">
        <f>D346+K346+L346+M346+N346+O346+P346+Q346+R346+S346+T346</f>
        <v>761780.45</v>
      </c>
      <c r="D346" s="19">
        <f>SUM(E346:I346)</f>
        <v>593743.19999999995</v>
      </c>
      <c r="E346" s="19">
        <v>0</v>
      </c>
      <c r="F346" s="19">
        <v>0</v>
      </c>
      <c r="G346" s="19">
        <v>0</v>
      </c>
      <c r="H346" s="19">
        <v>145548</v>
      </c>
      <c r="I346" s="19">
        <v>448195.2</v>
      </c>
      <c r="J346" s="20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168037.25</v>
      </c>
      <c r="Q346" s="19">
        <v>0</v>
      </c>
      <c r="R346" s="19">
        <v>0</v>
      </c>
      <c r="S346" s="19">
        <v>0</v>
      </c>
      <c r="T346" s="19">
        <v>0</v>
      </c>
    </row>
    <row r="347" spans="1:20" s="9" customFormat="1" ht="22.5" customHeight="1" x14ac:dyDescent="0.25">
      <c r="A347" s="45" t="s">
        <v>372</v>
      </c>
      <c r="B347" s="45"/>
      <c r="C347" s="16">
        <f>C348</f>
        <v>368257.15</v>
      </c>
      <c r="D347" s="16">
        <f t="shared" ref="D347:T347" si="55">D348</f>
        <v>251733.6</v>
      </c>
      <c r="E347" s="16">
        <f t="shared" si="55"/>
        <v>251733.6</v>
      </c>
      <c r="F347" s="16">
        <f t="shared" si="55"/>
        <v>0</v>
      </c>
      <c r="G347" s="16">
        <f t="shared" si="55"/>
        <v>0</v>
      </c>
      <c r="H347" s="16">
        <f t="shared" si="55"/>
        <v>0</v>
      </c>
      <c r="I347" s="16">
        <f t="shared" si="55"/>
        <v>0</v>
      </c>
      <c r="J347" s="17">
        <f t="shared" si="55"/>
        <v>0</v>
      </c>
      <c r="K347" s="16">
        <f t="shared" si="55"/>
        <v>0</v>
      </c>
      <c r="L347" s="16">
        <f t="shared" si="55"/>
        <v>0</v>
      </c>
      <c r="M347" s="16">
        <f t="shared" si="55"/>
        <v>0</v>
      </c>
      <c r="N347" s="16">
        <f t="shared" si="55"/>
        <v>0</v>
      </c>
      <c r="O347" s="16">
        <f t="shared" si="55"/>
        <v>0</v>
      </c>
      <c r="P347" s="16">
        <f t="shared" si="55"/>
        <v>116523.55</v>
      </c>
      <c r="Q347" s="16">
        <f t="shared" si="55"/>
        <v>0</v>
      </c>
      <c r="R347" s="16">
        <f t="shared" si="55"/>
        <v>0</v>
      </c>
      <c r="S347" s="16">
        <f t="shared" si="55"/>
        <v>0</v>
      </c>
      <c r="T347" s="16">
        <f t="shared" si="55"/>
        <v>0</v>
      </c>
    </row>
    <row r="348" spans="1:20" ht="22.5" customHeight="1" x14ac:dyDescent="0.25">
      <c r="A348" s="35">
        <v>1</v>
      </c>
      <c r="B348" s="18" t="s">
        <v>1020</v>
      </c>
      <c r="C348" s="19">
        <f>D348+K348+L348+M348+N348+O348+P348+Q348+R348+S348+T348</f>
        <v>368257.15</v>
      </c>
      <c r="D348" s="19">
        <f>SUM(E348:I348)</f>
        <v>251733.6</v>
      </c>
      <c r="E348" s="19">
        <v>251733.6</v>
      </c>
      <c r="F348" s="19">
        <v>0</v>
      </c>
      <c r="G348" s="19">
        <v>0</v>
      </c>
      <c r="H348" s="19">
        <v>0</v>
      </c>
      <c r="I348" s="19">
        <v>0</v>
      </c>
      <c r="J348" s="20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116523.55</v>
      </c>
      <c r="Q348" s="19">
        <v>0</v>
      </c>
      <c r="R348" s="19">
        <v>0</v>
      </c>
      <c r="S348" s="19">
        <v>0</v>
      </c>
      <c r="T348" s="19">
        <v>0</v>
      </c>
    </row>
    <row r="349" spans="1:20" s="9" customFormat="1" ht="22.5" customHeight="1" x14ac:dyDescent="0.25">
      <c r="A349" s="45" t="s">
        <v>401</v>
      </c>
      <c r="B349" s="45"/>
      <c r="C349" s="16">
        <f>C350</f>
        <v>268038.92000000004</v>
      </c>
      <c r="D349" s="16">
        <f t="shared" ref="D349:T349" si="56">D350</f>
        <v>0</v>
      </c>
      <c r="E349" s="16">
        <f t="shared" si="56"/>
        <v>0</v>
      </c>
      <c r="F349" s="16">
        <f t="shared" si="56"/>
        <v>0</v>
      </c>
      <c r="G349" s="16">
        <f t="shared" si="56"/>
        <v>0</v>
      </c>
      <c r="H349" s="16">
        <f t="shared" si="56"/>
        <v>0</v>
      </c>
      <c r="I349" s="16">
        <f t="shared" si="56"/>
        <v>0</v>
      </c>
      <c r="J349" s="17">
        <f t="shared" si="56"/>
        <v>0</v>
      </c>
      <c r="K349" s="16">
        <f t="shared" si="56"/>
        <v>0</v>
      </c>
      <c r="L349" s="16">
        <f t="shared" si="56"/>
        <v>0</v>
      </c>
      <c r="M349" s="16">
        <f t="shared" si="56"/>
        <v>0</v>
      </c>
      <c r="N349" s="16">
        <f t="shared" si="56"/>
        <v>0</v>
      </c>
      <c r="O349" s="16">
        <f t="shared" si="56"/>
        <v>0</v>
      </c>
      <c r="P349" s="16">
        <f t="shared" si="56"/>
        <v>268038.92000000004</v>
      </c>
      <c r="Q349" s="16">
        <f t="shared" si="56"/>
        <v>0</v>
      </c>
      <c r="R349" s="16">
        <f t="shared" si="56"/>
        <v>0</v>
      </c>
      <c r="S349" s="16">
        <f t="shared" si="56"/>
        <v>0</v>
      </c>
      <c r="T349" s="16">
        <f t="shared" si="56"/>
        <v>0</v>
      </c>
    </row>
    <row r="350" spans="1:20" s="9" customFormat="1" ht="22.5" customHeight="1" x14ac:dyDescent="0.25">
      <c r="A350" s="45" t="s">
        <v>373</v>
      </c>
      <c r="B350" s="45"/>
      <c r="C350" s="16">
        <f>SUM(C351:C352)</f>
        <v>268038.92000000004</v>
      </c>
      <c r="D350" s="16">
        <f t="shared" ref="D350:T350" si="57">SUM(D351:D352)</f>
        <v>0</v>
      </c>
      <c r="E350" s="16">
        <f t="shared" si="57"/>
        <v>0</v>
      </c>
      <c r="F350" s="16">
        <f t="shared" si="57"/>
        <v>0</v>
      </c>
      <c r="G350" s="16">
        <f t="shared" si="57"/>
        <v>0</v>
      </c>
      <c r="H350" s="16">
        <f t="shared" si="57"/>
        <v>0</v>
      </c>
      <c r="I350" s="16">
        <f t="shared" si="57"/>
        <v>0</v>
      </c>
      <c r="J350" s="17">
        <f t="shared" si="57"/>
        <v>0</v>
      </c>
      <c r="K350" s="16">
        <f t="shared" si="57"/>
        <v>0</v>
      </c>
      <c r="L350" s="16">
        <f t="shared" si="57"/>
        <v>0</v>
      </c>
      <c r="M350" s="16">
        <f t="shared" si="57"/>
        <v>0</v>
      </c>
      <c r="N350" s="16">
        <f t="shared" si="57"/>
        <v>0</v>
      </c>
      <c r="O350" s="16">
        <f t="shared" si="57"/>
        <v>0</v>
      </c>
      <c r="P350" s="16">
        <f t="shared" si="57"/>
        <v>268038.92000000004</v>
      </c>
      <c r="Q350" s="16">
        <f t="shared" si="57"/>
        <v>0</v>
      </c>
      <c r="R350" s="16">
        <f t="shared" si="57"/>
        <v>0</v>
      </c>
      <c r="S350" s="16">
        <f t="shared" si="57"/>
        <v>0</v>
      </c>
      <c r="T350" s="16">
        <f t="shared" si="57"/>
        <v>0</v>
      </c>
    </row>
    <row r="351" spans="1:20" ht="22.5" customHeight="1" x14ac:dyDescent="0.25">
      <c r="A351" s="35">
        <v>1</v>
      </c>
      <c r="B351" s="18" t="s">
        <v>1021</v>
      </c>
      <c r="C351" s="19">
        <f>D351+K351+L351+M351+N351+O351+P351+Q351+R351+S351+T351</f>
        <v>133310.42000000001</v>
      </c>
      <c r="D351" s="19">
        <f>SUM(E351:I351)</f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20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133310.42000000001</v>
      </c>
      <c r="Q351" s="19">
        <v>0</v>
      </c>
      <c r="R351" s="19">
        <v>0</v>
      </c>
      <c r="S351" s="19">
        <v>0</v>
      </c>
      <c r="T351" s="19">
        <v>0</v>
      </c>
    </row>
    <row r="352" spans="1:20" ht="21.75" customHeight="1" x14ac:dyDescent="0.25">
      <c r="A352" s="35">
        <v>2</v>
      </c>
      <c r="B352" s="18" t="s">
        <v>787</v>
      </c>
      <c r="C352" s="19">
        <f>D352+K352+L352+M352+N352+O352+P352+Q352+R352+S352+T352</f>
        <v>134728.5</v>
      </c>
      <c r="D352" s="19">
        <f>SUM(E352:I352)</f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20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134728.5</v>
      </c>
      <c r="Q352" s="19">
        <v>0</v>
      </c>
      <c r="R352" s="19">
        <v>0</v>
      </c>
      <c r="S352" s="19">
        <v>0</v>
      </c>
      <c r="T352" s="19">
        <v>0</v>
      </c>
    </row>
    <row r="353" spans="1:20" s="9" customFormat="1" ht="22.5" customHeight="1" x14ac:dyDescent="0.25">
      <c r="A353" s="45" t="s">
        <v>200</v>
      </c>
      <c r="B353" s="45"/>
      <c r="C353" s="16">
        <f>C354+C358+C365</f>
        <v>26301443.139999993</v>
      </c>
      <c r="D353" s="16">
        <f t="shared" ref="D353:T353" si="58">D354+D358+D365</f>
        <v>8372563.1999999993</v>
      </c>
      <c r="E353" s="16">
        <f t="shared" si="58"/>
        <v>2606440.7999999998</v>
      </c>
      <c r="F353" s="16">
        <f t="shared" si="58"/>
        <v>5331495.5999999996</v>
      </c>
      <c r="G353" s="16">
        <f t="shared" si="58"/>
        <v>0</v>
      </c>
      <c r="H353" s="16">
        <f t="shared" si="58"/>
        <v>0</v>
      </c>
      <c r="I353" s="16">
        <f t="shared" si="58"/>
        <v>434626.8</v>
      </c>
      <c r="J353" s="17">
        <f t="shared" si="58"/>
        <v>0</v>
      </c>
      <c r="K353" s="16">
        <f t="shared" si="58"/>
        <v>0</v>
      </c>
      <c r="L353" s="16">
        <f t="shared" si="58"/>
        <v>5957967.5999999996</v>
      </c>
      <c r="M353" s="16">
        <f t="shared" si="58"/>
        <v>0</v>
      </c>
      <c r="N353" s="16">
        <f t="shared" si="58"/>
        <v>807993.6</v>
      </c>
      <c r="O353" s="16">
        <f t="shared" si="58"/>
        <v>0</v>
      </c>
      <c r="P353" s="16">
        <f t="shared" si="58"/>
        <v>790766.57</v>
      </c>
      <c r="Q353" s="16">
        <f t="shared" si="58"/>
        <v>0</v>
      </c>
      <c r="R353" s="16">
        <f t="shared" si="58"/>
        <v>0</v>
      </c>
      <c r="S353" s="16">
        <f t="shared" si="58"/>
        <v>10372152.17</v>
      </c>
      <c r="T353" s="16">
        <f t="shared" si="58"/>
        <v>0</v>
      </c>
    </row>
    <row r="354" spans="1:20" s="9" customFormat="1" ht="22.5" customHeight="1" x14ac:dyDescent="0.25">
      <c r="A354" s="45" t="s">
        <v>201</v>
      </c>
      <c r="B354" s="45"/>
      <c r="C354" s="16">
        <f>SUM(C355:C357)</f>
        <v>11349446.059999999</v>
      </c>
      <c r="D354" s="16">
        <f t="shared" ref="D354:T354" si="59">SUM(D355:D357)</f>
        <v>5157393.5999999996</v>
      </c>
      <c r="E354" s="16">
        <f t="shared" si="59"/>
        <v>0</v>
      </c>
      <c r="F354" s="16">
        <f t="shared" si="59"/>
        <v>5157393.5999999996</v>
      </c>
      <c r="G354" s="16">
        <f t="shared" si="59"/>
        <v>0</v>
      </c>
      <c r="H354" s="16">
        <f t="shared" si="59"/>
        <v>0</v>
      </c>
      <c r="I354" s="16">
        <f t="shared" si="59"/>
        <v>0</v>
      </c>
      <c r="J354" s="17">
        <f t="shared" si="59"/>
        <v>0</v>
      </c>
      <c r="K354" s="16">
        <f t="shared" si="59"/>
        <v>0</v>
      </c>
      <c r="L354" s="16">
        <f t="shared" si="59"/>
        <v>5957967.5999999996</v>
      </c>
      <c r="M354" s="16">
        <f t="shared" si="59"/>
        <v>0</v>
      </c>
      <c r="N354" s="16">
        <f t="shared" si="59"/>
        <v>0</v>
      </c>
      <c r="O354" s="16">
        <f t="shared" si="59"/>
        <v>0</v>
      </c>
      <c r="P354" s="16">
        <f t="shared" si="59"/>
        <v>234084.86</v>
      </c>
      <c r="Q354" s="16">
        <f t="shared" si="59"/>
        <v>0</v>
      </c>
      <c r="R354" s="16">
        <f t="shared" si="59"/>
        <v>0</v>
      </c>
      <c r="S354" s="16">
        <f t="shared" si="59"/>
        <v>0</v>
      </c>
      <c r="T354" s="16">
        <f t="shared" si="59"/>
        <v>0</v>
      </c>
    </row>
    <row r="355" spans="1:20" ht="22.5" customHeight="1" x14ac:dyDescent="0.25">
      <c r="A355" s="35">
        <v>1</v>
      </c>
      <c r="B355" s="18" t="s">
        <v>587</v>
      </c>
      <c r="C355" s="19">
        <f>D355+K355+L355+M355+N355+O355+P355+Q355+R355+S355+T355</f>
        <v>2632053.6</v>
      </c>
      <c r="D355" s="19">
        <f>SUM(E355:I355)</f>
        <v>2632053.6</v>
      </c>
      <c r="E355" s="19">
        <v>0</v>
      </c>
      <c r="F355" s="19">
        <v>2632053.6</v>
      </c>
      <c r="G355" s="19">
        <v>0</v>
      </c>
      <c r="H355" s="19">
        <v>0</v>
      </c>
      <c r="I355" s="19">
        <v>0</v>
      </c>
      <c r="J355" s="20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</row>
    <row r="356" spans="1:20" ht="22.5" customHeight="1" x14ac:dyDescent="0.25">
      <c r="A356" s="35">
        <v>2</v>
      </c>
      <c r="B356" s="18" t="s">
        <v>586</v>
      </c>
      <c r="C356" s="19">
        <f>D356+K356+L356+M356+N356+O356+P356+Q356+R356+S356+T356</f>
        <v>2525340</v>
      </c>
      <c r="D356" s="19">
        <f>SUM(E356:I356)</f>
        <v>2525340</v>
      </c>
      <c r="E356" s="19">
        <v>0</v>
      </c>
      <c r="F356" s="19">
        <v>2525340</v>
      </c>
      <c r="G356" s="19">
        <v>0</v>
      </c>
      <c r="H356" s="19">
        <v>0</v>
      </c>
      <c r="I356" s="19">
        <v>0</v>
      </c>
      <c r="J356" s="20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</row>
    <row r="357" spans="1:20" ht="22.5" customHeight="1" x14ac:dyDescent="0.25">
      <c r="A357" s="35">
        <v>3</v>
      </c>
      <c r="B357" s="18" t="s">
        <v>1022</v>
      </c>
      <c r="C357" s="19">
        <f>D357+K357+L357+M357+N357+O357+P357+Q357+R357+S357+T357</f>
        <v>6192052.46</v>
      </c>
      <c r="D357" s="19">
        <f>SUM(E357:I357)</f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20">
        <v>0</v>
      </c>
      <c r="K357" s="19">
        <v>0</v>
      </c>
      <c r="L357" s="19">
        <v>5957967.5999999996</v>
      </c>
      <c r="M357" s="19">
        <v>0</v>
      </c>
      <c r="N357" s="19">
        <v>0</v>
      </c>
      <c r="O357" s="19">
        <v>0</v>
      </c>
      <c r="P357" s="19">
        <v>234084.86</v>
      </c>
      <c r="Q357" s="19">
        <v>0</v>
      </c>
      <c r="R357" s="19">
        <v>0</v>
      </c>
      <c r="S357" s="19">
        <v>0</v>
      </c>
      <c r="T357" s="19">
        <v>0</v>
      </c>
    </row>
    <row r="358" spans="1:20" s="9" customFormat="1" ht="22.5" customHeight="1" x14ac:dyDescent="0.25">
      <c r="A358" s="45" t="s">
        <v>374</v>
      </c>
      <c r="B358" s="45"/>
      <c r="C358" s="16">
        <f>SUM(C359:C364)</f>
        <v>10324771.179999998</v>
      </c>
      <c r="D358" s="16">
        <f t="shared" ref="D358:T358" si="60">SUM(D359:D364)</f>
        <v>3215169.6</v>
      </c>
      <c r="E358" s="16">
        <f t="shared" si="60"/>
        <v>2606440.7999999998</v>
      </c>
      <c r="F358" s="16">
        <f t="shared" si="60"/>
        <v>174102</v>
      </c>
      <c r="G358" s="16">
        <f t="shared" si="60"/>
        <v>0</v>
      </c>
      <c r="H358" s="16">
        <f t="shared" si="60"/>
        <v>0</v>
      </c>
      <c r="I358" s="16">
        <f t="shared" si="60"/>
        <v>434626.8</v>
      </c>
      <c r="J358" s="17">
        <f t="shared" si="60"/>
        <v>0</v>
      </c>
      <c r="K358" s="16">
        <f t="shared" si="60"/>
        <v>0</v>
      </c>
      <c r="L358" s="16">
        <f t="shared" si="60"/>
        <v>0</v>
      </c>
      <c r="M358" s="16">
        <f t="shared" si="60"/>
        <v>0</v>
      </c>
      <c r="N358" s="16">
        <f t="shared" si="60"/>
        <v>807993.6</v>
      </c>
      <c r="O358" s="16">
        <f t="shared" si="60"/>
        <v>0</v>
      </c>
      <c r="P358" s="16">
        <f t="shared" si="60"/>
        <v>556681.71</v>
      </c>
      <c r="Q358" s="16">
        <f t="shared" si="60"/>
        <v>0</v>
      </c>
      <c r="R358" s="16">
        <f t="shared" si="60"/>
        <v>0</v>
      </c>
      <c r="S358" s="16">
        <f t="shared" si="60"/>
        <v>5744926.2699999996</v>
      </c>
      <c r="T358" s="16">
        <f t="shared" si="60"/>
        <v>0</v>
      </c>
    </row>
    <row r="359" spans="1:20" ht="22.5" customHeight="1" x14ac:dyDescent="0.25">
      <c r="A359" s="35">
        <v>1</v>
      </c>
      <c r="B359" s="18" t="s">
        <v>1023</v>
      </c>
      <c r="C359" s="19">
        <f t="shared" ref="C359:C364" si="61">D359+K359+L359+M359+N359+O359+P359+Q359+R359+S359+T359</f>
        <v>6024374.4699999997</v>
      </c>
      <c r="D359" s="19">
        <f t="shared" ref="D359:D364" si="62">SUM(E359:I359)</f>
        <v>0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20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279448.2</v>
      </c>
      <c r="Q359" s="19">
        <v>0</v>
      </c>
      <c r="R359" s="19">
        <v>0</v>
      </c>
      <c r="S359" s="19">
        <v>5744926.2699999996</v>
      </c>
      <c r="T359" s="19">
        <v>0</v>
      </c>
    </row>
    <row r="360" spans="1:20" ht="22.5" customHeight="1" x14ac:dyDescent="0.25">
      <c r="A360" s="35">
        <v>2</v>
      </c>
      <c r="B360" s="18" t="s">
        <v>853</v>
      </c>
      <c r="C360" s="19">
        <f t="shared" si="61"/>
        <v>299001.59999999998</v>
      </c>
      <c r="D360" s="19">
        <f t="shared" si="62"/>
        <v>299001.59999999998</v>
      </c>
      <c r="E360" s="19">
        <v>299001.59999999998</v>
      </c>
      <c r="F360" s="19">
        <v>0</v>
      </c>
      <c r="G360" s="19">
        <v>0</v>
      </c>
      <c r="H360" s="19">
        <v>0</v>
      </c>
      <c r="I360" s="19">
        <v>0</v>
      </c>
      <c r="J360" s="20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</row>
    <row r="361" spans="1:20" ht="22.5" customHeight="1" x14ac:dyDescent="0.25">
      <c r="A361" s="35">
        <v>3</v>
      </c>
      <c r="B361" s="18" t="s">
        <v>1173</v>
      </c>
      <c r="C361" s="19">
        <f t="shared" si="61"/>
        <v>677985.6</v>
      </c>
      <c r="D361" s="19">
        <f t="shared" si="62"/>
        <v>677985.6</v>
      </c>
      <c r="E361" s="19">
        <v>243358.8</v>
      </c>
      <c r="F361" s="19">
        <v>0</v>
      </c>
      <c r="G361" s="19">
        <v>0</v>
      </c>
      <c r="H361" s="19">
        <v>0</v>
      </c>
      <c r="I361" s="19">
        <v>434626.8</v>
      </c>
      <c r="J361" s="20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</row>
    <row r="362" spans="1:20" ht="22.5" customHeight="1" x14ac:dyDescent="0.25">
      <c r="A362" s="35">
        <v>4</v>
      </c>
      <c r="B362" s="18" t="s">
        <v>854</v>
      </c>
      <c r="C362" s="19">
        <f t="shared" si="61"/>
        <v>1126682.3999999999</v>
      </c>
      <c r="D362" s="19">
        <f t="shared" si="62"/>
        <v>318688.8</v>
      </c>
      <c r="E362" s="19">
        <v>318688.8</v>
      </c>
      <c r="F362" s="19">
        <v>0</v>
      </c>
      <c r="G362" s="19">
        <v>0</v>
      </c>
      <c r="H362" s="19">
        <v>0</v>
      </c>
      <c r="I362" s="19">
        <v>0</v>
      </c>
      <c r="J362" s="20">
        <v>0</v>
      </c>
      <c r="K362" s="19">
        <v>0</v>
      </c>
      <c r="L362" s="19">
        <v>0</v>
      </c>
      <c r="M362" s="19">
        <v>0</v>
      </c>
      <c r="N362" s="19">
        <v>807993.6</v>
      </c>
      <c r="O362" s="19">
        <v>0</v>
      </c>
      <c r="P362" s="19">
        <v>0</v>
      </c>
      <c r="Q362" s="19">
        <v>0</v>
      </c>
      <c r="R362" s="19">
        <v>0</v>
      </c>
      <c r="S362" s="19">
        <v>0</v>
      </c>
      <c r="T362" s="19">
        <v>0</v>
      </c>
    </row>
    <row r="363" spans="1:20" ht="22.5" customHeight="1" x14ac:dyDescent="0.25">
      <c r="A363" s="35">
        <v>5</v>
      </c>
      <c r="B363" s="18" t="s">
        <v>1024</v>
      </c>
      <c r="C363" s="19">
        <f t="shared" si="61"/>
        <v>1887352.28</v>
      </c>
      <c r="D363" s="19">
        <f t="shared" si="62"/>
        <v>1745391.6</v>
      </c>
      <c r="E363" s="19">
        <v>1745391.6</v>
      </c>
      <c r="F363" s="19">
        <v>0</v>
      </c>
      <c r="G363" s="19">
        <v>0</v>
      </c>
      <c r="H363" s="19">
        <v>0</v>
      </c>
      <c r="I363" s="19">
        <v>0</v>
      </c>
      <c r="J363" s="20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141960.68</v>
      </c>
      <c r="Q363" s="19">
        <v>0</v>
      </c>
      <c r="R363" s="19">
        <v>0</v>
      </c>
      <c r="S363" s="19">
        <v>0</v>
      </c>
      <c r="T363" s="19">
        <v>0</v>
      </c>
    </row>
    <row r="364" spans="1:20" ht="22.5" customHeight="1" x14ac:dyDescent="0.25">
      <c r="A364" s="35">
        <v>6</v>
      </c>
      <c r="B364" s="18" t="s">
        <v>1025</v>
      </c>
      <c r="C364" s="19">
        <f t="shared" si="61"/>
        <v>309374.82999999996</v>
      </c>
      <c r="D364" s="19">
        <f t="shared" si="62"/>
        <v>174102</v>
      </c>
      <c r="E364" s="19">
        <v>0</v>
      </c>
      <c r="F364" s="19">
        <v>174102</v>
      </c>
      <c r="G364" s="19">
        <v>0</v>
      </c>
      <c r="H364" s="19">
        <v>0</v>
      </c>
      <c r="I364" s="19">
        <v>0</v>
      </c>
      <c r="J364" s="20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135272.82999999999</v>
      </c>
      <c r="Q364" s="19">
        <v>0</v>
      </c>
      <c r="R364" s="19">
        <v>0</v>
      </c>
      <c r="S364" s="19">
        <v>0</v>
      </c>
      <c r="T364" s="19">
        <v>0</v>
      </c>
    </row>
    <row r="365" spans="1:20" s="9" customFormat="1" ht="22.5" customHeight="1" x14ac:dyDescent="0.25">
      <c r="A365" s="45" t="s">
        <v>583</v>
      </c>
      <c r="B365" s="45"/>
      <c r="C365" s="16">
        <f>C366</f>
        <v>4627225.9000000004</v>
      </c>
      <c r="D365" s="16">
        <f t="shared" ref="D365:T365" si="63">D366</f>
        <v>0</v>
      </c>
      <c r="E365" s="16">
        <f t="shared" si="63"/>
        <v>0</v>
      </c>
      <c r="F365" s="16">
        <f t="shared" si="63"/>
        <v>0</v>
      </c>
      <c r="G365" s="16">
        <f t="shared" si="63"/>
        <v>0</v>
      </c>
      <c r="H365" s="16">
        <f t="shared" si="63"/>
        <v>0</v>
      </c>
      <c r="I365" s="16">
        <f t="shared" si="63"/>
        <v>0</v>
      </c>
      <c r="J365" s="17">
        <f t="shared" si="63"/>
        <v>0</v>
      </c>
      <c r="K365" s="16">
        <f t="shared" si="63"/>
        <v>0</v>
      </c>
      <c r="L365" s="16">
        <f t="shared" si="63"/>
        <v>0</v>
      </c>
      <c r="M365" s="16">
        <f t="shared" si="63"/>
        <v>0</v>
      </c>
      <c r="N365" s="16">
        <f t="shared" si="63"/>
        <v>0</v>
      </c>
      <c r="O365" s="16">
        <f t="shared" si="63"/>
        <v>0</v>
      </c>
      <c r="P365" s="16">
        <f t="shared" si="63"/>
        <v>0</v>
      </c>
      <c r="Q365" s="16">
        <f t="shared" si="63"/>
        <v>0</v>
      </c>
      <c r="R365" s="16">
        <f t="shared" si="63"/>
        <v>0</v>
      </c>
      <c r="S365" s="16">
        <f t="shared" si="63"/>
        <v>4627225.9000000004</v>
      </c>
      <c r="T365" s="16">
        <f t="shared" si="63"/>
        <v>0</v>
      </c>
    </row>
    <row r="366" spans="1:20" ht="22.5" customHeight="1" x14ac:dyDescent="0.25">
      <c r="A366" s="35">
        <v>1</v>
      </c>
      <c r="B366" s="18" t="s">
        <v>584</v>
      </c>
      <c r="C366" s="19">
        <f>D366+K366+L366+M366+N366+O366+P366+Q366+R366+S366+T366</f>
        <v>4627225.9000000004</v>
      </c>
      <c r="D366" s="19">
        <f>SUM(E366:I366)</f>
        <v>0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20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4627225.9000000004</v>
      </c>
      <c r="T366" s="19">
        <v>0</v>
      </c>
    </row>
    <row r="367" spans="1:20" s="9" customFormat="1" ht="22.5" customHeight="1" x14ac:dyDescent="0.25">
      <c r="A367" s="45" t="s">
        <v>375</v>
      </c>
      <c r="B367" s="45"/>
      <c r="C367" s="16">
        <f>C368+C379+C384+C396</f>
        <v>54470836.5</v>
      </c>
      <c r="D367" s="16">
        <f t="shared" ref="D367:T367" si="64">D368+D379+D384+D396</f>
        <v>25233788.980000004</v>
      </c>
      <c r="E367" s="16">
        <f t="shared" si="64"/>
        <v>3205646.85</v>
      </c>
      <c r="F367" s="16">
        <f t="shared" si="64"/>
        <v>17897834.530000001</v>
      </c>
      <c r="G367" s="16">
        <f t="shared" si="64"/>
        <v>2103724</v>
      </c>
      <c r="H367" s="16">
        <f t="shared" si="64"/>
        <v>670194.19999999995</v>
      </c>
      <c r="I367" s="16">
        <f t="shared" si="64"/>
        <v>1356389.4</v>
      </c>
      <c r="J367" s="17">
        <f t="shared" si="64"/>
        <v>0</v>
      </c>
      <c r="K367" s="16">
        <f t="shared" si="64"/>
        <v>0</v>
      </c>
      <c r="L367" s="16">
        <f t="shared" si="64"/>
        <v>9591180</v>
      </c>
      <c r="M367" s="16">
        <f t="shared" si="64"/>
        <v>0</v>
      </c>
      <c r="N367" s="16">
        <f t="shared" si="64"/>
        <v>10847640.6</v>
      </c>
      <c r="O367" s="16">
        <f t="shared" si="64"/>
        <v>0</v>
      </c>
      <c r="P367" s="16">
        <f t="shared" si="64"/>
        <v>2977132.52</v>
      </c>
      <c r="Q367" s="16">
        <f t="shared" si="64"/>
        <v>0</v>
      </c>
      <c r="R367" s="16">
        <f t="shared" si="64"/>
        <v>0</v>
      </c>
      <c r="S367" s="16">
        <f t="shared" si="64"/>
        <v>5821094.4000000004</v>
      </c>
      <c r="T367" s="16">
        <f t="shared" si="64"/>
        <v>0</v>
      </c>
    </row>
    <row r="368" spans="1:20" s="9" customFormat="1" ht="22.5" customHeight="1" x14ac:dyDescent="0.25">
      <c r="A368" s="45" t="s">
        <v>376</v>
      </c>
      <c r="B368" s="45"/>
      <c r="C368" s="16">
        <f>SUM(C369:C378)</f>
        <v>14824127.130000001</v>
      </c>
      <c r="D368" s="16">
        <f t="shared" ref="D368:T368" si="65">SUM(D369:D378)</f>
        <v>7650646.1300000008</v>
      </c>
      <c r="E368" s="16">
        <f t="shared" si="65"/>
        <v>0</v>
      </c>
      <c r="F368" s="16">
        <f t="shared" si="65"/>
        <v>5859244.1300000008</v>
      </c>
      <c r="G368" s="16">
        <f t="shared" si="65"/>
        <v>1791402</v>
      </c>
      <c r="H368" s="16">
        <f t="shared" si="65"/>
        <v>0</v>
      </c>
      <c r="I368" s="16">
        <f t="shared" si="65"/>
        <v>0</v>
      </c>
      <c r="J368" s="17">
        <f t="shared" si="65"/>
        <v>0</v>
      </c>
      <c r="K368" s="16">
        <f t="shared" si="65"/>
        <v>0</v>
      </c>
      <c r="L368" s="16">
        <f t="shared" si="65"/>
        <v>0</v>
      </c>
      <c r="M368" s="16">
        <f t="shared" si="65"/>
        <v>0</v>
      </c>
      <c r="N368" s="16">
        <f t="shared" si="65"/>
        <v>0</v>
      </c>
      <c r="O368" s="16">
        <f t="shared" si="65"/>
        <v>0</v>
      </c>
      <c r="P368" s="16">
        <f t="shared" si="65"/>
        <v>1352386.6</v>
      </c>
      <c r="Q368" s="16">
        <f t="shared" si="65"/>
        <v>0</v>
      </c>
      <c r="R368" s="16">
        <f t="shared" si="65"/>
        <v>0</v>
      </c>
      <c r="S368" s="16">
        <f t="shared" si="65"/>
        <v>5821094.4000000004</v>
      </c>
      <c r="T368" s="16">
        <f t="shared" si="65"/>
        <v>0</v>
      </c>
    </row>
    <row r="369" spans="1:20" ht="22.5" customHeight="1" x14ac:dyDescent="0.25">
      <c r="A369" s="35">
        <v>1</v>
      </c>
      <c r="B369" s="18" t="s">
        <v>562</v>
      </c>
      <c r="C369" s="19">
        <f>D369+K369+L369+M369+N369+O369+P369+Q369+R369+S369+T369</f>
        <v>1791402</v>
      </c>
      <c r="D369" s="19">
        <f>SUM(E369:I369)</f>
        <v>1791402</v>
      </c>
      <c r="E369" s="19">
        <v>0</v>
      </c>
      <c r="F369" s="19">
        <v>0</v>
      </c>
      <c r="G369" s="19">
        <v>1791402</v>
      </c>
      <c r="H369" s="19">
        <v>0</v>
      </c>
      <c r="I369" s="19">
        <v>0</v>
      </c>
      <c r="J369" s="20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0</v>
      </c>
      <c r="T369" s="19">
        <v>0</v>
      </c>
    </row>
    <row r="370" spans="1:20" ht="22.5" customHeight="1" x14ac:dyDescent="0.25">
      <c r="A370" s="35">
        <v>2</v>
      </c>
      <c r="B370" s="18" t="s">
        <v>561</v>
      </c>
      <c r="C370" s="19">
        <f t="shared" ref="C370:C378" si="66">D370+K370+L370+M370+N370+O370+P370+Q370+R370+S370+T370</f>
        <v>4243800.53</v>
      </c>
      <c r="D370" s="19">
        <f t="shared" ref="D370:D378" si="67">SUM(E370:I370)</f>
        <v>4243800.53</v>
      </c>
      <c r="E370" s="19">
        <v>0</v>
      </c>
      <c r="F370" s="19">
        <v>4243800.53</v>
      </c>
      <c r="G370" s="19">
        <v>0</v>
      </c>
      <c r="H370" s="19">
        <v>0</v>
      </c>
      <c r="I370" s="19">
        <v>0</v>
      </c>
      <c r="J370" s="20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</row>
    <row r="371" spans="1:20" ht="22.5" customHeight="1" x14ac:dyDescent="0.25">
      <c r="A371" s="35">
        <v>3</v>
      </c>
      <c r="B371" s="18" t="s">
        <v>1026</v>
      </c>
      <c r="C371" s="19">
        <f t="shared" si="66"/>
        <v>10536.32</v>
      </c>
      <c r="D371" s="19">
        <f t="shared" si="67"/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20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10536.32</v>
      </c>
      <c r="Q371" s="19">
        <v>0</v>
      </c>
      <c r="R371" s="19">
        <v>0</v>
      </c>
      <c r="S371" s="19">
        <v>0</v>
      </c>
      <c r="T371" s="19">
        <v>0</v>
      </c>
    </row>
    <row r="372" spans="1:20" ht="22.5" customHeight="1" x14ac:dyDescent="0.25">
      <c r="A372" s="35">
        <v>4</v>
      </c>
      <c r="B372" s="18" t="s">
        <v>1027</v>
      </c>
      <c r="C372" s="19">
        <f t="shared" si="66"/>
        <v>246533.78</v>
      </c>
      <c r="D372" s="19">
        <f t="shared" si="67"/>
        <v>0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20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246533.78</v>
      </c>
      <c r="Q372" s="19">
        <v>0</v>
      </c>
      <c r="R372" s="19">
        <v>0</v>
      </c>
      <c r="S372" s="19">
        <v>0</v>
      </c>
      <c r="T372" s="19">
        <v>0</v>
      </c>
    </row>
    <row r="373" spans="1:20" ht="24.75" customHeight="1" x14ac:dyDescent="0.25">
      <c r="A373" s="35">
        <v>5</v>
      </c>
      <c r="B373" s="18" t="s">
        <v>619</v>
      </c>
      <c r="C373" s="19">
        <f t="shared" si="66"/>
        <v>1615443.6</v>
      </c>
      <c r="D373" s="19">
        <f t="shared" si="67"/>
        <v>1615443.6</v>
      </c>
      <c r="E373" s="19">
        <v>0</v>
      </c>
      <c r="F373" s="19">
        <v>1615443.6</v>
      </c>
      <c r="G373" s="19">
        <v>0</v>
      </c>
      <c r="H373" s="19">
        <v>0</v>
      </c>
      <c r="I373" s="19">
        <v>0</v>
      </c>
      <c r="J373" s="20">
        <v>0</v>
      </c>
      <c r="K373" s="19">
        <v>0</v>
      </c>
      <c r="L373" s="19">
        <v>0</v>
      </c>
      <c r="M373" s="19">
        <v>0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0</v>
      </c>
      <c r="T373" s="19">
        <v>0</v>
      </c>
    </row>
    <row r="374" spans="1:20" ht="22.5" customHeight="1" x14ac:dyDescent="0.25">
      <c r="A374" s="35">
        <v>6</v>
      </c>
      <c r="B374" s="18" t="s">
        <v>1028</v>
      </c>
      <c r="C374" s="19">
        <f t="shared" si="66"/>
        <v>253798.48</v>
      </c>
      <c r="D374" s="19">
        <f t="shared" si="67"/>
        <v>0</v>
      </c>
      <c r="E374" s="19">
        <v>0</v>
      </c>
      <c r="F374" s="19">
        <v>0</v>
      </c>
      <c r="G374" s="19">
        <v>0</v>
      </c>
      <c r="H374" s="19">
        <v>0</v>
      </c>
      <c r="I374" s="19">
        <v>0</v>
      </c>
      <c r="J374" s="20">
        <v>0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19">
        <v>253798.48</v>
      </c>
      <c r="Q374" s="19">
        <v>0</v>
      </c>
      <c r="R374" s="19">
        <v>0</v>
      </c>
      <c r="S374" s="19">
        <v>0</v>
      </c>
      <c r="T374" s="19">
        <v>0</v>
      </c>
    </row>
    <row r="375" spans="1:20" ht="22.5" customHeight="1" x14ac:dyDescent="0.25">
      <c r="A375" s="35">
        <v>7</v>
      </c>
      <c r="B375" s="18" t="s">
        <v>1029</v>
      </c>
      <c r="C375" s="19">
        <f t="shared" si="66"/>
        <v>265933.75</v>
      </c>
      <c r="D375" s="19">
        <f t="shared" si="67"/>
        <v>0</v>
      </c>
      <c r="E375" s="19">
        <v>0</v>
      </c>
      <c r="F375" s="19">
        <v>0</v>
      </c>
      <c r="G375" s="19">
        <v>0</v>
      </c>
      <c r="H375" s="19">
        <v>0</v>
      </c>
      <c r="I375" s="19">
        <v>0</v>
      </c>
      <c r="J375" s="20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265933.75</v>
      </c>
      <c r="Q375" s="19">
        <v>0</v>
      </c>
      <c r="R375" s="19">
        <v>0</v>
      </c>
      <c r="S375" s="19">
        <v>0</v>
      </c>
      <c r="T375" s="19">
        <v>0</v>
      </c>
    </row>
    <row r="376" spans="1:20" ht="22.5" customHeight="1" x14ac:dyDescent="0.25">
      <c r="A376" s="35">
        <v>8</v>
      </c>
      <c r="B376" s="18" t="s">
        <v>1030</v>
      </c>
      <c r="C376" s="19">
        <f t="shared" si="66"/>
        <v>233001.93</v>
      </c>
      <c r="D376" s="19">
        <f t="shared" si="67"/>
        <v>0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20">
        <v>0</v>
      </c>
      <c r="K376" s="19">
        <v>0</v>
      </c>
      <c r="L376" s="19">
        <v>0</v>
      </c>
      <c r="M376" s="19">
        <v>0</v>
      </c>
      <c r="N376" s="19">
        <v>0</v>
      </c>
      <c r="O376" s="19">
        <v>0</v>
      </c>
      <c r="P376" s="19">
        <v>233001.93</v>
      </c>
      <c r="Q376" s="19">
        <v>0</v>
      </c>
      <c r="R376" s="19">
        <v>0</v>
      </c>
      <c r="S376" s="19">
        <v>0</v>
      </c>
      <c r="T376" s="19">
        <v>0</v>
      </c>
    </row>
    <row r="377" spans="1:20" ht="22.5" customHeight="1" x14ac:dyDescent="0.25">
      <c r="A377" s="35">
        <v>9</v>
      </c>
      <c r="B377" s="18" t="s">
        <v>1031</v>
      </c>
      <c r="C377" s="19">
        <f t="shared" si="66"/>
        <v>6032397.9800000004</v>
      </c>
      <c r="D377" s="19">
        <f t="shared" si="67"/>
        <v>0</v>
      </c>
      <c r="E377" s="19">
        <v>0</v>
      </c>
      <c r="F377" s="19">
        <v>0</v>
      </c>
      <c r="G377" s="19">
        <v>0</v>
      </c>
      <c r="H377" s="19">
        <v>0</v>
      </c>
      <c r="I377" s="19">
        <v>0</v>
      </c>
      <c r="J377" s="20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v>0</v>
      </c>
      <c r="P377" s="19">
        <v>211303.58</v>
      </c>
      <c r="Q377" s="19">
        <v>0</v>
      </c>
      <c r="R377" s="19">
        <v>0</v>
      </c>
      <c r="S377" s="19">
        <v>5821094.4000000004</v>
      </c>
      <c r="T377" s="19">
        <v>0</v>
      </c>
    </row>
    <row r="378" spans="1:20" ht="22.5" customHeight="1" x14ac:dyDescent="0.25">
      <c r="A378" s="35">
        <v>10</v>
      </c>
      <c r="B378" s="18" t="s">
        <v>1032</v>
      </c>
      <c r="C378" s="19">
        <f t="shared" si="66"/>
        <v>131278.76</v>
      </c>
      <c r="D378" s="19">
        <f t="shared" si="67"/>
        <v>0</v>
      </c>
      <c r="E378" s="19">
        <v>0</v>
      </c>
      <c r="F378" s="19">
        <v>0</v>
      </c>
      <c r="G378" s="19">
        <v>0</v>
      </c>
      <c r="H378" s="19">
        <v>0</v>
      </c>
      <c r="I378" s="19">
        <v>0</v>
      </c>
      <c r="J378" s="20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131278.76</v>
      </c>
      <c r="Q378" s="19">
        <v>0</v>
      </c>
      <c r="R378" s="19">
        <v>0</v>
      </c>
      <c r="S378" s="19">
        <v>0</v>
      </c>
      <c r="T378" s="19">
        <v>0</v>
      </c>
    </row>
    <row r="379" spans="1:20" s="9" customFormat="1" ht="22.5" customHeight="1" x14ac:dyDescent="0.25">
      <c r="A379" s="45" t="s">
        <v>377</v>
      </c>
      <c r="B379" s="45"/>
      <c r="C379" s="16">
        <f>SUM(C380:C383)</f>
        <v>14499387.379999999</v>
      </c>
      <c r="D379" s="16">
        <f t="shared" ref="D379:T379" si="68">SUM(D380:D383)</f>
        <v>3001710.2</v>
      </c>
      <c r="E379" s="16">
        <f t="shared" si="68"/>
        <v>0</v>
      </c>
      <c r="F379" s="16">
        <f t="shared" si="68"/>
        <v>3001710.2</v>
      </c>
      <c r="G379" s="16">
        <f t="shared" si="68"/>
        <v>0</v>
      </c>
      <c r="H379" s="16">
        <f t="shared" si="68"/>
        <v>0</v>
      </c>
      <c r="I379" s="16">
        <f t="shared" si="68"/>
        <v>0</v>
      </c>
      <c r="J379" s="17">
        <f t="shared" si="68"/>
        <v>0</v>
      </c>
      <c r="K379" s="16">
        <f t="shared" si="68"/>
        <v>0</v>
      </c>
      <c r="L379" s="16">
        <f t="shared" si="68"/>
        <v>0</v>
      </c>
      <c r="M379" s="16">
        <f t="shared" si="68"/>
        <v>0</v>
      </c>
      <c r="N379" s="16">
        <f t="shared" si="68"/>
        <v>10847640.6</v>
      </c>
      <c r="O379" s="16">
        <f t="shared" si="68"/>
        <v>0</v>
      </c>
      <c r="P379" s="16">
        <f t="shared" si="68"/>
        <v>650036.57999999996</v>
      </c>
      <c r="Q379" s="16">
        <f t="shared" si="68"/>
        <v>0</v>
      </c>
      <c r="R379" s="16">
        <f t="shared" si="68"/>
        <v>0</v>
      </c>
      <c r="S379" s="16">
        <f t="shared" si="68"/>
        <v>0</v>
      </c>
      <c r="T379" s="16">
        <f t="shared" si="68"/>
        <v>0</v>
      </c>
    </row>
    <row r="380" spans="1:20" ht="22.5" customHeight="1" x14ac:dyDescent="0.25">
      <c r="A380" s="35">
        <v>1</v>
      </c>
      <c r="B380" s="18" t="s">
        <v>1033</v>
      </c>
      <c r="C380" s="19">
        <f>D380+K380+L380+M380+N380+O380+P380+Q380+R380+S380+T380</f>
        <v>8090556.5800000001</v>
      </c>
      <c r="D380" s="19">
        <f>SUM(E380:I380)</f>
        <v>0</v>
      </c>
      <c r="E380" s="19">
        <v>0</v>
      </c>
      <c r="F380" s="19">
        <v>0</v>
      </c>
      <c r="G380" s="19">
        <v>0</v>
      </c>
      <c r="H380" s="19">
        <v>0</v>
      </c>
      <c r="I380" s="19">
        <v>0</v>
      </c>
      <c r="J380" s="20">
        <v>0</v>
      </c>
      <c r="K380" s="19">
        <v>0</v>
      </c>
      <c r="L380" s="19">
        <v>0</v>
      </c>
      <c r="M380" s="19">
        <v>0</v>
      </c>
      <c r="N380" s="19">
        <v>7788151.7999999998</v>
      </c>
      <c r="O380" s="19">
        <v>0</v>
      </c>
      <c r="P380" s="19">
        <v>302404.78000000003</v>
      </c>
      <c r="Q380" s="19">
        <v>0</v>
      </c>
      <c r="R380" s="19">
        <v>0</v>
      </c>
      <c r="S380" s="19">
        <v>0</v>
      </c>
      <c r="T380" s="19">
        <v>0</v>
      </c>
    </row>
    <row r="381" spans="1:20" ht="22.5" customHeight="1" x14ac:dyDescent="0.25">
      <c r="A381" s="35">
        <v>2</v>
      </c>
      <c r="B381" s="18" t="s">
        <v>1034</v>
      </c>
      <c r="C381" s="19">
        <f>D381+K381+L381+M381+N381+O381+P381+Q381+R381+S381+T381</f>
        <v>1850570.9700000002</v>
      </c>
      <c r="D381" s="19">
        <f>SUM(E381:I381)</f>
        <v>1734464.6</v>
      </c>
      <c r="E381" s="19">
        <v>0</v>
      </c>
      <c r="F381" s="19">
        <v>1734464.6</v>
      </c>
      <c r="G381" s="19">
        <v>0</v>
      </c>
      <c r="H381" s="19">
        <v>0</v>
      </c>
      <c r="I381" s="19">
        <v>0</v>
      </c>
      <c r="J381" s="20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0</v>
      </c>
      <c r="P381" s="19">
        <v>116106.37</v>
      </c>
      <c r="Q381" s="19">
        <v>0</v>
      </c>
      <c r="R381" s="19">
        <v>0</v>
      </c>
      <c r="S381" s="19">
        <v>0</v>
      </c>
      <c r="T381" s="19">
        <v>0</v>
      </c>
    </row>
    <row r="382" spans="1:20" ht="24" customHeight="1" x14ac:dyDescent="0.25">
      <c r="A382" s="35">
        <v>3</v>
      </c>
      <c r="B382" s="18" t="s">
        <v>1035</v>
      </c>
      <c r="C382" s="19">
        <f>D382+K382+L382+M382+N382+O382+P382+Q382+R382+S382+T382</f>
        <v>1379311.6900000002</v>
      </c>
      <c r="D382" s="19">
        <f>SUM(E382:I382)</f>
        <v>1267245.6000000001</v>
      </c>
      <c r="E382" s="19">
        <v>0</v>
      </c>
      <c r="F382" s="19">
        <v>1267245.6000000001</v>
      </c>
      <c r="G382" s="19">
        <v>0</v>
      </c>
      <c r="H382" s="19">
        <v>0</v>
      </c>
      <c r="I382" s="19">
        <v>0</v>
      </c>
      <c r="J382" s="20">
        <v>0</v>
      </c>
      <c r="K382" s="19">
        <v>0</v>
      </c>
      <c r="L382" s="19">
        <v>0</v>
      </c>
      <c r="M382" s="19">
        <v>0</v>
      </c>
      <c r="N382" s="19">
        <v>0</v>
      </c>
      <c r="O382" s="19">
        <v>0</v>
      </c>
      <c r="P382" s="19">
        <v>112066.09</v>
      </c>
      <c r="Q382" s="19">
        <v>0</v>
      </c>
      <c r="R382" s="19">
        <v>0</v>
      </c>
      <c r="S382" s="19">
        <v>0</v>
      </c>
      <c r="T382" s="19">
        <v>0</v>
      </c>
    </row>
    <row r="383" spans="1:20" ht="24" customHeight="1" x14ac:dyDescent="0.25">
      <c r="A383" s="35">
        <v>4</v>
      </c>
      <c r="B383" s="18" t="s">
        <v>1036</v>
      </c>
      <c r="C383" s="19">
        <f>D383+K383+L383+M383+N383+O383+P383+Q383+R383+S383+T383</f>
        <v>3178948.1399999997</v>
      </c>
      <c r="D383" s="19">
        <f>SUM(E383:I383)</f>
        <v>0</v>
      </c>
      <c r="E383" s="19">
        <v>0</v>
      </c>
      <c r="F383" s="19">
        <v>0</v>
      </c>
      <c r="G383" s="19">
        <v>0</v>
      </c>
      <c r="H383" s="19">
        <v>0</v>
      </c>
      <c r="I383" s="19">
        <v>0</v>
      </c>
      <c r="J383" s="20">
        <v>0</v>
      </c>
      <c r="K383" s="19">
        <v>0</v>
      </c>
      <c r="L383" s="19">
        <v>0</v>
      </c>
      <c r="M383" s="19">
        <v>0</v>
      </c>
      <c r="N383" s="19">
        <v>3059488.8</v>
      </c>
      <c r="O383" s="19">
        <v>0</v>
      </c>
      <c r="P383" s="19">
        <v>119459.34</v>
      </c>
      <c r="Q383" s="19">
        <v>0</v>
      </c>
      <c r="R383" s="19">
        <v>0</v>
      </c>
      <c r="S383" s="19">
        <v>0</v>
      </c>
      <c r="T383" s="19">
        <v>0</v>
      </c>
    </row>
    <row r="384" spans="1:20" s="9" customFormat="1" ht="24" customHeight="1" x14ac:dyDescent="0.25">
      <c r="A384" s="45" t="s">
        <v>378</v>
      </c>
      <c r="B384" s="45"/>
      <c r="C384" s="16">
        <f>SUM(C385:C395)</f>
        <v>25082780.399999999</v>
      </c>
      <c r="D384" s="16">
        <f t="shared" ref="D384:T384" si="69">SUM(D385:D395)</f>
        <v>14581432.65</v>
      </c>
      <c r="E384" s="16">
        <f t="shared" si="69"/>
        <v>3205646.85</v>
      </c>
      <c r="F384" s="16">
        <f t="shared" si="69"/>
        <v>9036880.1999999993</v>
      </c>
      <c r="G384" s="16">
        <f t="shared" si="69"/>
        <v>312322</v>
      </c>
      <c r="H384" s="16">
        <f t="shared" si="69"/>
        <v>670194.19999999995</v>
      </c>
      <c r="I384" s="16">
        <f t="shared" si="69"/>
        <v>1356389.4</v>
      </c>
      <c r="J384" s="17">
        <f t="shared" si="69"/>
        <v>0</v>
      </c>
      <c r="K384" s="16">
        <f t="shared" si="69"/>
        <v>0</v>
      </c>
      <c r="L384" s="16">
        <f t="shared" si="69"/>
        <v>9591180</v>
      </c>
      <c r="M384" s="16">
        <f t="shared" si="69"/>
        <v>0</v>
      </c>
      <c r="N384" s="16">
        <f t="shared" si="69"/>
        <v>0</v>
      </c>
      <c r="O384" s="16">
        <f t="shared" si="69"/>
        <v>0</v>
      </c>
      <c r="P384" s="16">
        <f t="shared" si="69"/>
        <v>910167.75</v>
      </c>
      <c r="Q384" s="16">
        <f t="shared" si="69"/>
        <v>0</v>
      </c>
      <c r="R384" s="16">
        <f t="shared" si="69"/>
        <v>0</v>
      </c>
      <c r="S384" s="16">
        <f t="shared" si="69"/>
        <v>0</v>
      </c>
      <c r="T384" s="16">
        <f t="shared" si="69"/>
        <v>0</v>
      </c>
    </row>
    <row r="385" spans="1:20" ht="22.5" customHeight="1" x14ac:dyDescent="0.25">
      <c r="A385" s="35">
        <v>1</v>
      </c>
      <c r="B385" s="18" t="s">
        <v>739</v>
      </c>
      <c r="C385" s="19">
        <f>D385+K385+L385+M385+N385+O385+P385+Q385+R385+S385+T385</f>
        <v>1051027.6000000001</v>
      </c>
      <c r="D385" s="19">
        <f>SUM(E385:I385)</f>
        <v>1051027.6000000001</v>
      </c>
      <c r="E385" s="19">
        <v>0</v>
      </c>
      <c r="F385" s="19">
        <v>0</v>
      </c>
      <c r="G385" s="19">
        <v>312322</v>
      </c>
      <c r="H385" s="19">
        <v>244320.2</v>
      </c>
      <c r="I385" s="19">
        <v>494385.4</v>
      </c>
      <c r="J385" s="20">
        <v>0</v>
      </c>
      <c r="K385" s="19">
        <v>0</v>
      </c>
      <c r="L385" s="19">
        <v>0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</row>
    <row r="386" spans="1:20" ht="22.5" customHeight="1" x14ac:dyDescent="0.25">
      <c r="A386" s="35">
        <v>2</v>
      </c>
      <c r="B386" s="18" t="s">
        <v>1037</v>
      </c>
      <c r="C386" s="19">
        <f t="shared" ref="C386:C395" si="70">D386+K386+L386+M386+N386+O386+P386+Q386+R386+S386+T386</f>
        <v>2209333.37</v>
      </c>
      <c r="D386" s="19">
        <f t="shared" ref="D386:D395" si="71">SUM(E386:I386)</f>
        <v>1969524</v>
      </c>
      <c r="E386" s="19">
        <v>345624</v>
      </c>
      <c r="F386" s="19">
        <v>1022449.2</v>
      </c>
      <c r="G386" s="19">
        <v>0</v>
      </c>
      <c r="H386" s="19">
        <v>214572</v>
      </c>
      <c r="I386" s="19">
        <v>386878.8</v>
      </c>
      <c r="J386" s="20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239809.37</v>
      </c>
      <c r="Q386" s="19">
        <v>0</v>
      </c>
      <c r="R386" s="19">
        <v>0</v>
      </c>
      <c r="S386" s="19">
        <v>0</v>
      </c>
      <c r="T386" s="19">
        <v>0</v>
      </c>
    </row>
    <row r="387" spans="1:20" ht="22.5" customHeight="1" x14ac:dyDescent="0.25">
      <c r="A387" s="35">
        <v>3</v>
      </c>
      <c r="B387" s="18" t="s">
        <v>718</v>
      </c>
      <c r="C387" s="19">
        <f t="shared" si="70"/>
        <v>465789.4</v>
      </c>
      <c r="D387" s="19">
        <f t="shared" si="71"/>
        <v>465789.4</v>
      </c>
      <c r="E387" s="19">
        <v>465789.4</v>
      </c>
      <c r="F387" s="19">
        <v>0</v>
      </c>
      <c r="G387" s="19">
        <v>0</v>
      </c>
      <c r="H387" s="19">
        <v>0</v>
      </c>
      <c r="I387" s="19">
        <v>0</v>
      </c>
      <c r="J387" s="20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</row>
    <row r="388" spans="1:20" ht="22.5" customHeight="1" x14ac:dyDescent="0.25">
      <c r="A388" s="35">
        <v>4</v>
      </c>
      <c r="B388" s="18" t="s">
        <v>719</v>
      </c>
      <c r="C388" s="19">
        <f t="shared" si="70"/>
        <v>2803183</v>
      </c>
      <c r="D388" s="19">
        <f t="shared" si="71"/>
        <v>2803183</v>
      </c>
      <c r="E388" s="19">
        <v>0</v>
      </c>
      <c r="F388" s="19">
        <v>2803183</v>
      </c>
      <c r="G388" s="19">
        <v>0</v>
      </c>
      <c r="H388" s="19">
        <v>0</v>
      </c>
      <c r="I388" s="19">
        <v>0</v>
      </c>
      <c r="J388" s="20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  <c r="T388" s="19">
        <v>0</v>
      </c>
    </row>
    <row r="389" spans="1:20" ht="22.5" customHeight="1" x14ac:dyDescent="0.25">
      <c r="A389" s="35">
        <v>5</v>
      </c>
      <c r="B389" s="18" t="s">
        <v>1038</v>
      </c>
      <c r="C389" s="19">
        <f t="shared" si="70"/>
        <v>1916889.74</v>
      </c>
      <c r="D389" s="19">
        <f t="shared" si="71"/>
        <v>1670973.65</v>
      </c>
      <c r="E389" s="19">
        <v>310238.84999999998</v>
      </c>
      <c r="F389" s="19">
        <v>674307.6</v>
      </c>
      <c r="G389" s="19">
        <v>0</v>
      </c>
      <c r="H389" s="19">
        <v>211302</v>
      </c>
      <c r="I389" s="19">
        <v>475125.2</v>
      </c>
      <c r="J389" s="20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v>0</v>
      </c>
      <c r="P389" s="19">
        <v>245916.09</v>
      </c>
      <c r="Q389" s="19">
        <v>0</v>
      </c>
      <c r="R389" s="19">
        <v>0</v>
      </c>
      <c r="S389" s="19">
        <v>0</v>
      </c>
      <c r="T389" s="19">
        <v>0</v>
      </c>
    </row>
    <row r="390" spans="1:20" ht="22.5" customHeight="1" x14ac:dyDescent="0.25">
      <c r="A390" s="35">
        <v>6</v>
      </c>
      <c r="B390" s="18" t="s">
        <v>779</v>
      </c>
      <c r="C390" s="19">
        <f t="shared" si="70"/>
        <v>2083994.6</v>
      </c>
      <c r="D390" s="19">
        <f t="shared" si="71"/>
        <v>2083994.6</v>
      </c>
      <c r="E390" s="19">
        <v>2083994.6</v>
      </c>
      <c r="F390" s="19">
        <v>0</v>
      </c>
      <c r="G390" s="19">
        <v>0</v>
      </c>
      <c r="H390" s="19">
        <v>0</v>
      </c>
      <c r="I390" s="19">
        <v>0</v>
      </c>
      <c r="J390" s="20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0</v>
      </c>
      <c r="T390" s="19">
        <v>0</v>
      </c>
    </row>
    <row r="391" spans="1:20" ht="22.5" customHeight="1" x14ac:dyDescent="0.25">
      <c r="A391" s="35">
        <v>7</v>
      </c>
      <c r="B391" s="18" t="s">
        <v>717</v>
      </c>
      <c r="C391" s="19">
        <f t="shared" si="70"/>
        <v>2788013</v>
      </c>
      <c r="D391" s="19">
        <f t="shared" si="71"/>
        <v>2788013</v>
      </c>
      <c r="E391" s="19">
        <v>0</v>
      </c>
      <c r="F391" s="19">
        <v>2788013</v>
      </c>
      <c r="G391" s="19">
        <v>0</v>
      </c>
      <c r="H391" s="19">
        <v>0</v>
      </c>
      <c r="I391" s="19">
        <v>0</v>
      </c>
      <c r="J391" s="20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</row>
    <row r="392" spans="1:20" ht="22.5" customHeight="1" x14ac:dyDescent="0.25">
      <c r="A392" s="35">
        <v>8</v>
      </c>
      <c r="B392" s="18" t="s">
        <v>1039</v>
      </c>
      <c r="C392" s="19">
        <f t="shared" si="70"/>
        <v>161744.21</v>
      </c>
      <c r="D392" s="19">
        <f t="shared" si="71"/>
        <v>0</v>
      </c>
      <c r="E392" s="19">
        <v>0</v>
      </c>
      <c r="F392" s="19">
        <v>0</v>
      </c>
      <c r="G392" s="19">
        <v>0</v>
      </c>
      <c r="H392" s="19">
        <v>0</v>
      </c>
      <c r="I392" s="19">
        <v>0</v>
      </c>
      <c r="J392" s="20">
        <v>0</v>
      </c>
      <c r="K392" s="19">
        <v>0</v>
      </c>
      <c r="L392" s="19">
        <v>0</v>
      </c>
      <c r="M392" s="19">
        <v>0</v>
      </c>
      <c r="N392" s="19">
        <v>0</v>
      </c>
      <c r="O392" s="19">
        <v>0</v>
      </c>
      <c r="P392" s="19">
        <v>161744.21</v>
      </c>
      <c r="Q392" s="19">
        <v>0</v>
      </c>
      <c r="R392" s="19">
        <v>0</v>
      </c>
      <c r="S392" s="19">
        <v>0</v>
      </c>
      <c r="T392" s="19">
        <v>0</v>
      </c>
    </row>
    <row r="393" spans="1:20" ht="22.5" customHeight="1" x14ac:dyDescent="0.25">
      <c r="A393" s="35">
        <v>9</v>
      </c>
      <c r="B393" s="18" t="s">
        <v>1040</v>
      </c>
      <c r="C393" s="19">
        <f t="shared" si="70"/>
        <v>262698.08</v>
      </c>
      <c r="D393" s="19">
        <f t="shared" si="71"/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20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262698.08</v>
      </c>
      <c r="Q393" s="19">
        <v>0</v>
      </c>
      <c r="R393" s="19">
        <v>0</v>
      </c>
      <c r="S393" s="19">
        <v>0</v>
      </c>
      <c r="T393" s="19">
        <v>0</v>
      </c>
    </row>
    <row r="394" spans="1:20" ht="22.5" customHeight="1" x14ac:dyDescent="0.25">
      <c r="A394" s="35">
        <v>10</v>
      </c>
      <c r="B394" s="18" t="s">
        <v>720</v>
      </c>
      <c r="C394" s="19">
        <f t="shared" si="70"/>
        <v>1748927.4</v>
      </c>
      <c r="D394" s="19">
        <f t="shared" si="71"/>
        <v>1748927.4</v>
      </c>
      <c r="E394" s="19">
        <v>0</v>
      </c>
      <c r="F394" s="19">
        <v>1748927.4</v>
      </c>
      <c r="G394" s="19">
        <v>0</v>
      </c>
      <c r="H394" s="19">
        <v>0</v>
      </c>
      <c r="I394" s="19">
        <v>0</v>
      </c>
      <c r="J394" s="20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</row>
    <row r="395" spans="1:20" ht="22.5" customHeight="1" x14ac:dyDescent="0.25">
      <c r="A395" s="35">
        <v>11</v>
      </c>
      <c r="B395" s="18" t="s">
        <v>1041</v>
      </c>
      <c r="C395" s="19">
        <f t="shared" si="70"/>
        <v>9591180</v>
      </c>
      <c r="D395" s="19">
        <f t="shared" si="71"/>
        <v>0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20">
        <v>0</v>
      </c>
      <c r="K395" s="19">
        <v>0</v>
      </c>
      <c r="L395" s="19">
        <v>9591180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</row>
    <row r="396" spans="1:20" s="9" customFormat="1" ht="22.5" customHeight="1" x14ac:dyDescent="0.25">
      <c r="A396" s="45" t="s">
        <v>379</v>
      </c>
      <c r="B396" s="45"/>
      <c r="C396" s="16">
        <f>C397</f>
        <v>64541.59</v>
      </c>
      <c r="D396" s="16">
        <f t="shared" ref="D396:T396" si="72">D397</f>
        <v>0</v>
      </c>
      <c r="E396" s="16">
        <f t="shared" si="72"/>
        <v>0</v>
      </c>
      <c r="F396" s="16">
        <f t="shared" si="72"/>
        <v>0</v>
      </c>
      <c r="G396" s="16">
        <f t="shared" si="72"/>
        <v>0</v>
      </c>
      <c r="H396" s="16">
        <f t="shared" si="72"/>
        <v>0</v>
      </c>
      <c r="I396" s="16">
        <f t="shared" si="72"/>
        <v>0</v>
      </c>
      <c r="J396" s="17">
        <f t="shared" si="72"/>
        <v>0</v>
      </c>
      <c r="K396" s="16">
        <f t="shared" si="72"/>
        <v>0</v>
      </c>
      <c r="L396" s="16">
        <f t="shared" si="72"/>
        <v>0</v>
      </c>
      <c r="M396" s="16">
        <f t="shared" si="72"/>
        <v>0</v>
      </c>
      <c r="N396" s="16">
        <f t="shared" si="72"/>
        <v>0</v>
      </c>
      <c r="O396" s="16">
        <f t="shared" si="72"/>
        <v>0</v>
      </c>
      <c r="P396" s="16">
        <f t="shared" si="72"/>
        <v>64541.59</v>
      </c>
      <c r="Q396" s="16">
        <f t="shared" si="72"/>
        <v>0</v>
      </c>
      <c r="R396" s="16">
        <f t="shared" si="72"/>
        <v>0</v>
      </c>
      <c r="S396" s="16">
        <f t="shared" si="72"/>
        <v>0</v>
      </c>
      <c r="T396" s="16">
        <f t="shared" si="72"/>
        <v>0</v>
      </c>
    </row>
    <row r="397" spans="1:20" ht="22.5" customHeight="1" x14ac:dyDescent="0.25">
      <c r="A397" s="35">
        <v>1</v>
      </c>
      <c r="B397" s="18" t="s">
        <v>1042</v>
      </c>
      <c r="C397" s="19">
        <f>D397+K397+L397+M397+N397+O397+P397+Q397+R397+S397+T397</f>
        <v>64541.59</v>
      </c>
      <c r="D397" s="19">
        <f>SUM(E397:I397)</f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20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64541.59</v>
      </c>
      <c r="Q397" s="19">
        <v>0</v>
      </c>
      <c r="R397" s="19">
        <v>0</v>
      </c>
      <c r="S397" s="19">
        <v>0</v>
      </c>
      <c r="T397" s="19">
        <v>0</v>
      </c>
    </row>
    <row r="398" spans="1:20" s="38" customFormat="1" ht="23.25" customHeight="1" x14ac:dyDescent="0.25">
      <c r="A398" s="46" t="s">
        <v>358</v>
      </c>
      <c r="B398" s="46"/>
      <c r="C398" s="36"/>
      <c r="D398" s="36"/>
      <c r="E398" s="36"/>
      <c r="F398" s="36"/>
      <c r="G398" s="36"/>
      <c r="H398" s="36"/>
      <c r="I398" s="36"/>
      <c r="J398" s="37"/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s="9" customFormat="1" ht="22.5" customHeight="1" x14ac:dyDescent="0.25">
      <c r="A399" s="45" t="s">
        <v>380</v>
      </c>
      <c r="B399" s="45"/>
      <c r="C399" s="16">
        <f>C400+C482+C485+C489+C491+C496+C504+C507+C519+C527+C536+C538+C541+C569+C572+C586+C589+C592+C595+C608+C613+C617+C628+C634+C647</f>
        <v>1033814641.8987002</v>
      </c>
      <c r="D399" s="16">
        <f t="shared" ref="D399:T399" si="73">D400+D482+D485+D489+D491+D496+D504+D507+D519+D527+D536+D538+D541+D569+D572+D586+D589+D592+D595+D608+D613+D617+D628+D634+D647</f>
        <v>253523778.50920001</v>
      </c>
      <c r="E399" s="16">
        <f t="shared" si="73"/>
        <v>39010058.755700007</v>
      </c>
      <c r="F399" s="16">
        <f t="shared" si="73"/>
        <v>125673841.5476</v>
      </c>
      <c r="G399" s="16">
        <f t="shared" si="73"/>
        <v>34433924.665399998</v>
      </c>
      <c r="H399" s="16">
        <f t="shared" si="73"/>
        <v>30080424.671999998</v>
      </c>
      <c r="I399" s="16">
        <f t="shared" si="73"/>
        <v>24325528.868500002</v>
      </c>
      <c r="J399" s="17">
        <f t="shared" si="73"/>
        <v>10</v>
      </c>
      <c r="K399" s="16">
        <f t="shared" si="73"/>
        <v>40012951.200000003</v>
      </c>
      <c r="L399" s="16">
        <f t="shared" si="73"/>
        <v>229643452.14489996</v>
      </c>
      <c r="M399" s="16">
        <f t="shared" si="73"/>
        <v>877226.77619999985</v>
      </c>
      <c r="N399" s="16">
        <f t="shared" si="73"/>
        <v>330222748.44499999</v>
      </c>
      <c r="O399" s="16">
        <f t="shared" si="73"/>
        <v>1999890.8</v>
      </c>
      <c r="P399" s="16">
        <f t="shared" si="73"/>
        <v>43355893.663400002</v>
      </c>
      <c r="Q399" s="16">
        <f t="shared" si="73"/>
        <v>0</v>
      </c>
      <c r="R399" s="16">
        <f t="shared" si="73"/>
        <v>0</v>
      </c>
      <c r="S399" s="16">
        <f t="shared" si="73"/>
        <v>134178700.36</v>
      </c>
      <c r="T399" s="16">
        <f t="shared" si="73"/>
        <v>0</v>
      </c>
    </row>
    <row r="400" spans="1:20" s="9" customFormat="1" ht="22.5" customHeight="1" x14ac:dyDescent="0.25">
      <c r="A400" s="45" t="s">
        <v>263</v>
      </c>
      <c r="B400" s="45"/>
      <c r="C400" s="16">
        <f t="shared" ref="C400:T400" si="74">SUM(C401:C481)</f>
        <v>631293372.56760013</v>
      </c>
      <c r="D400" s="16">
        <f t="shared" si="74"/>
        <v>125131067.75639996</v>
      </c>
      <c r="E400" s="16">
        <f t="shared" si="74"/>
        <v>28027861.673000004</v>
      </c>
      <c r="F400" s="16">
        <f t="shared" si="74"/>
        <v>57200493.611999989</v>
      </c>
      <c r="G400" s="16">
        <f t="shared" si="74"/>
        <v>20216117.769400001</v>
      </c>
      <c r="H400" s="16">
        <f t="shared" si="74"/>
        <v>11110222.955</v>
      </c>
      <c r="I400" s="16">
        <f t="shared" si="74"/>
        <v>8576371.7469999995</v>
      </c>
      <c r="J400" s="17">
        <f t="shared" si="74"/>
        <v>10</v>
      </c>
      <c r="K400" s="16">
        <f t="shared" si="74"/>
        <v>40012951.200000003</v>
      </c>
      <c r="L400" s="16">
        <f t="shared" si="74"/>
        <v>103348469.16399999</v>
      </c>
      <c r="M400" s="16">
        <f t="shared" si="74"/>
        <v>0</v>
      </c>
      <c r="N400" s="16">
        <f t="shared" si="74"/>
        <v>247020293.17949998</v>
      </c>
      <c r="O400" s="16">
        <f t="shared" si="74"/>
        <v>0</v>
      </c>
      <c r="P400" s="16">
        <f t="shared" si="74"/>
        <v>26434328.347700004</v>
      </c>
      <c r="Q400" s="16">
        <f t="shared" si="74"/>
        <v>0</v>
      </c>
      <c r="R400" s="16">
        <f t="shared" si="74"/>
        <v>0</v>
      </c>
      <c r="S400" s="16">
        <f t="shared" si="74"/>
        <v>89346262.920000002</v>
      </c>
      <c r="T400" s="16">
        <f t="shared" si="74"/>
        <v>0</v>
      </c>
    </row>
    <row r="401" spans="1:20" ht="22.5" customHeight="1" x14ac:dyDescent="0.25">
      <c r="A401" s="35">
        <v>1</v>
      </c>
      <c r="B401" s="18" t="s">
        <v>1047</v>
      </c>
      <c r="C401" s="19">
        <f>D401+K401+L401+M401+N401+O401+P401+Q401+R401+S401+T401</f>
        <v>615186.19999999995</v>
      </c>
      <c r="D401" s="19">
        <f>SUM(E401:I401)</f>
        <v>531525.26</v>
      </c>
      <c r="E401" s="19">
        <v>0</v>
      </c>
      <c r="F401" s="19">
        <v>531525.26</v>
      </c>
      <c r="G401" s="19">
        <v>0</v>
      </c>
      <c r="H401" s="19">
        <v>0</v>
      </c>
      <c r="I401" s="19">
        <v>0</v>
      </c>
      <c r="J401" s="20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83660.94</v>
      </c>
      <c r="Q401" s="19">
        <v>0</v>
      </c>
      <c r="R401" s="19">
        <v>0</v>
      </c>
      <c r="S401" s="19">
        <v>0</v>
      </c>
      <c r="T401" s="19">
        <v>0</v>
      </c>
    </row>
    <row r="402" spans="1:20" ht="24" customHeight="1" x14ac:dyDescent="0.25">
      <c r="A402" s="35">
        <v>2</v>
      </c>
      <c r="B402" s="18" t="s">
        <v>296</v>
      </c>
      <c r="C402" s="19">
        <f t="shared" ref="C402:C466" si="75">D402+K402+L402+M402+N402+O402+P402+Q402+R402+S402+T402</f>
        <v>4665657.5999999996</v>
      </c>
      <c r="D402" s="19">
        <f t="shared" ref="D402:D466" si="76">SUM(E402:I402)</f>
        <v>0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20">
        <v>0</v>
      </c>
      <c r="K402" s="19">
        <v>0</v>
      </c>
      <c r="L402" s="19">
        <v>4665657.5999999996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</row>
    <row r="403" spans="1:20" ht="22.5" customHeight="1" x14ac:dyDescent="0.25">
      <c r="A403" s="35">
        <v>3</v>
      </c>
      <c r="B403" s="18" t="s">
        <v>291</v>
      </c>
      <c r="C403" s="19">
        <f t="shared" si="75"/>
        <v>12610474.112</v>
      </c>
      <c r="D403" s="19">
        <f t="shared" si="76"/>
        <v>3720859.952</v>
      </c>
      <c r="E403" s="19">
        <v>2426582.4</v>
      </c>
      <c r="F403" s="19">
        <v>0</v>
      </c>
      <c r="G403" s="19">
        <v>0</v>
      </c>
      <c r="H403" s="19">
        <v>0</v>
      </c>
      <c r="I403" s="19">
        <v>1294277.5520000001</v>
      </c>
      <c r="J403" s="20">
        <v>0</v>
      </c>
      <c r="K403" s="19">
        <v>0</v>
      </c>
      <c r="L403" s="19">
        <v>0</v>
      </c>
      <c r="M403" s="19">
        <v>0</v>
      </c>
      <c r="N403" s="19">
        <v>8889614.1600000001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</row>
    <row r="404" spans="1:20" ht="22.5" customHeight="1" x14ac:dyDescent="0.25">
      <c r="A404" s="35">
        <v>4</v>
      </c>
      <c r="B404" s="18" t="s">
        <v>1048</v>
      </c>
      <c r="C404" s="19">
        <f t="shared" si="75"/>
        <v>1159266.24</v>
      </c>
      <c r="D404" s="19">
        <f t="shared" si="76"/>
        <v>1033955.17</v>
      </c>
      <c r="E404" s="19">
        <v>0</v>
      </c>
      <c r="F404" s="19">
        <v>0</v>
      </c>
      <c r="G404" s="19">
        <v>1033955.17</v>
      </c>
      <c r="H404" s="19">
        <v>0</v>
      </c>
      <c r="I404" s="19">
        <v>0</v>
      </c>
      <c r="J404" s="20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125311.07</v>
      </c>
      <c r="Q404" s="19">
        <v>0</v>
      </c>
      <c r="R404" s="19">
        <v>0</v>
      </c>
      <c r="S404" s="19">
        <v>0</v>
      </c>
      <c r="T404" s="19">
        <v>0</v>
      </c>
    </row>
    <row r="405" spans="1:20" ht="22.5" customHeight="1" x14ac:dyDescent="0.25">
      <c r="A405" s="35">
        <v>5</v>
      </c>
      <c r="B405" s="18" t="s">
        <v>1049</v>
      </c>
      <c r="C405" s="19">
        <f t="shared" si="75"/>
        <v>4242535.2696000002</v>
      </c>
      <c r="D405" s="19">
        <f t="shared" si="76"/>
        <v>1738340.2254000001</v>
      </c>
      <c r="E405" s="19">
        <v>0</v>
      </c>
      <c r="F405" s="19">
        <v>0</v>
      </c>
      <c r="G405" s="19">
        <v>1738340.2254000001</v>
      </c>
      <c r="H405" s="19">
        <v>0</v>
      </c>
      <c r="I405" s="19">
        <v>0</v>
      </c>
      <c r="J405" s="20">
        <v>0</v>
      </c>
      <c r="K405" s="19">
        <v>0</v>
      </c>
      <c r="L405" s="19">
        <v>0</v>
      </c>
      <c r="M405" s="19">
        <v>0</v>
      </c>
      <c r="N405" s="19">
        <v>1953209.2545000003</v>
      </c>
      <c r="O405" s="19">
        <v>0</v>
      </c>
      <c r="P405" s="19">
        <v>550985.78970000008</v>
      </c>
      <c r="Q405" s="19">
        <v>0</v>
      </c>
      <c r="R405" s="19">
        <v>0</v>
      </c>
      <c r="S405" s="19">
        <v>0</v>
      </c>
      <c r="T405" s="19">
        <v>0</v>
      </c>
    </row>
    <row r="406" spans="1:20" ht="24" customHeight="1" x14ac:dyDescent="0.25">
      <c r="A406" s="35">
        <v>6</v>
      </c>
      <c r="B406" s="18" t="s">
        <v>530</v>
      </c>
      <c r="C406" s="19">
        <f t="shared" si="75"/>
        <v>1673354.3</v>
      </c>
      <c r="D406" s="19">
        <f t="shared" si="76"/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20">
        <v>0</v>
      </c>
      <c r="K406" s="19">
        <v>0</v>
      </c>
      <c r="L406" s="19">
        <v>0</v>
      </c>
      <c r="M406" s="19">
        <v>0</v>
      </c>
      <c r="N406" s="19">
        <v>1673354.3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  <c r="T406" s="19">
        <v>0</v>
      </c>
    </row>
    <row r="407" spans="1:20" ht="22.5" customHeight="1" x14ac:dyDescent="0.25">
      <c r="A407" s="35">
        <v>7</v>
      </c>
      <c r="B407" s="18" t="s">
        <v>262</v>
      </c>
      <c r="C407" s="19">
        <f t="shared" si="75"/>
        <v>1467680.4539999999</v>
      </c>
      <c r="D407" s="19">
        <f t="shared" si="76"/>
        <v>1467680.4539999999</v>
      </c>
      <c r="E407" s="19">
        <v>0</v>
      </c>
      <c r="F407" s="19">
        <v>0</v>
      </c>
      <c r="G407" s="19">
        <v>0</v>
      </c>
      <c r="H407" s="19">
        <v>1467680.4539999999</v>
      </c>
      <c r="I407" s="19">
        <v>0</v>
      </c>
      <c r="J407" s="20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</row>
    <row r="408" spans="1:20" ht="22.5" customHeight="1" x14ac:dyDescent="0.25">
      <c r="A408" s="35">
        <v>8</v>
      </c>
      <c r="B408" s="18" t="s">
        <v>1050</v>
      </c>
      <c r="C408" s="19">
        <f t="shared" si="75"/>
        <v>12780467.209999999</v>
      </c>
      <c r="D408" s="19">
        <f t="shared" si="76"/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20">
        <v>0</v>
      </c>
      <c r="K408" s="19">
        <v>0</v>
      </c>
      <c r="L408" s="19">
        <v>11980758.859999999</v>
      </c>
      <c r="M408" s="19">
        <v>0</v>
      </c>
      <c r="N408" s="19">
        <v>0</v>
      </c>
      <c r="O408" s="19">
        <v>0</v>
      </c>
      <c r="P408" s="19">
        <v>799708.35</v>
      </c>
      <c r="Q408" s="19">
        <v>0</v>
      </c>
      <c r="R408" s="19">
        <v>0</v>
      </c>
      <c r="S408" s="19">
        <v>0</v>
      </c>
      <c r="T408" s="19">
        <v>0</v>
      </c>
    </row>
    <row r="409" spans="1:20" ht="22.5" customHeight="1" x14ac:dyDescent="0.25">
      <c r="A409" s="35">
        <v>9</v>
      </c>
      <c r="B409" s="18" t="s">
        <v>261</v>
      </c>
      <c r="C409" s="19">
        <f t="shared" si="75"/>
        <v>604012.48600000003</v>
      </c>
      <c r="D409" s="19">
        <f t="shared" si="76"/>
        <v>604012.48600000003</v>
      </c>
      <c r="E409" s="19">
        <v>0</v>
      </c>
      <c r="F409" s="19">
        <v>0</v>
      </c>
      <c r="G409" s="19">
        <v>0</v>
      </c>
      <c r="H409" s="19">
        <v>604012.48600000003</v>
      </c>
      <c r="I409" s="19">
        <v>0</v>
      </c>
      <c r="J409" s="20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  <c r="T409" s="19">
        <v>0</v>
      </c>
    </row>
    <row r="410" spans="1:20" ht="22.5" customHeight="1" x14ac:dyDescent="0.25">
      <c r="A410" s="35">
        <v>10</v>
      </c>
      <c r="B410" s="18" t="s">
        <v>1235</v>
      </c>
      <c r="C410" s="19">
        <f t="shared" si="75"/>
        <v>1490334.46</v>
      </c>
      <c r="D410" s="19">
        <f t="shared" si="76"/>
        <v>0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20">
        <v>0</v>
      </c>
      <c r="K410" s="19">
        <v>0</v>
      </c>
      <c r="L410" s="19">
        <v>1490334.46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</row>
    <row r="411" spans="1:20" ht="22.5" customHeight="1" x14ac:dyDescent="0.25">
      <c r="A411" s="35">
        <v>11</v>
      </c>
      <c r="B411" s="18" t="s">
        <v>260</v>
      </c>
      <c r="C411" s="19">
        <f t="shared" si="75"/>
        <v>3688515.6</v>
      </c>
      <c r="D411" s="19">
        <f t="shared" si="76"/>
        <v>3688515.6</v>
      </c>
      <c r="E411" s="19">
        <v>3688515.6</v>
      </c>
      <c r="F411" s="19">
        <v>0</v>
      </c>
      <c r="G411" s="19">
        <v>0</v>
      </c>
      <c r="H411" s="19">
        <v>0</v>
      </c>
      <c r="I411" s="19">
        <v>0</v>
      </c>
      <c r="J411" s="20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</row>
    <row r="412" spans="1:20" ht="22.5" customHeight="1" x14ac:dyDescent="0.25">
      <c r="A412" s="35">
        <v>12</v>
      </c>
      <c r="B412" s="18" t="s">
        <v>122</v>
      </c>
      <c r="C412" s="19">
        <f t="shared" si="75"/>
        <v>933910.81200000003</v>
      </c>
      <c r="D412" s="19">
        <f t="shared" si="76"/>
        <v>258912.63199999998</v>
      </c>
      <c r="E412" s="19">
        <v>0</v>
      </c>
      <c r="F412" s="19">
        <v>0</v>
      </c>
      <c r="G412" s="19">
        <v>0</v>
      </c>
      <c r="H412" s="19">
        <v>258912.63199999998</v>
      </c>
      <c r="I412" s="19">
        <v>0</v>
      </c>
      <c r="J412" s="20">
        <v>0</v>
      </c>
      <c r="K412" s="19">
        <v>0</v>
      </c>
      <c r="L412" s="19">
        <v>674998.18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</row>
    <row r="413" spans="1:20" ht="22.5" customHeight="1" x14ac:dyDescent="0.25">
      <c r="A413" s="35">
        <v>13</v>
      </c>
      <c r="B413" s="18" t="s">
        <v>1265</v>
      </c>
      <c r="C413" s="19">
        <f t="shared" si="75"/>
        <v>11494378.939999999</v>
      </c>
      <c r="D413" s="19">
        <f t="shared" si="76"/>
        <v>0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20">
        <v>0</v>
      </c>
      <c r="K413" s="19">
        <v>0</v>
      </c>
      <c r="L413" s="19">
        <v>10566330.6</v>
      </c>
      <c r="M413" s="19">
        <v>0</v>
      </c>
      <c r="N413" s="19">
        <v>0</v>
      </c>
      <c r="O413" s="19">
        <v>0</v>
      </c>
      <c r="P413" s="19">
        <v>928048.34</v>
      </c>
      <c r="Q413" s="19">
        <v>0</v>
      </c>
      <c r="R413" s="19">
        <v>0</v>
      </c>
      <c r="S413" s="19">
        <v>0</v>
      </c>
      <c r="T413" s="19">
        <v>0</v>
      </c>
    </row>
    <row r="414" spans="1:20" ht="22.5" customHeight="1" x14ac:dyDescent="0.25">
      <c r="A414" s="35">
        <v>14</v>
      </c>
      <c r="B414" s="18" t="s">
        <v>1051</v>
      </c>
      <c r="C414" s="19">
        <f t="shared" si="75"/>
        <v>28750154.710000001</v>
      </c>
      <c r="D414" s="19">
        <f t="shared" si="76"/>
        <v>2585858.96</v>
      </c>
      <c r="E414" s="19">
        <v>0</v>
      </c>
      <c r="F414" s="19">
        <v>0</v>
      </c>
      <c r="G414" s="19">
        <v>2585858.96</v>
      </c>
      <c r="H414" s="19">
        <v>0</v>
      </c>
      <c r="I414" s="19">
        <v>0</v>
      </c>
      <c r="J414" s="20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965570.75</v>
      </c>
      <c r="Q414" s="19">
        <v>0</v>
      </c>
      <c r="R414" s="19">
        <v>0</v>
      </c>
      <c r="S414" s="19">
        <v>25198725</v>
      </c>
      <c r="T414" s="19">
        <v>0</v>
      </c>
    </row>
    <row r="415" spans="1:20" ht="22.5" customHeight="1" x14ac:dyDescent="0.25">
      <c r="A415" s="35">
        <v>15</v>
      </c>
      <c r="B415" s="18" t="s">
        <v>742</v>
      </c>
      <c r="C415" s="19">
        <f t="shared" si="75"/>
        <v>965970.56</v>
      </c>
      <c r="D415" s="19">
        <f t="shared" si="76"/>
        <v>0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20">
        <v>0</v>
      </c>
      <c r="K415" s="19">
        <v>0</v>
      </c>
      <c r="L415" s="19">
        <v>965970.56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</row>
    <row r="416" spans="1:20" ht="22.5" customHeight="1" x14ac:dyDescent="0.25">
      <c r="A416" s="35">
        <v>16</v>
      </c>
      <c r="B416" s="18" t="s">
        <v>726</v>
      </c>
      <c r="C416" s="19">
        <f t="shared" si="75"/>
        <v>2807890.1549999998</v>
      </c>
      <c r="D416" s="19">
        <f t="shared" si="76"/>
        <v>0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20">
        <v>0</v>
      </c>
      <c r="K416" s="19">
        <v>0</v>
      </c>
      <c r="L416" s="19">
        <v>0</v>
      </c>
      <c r="M416" s="19">
        <v>0</v>
      </c>
      <c r="N416" s="19">
        <v>2807890.1549999998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</row>
    <row r="417" spans="1:20" ht="22.5" customHeight="1" x14ac:dyDescent="0.25">
      <c r="A417" s="35">
        <v>17</v>
      </c>
      <c r="B417" s="18" t="s">
        <v>119</v>
      </c>
      <c r="C417" s="19">
        <f t="shared" si="75"/>
        <v>3061689.7320000003</v>
      </c>
      <c r="D417" s="19">
        <f t="shared" si="76"/>
        <v>701012.67300000007</v>
      </c>
      <c r="E417" s="19">
        <v>373997.27300000004</v>
      </c>
      <c r="F417" s="19">
        <v>327015.40000000002</v>
      </c>
      <c r="G417" s="19">
        <v>0</v>
      </c>
      <c r="H417" s="19">
        <v>0</v>
      </c>
      <c r="I417" s="19">
        <v>0</v>
      </c>
      <c r="J417" s="20">
        <v>0</v>
      </c>
      <c r="K417" s="19">
        <v>0</v>
      </c>
      <c r="L417" s="19">
        <v>2360677.0590000004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</row>
    <row r="418" spans="1:20" ht="22.5" customHeight="1" x14ac:dyDescent="0.25">
      <c r="A418" s="35">
        <v>18</v>
      </c>
      <c r="B418" s="18" t="s">
        <v>1052</v>
      </c>
      <c r="C418" s="19">
        <f t="shared" si="75"/>
        <v>451045.61</v>
      </c>
      <c r="D418" s="19">
        <f t="shared" si="76"/>
        <v>0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20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v>0</v>
      </c>
      <c r="P418" s="19">
        <v>451045.61</v>
      </c>
      <c r="Q418" s="19">
        <v>0</v>
      </c>
      <c r="R418" s="19">
        <v>0</v>
      </c>
      <c r="S418" s="19">
        <v>0</v>
      </c>
      <c r="T418" s="19">
        <v>0</v>
      </c>
    </row>
    <row r="419" spans="1:20" ht="22.5" customHeight="1" x14ac:dyDescent="0.25">
      <c r="A419" s="35">
        <v>19</v>
      </c>
      <c r="B419" s="18" t="s">
        <v>278</v>
      </c>
      <c r="C419" s="19">
        <f t="shared" si="75"/>
        <v>2436254.4</v>
      </c>
      <c r="D419" s="19">
        <f t="shared" si="76"/>
        <v>2436254.4</v>
      </c>
      <c r="E419" s="19">
        <v>2436254.4</v>
      </c>
      <c r="F419" s="19">
        <v>0</v>
      </c>
      <c r="G419" s="19">
        <v>0</v>
      </c>
      <c r="H419" s="19">
        <v>0</v>
      </c>
      <c r="I419" s="19">
        <v>0</v>
      </c>
      <c r="J419" s="20">
        <v>0</v>
      </c>
      <c r="K419" s="19">
        <v>0</v>
      </c>
      <c r="L419" s="19">
        <v>0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19">
        <v>0</v>
      </c>
      <c r="T419" s="19">
        <v>0</v>
      </c>
    </row>
    <row r="420" spans="1:20" ht="22.5" customHeight="1" x14ac:dyDescent="0.25">
      <c r="A420" s="35">
        <v>20</v>
      </c>
      <c r="B420" s="18" t="s">
        <v>792</v>
      </c>
      <c r="C420" s="19">
        <f t="shared" si="75"/>
        <v>1081655.19</v>
      </c>
      <c r="D420" s="19">
        <f t="shared" si="76"/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20">
        <v>0</v>
      </c>
      <c r="K420" s="19">
        <v>0</v>
      </c>
      <c r="L420" s="19">
        <v>0</v>
      </c>
      <c r="M420" s="19">
        <v>0</v>
      </c>
      <c r="N420" s="19">
        <v>1081655.19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</row>
    <row r="421" spans="1:20" ht="22.5" customHeight="1" x14ac:dyDescent="0.25">
      <c r="A421" s="35">
        <v>21</v>
      </c>
      <c r="B421" s="18" t="s">
        <v>1266</v>
      </c>
      <c r="C421" s="19">
        <f t="shared" si="75"/>
        <v>7920132.6700000009</v>
      </c>
      <c r="D421" s="19">
        <f t="shared" si="76"/>
        <v>0</v>
      </c>
      <c r="E421" s="19">
        <v>0</v>
      </c>
      <c r="F421" s="19">
        <v>0</v>
      </c>
      <c r="G421" s="19">
        <v>0</v>
      </c>
      <c r="H421" s="19">
        <v>0</v>
      </c>
      <c r="I421" s="19">
        <v>0</v>
      </c>
      <c r="J421" s="20">
        <v>0</v>
      </c>
      <c r="K421" s="19">
        <v>0</v>
      </c>
      <c r="L421" s="19">
        <v>0</v>
      </c>
      <c r="M421" s="19">
        <v>0</v>
      </c>
      <c r="N421" s="19">
        <v>7217758.1700000009</v>
      </c>
      <c r="O421" s="19">
        <v>0</v>
      </c>
      <c r="P421" s="19">
        <v>702374.5</v>
      </c>
      <c r="Q421" s="19">
        <v>0</v>
      </c>
      <c r="R421" s="19">
        <v>0</v>
      </c>
      <c r="S421" s="19">
        <v>0</v>
      </c>
      <c r="T421" s="19">
        <v>0</v>
      </c>
    </row>
    <row r="422" spans="1:20" ht="22.5" customHeight="1" x14ac:dyDescent="0.25">
      <c r="A422" s="35">
        <v>22</v>
      </c>
      <c r="B422" s="18" t="s">
        <v>1053</v>
      </c>
      <c r="C422" s="19">
        <f t="shared" si="75"/>
        <v>5181117.8760000002</v>
      </c>
      <c r="D422" s="19">
        <f t="shared" si="76"/>
        <v>0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20">
        <v>0</v>
      </c>
      <c r="K422" s="19">
        <v>0</v>
      </c>
      <c r="L422" s="19">
        <v>2575926.2609999999</v>
      </c>
      <c r="M422" s="19">
        <v>0</v>
      </c>
      <c r="N422" s="19">
        <v>2399849.8649999998</v>
      </c>
      <c r="O422" s="19">
        <v>0</v>
      </c>
      <c r="P422" s="19">
        <v>205341.75</v>
      </c>
      <c r="Q422" s="19">
        <v>0</v>
      </c>
      <c r="R422" s="19">
        <v>0</v>
      </c>
      <c r="S422" s="19">
        <v>0</v>
      </c>
      <c r="T422" s="19">
        <v>0</v>
      </c>
    </row>
    <row r="423" spans="1:20" ht="22.5" customHeight="1" x14ac:dyDescent="0.25">
      <c r="A423" s="35">
        <v>23</v>
      </c>
      <c r="B423" s="18" t="s">
        <v>1054</v>
      </c>
      <c r="C423" s="19">
        <f t="shared" si="75"/>
        <v>14839044.197999999</v>
      </c>
      <c r="D423" s="19">
        <f t="shared" si="76"/>
        <v>0</v>
      </c>
      <c r="E423" s="19">
        <v>0</v>
      </c>
      <c r="F423" s="19">
        <v>0</v>
      </c>
      <c r="G423" s="19">
        <v>0</v>
      </c>
      <c r="H423" s="19">
        <v>0</v>
      </c>
      <c r="I423" s="19">
        <v>0</v>
      </c>
      <c r="J423" s="20">
        <v>0</v>
      </c>
      <c r="K423" s="19">
        <v>0</v>
      </c>
      <c r="L423" s="19">
        <v>0</v>
      </c>
      <c r="M423" s="19">
        <v>0</v>
      </c>
      <c r="N423" s="19">
        <v>2677694.3550000004</v>
      </c>
      <c r="O423" s="19">
        <v>0</v>
      </c>
      <c r="P423" s="19">
        <v>755357.64300000004</v>
      </c>
      <c r="Q423" s="19">
        <v>0</v>
      </c>
      <c r="R423" s="19">
        <v>0</v>
      </c>
      <c r="S423" s="19">
        <v>11405992.199999999</v>
      </c>
      <c r="T423" s="19">
        <v>0</v>
      </c>
    </row>
    <row r="424" spans="1:20" ht="22.5" customHeight="1" x14ac:dyDescent="0.25">
      <c r="A424" s="35">
        <v>24</v>
      </c>
      <c r="B424" s="18" t="s">
        <v>781</v>
      </c>
      <c r="C424" s="19">
        <f t="shared" si="75"/>
        <v>11404867.199999999</v>
      </c>
      <c r="D424" s="19">
        <f t="shared" si="76"/>
        <v>0</v>
      </c>
      <c r="E424" s="19">
        <v>0</v>
      </c>
      <c r="F424" s="19">
        <v>0</v>
      </c>
      <c r="G424" s="19">
        <v>0</v>
      </c>
      <c r="H424" s="19">
        <v>0</v>
      </c>
      <c r="I424" s="19">
        <v>0</v>
      </c>
      <c r="J424" s="20">
        <v>0</v>
      </c>
      <c r="K424" s="19">
        <v>0</v>
      </c>
      <c r="L424" s="19">
        <v>0</v>
      </c>
      <c r="M424" s="19">
        <v>0</v>
      </c>
      <c r="N424" s="19">
        <v>11404867.199999999</v>
      </c>
      <c r="O424" s="19">
        <v>0</v>
      </c>
      <c r="P424" s="19">
        <v>0</v>
      </c>
      <c r="Q424" s="19">
        <v>0</v>
      </c>
      <c r="R424" s="19">
        <v>0</v>
      </c>
      <c r="S424" s="19">
        <v>0</v>
      </c>
      <c r="T424" s="19">
        <v>0</v>
      </c>
    </row>
    <row r="425" spans="1:20" ht="22.5" customHeight="1" x14ac:dyDescent="0.25">
      <c r="A425" s="35">
        <v>25</v>
      </c>
      <c r="B425" s="18" t="s">
        <v>1055</v>
      </c>
      <c r="C425" s="19">
        <f t="shared" si="75"/>
        <v>2613147.36</v>
      </c>
      <c r="D425" s="19">
        <f t="shared" si="76"/>
        <v>1984220.96</v>
      </c>
      <c r="E425" s="19">
        <v>0</v>
      </c>
      <c r="F425" s="19">
        <v>0</v>
      </c>
      <c r="G425" s="19">
        <v>1984220.96</v>
      </c>
      <c r="H425" s="19">
        <v>0</v>
      </c>
      <c r="I425" s="19">
        <v>0</v>
      </c>
      <c r="J425" s="20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628926.4</v>
      </c>
      <c r="Q425" s="19">
        <v>0</v>
      </c>
      <c r="R425" s="19">
        <v>0</v>
      </c>
      <c r="S425" s="19">
        <v>0</v>
      </c>
      <c r="T425" s="19">
        <v>0</v>
      </c>
    </row>
    <row r="426" spans="1:20" ht="22.5" customHeight="1" x14ac:dyDescent="0.25">
      <c r="A426" s="35">
        <v>26</v>
      </c>
      <c r="B426" s="18" t="s">
        <v>96</v>
      </c>
      <c r="C426" s="19">
        <f t="shared" si="75"/>
        <v>10021295.235000001</v>
      </c>
      <c r="D426" s="19">
        <f t="shared" si="76"/>
        <v>0</v>
      </c>
      <c r="E426" s="19">
        <v>0</v>
      </c>
      <c r="F426" s="19">
        <v>0</v>
      </c>
      <c r="G426" s="19">
        <v>0</v>
      </c>
      <c r="H426" s="19">
        <v>0</v>
      </c>
      <c r="I426" s="19">
        <v>0</v>
      </c>
      <c r="J426" s="20">
        <v>0</v>
      </c>
      <c r="K426" s="19">
        <v>0</v>
      </c>
      <c r="L426" s="19">
        <v>0</v>
      </c>
      <c r="M426" s="19">
        <v>0</v>
      </c>
      <c r="N426" s="19">
        <v>10021295.235000001</v>
      </c>
      <c r="O426" s="19">
        <v>0</v>
      </c>
      <c r="P426" s="19">
        <v>0</v>
      </c>
      <c r="Q426" s="19">
        <v>0</v>
      </c>
      <c r="R426" s="19">
        <v>0</v>
      </c>
      <c r="S426" s="19">
        <v>0</v>
      </c>
      <c r="T426" s="19">
        <v>0</v>
      </c>
    </row>
    <row r="427" spans="1:20" ht="22.5" customHeight="1" x14ac:dyDescent="0.25">
      <c r="A427" s="35">
        <v>27</v>
      </c>
      <c r="B427" s="18" t="s">
        <v>1056</v>
      </c>
      <c r="C427" s="19">
        <f t="shared" si="75"/>
        <v>4185498.3719999995</v>
      </c>
      <c r="D427" s="19">
        <f t="shared" si="76"/>
        <v>3960683.4659999995</v>
      </c>
      <c r="E427" s="19">
        <v>862342.79999999993</v>
      </c>
      <c r="F427" s="19">
        <v>2050142.7999999998</v>
      </c>
      <c r="G427" s="19">
        <v>709282.89199999999</v>
      </c>
      <c r="H427" s="19">
        <v>338914.97399999999</v>
      </c>
      <c r="I427" s="19">
        <v>0</v>
      </c>
      <c r="J427" s="20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224814.90600000002</v>
      </c>
      <c r="Q427" s="19">
        <v>0</v>
      </c>
      <c r="R427" s="19">
        <v>0</v>
      </c>
      <c r="S427" s="19">
        <v>0</v>
      </c>
      <c r="T427" s="19">
        <v>0</v>
      </c>
    </row>
    <row r="428" spans="1:20" ht="22.5" customHeight="1" x14ac:dyDescent="0.25">
      <c r="A428" s="35">
        <v>28</v>
      </c>
      <c r="B428" s="18" t="s">
        <v>396</v>
      </c>
      <c r="C428" s="19">
        <f t="shared" si="75"/>
        <v>10709878.620000001</v>
      </c>
      <c r="D428" s="19">
        <f t="shared" si="76"/>
        <v>0</v>
      </c>
      <c r="E428" s="19">
        <v>0</v>
      </c>
      <c r="F428" s="19">
        <v>0</v>
      </c>
      <c r="G428" s="19">
        <v>0</v>
      </c>
      <c r="H428" s="19">
        <v>0</v>
      </c>
      <c r="I428" s="19">
        <v>0</v>
      </c>
      <c r="J428" s="20">
        <v>0</v>
      </c>
      <c r="K428" s="19">
        <v>0</v>
      </c>
      <c r="L428" s="19">
        <v>0</v>
      </c>
      <c r="M428" s="19">
        <v>0</v>
      </c>
      <c r="N428" s="19">
        <v>10709878.620000001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0</v>
      </c>
    </row>
    <row r="429" spans="1:20" ht="22.5" customHeight="1" x14ac:dyDescent="0.25">
      <c r="A429" s="35">
        <v>29</v>
      </c>
      <c r="B429" s="18" t="s">
        <v>1057</v>
      </c>
      <c r="C429" s="19">
        <f t="shared" si="75"/>
        <v>32440016.896000002</v>
      </c>
      <c r="D429" s="19">
        <f t="shared" si="76"/>
        <v>14616357.504000001</v>
      </c>
      <c r="E429" s="19">
        <v>3480153.6</v>
      </c>
      <c r="F429" s="19">
        <v>8273753.6000000006</v>
      </c>
      <c r="G429" s="19">
        <v>2862450.304</v>
      </c>
      <c r="H429" s="19">
        <v>0</v>
      </c>
      <c r="I429" s="19">
        <v>0</v>
      </c>
      <c r="J429" s="20">
        <v>0</v>
      </c>
      <c r="K429" s="19">
        <v>0</v>
      </c>
      <c r="L429" s="19">
        <v>13700108.800000001</v>
      </c>
      <c r="M429" s="19">
        <v>0</v>
      </c>
      <c r="N429" s="19">
        <v>3216265.9200000004</v>
      </c>
      <c r="O429" s="19">
        <v>0</v>
      </c>
      <c r="P429" s="19">
        <v>907284.67200000014</v>
      </c>
      <c r="Q429" s="19">
        <v>0</v>
      </c>
      <c r="R429" s="19">
        <v>0</v>
      </c>
      <c r="S429" s="19">
        <v>0</v>
      </c>
      <c r="T429" s="19">
        <v>0</v>
      </c>
    </row>
    <row r="430" spans="1:20" ht="22.5" customHeight="1" x14ac:dyDescent="0.25">
      <c r="A430" s="35">
        <v>30</v>
      </c>
      <c r="B430" s="18" t="s">
        <v>93</v>
      </c>
      <c r="C430" s="19">
        <f t="shared" si="75"/>
        <v>8831010.1999999993</v>
      </c>
      <c r="D430" s="19">
        <f t="shared" si="76"/>
        <v>0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20">
        <v>0</v>
      </c>
      <c r="K430" s="19">
        <v>0</v>
      </c>
      <c r="L430" s="19">
        <v>0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8831010.1999999993</v>
      </c>
      <c r="T430" s="19">
        <v>0</v>
      </c>
    </row>
    <row r="431" spans="1:20" ht="22.5" customHeight="1" x14ac:dyDescent="0.25">
      <c r="A431" s="35">
        <v>31</v>
      </c>
      <c r="B431" s="18" t="s">
        <v>325</v>
      </c>
      <c r="C431" s="19">
        <f t="shared" si="75"/>
        <v>10127149.305</v>
      </c>
      <c r="D431" s="19">
        <f t="shared" si="76"/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20">
        <v>0</v>
      </c>
      <c r="K431" s="19">
        <v>0</v>
      </c>
      <c r="L431" s="19">
        <v>0</v>
      </c>
      <c r="M431" s="19">
        <v>0</v>
      </c>
      <c r="N431" s="19">
        <v>10127149.305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</row>
    <row r="432" spans="1:20" ht="22.5" customHeight="1" x14ac:dyDescent="0.25">
      <c r="A432" s="35">
        <v>32</v>
      </c>
      <c r="B432" s="18" t="s">
        <v>1058</v>
      </c>
      <c r="C432" s="19">
        <f t="shared" si="75"/>
        <v>16509565.558</v>
      </c>
      <c r="D432" s="19">
        <f t="shared" si="76"/>
        <v>3176540.4</v>
      </c>
      <c r="E432" s="19">
        <v>3176540.4</v>
      </c>
      <c r="F432" s="19">
        <v>0</v>
      </c>
      <c r="G432" s="19">
        <v>0</v>
      </c>
      <c r="H432" s="19">
        <v>0</v>
      </c>
      <c r="I432" s="19">
        <v>0</v>
      </c>
      <c r="J432" s="20">
        <v>0</v>
      </c>
      <c r="K432" s="19">
        <v>0</v>
      </c>
      <c r="L432" s="19">
        <v>12504893.199999999</v>
      </c>
      <c r="M432" s="19">
        <v>0</v>
      </c>
      <c r="N432" s="19">
        <v>0</v>
      </c>
      <c r="O432" s="19">
        <v>0</v>
      </c>
      <c r="P432" s="19">
        <v>828131.95799999998</v>
      </c>
      <c r="Q432" s="19">
        <v>0</v>
      </c>
      <c r="R432" s="19">
        <v>0</v>
      </c>
      <c r="S432" s="19">
        <v>0</v>
      </c>
      <c r="T432" s="19">
        <v>0</v>
      </c>
    </row>
    <row r="433" spans="1:20" ht="22.5" customHeight="1" x14ac:dyDescent="0.25">
      <c r="A433" s="35">
        <v>33</v>
      </c>
      <c r="B433" s="18" t="s">
        <v>127</v>
      </c>
      <c r="C433" s="19">
        <f t="shared" si="75"/>
        <v>3580699.5630000005</v>
      </c>
      <c r="D433" s="19">
        <f t="shared" si="76"/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20">
        <v>0</v>
      </c>
      <c r="K433" s="19">
        <v>0</v>
      </c>
      <c r="L433" s="19">
        <v>3580699.5630000005</v>
      </c>
      <c r="M433" s="19">
        <v>0</v>
      </c>
      <c r="N433" s="19">
        <v>0</v>
      </c>
      <c r="O433" s="19">
        <v>0</v>
      </c>
      <c r="P433" s="19">
        <v>0</v>
      </c>
      <c r="Q433" s="19">
        <v>0</v>
      </c>
      <c r="R433" s="19">
        <v>0</v>
      </c>
      <c r="S433" s="19">
        <v>0</v>
      </c>
      <c r="T433" s="19">
        <v>0</v>
      </c>
    </row>
    <row r="434" spans="1:20" ht="22.5" customHeight="1" x14ac:dyDescent="0.25">
      <c r="A434" s="35">
        <v>34</v>
      </c>
      <c r="B434" s="18" t="s">
        <v>1059</v>
      </c>
      <c r="C434" s="19">
        <f t="shared" si="75"/>
        <v>6400060.8950000014</v>
      </c>
      <c r="D434" s="19">
        <f t="shared" si="76"/>
        <v>1798200.4190000002</v>
      </c>
      <c r="E434" s="19">
        <v>1172707.8</v>
      </c>
      <c r="F434" s="19">
        <v>0</v>
      </c>
      <c r="G434" s="19">
        <v>0</v>
      </c>
      <c r="H434" s="19">
        <v>0</v>
      </c>
      <c r="I434" s="19">
        <v>625492.61900000006</v>
      </c>
      <c r="J434" s="20">
        <v>0</v>
      </c>
      <c r="K434" s="19">
        <v>0</v>
      </c>
      <c r="L434" s="19">
        <v>0</v>
      </c>
      <c r="M434" s="19">
        <v>0</v>
      </c>
      <c r="N434" s="19">
        <v>4296132.6450000005</v>
      </c>
      <c r="O434" s="19">
        <v>0</v>
      </c>
      <c r="P434" s="19">
        <v>305727.83100000001</v>
      </c>
      <c r="Q434" s="19">
        <v>0</v>
      </c>
      <c r="R434" s="19">
        <v>0</v>
      </c>
      <c r="S434" s="19">
        <v>0</v>
      </c>
      <c r="T434" s="19">
        <v>0</v>
      </c>
    </row>
    <row r="435" spans="1:20" ht="22.5" customHeight="1" x14ac:dyDescent="0.25">
      <c r="A435" s="35">
        <v>35</v>
      </c>
      <c r="B435" s="18" t="s">
        <v>1060</v>
      </c>
      <c r="C435" s="19">
        <f t="shared" si="75"/>
        <v>6561737.2260000007</v>
      </c>
      <c r="D435" s="19">
        <f t="shared" si="76"/>
        <v>5145212.9520000005</v>
      </c>
      <c r="E435" s="19">
        <v>1195504.2</v>
      </c>
      <c r="F435" s="19">
        <v>2842204.2</v>
      </c>
      <c r="G435" s="19">
        <v>0</v>
      </c>
      <c r="H435" s="19">
        <v>469852.91099999996</v>
      </c>
      <c r="I435" s="19">
        <v>637651.64100000006</v>
      </c>
      <c r="J435" s="20">
        <v>0</v>
      </c>
      <c r="K435" s="19">
        <v>0</v>
      </c>
      <c r="L435" s="19">
        <v>0</v>
      </c>
      <c r="M435" s="19">
        <v>0</v>
      </c>
      <c r="N435" s="19">
        <v>1104853.365</v>
      </c>
      <c r="O435" s="19">
        <v>0</v>
      </c>
      <c r="P435" s="19">
        <v>311670.90900000004</v>
      </c>
      <c r="Q435" s="19">
        <v>0</v>
      </c>
      <c r="R435" s="19">
        <v>0</v>
      </c>
      <c r="S435" s="19">
        <v>0</v>
      </c>
      <c r="T435" s="19">
        <v>0</v>
      </c>
    </row>
    <row r="436" spans="1:20" ht="22.5" customHeight="1" x14ac:dyDescent="0.25">
      <c r="A436" s="35">
        <v>36</v>
      </c>
      <c r="B436" s="18" t="s">
        <v>129</v>
      </c>
      <c r="C436" s="19">
        <f t="shared" si="75"/>
        <v>1115655.6600000001</v>
      </c>
      <c r="D436" s="19">
        <f t="shared" si="76"/>
        <v>0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20">
        <v>0</v>
      </c>
      <c r="K436" s="19">
        <v>0</v>
      </c>
      <c r="L436" s="19">
        <v>0</v>
      </c>
      <c r="M436" s="19">
        <v>0</v>
      </c>
      <c r="N436" s="19">
        <v>1115655.6600000001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</row>
    <row r="437" spans="1:20" ht="22.5" customHeight="1" x14ac:dyDescent="0.25">
      <c r="A437" s="35">
        <v>37</v>
      </c>
      <c r="B437" s="18" t="s">
        <v>1061</v>
      </c>
      <c r="C437" s="19">
        <f t="shared" si="75"/>
        <v>8133002.527999999</v>
      </c>
      <c r="D437" s="19">
        <f t="shared" si="76"/>
        <v>7329286.3999999994</v>
      </c>
      <c r="E437" s="19">
        <v>0</v>
      </c>
      <c r="F437" s="19">
        <v>7329286.3999999994</v>
      </c>
      <c r="G437" s="19">
        <v>0</v>
      </c>
      <c r="H437" s="19">
        <v>0</v>
      </c>
      <c r="I437" s="19">
        <v>0</v>
      </c>
      <c r="J437" s="20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803716.12800000003</v>
      </c>
      <c r="Q437" s="19">
        <v>0</v>
      </c>
      <c r="R437" s="19">
        <v>0</v>
      </c>
      <c r="S437" s="19">
        <v>0</v>
      </c>
      <c r="T437" s="19">
        <v>0</v>
      </c>
    </row>
    <row r="438" spans="1:20" ht="22.5" customHeight="1" x14ac:dyDescent="0.25">
      <c r="A438" s="35">
        <v>38</v>
      </c>
      <c r="B438" s="18" t="s">
        <v>132</v>
      </c>
      <c r="C438" s="19">
        <f t="shared" si="75"/>
        <v>1611420.615</v>
      </c>
      <c r="D438" s="19">
        <f t="shared" si="76"/>
        <v>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20">
        <v>0</v>
      </c>
      <c r="K438" s="19">
        <v>0</v>
      </c>
      <c r="L438" s="19">
        <v>0</v>
      </c>
      <c r="M438" s="19">
        <v>0</v>
      </c>
      <c r="N438" s="19">
        <v>1611420.615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</row>
    <row r="439" spans="1:20" ht="22.5" customHeight="1" x14ac:dyDescent="0.25">
      <c r="A439" s="35">
        <v>39</v>
      </c>
      <c r="B439" s="18" t="s">
        <v>1062</v>
      </c>
      <c r="C439" s="19">
        <f t="shared" si="75"/>
        <v>45168088.335000008</v>
      </c>
      <c r="D439" s="19">
        <f t="shared" si="76"/>
        <v>21589001.955000002</v>
      </c>
      <c r="E439" s="19">
        <v>0</v>
      </c>
      <c r="F439" s="19">
        <v>14285239</v>
      </c>
      <c r="G439" s="19">
        <v>4942229.21</v>
      </c>
      <c r="H439" s="19">
        <v>2361533.7449999996</v>
      </c>
      <c r="I439" s="19">
        <v>0</v>
      </c>
      <c r="J439" s="20">
        <v>0</v>
      </c>
      <c r="K439" s="19">
        <v>0</v>
      </c>
      <c r="L439" s="19">
        <v>0</v>
      </c>
      <c r="M439" s="19">
        <v>0</v>
      </c>
      <c r="N439" s="19">
        <v>22012593.225000001</v>
      </c>
      <c r="O439" s="19">
        <v>0</v>
      </c>
      <c r="P439" s="19">
        <v>1566493.155</v>
      </c>
      <c r="Q439" s="19">
        <v>0</v>
      </c>
      <c r="R439" s="19">
        <v>0</v>
      </c>
      <c r="S439" s="19">
        <v>0</v>
      </c>
      <c r="T439" s="19">
        <v>0</v>
      </c>
    </row>
    <row r="440" spans="1:20" ht="22.5" customHeight="1" x14ac:dyDescent="0.25">
      <c r="A440" s="35">
        <v>40</v>
      </c>
      <c r="B440" s="18" t="s">
        <v>1063</v>
      </c>
      <c r="C440" s="19">
        <f t="shared" si="75"/>
        <v>9040192.9439999983</v>
      </c>
      <c r="D440" s="19">
        <f t="shared" si="76"/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20">
        <v>0</v>
      </c>
      <c r="K440" s="19">
        <v>0</v>
      </c>
      <c r="L440" s="19">
        <v>0</v>
      </c>
      <c r="M440" s="19">
        <v>0</v>
      </c>
      <c r="N440" s="19">
        <v>8439601.379999999</v>
      </c>
      <c r="O440" s="19">
        <v>0</v>
      </c>
      <c r="P440" s="19">
        <v>600591.56400000001</v>
      </c>
      <c r="Q440" s="19">
        <v>0</v>
      </c>
      <c r="R440" s="19">
        <v>0</v>
      </c>
      <c r="S440" s="19">
        <v>0</v>
      </c>
      <c r="T440" s="19">
        <v>0</v>
      </c>
    </row>
    <row r="441" spans="1:20" ht="22.5" customHeight="1" x14ac:dyDescent="0.25">
      <c r="A441" s="35">
        <v>41</v>
      </c>
      <c r="B441" s="18" t="s">
        <v>1064</v>
      </c>
      <c r="C441" s="19">
        <f t="shared" si="75"/>
        <v>17823731.774999999</v>
      </c>
      <c r="D441" s="19">
        <f t="shared" si="76"/>
        <v>5007865.1550000003</v>
      </c>
      <c r="E441" s="19">
        <v>3265911</v>
      </c>
      <c r="F441" s="19">
        <v>0</v>
      </c>
      <c r="G441" s="19">
        <v>0</v>
      </c>
      <c r="H441" s="19">
        <v>0</v>
      </c>
      <c r="I441" s="19">
        <v>1741954.155</v>
      </c>
      <c r="J441" s="20">
        <v>0</v>
      </c>
      <c r="K441" s="19">
        <v>0</v>
      </c>
      <c r="L441" s="19">
        <v>0</v>
      </c>
      <c r="M441" s="19">
        <v>0</v>
      </c>
      <c r="N441" s="19">
        <v>11964435.525</v>
      </c>
      <c r="O441" s="19">
        <v>0</v>
      </c>
      <c r="P441" s="19">
        <v>851431.09500000009</v>
      </c>
      <c r="Q441" s="19">
        <v>0</v>
      </c>
      <c r="R441" s="19">
        <v>0</v>
      </c>
      <c r="S441" s="19">
        <v>0</v>
      </c>
      <c r="T441" s="19">
        <v>0</v>
      </c>
    </row>
    <row r="442" spans="1:20" ht="22.5" customHeight="1" x14ac:dyDescent="0.25">
      <c r="A442" s="35">
        <v>42</v>
      </c>
      <c r="B442" s="18" t="s">
        <v>259</v>
      </c>
      <c r="C442" s="19">
        <f t="shared" si="75"/>
        <v>995055.6</v>
      </c>
      <c r="D442" s="19">
        <f t="shared" si="76"/>
        <v>995055.6</v>
      </c>
      <c r="E442" s="19">
        <v>995055.6</v>
      </c>
      <c r="F442" s="19">
        <v>0</v>
      </c>
      <c r="G442" s="19">
        <v>0</v>
      </c>
      <c r="H442" s="19">
        <v>0</v>
      </c>
      <c r="I442" s="19">
        <v>0</v>
      </c>
      <c r="J442" s="20">
        <v>0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0</v>
      </c>
      <c r="T442" s="19">
        <v>0</v>
      </c>
    </row>
    <row r="443" spans="1:20" ht="22.5" customHeight="1" x14ac:dyDescent="0.25">
      <c r="A443" s="35">
        <v>43</v>
      </c>
      <c r="B443" s="18" t="s">
        <v>1065</v>
      </c>
      <c r="C443" s="19">
        <f t="shared" si="75"/>
        <v>11231982.867999999</v>
      </c>
      <c r="D443" s="19">
        <f t="shared" si="76"/>
        <v>2522275.7539999997</v>
      </c>
      <c r="E443" s="19">
        <v>0</v>
      </c>
      <c r="F443" s="19">
        <v>0</v>
      </c>
      <c r="G443" s="19">
        <v>1706745.548</v>
      </c>
      <c r="H443" s="19">
        <v>815530.20599999989</v>
      </c>
      <c r="I443" s="19">
        <v>0</v>
      </c>
      <c r="J443" s="20">
        <v>0</v>
      </c>
      <c r="K443" s="19">
        <v>0</v>
      </c>
      <c r="L443" s="19">
        <v>8168735.5999999996</v>
      </c>
      <c r="M443" s="19">
        <v>0</v>
      </c>
      <c r="N443" s="19">
        <v>0</v>
      </c>
      <c r="O443" s="19">
        <v>0</v>
      </c>
      <c r="P443" s="19">
        <v>540971.51399999997</v>
      </c>
      <c r="Q443" s="19">
        <v>0</v>
      </c>
      <c r="R443" s="19">
        <v>0</v>
      </c>
      <c r="S443" s="19">
        <v>0</v>
      </c>
      <c r="T443" s="19">
        <v>0</v>
      </c>
    </row>
    <row r="444" spans="1:20" ht="22.5" customHeight="1" x14ac:dyDescent="0.25">
      <c r="A444" s="35">
        <v>44</v>
      </c>
      <c r="B444" s="18" t="s">
        <v>1066</v>
      </c>
      <c r="C444" s="19">
        <f t="shared" si="75"/>
        <v>9145723.9800000004</v>
      </c>
      <c r="D444" s="19">
        <f t="shared" si="76"/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20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561368.81000000006</v>
      </c>
      <c r="Q444" s="19">
        <v>0</v>
      </c>
      <c r="R444" s="19">
        <v>0</v>
      </c>
      <c r="S444" s="19">
        <v>8584355.1699999999</v>
      </c>
      <c r="T444" s="19">
        <v>0</v>
      </c>
    </row>
    <row r="445" spans="1:20" ht="22.5" customHeight="1" x14ac:dyDescent="0.25">
      <c r="A445" s="35">
        <v>45</v>
      </c>
      <c r="B445" s="18" t="s">
        <v>1067</v>
      </c>
      <c r="C445" s="19">
        <f t="shared" si="75"/>
        <v>12234127.82</v>
      </c>
      <c r="D445" s="19">
        <f t="shared" si="76"/>
        <v>0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20">
        <v>0</v>
      </c>
      <c r="K445" s="19">
        <v>0</v>
      </c>
      <c r="L445" s="19">
        <v>0</v>
      </c>
      <c r="M445" s="19">
        <v>0</v>
      </c>
      <c r="N445" s="19">
        <v>1584649.7100000002</v>
      </c>
      <c r="O445" s="19">
        <v>0</v>
      </c>
      <c r="P445" s="19">
        <v>508764.08</v>
      </c>
      <c r="Q445" s="19">
        <v>0</v>
      </c>
      <c r="R445" s="19">
        <v>0</v>
      </c>
      <c r="S445" s="19">
        <v>10140714.029999999</v>
      </c>
      <c r="T445" s="19">
        <v>0</v>
      </c>
    </row>
    <row r="446" spans="1:20" ht="22.5" customHeight="1" x14ac:dyDescent="0.25">
      <c r="A446" s="35">
        <v>46</v>
      </c>
      <c r="B446" s="18" t="s">
        <v>1068</v>
      </c>
      <c r="C446" s="19">
        <f t="shared" si="75"/>
        <v>16600508.714000002</v>
      </c>
      <c r="D446" s="19">
        <f t="shared" si="76"/>
        <v>1341849.9239999999</v>
      </c>
      <c r="E446" s="19">
        <v>0</v>
      </c>
      <c r="F446" s="19">
        <v>0</v>
      </c>
      <c r="G446" s="19">
        <v>0</v>
      </c>
      <c r="H446" s="19">
        <v>1341849.9239999999</v>
      </c>
      <c r="I446" s="19">
        <v>0</v>
      </c>
      <c r="J446" s="20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101723.16</v>
      </c>
      <c r="Q446" s="19">
        <v>0</v>
      </c>
      <c r="R446" s="19">
        <v>0</v>
      </c>
      <c r="S446" s="19">
        <v>15156935.630000001</v>
      </c>
      <c r="T446" s="19">
        <v>0</v>
      </c>
    </row>
    <row r="447" spans="1:20" ht="22.5" customHeight="1" x14ac:dyDescent="0.25">
      <c r="A447" s="35">
        <v>47</v>
      </c>
      <c r="B447" s="18" t="s">
        <v>951</v>
      </c>
      <c r="C447" s="19">
        <f t="shared" si="75"/>
        <v>10684342.029999999</v>
      </c>
      <c r="D447" s="19">
        <f t="shared" si="76"/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20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655811.34</v>
      </c>
      <c r="Q447" s="19">
        <v>0</v>
      </c>
      <c r="R447" s="19">
        <v>0</v>
      </c>
      <c r="S447" s="19">
        <v>10028530.689999999</v>
      </c>
      <c r="T447" s="19">
        <v>0</v>
      </c>
    </row>
    <row r="448" spans="1:20" ht="22.5" customHeight="1" x14ac:dyDescent="0.25">
      <c r="A448" s="35">
        <v>48</v>
      </c>
      <c r="B448" s="18" t="s">
        <v>116</v>
      </c>
      <c r="C448" s="19">
        <f t="shared" si="75"/>
        <v>7378477.4000000004</v>
      </c>
      <c r="D448" s="19">
        <f t="shared" si="76"/>
        <v>7378477.4000000004</v>
      </c>
      <c r="E448" s="19">
        <v>0</v>
      </c>
      <c r="F448" s="19">
        <v>7378477.4000000004</v>
      </c>
      <c r="G448" s="19">
        <v>0</v>
      </c>
      <c r="H448" s="19">
        <v>0</v>
      </c>
      <c r="I448" s="19">
        <v>0</v>
      </c>
      <c r="J448" s="20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0</v>
      </c>
    </row>
    <row r="449" spans="1:20" ht="22.5" customHeight="1" x14ac:dyDescent="0.25">
      <c r="A449" s="35">
        <v>49</v>
      </c>
      <c r="B449" s="18" t="s">
        <v>509</v>
      </c>
      <c r="C449" s="19">
        <f t="shared" si="75"/>
        <v>1229657.3400000001</v>
      </c>
      <c r="D449" s="19">
        <f t="shared" si="76"/>
        <v>0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20">
        <v>0</v>
      </c>
      <c r="K449" s="19">
        <v>0</v>
      </c>
      <c r="L449" s="19">
        <v>0</v>
      </c>
      <c r="M449" s="19">
        <v>0</v>
      </c>
      <c r="N449" s="19">
        <v>1229657.3400000001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</row>
    <row r="450" spans="1:20" ht="22.5" customHeight="1" x14ac:dyDescent="0.25">
      <c r="A450" s="35">
        <v>50</v>
      </c>
      <c r="B450" s="18" t="s">
        <v>97</v>
      </c>
      <c r="C450" s="19">
        <f t="shared" si="75"/>
        <v>31398446.919999998</v>
      </c>
      <c r="D450" s="19">
        <f t="shared" si="76"/>
        <v>11770761.849999998</v>
      </c>
      <c r="E450" s="19">
        <v>0</v>
      </c>
      <c r="F450" s="19">
        <v>4253830.7699999996</v>
      </c>
      <c r="G450" s="19">
        <v>2653034.5</v>
      </c>
      <c r="H450" s="19">
        <v>2063471.28</v>
      </c>
      <c r="I450" s="19">
        <v>2800425.3</v>
      </c>
      <c r="J450" s="20">
        <v>0</v>
      </c>
      <c r="K450" s="19">
        <v>0</v>
      </c>
      <c r="L450" s="19">
        <v>0</v>
      </c>
      <c r="M450" s="19">
        <v>0</v>
      </c>
      <c r="N450" s="19">
        <v>19627685.07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</row>
    <row r="451" spans="1:20" ht="22.5" customHeight="1" x14ac:dyDescent="0.25">
      <c r="A451" s="35">
        <v>51</v>
      </c>
      <c r="B451" s="18" t="s">
        <v>1069</v>
      </c>
      <c r="C451" s="19">
        <f t="shared" si="75"/>
        <v>779404.39</v>
      </c>
      <c r="D451" s="19">
        <f t="shared" si="76"/>
        <v>0</v>
      </c>
      <c r="E451" s="19">
        <v>0</v>
      </c>
      <c r="F451" s="19">
        <v>0</v>
      </c>
      <c r="G451" s="19">
        <v>0</v>
      </c>
      <c r="H451" s="19">
        <v>0</v>
      </c>
      <c r="I451" s="19">
        <v>0</v>
      </c>
      <c r="J451" s="20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779404.39</v>
      </c>
      <c r="Q451" s="19">
        <v>0</v>
      </c>
      <c r="R451" s="19">
        <v>0</v>
      </c>
      <c r="S451" s="19">
        <v>0</v>
      </c>
      <c r="T451" s="19">
        <v>0</v>
      </c>
    </row>
    <row r="452" spans="1:20" ht="24" customHeight="1" x14ac:dyDescent="0.25">
      <c r="A452" s="35">
        <v>52</v>
      </c>
      <c r="B452" s="18" t="s">
        <v>91</v>
      </c>
      <c r="C452" s="19">
        <f t="shared" si="75"/>
        <v>21189790.925999999</v>
      </c>
      <c r="D452" s="19">
        <f t="shared" si="76"/>
        <v>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20">
        <v>0</v>
      </c>
      <c r="K452" s="19">
        <v>0</v>
      </c>
      <c r="L452" s="19">
        <v>10969814.061000001</v>
      </c>
      <c r="M452" s="19">
        <v>0</v>
      </c>
      <c r="N452" s="19">
        <v>10219976.865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0</v>
      </c>
    </row>
    <row r="453" spans="1:20" ht="22.5" customHeight="1" x14ac:dyDescent="0.25">
      <c r="A453" s="35">
        <v>53</v>
      </c>
      <c r="B453" s="18" t="s">
        <v>107</v>
      </c>
      <c r="C453" s="19">
        <f>D453+K453+L453+M453+N453+O453+P453+Q453+R453+S453+T453</f>
        <v>8709023.9250000007</v>
      </c>
      <c r="D453" s="19">
        <f>SUM(E453:I453)</f>
        <v>0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20">
        <v>0</v>
      </c>
      <c r="K453" s="19">
        <v>0</v>
      </c>
      <c r="L453" s="19">
        <v>0</v>
      </c>
      <c r="M453" s="19">
        <v>0</v>
      </c>
      <c r="N453" s="19">
        <v>8709023.9250000007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</row>
    <row r="454" spans="1:20" ht="22.5" customHeight="1" x14ac:dyDescent="0.25">
      <c r="A454" s="35">
        <v>54</v>
      </c>
      <c r="B454" s="18" t="s">
        <v>1264</v>
      </c>
      <c r="C454" s="19">
        <f t="shared" si="75"/>
        <v>721888.8</v>
      </c>
      <c r="D454" s="19">
        <f t="shared" si="76"/>
        <v>0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20">
        <v>0</v>
      </c>
      <c r="K454" s="19">
        <v>0</v>
      </c>
      <c r="L454" s="19">
        <v>0</v>
      </c>
      <c r="M454" s="19">
        <v>0</v>
      </c>
      <c r="N454" s="19">
        <v>721888.8</v>
      </c>
      <c r="O454" s="19">
        <v>0</v>
      </c>
      <c r="P454" s="19">
        <v>0</v>
      </c>
      <c r="Q454" s="19">
        <v>0</v>
      </c>
      <c r="R454" s="19">
        <v>0</v>
      </c>
      <c r="S454" s="19">
        <v>0</v>
      </c>
      <c r="T454" s="19">
        <v>0</v>
      </c>
    </row>
    <row r="455" spans="1:20" ht="22.5" customHeight="1" x14ac:dyDescent="0.25">
      <c r="A455" s="35">
        <v>55</v>
      </c>
      <c r="B455" s="18" t="s">
        <v>94</v>
      </c>
      <c r="C455" s="19">
        <f t="shared" si="75"/>
        <v>4525219.71</v>
      </c>
      <c r="D455" s="19">
        <f t="shared" si="76"/>
        <v>0</v>
      </c>
      <c r="E455" s="19">
        <v>0</v>
      </c>
      <c r="F455" s="19">
        <v>0</v>
      </c>
      <c r="G455" s="19">
        <v>0</v>
      </c>
      <c r="H455" s="19">
        <v>0</v>
      </c>
      <c r="I455" s="19">
        <v>0</v>
      </c>
      <c r="J455" s="20">
        <v>0</v>
      </c>
      <c r="K455" s="19">
        <v>0</v>
      </c>
      <c r="L455" s="19">
        <v>0</v>
      </c>
      <c r="M455" s="19">
        <v>0</v>
      </c>
      <c r="N455" s="19">
        <v>4525219.71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</row>
    <row r="456" spans="1:20" ht="21.75" customHeight="1" x14ac:dyDescent="0.25">
      <c r="A456" s="35">
        <v>56</v>
      </c>
      <c r="B456" s="18" t="s">
        <v>793</v>
      </c>
      <c r="C456" s="19">
        <f t="shared" si="75"/>
        <v>1712348.7339999999</v>
      </c>
      <c r="D456" s="19">
        <f t="shared" si="76"/>
        <v>362484.614</v>
      </c>
      <c r="E456" s="19">
        <v>0</v>
      </c>
      <c r="F456" s="19">
        <v>180501.47</v>
      </c>
      <c r="G456" s="19">
        <v>0</v>
      </c>
      <c r="H456" s="19">
        <v>0</v>
      </c>
      <c r="I456" s="19">
        <v>181983.144</v>
      </c>
      <c r="J456" s="20">
        <v>0</v>
      </c>
      <c r="K456" s="19">
        <v>0</v>
      </c>
      <c r="L456" s="19">
        <v>341764.58</v>
      </c>
      <c r="M456" s="19">
        <v>0</v>
      </c>
      <c r="N456" s="19">
        <v>1008099.5399999999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  <c r="T456" s="19">
        <v>0</v>
      </c>
    </row>
    <row r="457" spans="1:20" ht="21.75" customHeight="1" x14ac:dyDescent="0.25">
      <c r="A457" s="35">
        <v>57</v>
      </c>
      <c r="B457" s="18" t="s">
        <v>121</v>
      </c>
      <c r="C457" s="19">
        <f t="shared" si="75"/>
        <v>651444</v>
      </c>
      <c r="D457" s="19">
        <f t="shared" si="76"/>
        <v>651444</v>
      </c>
      <c r="E457" s="19">
        <v>0</v>
      </c>
      <c r="F457" s="19">
        <v>651444</v>
      </c>
      <c r="G457" s="19">
        <v>0</v>
      </c>
      <c r="H457" s="19">
        <v>0</v>
      </c>
      <c r="I457" s="19">
        <v>0</v>
      </c>
      <c r="J457" s="20">
        <v>0</v>
      </c>
      <c r="K457" s="19">
        <v>0</v>
      </c>
      <c r="L457" s="19">
        <v>0</v>
      </c>
      <c r="M457" s="19">
        <v>0</v>
      </c>
      <c r="N457" s="19">
        <v>0</v>
      </c>
      <c r="O457" s="19">
        <v>0</v>
      </c>
      <c r="P457" s="19">
        <v>0</v>
      </c>
      <c r="Q457" s="19">
        <v>0</v>
      </c>
      <c r="R457" s="19">
        <v>0</v>
      </c>
      <c r="S457" s="19">
        <v>0</v>
      </c>
      <c r="T457" s="19">
        <v>0</v>
      </c>
    </row>
    <row r="458" spans="1:20" ht="21.75" customHeight="1" x14ac:dyDescent="0.25">
      <c r="A458" s="35">
        <v>58</v>
      </c>
      <c r="B458" s="18" t="s">
        <v>1070</v>
      </c>
      <c r="C458" s="19">
        <f t="shared" si="75"/>
        <v>1336984.9619999998</v>
      </c>
      <c r="D458" s="19">
        <f t="shared" si="76"/>
        <v>1155164.5319999999</v>
      </c>
      <c r="E458" s="19">
        <v>0</v>
      </c>
      <c r="F458" s="19">
        <v>1155164.5319999999</v>
      </c>
      <c r="G458" s="19">
        <v>0</v>
      </c>
      <c r="H458" s="19">
        <v>0</v>
      </c>
      <c r="I458" s="19">
        <v>0</v>
      </c>
      <c r="J458" s="20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19">
        <v>181820.43</v>
      </c>
      <c r="Q458" s="19">
        <v>0</v>
      </c>
      <c r="R458" s="19">
        <v>0</v>
      </c>
      <c r="S458" s="19">
        <v>0</v>
      </c>
      <c r="T458" s="19">
        <v>0</v>
      </c>
    </row>
    <row r="459" spans="1:20" ht="22.5" customHeight="1" x14ac:dyDescent="0.25">
      <c r="A459" s="35">
        <v>59</v>
      </c>
      <c r="B459" s="18" t="s">
        <v>1267</v>
      </c>
      <c r="C459" s="19">
        <f t="shared" si="75"/>
        <v>3694398.9</v>
      </c>
      <c r="D459" s="19">
        <f t="shared" si="76"/>
        <v>0</v>
      </c>
      <c r="E459" s="19">
        <v>0</v>
      </c>
      <c r="F459" s="19">
        <v>0</v>
      </c>
      <c r="G459" s="19">
        <v>0</v>
      </c>
      <c r="H459" s="19">
        <v>0</v>
      </c>
      <c r="I459" s="19">
        <v>0</v>
      </c>
      <c r="J459" s="20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19">
        <v>3694398.9</v>
      </c>
      <c r="Q459" s="19">
        <v>0</v>
      </c>
      <c r="R459" s="19">
        <v>0</v>
      </c>
      <c r="S459" s="19">
        <v>0</v>
      </c>
      <c r="T459" s="19">
        <v>0</v>
      </c>
    </row>
    <row r="460" spans="1:20" ht="21.75" customHeight="1" x14ac:dyDescent="0.25">
      <c r="A460" s="35">
        <v>60</v>
      </c>
      <c r="B460" s="18" t="s">
        <v>1071</v>
      </c>
      <c r="C460" s="19">
        <f t="shared" si="75"/>
        <v>4219634.76</v>
      </c>
      <c r="D460" s="19">
        <f t="shared" si="76"/>
        <v>0</v>
      </c>
      <c r="E460" s="19">
        <v>0</v>
      </c>
      <c r="F460" s="19">
        <v>0</v>
      </c>
      <c r="G460" s="19">
        <v>0</v>
      </c>
      <c r="H460" s="19">
        <v>0</v>
      </c>
      <c r="I460" s="19">
        <v>0</v>
      </c>
      <c r="J460" s="20">
        <v>0</v>
      </c>
      <c r="K460" s="19">
        <v>0</v>
      </c>
      <c r="L460" s="19">
        <v>0</v>
      </c>
      <c r="M460" s="19">
        <v>0</v>
      </c>
      <c r="N460" s="19">
        <v>3928313.93</v>
      </c>
      <c r="O460" s="19">
        <v>0</v>
      </c>
      <c r="P460" s="19">
        <v>291320.83</v>
      </c>
      <c r="Q460" s="19">
        <v>0</v>
      </c>
      <c r="R460" s="19">
        <v>0</v>
      </c>
      <c r="S460" s="19">
        <v>0</v>
      </c>
      <c r="T460" s="19">
        <v>0</v>
      </c>
    </row>
    <row r="461" spans="1:20" ht="22.5" customHeight="1" x14ac:dyDescent="0.25">
      <c r="A461" s="35">
        <v>61</v>
      </c>
      <c r="B461" s="18" t="s">
        <v>515</v>
      </c>
      <c r="C461" s="19">
        <f t="shared" si="75"/>
        <v>832099.64</v>
      </c>
      <c r="D461" s="19">
        <f t="shared" si="76"/>
        <v>0</v>
      </c>
      <c r="E461" s="19">
        <v>0</v>
      </c>
      <c r="F461" s="19">
        <v>0</v>
      </c>
      <c r="G461" s="19">
        <v>0</v>
      </c>
      <c r="H461" s="19">
        <v>0</v>
      </c>
      <c r="I461" s="19">
        <v>0</v>
      </c>
      <c r="J461" s="20">
        <v>0</v>
      </c>
      <c r="K461" s="19">
        <v>0</v>
      </c>
      <c r="L461" s="19">
        <v>832099.64</v>
      </c>
      <c r="M461" s="19">
        <v>0</v>
      </c>
      <c r="N461" s="19">
        <v>0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  <c r="T461" s="19">
        <v>0</v>
      </c>
    </row>
    <row r="462" spans="1:20" ht="22.5" customHeight="1" x14ac:dyDescent="0.25">
      <c r="A462" s="35">
        <v>62</v>
      </c>
      <c r="B462" s="18" t="s">
        <v>126</v>
      </c>
      <c r="C462" s="19">
        <f t="shared" si="75"/>
        <v>568487.80000000005</v>
      </c>
      <c r="D462" s="19">
        <f t="shared" si="76"/>
        <v>568487.80000000005</v>
      </c>
      <c r="E462" s="19">
        <v>0</v>
      </c>
      <c r="F462" s="19">
        <v>478588.82</v>
      </c>
      <c r="G462" s="19">
        <v>0</v>
      </c>
      <c r="H462" s="19">
        <v>89898.98</v>
      </c>
      <c r="I462" s="19">
        <v>0</v>
      </c>
      <c r="J462" s="20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v>0</v>
      </c>
    </row>
    <row r="463" spans="1:20" ht="22.5" customHeight="1" x14ac:dyDescent="0.25">
      <c r="A463" s="35">
        <v>63</v>
      </c>
      <c r="B463" s="18" t="s">
        <v>517</v>
      </c>
      <c r="C463" s="19">
        <f t="shared" si="75"/>
        <v>1825950</v>
      </c>
      <c r="D463" s="19">
        <f t="shared" si="76"/>
        <v>0</v>
      </c>
      <c r="E463" s="19">
        <v>0</v>
      </c>
      <c r="F463" s="19">
        <v>0</v>
      </c>
      <c r="G463" s="19">
        <v>0</v>
      </c>
      <c r="H463" s="19">
        <v>0</v>
      </c>
      <c r="I463" s="19">
        <v>0</v>
      </c>
      <c r="J463" s="20">
        <v>0</v>
      </c>
      <c r="K463" s="19">
        <v>0</v>
      </c>
      <c r="L463" s="19">
        <v>0</v>
      </c>
      <c r="M463" s="19">
        <v>0</v>
      </c>
      <c r="N463" s="19">
        <v>1825950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</row>
    <row r="464" spans="1:20" ht="22.5" customHeight="1" x14ac:dyDescent="0.25">
      <c r="A464" s="35">
        <v>64</v>
      </c>
      <c r="B464" s="18" t="s">
        <v>109</v>
      </c>
      <c r="C464" s="19">
        <f t="shared" si="75"/>
        <v>3803140.6</v>
      </c>
      <c r="D464" s="19">
        <f t="shared" si="76"/>
        <v>0</v>
      </c>
      <c r="E464" s="19">
        <v>0</v>
      </c>
      <c r="F464" s="19">
        <v>0</v>
      </c>
      <c r="G464" s="19">
        <v>0</v>
      </c>
      <c r="H464" s="19">
        <v>0</v>
      </c>
      <c r="I464" s="19">
        <v>0</v>
      </c>
      <c r="J464" s="20">
        <v>0</v>
      </c>
      <c r="K464" s="19">
        <v>0</v>
      </c>
      <c r="L464" s="19">
        <v>3803140.6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0</v>
      </c>
    </row>
    <row r="465" spans="1:20" ht="23.25" customHeight="1" x14ac:dyDescent="0.25">
      <c r="A465" s="35">
        <v>65</v>
      </c>
      <c r="B465" s="18" t="s">
        <v>519</v>
      </c>
      <c r="C465" s="19">
        <f t="shared" si="75"/>
        <v>5146042.8</v>
      </c>
      <c r="D465" s="19">
        <f t="shared" si="76"/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20">
        <v>0</v>
      </c>
      <c r="K465" s="19">
        <v>0</v>
      </c>
      <c r="L465" s="19">
        <v>0</v>
      </c>
      <c r="M465" s="19">
        <v>0</v>
      </c>
      <c r="N465" s="19">
        <v>5146042.8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</row>
    <row r="466" spans="1:20" ht="23.25" customHeight="1" x14ac:dyDescent="0.25">
      <c r="A466" s="35">
        <v>66</v>
      </c>
      <c r="B466" s="18" t="s">
        <v>92</v>
      </c>
      <c r="C466" s="19">
        <f t="shared" si="75"/>
        <v>4817689.38</v>
      </c>
      <c r="D466" s="19">
        <f t="shared" si="76"/>
        <v>0</v>
      </c>
      <c r="E466" s="19">
        <v>0</v>
      </c>
      <c r="F466" s="19">
        <v>0</v>
      </c>
      <c r="G466" s="19">
        <v>0</v>
      </c>
      <c r="H466" s="19">
        <v>0</v>
      </c>
      <c r="I466" s="19">
        <v>0</v>
      </c>
      <c r="J466" s="20">
        <v>0</v>
      </c>
      <c r="K466" s="19">
        <v>0</v>
      </c>
      <c r="L466" s="19">
        <v>0</v>
      </c>
      <c r="M466" s="19">
        <v>0</v>
      </c>
      <c r="N466" s="19">
        <v>4817689.38</v>
      </c>
      <c r="O466" s="19">
        <v>0</v>
      </c>
      <c r="P466" s="19">
        <v>0</v>
      </c>
      <c r="Q466" s="19">
        <v>0</v>
      </c>
      <c r="R466" s="19">
        <v>0</v>
      </c>
      <c r="S466" s="19">
        <v>0</v>
      </c>
      <c r="T466" s="19">
        <v>0</v>
      </c>
    </row>
    <row r="467" spans="1:20" ht="23.25" customHeight="1" x14ac:dyDescent="0.25">
      <c r="A467" s="35">
        <v>67</v>
      </c>
      <c r="B467" s="18" t="s">
        <v>632</v>
      </c>
      <c r="C467" s="19">
        <f t="shared" ref="C467:C481" si="77">D467+K467+L467+M467+N467+O467+P467+Q467+R467+S467+T467</f>
        <v>16005180.48</v>
      </c>
      <c r="D467" s="19">
        <f t="shared" ref="D467:D481" si="78">SUM(E467:I467)</f>
        <v>0</v>
      </c>
      <c r="E467" s="19">
        <v>0</v>
      </c>
      <c r="F467" s="19">
        <v>0</v>
      </c>
      <c r="G467" s="19">
        <v>0</v>
      </c>
      <c r="H467" s="19">
        <v>0</v>
      </c>
      <c r="I467" s="19">
        <v>0</v>
      </c>
      <c r="J467" s="20">
        <v>4</v>
      </c>
      <c r="K467" s="19">
        <v>16005180.48</v>
      </c>
      <c r="L467" s="19">
        <v>0</v>
      </c>
      <c r="M467" s="19">
        <v>0</v>
      </c>
      <c r="N467" s="19">
        <v>0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</row>
    <row r="468" spans="1:20" ht="23.25" customHeight="1" x14ac:dyDescent="0.25">
      <c r="A468" s="35">
        <v>68</v>
      </c>
      <c r="B468" s="18" t="s">
        <v>1072</v>
      </c>
      <c r="C468" s="19">
        <f t="shared" si="77"/>
        <v>13807971.100000001</v>
      </c>
      <c r="D468" s="19">
        <f t="shared" si="78"/>
        <v>1650198</v>
      </c>
      <c r="E468" s="19">
        <v>1650198</v>
      </c>
      <c r="F468" s="19">
        <v>0</v>
      </c>
      <c r="G468" s="19">
        <v>0</v>
      </c>
      <c r="H468" s="19">
        <v>0</v>
      </c>
      <c r="I468" s="19">
        <v>0</v>
      </c>
      <c r="J468" s="20">
        <v>0</v>
      </c>
      <c r="K468" s="19">
        <v>0</v>
      </c>
      <c r="L468" s="19">
        <v>5682177.9400000004</v>
      </c>
      <c r="M468" s="19">
        <v>0</v>
      </c>
      <c r="N468" s="19">
        <v>6045384.4500000002</v>
      </c>
      <c r="O468" s="19">
        <v>0</v>
      </c>
      <c r="P468" s="19">
        <v>430210.71</v>
      </c>
      <c r="Q468" s="19">
        <v>0</v>
      </c>
      <c r="R468" s="19">
        <v>0</v>
      </c>
      <c r="S468" s="19">
        <v>0</v>
      </c>
      <c r="T468" s="19">
        <v>0</v>
      </c>
    </row>
    <row r="469" spans="1:20" ht="23.25" customHeight="1" x14ac:dyDescent="0.25">
      <c r="A469" s="35">
        <v>69</v>
      </c>
      <c r="B469" s="18" t="s">
        <v>520</v>
      </c>
      <c r="C469" s="19">
        <f t="shared" si="77"/>
        <v>1184049.6000000001</v>
      </c>
      <c r="D469" s="19">
        <f t="shared" si="78"/>
        <v>1184049.6000000001</v>
      </c>
      <c r="E469" s="19">
        <v>0</v>
      </c>
      <c r="F469" s="19">
        <v>1184049.6000000001</v>
      </c>
      <c r="G469" s="19">
        <v>0</v>
      </c>
      <c r="H469" s="19">
        <v>0</v>
      </c>
      <c r="I469" s="19">
        <v>0</v>
      </c>
      <c r="J469" s="20">
        <v>0</v>
      </c>
      <c r="K469" s="19">
        <v>0</v>
      </c>
      <c r="L469" s="19">
        <v>0</v>
      </c>
      <c r="M469" s="19">
        <v>0</v>
      </c>
      <c r="N469" s="19">
        <v>0</v>
      </c>
      <c r="O469" s="19">
        <v>0</v>
      </c>
      <c r="P469" s="19">
        <v>0</v>
      </c>
      <c r="Q469" s="19">
        <v>0</v>
      </c>
      <c r="R469" s="19">
        <v>0</v>
      </c>
      <c r="S469" s="19">
        <v>0</v>
      </c>
      <c r="T469" s="19">
        <v>0</v>
      </c>
    </row>
    <row r="470" spans="1:20" ht="23.25" customHeight="1" x14ac:dyDescent="0.25">
      <c r="A470" s="35">
        <v>70</v>
      </c>
      <c r="B470" s="18" t="s">
        <v>120</v>
      </c>
      <c r="C470" s="19">
        <f t="shared" si="77"/>
        <v>1589013.8099999998</v>
      </c>
      <c r="D470" s="19">
        <f t="shared" si="78"/>
        <v>508907.16</v>
      </c>
      <c r="E470" s="19">
        <v>0</v>
      </c>
      <c r="F470" s="19">
        <v>508907.16</v>
      </c>
      <c r="G470" s="19">
        <v>0</v>
      </c>
      <c r="H470" s="19">
        <v>0</v>
      </c>
      <c r="I470" s="19">
        <v>0</v>
      </c>
      <c r="J470" s="20">
        <v>0</v>
      </c>
      <c r="K470" s="19">
        <v>0</v>
      </c>
      <c r="L470" s="19">
        <v>0</v>
      </c>
      <c r="M470" s="19">
        <v>0</v>
      </c>
      <c r="N470" s="19">
        <v>1080106.6499999999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</row>
    <row r="471" spans="1:20" ht="23.25" customHeight="1" x14ac:dyDescent="0.25">
      <c r="A471" s="35">
        <v>71</v>
      </c>
      <c r="B471" s="18" t="s">
        <v>1073</v>
      </c>
      <c r="C471" s="19">
        <f t="shared" si="77"/>
        <v>4407165.1260000002</v>
      </c>
      <c r="D471" s="19">
        <f t="shared" si="78"/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20">
        <v>0</v>
      </c>
      <c r="K471" s="19">
        <v>0</v>
      </c>
      <c r="L471" s="19">
        <v>0</v>
      </c>
      <c r="M471" s="19">
        <v>0</v>
      </c>
      <c r="N471" s="19">
        <v>3437478.1350000002</v>
      </c>
      <c r="O471" s="19">
        <v>0</v>
      </c>
      <c r="P471" s="19">
        <v>969686.99100000004</v>
      </c>
      <c r="Q471" s="19">
        <v>0</v>
      </c>
      <c r="R471" s="19">
        <v>0</v>
      </c>
      <c r="S471" s="19">
        <v>0</v>
      </c>
      <c r="T471" s="19">
        <v>0</v>
      </c>
    </row>
    <row r="472" spans="1:20" ht="23.25" customHeight="1" x14ac:dyDescent="0.25">
      <c r="A472" s="35">
        <v>72</v>
      </c>
      <c r="B472" s="18" t="s">
        <v>137</v>
      </c>
      <c r="C472" s="19">
        <f t="shared" si="77"/>
        <v>2253318.48</v>
      </c>
      <c r="D472" s="19">
        <f t="shared" si="78"/>
        <v>0</v>
      </c>
      <c r="E472" s="19">
        <v>0</v>
      </c>
      <c r="F472" s="19">
        <v>0</v>
      </c>
      <c r="G472" s="19">
        <v>0</v>
      </c>
      <c r="H472" s="19">
        <v>0</v>
      </c>
      <c r="I472" s="19">
        <v>0</v>
      </c>
      <c r="J472" s="20">
        <v>0</v>
      </c>
      <c r="K472" s="19">
        <v>0</v>
      </c>
      <c r="L472" s="19">
        <v>0</v>
      </c>
      <c r="M472" s="19">
        <v>0</v>
      </c>
      <c r="N472" s="19">
        <v>2253318.48</v>
      </c>
      <c r="O472" s="19">
        <v>0</v>
      </c>
      <c r="P472" s="19">
        <v>0</v>
      </c>
      <c r="Q472" s="19">
        <v>0</v>
      </c>
      <c r="R472" s="19">
        <v>0</v>
      </c>
      <c r="S472" s="19">
        <v>0</v>
      </c>
      <c r="T472" s="19">
        <v>0</v>
      </c>
    </row>
    <row r="473" spans="1:20" ht="23.25" customHeight="1" x14ac:dyDescent="0.25">
      <c r="A473" s="35">
        <v>73</v>
      </c>
      <c r="B473" s="18" t="s">
        <v>522</v>
      </c>
      <c r="C473" s="19">
        <f t="shared" si="77"/>
        <v>4814293.79</v>
      </c>
      <c r="D473" s="19">
        <f t="shared" si="78"/>
        <v>0</v>
      </c>
      <c r="E473" s="19">
        <v>0</v>
      </c>
      <c r="F473" s="19">
        <v>0</v>
      </c>
      <c r="G473" s="19">
        <v>0</v>
      </c>
      <c r="H473" s="19">
        <v>0</v>
      </c>
      <c r="I473" s="19">
        <v>0</v>
      </c>
      <c r="J473" s="20">
        <v>0</v>
      </c>
      <c r="K473" s="19">
        <v>0</v>
      </c>
      <c r="L473" s="19">
        <v>0</v>
      </c>
      <c r="M473" s="19">
        <v>0</v>
      </c>
      <c r="N473" s="19">
        <v>4814293.79</v>
      </c>
      <c r="O473" s="19">
        <v>0</v>
      </c>
      <c r="P473" s="19">
        <v>0</v>
      </c>
      <c r="Q473" s="19">
        <v>0</v>
      </c>
      <c r="R473" s="19">
        <v>0</v>
      </c>
      <c r="S473" s="19">
        <v>0</v>
      </c>
      <c r="T473" s="19">
        <v>0</v>
      </c>
    </row>
    <row r="474" spans="1:20" ht="23.25" customHeight="1" x14ac:dyDescent="0.25">
      <c r="A474" s="35">
        <v>74</v>
      </c>
      <c r="B474" s="18" t="s">
        <v>1074</v>
      </c>
      <c r="C474" s="19">
        <f t="shared" si="77"/>
        <v>8387220.4800000004</v>
      </c>
      <c r="D474" s="19">
        <f t="shared" si="78"/>
        <v>0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20">
        <v>0</v>
      </c>
      <c r="K474" s="19">
        <v>0</v>
      </c>
      <c r="L474" s="19">
        <v>0</v>
      </c>
      <c r="M474" s="19">
        <v>0</v>
      </c>
      <c r="N474" s="19">
        <v>7830009.6000000006</v>
      </c>
      <c r="O474" s="19">
        <v>0</v>
      </c>
      <c r="P474" s="19">
        <v>557210.88</v>
      </c>
      <c r="Q474" s="19">
        <v>0</v>
      </c>
      <c r="R474" s="19">
        <v>0</v>
      </c>
      <c r="S474" s="19">
        <v>0</v>
      </c>
      <c r="T474" s="19">
        <v>0</v>
      </c>
    </row>
    <row r="475" spans="1:20" ht="23.25" customHeight="1" x14ac:dyDescent="0.25">
      <c r="A475" s="35">
        <v>75</v>
      </c>
      <c r="B475" s="18" t="s">
        <v>526</v>
      </c>
      <c r="C475" s="19">
        <f t="shared" si="77"/>
        <v>1791144.6</v>
      </c>
      <c r="D475" s="19">
        <f t="shared" si="78"/>
        <v>0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20">
        <v>0</v>
      </c>
      <c r="K475" s="19">
        <v>0</v>
      </c>
      <c r="L475" s="19">
        <v>0</v>
      </c>
      <c r="M475" s="19">
        <v>0</v>
      </c>
      <c r="N475" s="19">
        <v>1791144.6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</row>
    <row r="476" spans="1:20" ht="23.25" customHeight="1" x14ac:dyDescent="0.25">
      <c r="A476" s="35">
        <v>76</v>
      </c>
      <c r="B476" s="18" t="s">
        <v>1075</v>
      </c>
      <c r="C476" s="19">
        <f t="shared" si="77"/>
        <v>7727125.716</v>
      </c>
      <c r="D476" s="19">
        <f t="shared" si="78"/>
        <v>0</v>
      </c>
      <c r="E476" s="19">
        <v>0</v>
      </c>
      <c r="F476" s="19">
        <v>0</v>
      </c>
      <c r="G476" s="19">
        <v>0</v>
      </c>
      <c r="H476" s="19">
        <v>0</v>
      </c>
      <c r="I476" s="19">
        <v>0</v>
      </c>
      <c r="J476" s="20">
        <v>0</v>
      </c>
      <c r="K476" s="19">
        <v>0</v>
      </c>
      <c r="L476" s="19">
        <v>0</v>
      </c>
      <c r="M476" s="19">
        <v>0</v>
      </c>
      <c r="N476" s="19">
        <v>7213768.6950000003</v>
      </c>
      <c r="O476" s="19">
        <v>0</v>
      </c>
      <c r="P476" s="19">
        <v>513357.02100000007</v>
      </c>
      <c r="Q476" s="19">
        <v>0</v>
      </c>
      <c r="R476" s="19">
        <v>0</v>
      </c>
      <c r="S476" s="19">
        <v>0</v>
      </c>
      <c r="T476" s="19">
        <v>0</v>
      </c>
    </row>
    <row r="477" spans="1:20" ht="23.25" customHeight="1" x14ac:dyDescent="0.25">
      <c r="A477" s="35">
        <v>77</v>
      </c>
      <c r="B477" s="18" t="s">
        <v>1076</v>
      </c>
      <c r="C477" s="19">
        <f t="shared" si="77"/>
        <v>16589459.879999997</v>
      </c>
      <c r="D477" s="19">
        <f t="shared" si="78"/>
        <v>7064950.5359999994</v>
      </c>
      <c r="E477" s="19">
        <v>0</v>
      </c>
      <c r="F477" s="19">
        <v>5770363.1999999993</v>
      </c>
      <c r="G477" s="19">
        <v>0</v>
      </c>
      <c r="H477" s="19">
        <v>0</v>
      </c>
      <c r="I477" s="19">
        <v>1294587.3359999999</v>
      </c>
      <c r="J477" s="20">
        <v>0</v>
      </c>
      <c r="K477" s="19">
        <v>0</v>
      </c>
      <c r="L477" s="19">
        <v>0</v>
      </c>
      <c r="M477" s="19">
        <v>0</v>
      </c>
      <c r="N477" s="19">
        <v>8891741.879999999</v>
      </c>
      <c r="O477" s="19">
        <v>0</v>
      </c>
      <c r="P477" s="19">
        <v>632767.46400000004</v>
      </c>
      <c r="Q477" s="19">
        <v>0</v>
      </c>
      <c r="R477" s="19">
        <v>0</v>
      </c>
      <c r="S477" s="19">
        <v>0</v>
      </c>
      <c r="T477" s="19">
        <v>0</v>
      </c>
    </row>
    <row r="478" spans="1:20" ht="23.25" customHeight="1" x14ac:dyDescent="0.25">
      <c r="A478" s="35">
        <v>78</v>
      </c>
      <c r="B478" s="18" t="s">
        <v>1077</v>
      </c>
      <c r="C478" s="19">
        <f t="shared" si="77"/>
        <v>17568383.775000002</v>
      </c>
      <c r="D478" s="19">
        <f t="shared" si="78"/>
        <v>4602663.9630000005</v>
      </c>
      <c r="E478" s="19">
        <v>3304098.6</v>
      </c>
      <c r="F478" s="19">
        <v>0</v>
      </c>
      <c r="G478" s="19">
        <v>0</v>
      </c>
      <c r="H478" s="19">
        <v>1298565.3630000001</v>
      </c>
      <c r="I478" s="19">
        <v>0</v>
      </c>
      <c r="J478" s="20">
        <v>0</v>
      </c>
      <c r="K478" s="19">
        <v>0</v>
      </c>
      <c r="L478" s="19">
        <v>0</v>
      </c>
      <c r="M478" s="19">
        <v>0</v>
      </c>
      <c r="N478" s="19">
        <v>12104333.115000002</v>
      </c>
      <c r="O478" s="19">
        <v>0</v>
      </c>
      <c r="P478" s="19">
        <v>861386.69700000016</v>
      </c>
      <c r="Q478" s="19">
        <v>0</v>
      </c>
      <c r="R478" s="19">
        <v>0</v>
      </c>
      <c r="S478" s="19">
        <v>0</v>
      </c>
      <c r="T478" s="19">
        <v>0</v>
      </c>
    </row>
    <row r="479" spans="1:20" ht="23.25" customHeight="1" x14ac:dyDescent="0.25">
      <c r="A479" s="35">
        <v>79</v>
      </c>
      <c r="B479" s="18" t="s">
        <v>95</v>
      </c>
      <c r="C479" s="19">
        <f t="shared" si="77"/>
        <v>8484381.5999999996</v>
      </c>
      <c r="D479" s="19">
        <f t="shared" si="78"/>
        <v>0</v>
      </c>
      <c r="E479" s="19">
        <v>0</v>
      </c>
      <c r="F479" s="19">
        <v>0</v>
      </c>
      <c r="G479" s="19">
        <v>0</v>
      </c>
      <c r="H479" s="19">
        <v>0</v>
      </c>
      <c r="I479" s="19">
        <v>0</v>
      </c>
      <c r="J479" s="20">
        <v>0</v>
      </c>
      <c r="K479" s="19">
        <v>0</v>
      </c>
      <c r="L479" s="19">
        <v>8484381.5999999996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  <c r="S479" s="19">
        <v>0</v>
      </c>
      <c r="T479" s="19">
        <v>0</v>
      </c>
    </row>
    <row r="480" spans="1:20" ht="23.25" customHeight="1" x14ac:dyDescent="0.25">
      <c r="A480" s="35">
        <v>80</v>
      </c>
      <c r="B480" s="18" t="s">
        <v>1078</v>
      </c>
      <c r="C480" s="19">
        <f t="shared" si="77"/>
        <v>26565702.489999998</v>
      </c>
      <c r="D480" s="19">
        <f t="shared" si="78"/>
        <v>0</v>
      </c>
      <c r="E480" s="19">
        <v>0</v>
      </c>
      <c r="F480" s="19">
        <v>0</v>
      </c>
      <c r="G480" s="19">
        <v>0</v>
      </c>
      <c r="H480" s="19">
        <v>0</v>
      </c>
      <c r="I480" s="19">
        <v>0</v>
      </c>
      <c r="J480" s="20">
        <v>6</v>
      </c>
      <c r="K480" s="19">
        <v>24007770.719999999</v>
      </c>
      <c r="L480" s="19">
        <v>0</v>
      </c>
      <c r="M480" s="19">
        <v>0</v>
      </c>
      <c r="N480" s="19">
        <v>0</v>
      </c>
      <c r="O480" s="19">
        <v>0</v>
      </c>
      <c r="P480" s="19">
        <v>2557931.77</v>
      </c>
      <c r="Q480" s="19">
        <v>0</v>
      </c>
      <c r="R480" s="19">
        <v>0</v>
      </c>
      <c r="S480" s="19">
        <v>0</v>
      </c>
      <c r="T480" s="19">
        <v>0</v>
      </c>
    </row>
    <row r="481" spans="1:20" ht="23.25" customHeight="1" x14ac:dyDescent="0.25">
      <c r="A481" s="35">
        <v>81</v>
      </c>
      <c r="B481" s="18" t="s">
        <v>135</v>
      </c>
      <c r="C481" s="19">
        <f t="shared" si="77"/>
        <v>3489342.5700000003</v>
      </c>
      <c r="D481" s="19">
        <f t="shared" si="78"/>
        <v>0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20">
        <v>0</v>
      </c>
      <c r="K481" s="19">
        <v>0</v>
      </c>
      <c r="L481" s="19">
        <v>0</v>
      </c>
      <c r="M481" s="19">
        <v>0</v>
      </c>
      <c r="N481" s="19">
        <v>3489342.5700000003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v>0</v>
      </c>
    </row>
    <row r="482" spans="1:20" s="9" customFormat="1" ht="25.5" customHeight="1" x14ac:dyDescent="0.25">
      <c r="A482" s="45" t="s">
        <v>481</v>
      </c>
      <c r="B482" s="45"/>
      <c r="C482" s="16">
        <f>SUM(C483:C484)</f>
        <v>1674043.2593999999</v>
      </c>
      <c r="D482" s="16">
        <f t="shared" ref="D482:S482" si="79">SUM(D483:D484)</f>
        <v>877351.43519999995</v>
      </c>
      <c r="E482" s="16">
        <f t="shared" si="79"/>
        <v>0</v>
      </c>
      <c r="F482" s="16">
        <f t="shared" si="79"/>
        <v>0</v>
      </c>
      <c r="G482" s="16">
        <f t="shared" si="79"/>
        <v>0</v>
      </c>
      <c r="H482" s="16">
        <f t="shared" si="79"/>
        <v>366498.7524</v>
      </c>
      <c r="I482" s="16">
        <f t="shared" si="79"/>
        <v>510852.68280000001</v>
      </c>
      <c r="J482" s="17">
        <f t="shared" si="79"/>
        <v>0</v>
      </c>
      <c r="K482" s="16">
        <f t="shared" si="79"/>
        <v>0</v>
      </c>
      <c r="L482" s="16">
        <f t="shared" si="79"/>
        <v>0</v>
      </c>
      <c r="M482" s="16">
        <f t="shared" si="79"/>
        <v>648582.67619999999</v>
      </c>
      <c r="N482" s="16">
        <f t="shared" si="79"/>
        <v>0</v>
      </c>
      <c r="O482" s="16">
        <f t="shared" si="79"/>
        <v>0</v>
      </c>
      <c r="P482" s="16">
        <f t="shared" si="79"/>
        <v>148109.14800000002</v>
      </c>
      <c r="Q482" s="16">
        <f t="shared" si="79"/>
        <v>0</v>
      </c>
      <c r="R482" s="16">
        <f t="shared" si="79"/>
        <v>0</v>
      </c>
      <c r="S482" s="16">
        <f t="shared" si="79"/>
        <v>0</v>
      </c>
      <c r="T482" s="16">
        <f>SUM(T483:T484)</f>
        <v>0</v>
      </c>
    </row>
    <row r="483" spans="1:20" ht="22.5" customHeight="1" x14ac:dyDescent="0.25">
      <c r="A483" s="35">
        <v>1</v>
      </c>
      <c r="B483" s="18" t="s">
        <v>1109</v>
      </c>
      <c r="C483" s="19">
        <f>D483+K483+L483+M483+N483+O483+P483+Q483+R483+S483+T483</f>
        <v>776450.98800000001</v>
      </c>
      <c r="D483" s="19">
        <f>SUM(E483:I483)</f>
        <v>0</v>
      </c>
      <c r="E483" s="19">
        <v>0</v>
      </c>
      <c r="F483" s="19">
        <v>0</v>
      </c>
      <c r="G483" s="19">
        <v>0</v>
      </c>
      <c r="H483" s="19">
        <v>0</v>
      </c>
      <c r="I483" s="19">
        <v>0</v>
      </c>
      <c r="J483" s="20">
        <v>0</v>
      </c>
      <c r="K483" s="19">
        <v>0</v>
      </c>
      <c r="L483" s="19">
        <v>0</v>
      </c>
      <c r="M483" s="19">
        <v>628341.84</v>
      </c>
      <c r="N483" s="19">
        <v>0</v>
      </c>
      <c r="O483" s="19">
        <v>0</v>
      </c>
      <c r="P483" s="19">
        <v>148109.14800000002</v>
      </c>
      <c r="Q483" s="19">
        <v>0</v>
      </c>
      <c r="R483" s="19">
        <v>0</v>
      </c>
      <c r="S483" s="19">
        <v>0</v>
      </c>
      <c r="T483" s="19">
        <v>0</v>
      </c>
    </row>
    <row r="484" spans="1:20" ht="24.6" customHeight="1" x14ac:dyDescent="0.25">
      <c r="A484" s="35">
        <v>2</v>
      </c>
      <c r="B484" s="18" t="s">
        <v>63</v>
      </c>
      <c r="C484" s="19">
        <f>D484+K484+L484+M484+N484+O484+P484+Q484+R484+S484+T484</f>
        <v>897592.27139999997</v>
      </c>
      <c r="D484" s="19">
        <f>SUM(E484:I484)</f>
        <v>877351.43519999995</v>
      </c>
      <c r="E484" s="19">
        <v>0</v>
      </c>
      <c r="F484" s="19">
        <v>0</v>
      </c>
      <c r="G484" s="19">
        <v>0</v>
      </c>
      <c r="H484" s="19">
        <v>366498.7524</v>
      </c>
      <c r="I484" s="19">
        <v>510852.68280000001</v>
      </c>
      <c r="J484" s="20">
        <v>0</v>
      </c>
      <c r="K484" s="19">
        <v>0</v>
      </c>
      <c r="L484" s="19">
        <v>0</v>
      </c>
      <c r="M484" s="19">
        <v>20240.836200000002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  <c r="S484" s="19">
        <v>0</v>
      </c>
      <c r="T484" s="19">
        <v>0</v>
      </c>
    </row>
    <row r="485" spans="1:20" s="9" customFormat="1" ht="22.5" customHeight="1" x14ac:dyDescent="0.25">
      <c r="A485" s="45" t="s">
        <v>1246</v>
      </c>
      <c r="B485" s="45"/>
      <c r="C485" s="16">
        <f>SUM(C486:C488)</f>
        <v>9877299.0298999995</v>
      </c>
      <c r="D485" s="16">
        <f t="shared" ref="D485:T485" si="80">SUM(D486:D488)</f>
        <v>4388529.5109000001</v>
      </c>
      <c r="E485" s="16">
        <f t="shared" si="80"/>
        <v>784525.27770000009</v>
      </c>
      <c r="F485" s="16">
        <f t="shared" si="80"/>
        <v>2173690.2275999999</v>
      </c>
      <c r="G485" s="16">
        <f t="shared" si="80"/>
        <v>0</v>
      </c>
      <c r="H485" s="16">
        <f t="shared" si="80"/>
        <v>597489.53220000002</v>
      </c>
      <c r="I485" s="16">
        <f t="shared" si="80"/>
        <v>832824.47340000002</v>
      </c>
      <c r="J485" s="17">
        <f t="shared" si="80"/>
        <v>0</v>
      </c>
      <c r="K485" s="16">
        <f t="shared" si="80"/>
        <v>0</v>
      </c>
      <c r="L485" s="16">
        <f t="shared" si="80"/>
        <v>4550828.28</v>
      </c>
      <c r="M485" s="16">
        <f t="shared" si="80"/>
        <v>0</v>
      </c>
      <c r="N485" s="16">
        <f t="shared" si="80"/>
        <v>0</v>
      </c>
      <c r="O485" s="16">
        <f t="shared" si="80"/>
        <v>0</v>
      </c>
      <c r="P485" s="16">
        <f t="shared" si="80"/>
        <v>937941.23900000006</v>
      </c>
      <c r="Q485" s="16">
        <f t="shared" si="80"/>
        <v>0</v>
      </c>
      <c r="R485" s="16">
        <f t="shared" si="80"/>
        <v>0</v>
      </c>
      <c r="S485" s="16">
        <f t="shared" si="80"/>
        <v>0</v>
      </c>
      <c r="T485" s="16">
        <f t="shared" si="80"/>
        <v>0</v>
      </c>
    </row>
    <row r="486" spans="1:20" ht="22.5" customHeight="1" x14ac:dyDescent="0.25">
      <c r="A486" s="35">
        <v>1</v>
      </c>
      <c r="B486" s="18" t="s">
        <v>1079</v>
      </c>
      <c r="C486" s="19">
        <f>D486+K486+L486+M486+N486+O486+P486+Q486+R486+S486+T486</f>
        <v>4865245.96</v>
      </c>
      <c r="D486" s="19">
        <f>SUM(E486:I486)</f>
        <v>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20">
        <v>0</v>
      </c>
      <c r="K486" s="19">
        <v>0</v>
      </c>
      <c r="L486" s="19">
        <v>4550828.28</v>
      </c>
      <c r="M486" s="19">
        <v>0</v>
      </c>
      <c r="N486" s="19">
        <v>0</v>
      </c>
      <c r="O486" s="19">
        <v>0</v>
      </c>
      <c r="P486" s="19">
        <v>314417.68</v>
      </c>
      <c r="Q486" s="19">
        <v>0</v>
      </c>
      <c r="R486" s="19">
        <v>0</v>
      </c>
      <c r="S486" s="19">
        <v>0</v>
      </c>
      <c r="T486" s="19">
        <v>0</v>
      </c>
    </row>
    <row r="487" spans="1:20" ht="22.5" customHeight="1" x14ac:dyDescent="0.25">
      <c r="A487" s="35">
        <v>2</v>
      </c>
      <c r="B487" s="18" t="s">
        <v>1080</v>
      </c>
      <c r="C487" s="19">
        <f>D487+K487+L487+M487+N487+O487+P487+Q487+R487+S487+T487</f>
        <v>233495.55900000001</v>
      </c>
      <c r="D487" s="19">
        <f>SUM(E487:I487)</f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20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233495.55900000001</v>
      </c>
      <c r="Q487" s="19">
        <v>0</v>
      </c>
      <c r="R487" s="19">
        <v>0</v>
      </c>
      <c r="S487" s="19">
        <v>0</v>
      </c>
      <c r="T487" s="19">
        <v>0</v>
      </c>
    </row>
    <row r="488" spans="1:20" ht="24.75" customHeight="1" x14ac:dyDescent="0.25">
      <c r="A488" s="35">
        <v>3</v>
      </c>
      <c r="B488" s="18" t="s">
        <v>1081</v>
      </c>
      <c r="C488" s="19">
        <f>D488+K488+L488+M488+N488+O488+P488+Q488+R488+S488+T488</f>
        <v>4778557.5109000001</v>
      </c>
      <c r="D488" s="19">
        <f>SUM(E488:I488)</f>
        <v>4388529.5109000001</v>
      </c>
      <c r="E488" s="19">
        <v>784525.27770000009</v>
      </c>
      <c r="F488" s="19">
        <v>2173690.2275999999</v>
      </c>
      <c r="G488" s="19">
        <v>0</v>
      </c>
      <c r="H488" s="19">
        <v>597489.53220000002</v>
      </c>
      <c r="I488" s="19">
        <v>832824.47340000002</v>
      </c>
      <c r="J488" s="20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390028</v>
      </c>
      <c r="Q488" s="19">
        <v>0</v>
      </c>
      <c r="R488" s="19">
        <v>0</v>
      </c>
      <c r="S488" s="19">
        <v>0</v>
      </c>
      <c r="T488" s="19">
        <v>0</v>
      </c>
    </row>
    <row r="489" spans="1:20" s="9" customFormat="1" ht="24" customHeight="1" x14ac:dyDescent="0.25">
      <c r="A489" s="45" t="s">
        <v>737</v>
      </c>
      <c r="B489" s="45"/>
      <c r="C489" s="16">
        <f>C490</f>
        <v>1021646.4</v>
      </c>
      <c r="D489" s="16">
        <f t="shared" ref="D489:T489" si="81">D490</f>
        <v>0</v>
      </c>
      <c r="E489" s="16">
        <f t="shared" si="81"/>
        <v>0</v>
      </c>
      <c r="F489" s="16">
        <f t="shared" si="81"/>
        <v>0</v>
      </c>
      <c r="G489" s="16">
        <f t="shared" si="81"/>
        <v>0</v>
      </c>
      <c r="H489" s="16">
        <f t="shared" si="81"/>
        <v>0</v>
      </c>
      <c r="I489" s="16">
        <f t="shared" si="81"/>
        <v>0</v>
      </c>
      <c r="J489" s="17">
        <f t="shared" si="81"/>
        <v>0</v>
      </c>
      <c r="K489" s="16">
        <f t="shared" si="81"/>
        <v>0</v>
      </c>
      <c r="L489" s="16">
        <f t="shared" si="81"/>
        <v>0</v>
      </c>
      <c r="M489" s="16">
        <f t="shared" si="81"/>
        <v>0</v>
      </c>
      <c r="N489" s="16">
        <f t="shared" si="81"/>
        <v>1021646.4</v>
      </c>
      <c r="O489" s="16">
        <f t="shared" si="81"/>
        <v>0</v>
      </c>
      <c r="P489" s="16">
        <f t="shared" si="81"/>
        <v>0</v>
      </c>
      <c r="Q489" s="16">
        <f t="shared" si="81"/>
        <v>0</v>
      </c>
      <c r="R489" s="16">
        <f t="shared" si="81"/>
        <v>0</v>
      </c>
      <c r="S489" s="16">
        <f t="shared" si="81"/>
        <v>0</v>
      </c>
      <c r="T489" s="16">
        <f t="shared" si="81"/>
        <v>0</v>
      </c>
    </row>
    <row r="490" spans="1:20" ht="24" customHeight="1" x14ac:dyDescent="0.25">
      <c r="A490" s="35">
        <v>1</v>
      </c>
      <c r="B490" s="18" t="s">
        <v>736</v>
      </c>
      <c r="C490" s="19">
        <f>D490+K490+L490+M490+N490+O490+P490+Q490+R490+S490+T490</f>
        <v>1021646.4</v>
      </c>
      <c r="D490" s="19">
        <f>SUM(E490:I490)</f>
        <v>0</v>
      </c>
      <c r="E490" s="19">
        <v>0</v>
      </c>
      <c r="F490" s="19">
        <v>0</v>
      </c>
      <c r="G490" s="19">
        <v>0</v>
      </c>
      <c r="H490" s="19">
        <v>0</v>
      </c>
      <c r="I490" s="19">
        <v>0</v>
      </c>
      <c r="J490" s="20">
        <v>0</v>
      </c>
      <c r="K490" s="19">
        <v>0</v>
      </c>
      <c r="L490" s="19">
        <v>0</v>
      </c>
      <c r="M490" s="19">
        <v>0</v>
      </c>
      <c r="N490" s="19">
        <v>1021646.4</v>
      </c>
      <c r="O490" s="19">
        <v>0</v>
      </c>
      <c r="P490" s="19">
        <v>0</v>
      </c>
      <c r="Q490" s="19">
        <v>0</v>
      </c>
      <c r="R490" s="19">
        <v>0</v>
      </c>
      <c r="S490" s="19">
        <v>0</v>
      </c>
      <c r="T490" s="19">
        <v>0</v>
      </c>
    </row>
    <row r="491" spans="1:20" s="9" customFormat="1" ht="23.25" customHeight="1" x14ac:dyDescent="0.25">
      <c r="A491" s="45" t="s">
        <v>1250</v>
      </c>
      <c r="B491" s="45"/>
      <c r="C491" s="16">
        <f>SUM(C492:C495)</f>
        <v>19678952.91</v>
      </c>
      <c r="D491" s="16">
        <f t="shared" ref="D491:T491" si="82">SUM(D492:D495)</f>
        <v>5776291.2000000002</v>
      </c>
      <c r="E491" s="16">
        <f t="shared" si="82"/>
        <v>0</v>
      </c>
      <c r="F491" s="16">
        <f t="shared" si="82"/>
        <v>4889324.4000000004</v>
      </c>
      <c r="G491" s="16">
        <f t="shared" si="82"/>
        <v>537254.40000000002</v>
      </c>
      <c r="H491" s="16">
        <f t="shared" si="82"/>
        <v>131450.4</v>
      </c>
      <c r="I491" s="16">
        <f t="shared" si="82"/>
        <v>218262</v>
      </c>
      <c r="J491" s="17">
        <f t="shared" si="82"/>
        <v>0</v>
      </c>
      <c r="K491" s="16">
        <f t="shared" si="82"/>
        <v>0</v>
      </c>
      <c r="L491" s="16">
        <f t="shared" si="82"/>
        <v>12926734</v>
      </c>
      <c r="M491" s="16">
        <f t="shared" si="82"/>
        <v>0</v>
      </c>
      <c r="N491" s="16">
        <f t="shared" si="82"/>
        <v>0</v>
      </c>
      <c r="O491" s="16">
        <f t="shared" si="82"/>
        <v>0</v>
      </c>
      <c r="P491" s="16">
        <f t="shared" si="82"/>
        <v>975927.71</v>
      </c>
      <c r="Q491" s="16">
        <f t="shared" si="82"/>
        <v>0</v>
      </c>
      <c r="R491" s="16">
        <f t="shared" si="82"/>
        <v>0</v>
      </c>
      <c r="S491" s="16">
        <f t="shared" si="82"/>
        <v>0</v>
      </c>
      <c r="T491" s="16">
        <f t="shared" si="82"/>
        <v>0</v>
      </c>
    </row>
    <row r="492" spans="1:20" ht="23.25" customHeight="1" x14ac:dyDescent="0.25">
      <c r="A492" s="35">
        <v>1</v>
      </c>
      <c r="B492" s="18" t="s">
        <v>1087</v>
      </c>
      <c r="C492" s="19">
        <f>D492+K492+L492+M492+N492+O492+P492+Q492+R492+S492+T492</f>
        <v>13902661.710000001</v>
      </c>
      <c r="D492" s="19">
        <f>SUM(E492:I492)</f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20">
        <v>0</v>
      </c>
      <c r="K492" s="19">
        <v>0</v>
      </c>
      <c r="L492" s="19">
        <v>12926734</v>
      </c>
      <c r="M492" s="19">
        <v>0</v>
      </c>
      <c r="N492" s="19">
        <v>0</v>
      </c>
      <c r="O492" s="19">
        <v>0</v>
      </c>
      <c r="P492" s="19">
        <v>975927.71</v>
      </c>
      <c r="Q492" s="19">
        <v>0</v>
      </c>
      <c r="R492" s="19">
        <v>0</v>
      </c>
      <c r="S492" s="19">
        <v>0</v>
      </c>
      <c r="T492" s="19">
        <v>0</v>
      </c>
    </row>
    <row r="493" spans="1:20" ht="23.25" customHeight="1" x14ac:dyDescent="0.25">
      <c r="A493" s="35">
        <v>2</v>
      </c>
      <c r="B493" s="18" t="s">
        <v>993</v>
      </c>
      <c r="C493" s="19">
        <f>D493+K493+L493+M493+N493+O493+P493+Q493+R493+S493+T493</f>
        <v>2420082</v>
      </c>
      <c r="D493" s="19">
        <f>SUM(E493:I493)</f>
        <v>2420082</v>
      </c>
      <c r="E493" s="19">
        <v>0</v>
      </c>
      <c r="F493" s="19">
        <v>1533115.2</v>
      </c>
      <c r="G493" s="19">
        <v>537254.40000000002</v>
      </c>
      <c r="H493" s="19">
        <v>131450.4</v>
      </c>
      <c r="I493" s="19">
        <v>218262</v>
      </c>
      <c r="J493" s="20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  <c r="S493" s="19">
        <v>0</v>
      </c>
      <c r="T493" s="19">
        <v>0</v>
      </c>
    </row>
    <row r="494" spans="1:20" ht="23.25" customHeight="1" x14ac:dyDescent="0.25">
      <c r="A494" s="35">
        <v>3</v>
      </c>
      <c r="B494" s="18" t="s">
        <v>493</v>
      </c>
      <c r="C494" s="19">
        <f>D494+K494+L494+M494+N494+O494+P494+Q494+R494+S494+T494</f>
        <v>1285513.2</v>
      </c>
      <c r="D494" s="19">
        <f>SUM(E494:I494)</f>
        <v>1285513.2</v>
      </c>
      <c r="E494" s="19">
        <v>0</v>
      </c>
      <c r="F494" s="19">
        <v>1285513.2</v>
      </c>
      <c r="G494" s="19">
        <v>0</v>
      </c>
      <c r="H494" s="19">
        <v>0</v>
      </c>
      <c r="I494" s="19">
        <v>0</v>
      </c>
      <c r="J494" s="20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0</v>
      </c>
      <c r="T494" s="19">
        <v>0</v>
      </c>
    </row>
    <row r="495" spans="1:20" ht="23.25" customHeight="1" x14ac:dyDescent="0.25">
      <c r="A495" s="35">
        <v>4</v>
      </c>
      <c r="B495" s="18" t="s">
        <v>494</v>
      </c>
      <c r="C495" s="19">
        <f>D495+K495+L495+M495+N495+O495+P495+Q495+R495+S495+T495</f>
        <v>2070696</v>
      </c>
      <c r="D495" s="19">
        <f>SUM(E495:I495)</f>
        <v>2070696</v>
      </c>
      <c r="E495" s="19">
        <v>0</v>
      </c>
      <c r="F495" s="19">
        <v>2070696</v>
      </c>
      <c r="G495" s="19">
        <v>0</v>
      </c>
      <c r="H495" s="19">
        <v>0</v>
      </c>
      <c r="I495" s="19">
        <v>0</v>
      </c>
      <c r="J495" s="20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</row>
    <row r="496" spans="1:20" s="9" customFormat="1" ht="23.25" customHeight="1" x14ac:dyDescent="0.25">
      <c r="A496" s="45" t="s">
        <v>483</v>
      </c>
      <c r="B496" s="45"/>
      <c r="C496" s="16">
        <f>SUM(C497:C503)</f>
        <v>14668120.177999999</v>
      </c>
      <c r="D496" s="16">
        <f t="shared" ref="D496:T496" si="83">SUM(D497:D503)</f>
        <v>11085448.355</v>
      </c>
      <c r="E496" s="16">
        <f t="shared" si="83"/>
        <v>1109107.8849999998</v>
      </c>
      <c r="F496" s="16">
        <f t="shared" si="83"/>
        <v>6357626.54</v>
      </c>
      <c r="G496" s="16">
        <f t="shared" si="83"/>
        <v>1982336.1459999997</v>
      </c>
      <c r="H496" s="16">
        <f t="shared" si="83"/>
        <v>1186842.477</v>
      </c>
      <c r="I496" s="16">
        <f t="shared" si="83"/>
        <v>449535.30699999997</v>
      </c>
      <c r="J496" s="17">
        <f t="shared" si="83"/>
        <v>0</v>
      </c>
      <c r="K496" s="16">
        <f t="shared" si="83"/>
        <v>0</v>
      </c>
      <c r="L496" s="16">
        <f t="shared" si="83"/>
        <v>1680855.2549999999</v>
      </c>
      <c r="M496" s="16">
        <f t="shared" si="83"/>
        <v>0</v>
      </c>
      <c r="N496" s="16">
        <f t="shared" si="83"/>
        <v>1565961.0749999997</v>
      </c>
      <c r="O496" s="16">
        <f t="shared" si="83"/>
        <v>0</v>
      </c>
      <c r="P496" s="16">
        <f t="shared" si="83"/>
        <v>335855.49299999996</v>
      </c>
      <c r="Q496" s="16">
        <f t="shared" si="83"/>
        <v>0</v>
      </c>
      <c r="R496" s="16">
        <f t="shared" si="83"/>
        <v>0</v>
      </c>
      <c r="S496" s="16">
        <f t="shared" si="83"/>
        <v>0</v>
      </c>
      <c r="T496" s="16">
        <f t="shared" si="83"/>
        <v>0</v>
      </c>
    </row>
    <row r="497" spans="1:20" ht="23.25" customHeight="1" x14ac:dyDescent="0.25">
      <c r="A497" s="35">
        <v>1</v>
      </c>
      <c r="B497" s="18" t="s">
        <v>549</v>
      </c>
      <c r="C497" s="19">
        <f>D497+K497+L497+M497+N497+O497+P497+Q497+R497+S497+T497</f>
        <v>2118873</v>
      </c>
      <c r="D497" s="19">
        <f>SUM(E497:I497)</f>
        <v>2118873</v>
      </c>
      <c r="E497" s="19">
        <v>0</v>
      </c>
      <c r="F497" s="19">
        <v>2118873</v>
      </c>
      <c r="G497" s="19">
        <v>0</v>
      </c>
      <c r="H497" s="19">
        <v>0</v>
      </c>
      <c r="I497" s="19">
        <v>0</v>
      </c>
      <c r="J497" s="20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  <c r="S497" s="19">
        <v>0</v>
      </c>
      <c r="T497" s="19">
        <v>0</v>
      </c>
    </row>
    <row r="498" spans="1:20" ht="24" customHeight="1" x14ac:dyDescent="0.25">
      <c r="A498" s="35">
        <v>2</v>
      </c>
      <c r="B498" s="18" t="s">
        <v>1088</v>
      </c>
      <c r="C498" s="19">
        <f t="shared" ref="C498:C503" si="84">D498+K498+L498+M498+N498+O498+P498+Q498+R498+S498+T498</f>
        <v>2536531.673</v>
      </c>
      <c r="D498" s="19">
        <f t="shared" ref="D498:D503" si="85">SUM(E498:I498)</f>
        <v>2316808.13</v>
      </c>
      <c r="E498" s="19">
        <v>842813.39999999991</v>
      </c>
      <c r="F498" s="19">
        <v>0</v>
      </c>
      <c r="G498" s="19">
        <v>693219.82599999988</v>
      </c>
      <c r="H498" s="19">
        <v>331239.59699999995</v>
      </c>
      <c r="I498" s="19">
        <v>449535.30699999997</v>
      </c>
      <c r="J498" s="20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219723.54299999998</v>
      </c>
      <c r="Q498" s="19">
        <v>0</v>
      </c>
      <c r="R498" s="19">
        <v>0</v>
      </c>
      <c r="S498" s="19">
        <v>0</v>
      </c>
      <c r="T498" s="19">
        <v>0</v>
      </c>
    </row>
    <row r="499" spans="1:20" ht="21.75" customHeight="1" x14ac:dyDescent="0.25">
      <c r="A499" s="35">
        <v>3</v>
      </c>
      <c r="B499" s="18" t="s">
        <v>550</v>
      </c>
      <c r="C499" s="19">
        <f t="shared" si="84"/>
        <v>2155383</v>
      </c>
      <c r="D499" s="19">
        <f t="shared" si="85"/>
        <v>2155383</v>
      </c>
      <c r="E499" s="19">
        <v>0</v>
      </c>
      <c r="F499" s="19">
        <v>2155383</v>
      </c>
      <c r="G499" s="19">
        <v>0</v>
      </c>
      <c r="H499" s="19">
        <v>0</v>
      </c>
      <c r="I499" s="19">
        <v>0</v>
      </c>
      <c r="J499" s="20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  <c r="S499" s="19">
        <v>0</v>
      </c>
      <c r="T499" s="19">
        <v>0</v>
      </c>
    </row>
    <row r="500" spans="1:20" ht="22.5" customHeight="1" x14ac:dyDescent="0.25">
      <c r="A500" s="35">
        <v>4</v>
      </c>
      <c r="B500" s="18" t="s">
        <v>191</v>
      </c>
      <c r="C500" s="19">
        <f t="shared" si="84"/>
        <v>321644.36000000004</v>
      </c>
      <c r="D500" s="19">
        <f t="shared" si="85"/>
        <v>321644.36000000004</v>
      </c>
      <c r="E500" s="19">
        <v>0</v>
      </c>
      <c r="F500" s="19">
        <v>0</v>
      </c>
      <c r="G500" s="19">
        <v>321644.36000000004</v>
      </c>
      <c r="H500" s="19">
        <v>0</v>
      </c>
      <c r="I500" s="19">
        <v>0</v>
      </c>
      <c r="J500" s="20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</row>
    <row r="501" spans="1:20" ht="22.5" customHeight="1" x14ac:dyDescent="0.25">
      <c r="A501" s="35">
        <v>5</v>
      </c>
      <c r="B501" s="18" t="s">
        <v>192</v>
      </c>
      <c r="C501" s="19">
        <f t="shared" si="84"/>
        <v>320692.27999999997</v>
      </c>
      <c r="D501" s="19">
        <f t="shared" si="85"/>
        <v>320692.27999999997</v>
      </c>
      <c r="E501" s="19">
        <v>0</v>
      </c>
      <c r="F501" s="19">
        <v>0</v>
      </c>
      <c r="G501" s="19">
        <v>320692.27999999997</v>
      </c>
      <c r="H501" s="19">
        <v>0</v>
      </c>
      <c r="I501" s="19">
        <v>0</v>
      </c>
      <c r="J501" s="20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9">
        <v>0</v>
      </c>
      <c r="T501" s="19">
        <v>0</v>
      </c>
    </row>
    <row r="502" spans="1:20" ht="22.5" customHeight="1" x14ac:dyDescent="0.25">
      <c r="A502" s="35">
        <v>6</v>
      </c>
      <c r="B502" s="18" t="s">
        <v>1089</v>
      </c>
      <c r="C502" s="19">
        <f t="shared" si="84"/>
        <v>4890805.4549999991</v>
      </c>
      <c r="D502" s="19">
        <f t="shared" si="85"/>
        <v>1527857.1749999998</v>
      </c>
      <c r="E502" s="19">
        <v>266294.48499999999</v>
      </c>
      <c r="F502" s="19">
        <v>737824.17999999993</v>
      </c>
      <c r="G502" s="19">
        <v>320930.29999999993</v>
      </c>
      <c r="H502" s="19">
        <v>202808.20999999996</v>
      </c>
      <c r="I502" s="19">
        <v>0</v>
      </c>
      <c r="J502" s="20">
        <v>0</v>
      </c>
      <c r="K502" s="19">
        <v>0</v>
      </c>
      <c r="L502" s="19">
        <v>1680855.2549999999</v>
      </c>
      <c r="M502" s="19">
        <v>0</v>
      </c>
      <c r="N502" s="19">
        <v>1565961.0749999997</v>
      </c>
      <c r="O502" s="19">
        <v>0</v>
      </c>
      <c r="P502" s="19">
        <v>116131.95</v>
      </c>
      <c r="Q502" s="19">
        <v>0</v>
      </c>
      <c r="R502" s="19">
        <v>0</v>
      </c>
      <c r="S502" s="19">
        <v>0</v>
      </c>
      <c r="T502" s="19">
        <v>0</v>
      </c>
    </row>
    <row r="503" spans="1:20" ht="22.5" customHeight="1" x14ac:dyDescent="0.25">
      <c r="A503" s="35">
        <v>7</v>
      </c>
      <c r="B503" s="18" t="s">
        <v>783</v>
      </c>
      <c r="C503" s="19">
        <f t="shared" si="84"/>
        <v>2324190.41</v>
      </c>
      <c r="D503" s="19">
        <f t="shared" si="85"/>
        <v>2324190.41</v>
      </c>
      <c r="E503" s="19">
        <v>0</v>
      </c>
      <c r="F503" s="19">
        <v>1345546.36</v>
      </c>
      <c r="G503" s="19">
        <v>325849.37999999995</v>
      </c>
      <c r="H503" s="19">
        <v>652794.67000000004</v>
      </c>
      <c r="I503" s="19">
        <v>0</v>
      </c>
      <c r="J503" s="20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</row>
    <row r="504" spans="1:20" s="9" customFormat="1" ht="22.5" customHeight="1" x14ac:dyDescent="0.25">
      <c r="A504" s="45" t="s">
        <v>1248</v>
      </c>
      <c r="B504" s="45"/>
      <c r="C504" s="16">
        <f>SUM(C505:C506)</f>
        <v>834160.22199999995</v>
      </c>
      <c r="D504" s="16">
        <f t="shared" ref="D504:T504" si="86">SUM(D505:D506)</f>
        <v>813620.78199999989</v>
      </c>
      <c r="E504" s="16">
        <f t="shared" si="86"/>
        <v>488275.3</v>
      </c>
      <c r="F504" s="16">
        <f t="shared" si="86"/>
        <v>0</v>
      </c>
      <c r="G504" s="16">
        <f t="shared" si="86"/>
        <v>0</v>
      </c>
      <c r="H504" s="16">
        <f t="shared" si="86"/>
        <v>325345.48199999996</v>
      </c>
      <c r="I504" s="16">
        <f t="shared" si="86"/>
        <v>0</v>
      </c>
      <c r="J504" s="17">
        <f t="shared" si="86"/>
        <v>0</v>
      </c>
      <c r="K504" s="16">
        <f t="shared" si="86"/>
        <v>0</v>
      </c>
      <c r="L504" s="16">
        <f t="shared" si="86"/>
        <v>0</v>
      </c>
      <c r="M504" s="16">
        <f t="shared" si="86"/>
        <v>20539.439999999999</v>
      </c>
      <c r="N504" s="16">
        <f t="shared" si="86"/>
        <v>0</v>
      </c>
      <c r="O504" s="16">
        <f t="shared" si="86"/>
        <v>0</v>
      </c>
      <c r="P504" s="16">
        <f t="shared" si="86"/>
        <v>0</v>
      </c>
      <c r="Q504" s="16">
        <f t="shared" si="86"/>
        <v>0</v>
      </c>
      <c r="R504" s="16">
        <f t="shared" si="86"/>
        <v>0</v>
      </c>
      <c r="S504" s="16">
        <f t="shared" si="86"/>
        <v>0</v>
      </c>
      <c r="T504" s="16">
        <f t="shared" si="86"/>
        <v>0</v>
      </c>
    </row>
    <row r="505" spans="1:20" ht="22.5" customHeight="1" x14ac:dyDescent="0.25">
      <c r="A505" s="35">
        <v>1</v>
      </c>
      <c r="B505" s="18" t="s">
        <v>222</v>
      </c>
      <c r="C505" s="19">
        <f>D505+K505+L505+M505+N505+O505+P505+Q505+R505+S505+T505</f>
        <v>508814.74</v>
      </c>
      <c r="D505" s="19">
        <f>SUM(E505:I505)</f>
        <v>488275.3</v>
      </c>
      <c r="E505" s="19">
        <v>488275.3</v>
      </c>
      <c r="F505" s="19">
        <v>0</v>
      </c>
      <c r="G505" s="19">
        <v>0</v>
      </c>
      <c r="H505" s="19">
        <v>0</v>
      </c>
      <c r="I505" s="19">
        <v>0</v>
      </c>
      <c r="J505" s="20">
        <v>0</v>
      </c>
      <c r="K505" s="19">
        <v>0</v>
      </c>
      <c r="L505" s="19">
        <v>0</v>
      </c>
      <c r="M505" s="19">
        <v>20539.439999999999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  <c r="T505" s="19">
        <v>0</v>
      </c>
    </row>
    <row r="506" spans="1:20" ht="24" customHeight="1" x14ac:dyDescent="0.25">
      <c r="A506" s="35">
        <v>2</v>
      </c>
      <c r="B506" s="18" t="s">
        <v>223</v>
      </c>
      <c r="C506" s="19">
        <f>D506+K506+L506+M506+N506+O506+P506+Q506+R506+S506+T506</f>
        <v>325345.48199999996</v>
      </c>
      <c r="D506" s="19">
        <f>SUM(E506:I506)</f>
        <v>325345.48199999996</v>
      </c>
      <c r="E506" s="19">
        <v>0</v>
      </c>
      <c r="F506" s="19">
        <v>0</v>
      </c>
      <c r="G506" s="19">
        <v>0</v>
      </c>
      <c r="H506" s="19">
        <v>325345.48199999996</v>
      </c>
      <c r="I506" s="19">
        <v>0</v>
      </c>
      <c r="J506" s="20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0</v>
      </c>
      <c r="T506" s="19">
        <v>0</v>
      </c>
    </row>
    <row r="507" spans="1:20" s="9" customFormat="1" ht="23.25" customHeight="1" x14ac:dyDescent="0.25">
      <c r="A507" s="45" t="s">
        <v>738</v>
      </c>
      <c r="B507" s="45"/>
      <c r="C507" s="16">
        <f>SUM(C508:C518)</f>
        <v>44792867.690000005</v>
      </c>
      <c r="D507" s="16">
        <f t="shared" ref="D507:T507" si="87">SUM(D508:D518)</f>
        <v>4799639.3900000006</v>
      </c>
      <c r="E507" s="16">
        <f t="shared" si="87"/>
        <v>0</v>
      </c>
      <c r="F507" s="16">
        <f t="shared" si="87"/>
        <v>2186784.84</v>
      </c>
      <c r="G507" s="16">
        <f t="shared" si="87"/>
        <v>794857.03</v>
      </c>
      <c r="H507" s="16">
        <f t="shared" si="87"/>
        <v>1223986.7</v>
      </c>
      <c r="I507" s="16">
        <f t="shared" si="87"/>
        <v>594010.81999999995</v>
      </c>
      <c r="J507" s="17">
        <f t="shared" si="87"/>
        <v>0</v>
      </c>
      <c r="K507" s="16">
        <f t="shared" si="87"/>
        <v>0</v>
      </c>
      <c r="L507" s="16">
        <f t="shared" si="87"/>
        <v>7478870.9199999999</v>
      </c>
      <c r="M507" s="16">
        <f t="shared" si="87"/>
        <v>187853.57</v>
      </c>
      <c r="N507" s="16">
        <f t="shared" si="87"/>
        <v>31307001.920000006</v>
      </c>
      <c r="O507" s="16">
        <f t="shared" si="87"/>
        <v>0</v>
      </c>
      <c r="P507" s="16">
        <f t="shared" si="87"/>
        <v>1019501.89</v>
      </c>
      <c r="Q507" s="16">
        <f t="shared" si="87"/>
        <v>0</v>
      </c>
      <c r="R507" s="16">
        <f t="shared" si="87"/>
        <v>0</v>
      </c>
      <c r="S507" s="16">
        <f t="shared" si="87"/>
        <v>0</v>
      </c>
      <c r="T507" s="16">
        <f t="shared" si="87"/>
        <v>0</v>
      </c>
    </row>
    <row r="508" spans="1:20" ht="23.25" customHeight="1" x14ac:dyDescent="0.25">
      <c r="A508" s="35">
        <v>1</v>
      </c>
      <c r="B508" s="18" t="s">
        <v>1268</v>
      </c>
      <c r="C508" s="19">
        <f>D508+K508+L508+M508+N508+O508+P508+Q508+R508+S508+T508</f>
        <v>3786631.28</v>
      </c>
      <c r="D508" s="19">
        <f>SUM(E508:I508)</f>
        <v>0</v>
      </c>
      <c r="E508" s="19">
        <v>0</v>
      </c>
      <c r="F508" s="19">
        <v>0</v>
      </c>
      <c r="G508" s="19">
        <v>0</v>
      </c>
      <c r="H508" s="19">
        <v>0</v>
      </c>
      <c r="I508" s="19">
        <v>0</v>
      </c>
      <c r="J508" s="20">
        <v>0</v>
      </c>
      <c r="K508" s="19">
        <v>0</v>
      </c>
      <c r="L508" s="19">
        <v>0</v>
      </c>
      <c r="M508" s="19">
        <v>0</v>
      </c>
      <c r="N508" s="19">
        <v>3335733.03</v>
      </c>
      <c r="O508" s="19">
        <v>0</v>
      </c>
      <c r="P508" s="19">
        <f>213515.82+237382.43</f>
        <v>450898.25</v>
      </c>
      <c r="Q508" s="19">
        <v>0</v>
      </c>
      <c r="R508" s="19">
        <v>0</v>
      </c>
      <c r="S508" s="19">
        <v>0</v>
      </c>
      <c r="T508" s="19">
        <v>0</v>
      </c>
    </row>
    <row r="509" spans="1:20" ht="23.25" customHeight="1" x14ac:dyDescent="0.25">
      <c r="A509" s="35">
        <v>2</v>
      </c>
      <c r="B509" s="18" t="s">
        <v>1094</v>
      </c>
      <c r="C509" s="19">
        <f t="shared" ref="C509:C518" si="88">D509+K509+L509+M509+N509+O509+P509+Q509+R509+S509+T509</f>
        <v>5576292.54</v>
      </c>
      <c r="D509" s="19">
        <f t="shared" ref="D509:D518" si="89">SUM(E509:I509)</f>
        <v>0</v>
      </c>
      <c r="E509" s="19">
        <v>0</v>
      </c>
      <c r="F509" s="19">
        <v>0</v>
      </c>
      <c r="G509" s="19">
        <v>0</v>
      </c>
      <c r="H509" s="19">
        <v>0</v>
      </c>
      <c r="I509" s="19">
        <v>0</v>
      </c>
      <c r="J509" s="20">
        <v>0</v>
      </c>
      <c r="K509" s="19">
        <v>0</v>
      </c>
      <c r="L509" s="19">
        <v>0</v>
      </c>
      <c r="M509" s="19">
        <v>0</v>
      </c>
      <c r="N509" s="19">
        <v>5576292.54</v>
      </c>
      <c r="O509" s="19">
        <v>0</v>
      </c>
      <c r="P509" s="19">
        <v>0</v>
      </c>
      <c r="Q509" s="19">
        <v>0</v>
      </c>
      <c r="R509" s="19">
        <v>0</v>
      </c>
      <c r="S509" s="19">
        <v>0</v>
      </c>
      <c r="T509" s="19">
        <v>0</v>
      </c>
    </row>
    <row r="510" spans="1:20" ht="23.25" customHeight="1" x14ac:dyDescent="0.25">
      <c r="A510" s="35">
        <v>3</v>
      </c>
      <c r="B510" s="18" t="s">
        <v>784</v>
      </c>
      <c r="C510" s="19">
        <f t="shared" si="88"/>
        <v>8253691.8499999996</v>
      </c>
      <c r="D510" s="19">
        <f t="shared" si="89"/>
        <v>0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20">
        <v>0</v>
      </c>
      <c r="K510" s="19">
        <v>0</v>
      </c>
      <c r="L510" s="19">
        <v>0</v>
      </c>
      <c r="M510" s="19">
        <v>0</v>
      </c>
      <c r="N510" s="19">
        <v>8253691.8499999996</v>
      </c>
      <c r="O510" s="19">
        <v>0</v>
      </c>
      <c r="P510" s="19">
        <v>0</v>
      </c>
      <c r="Q510" s="19">
        <v>0</v>
      </c>
      <c r="R510" s="19">
        <v>0</v>
      </c>
      <c r="S510" s="19">
        <v>0</v>
      </c>
      <c r="T510" s="19">
        <v>0</v>
      </c>
    </row>
    <row r="511" spans="1:20" ht="23.25" customHeight="1" x14ac:dyDescent="0.25">
      <c r="A511" s="35">
        <v>4</v>
      </c>
      <c r="B511" s="18" t="s">
        <v>1095</v>
      </c>
      <c r="C511" s="19">
        <f t="shared" si="88"/>
        <v>157131.92000000001</v>
      </c>
      <c r="D511" s="19">
        <f t="shared" si="89"/>
        <v>0</v>
      </c>
      <c r="E511" s="19">
        <v>0</v>
      </c>
      <c r="F511" s="19">
        <v>0</v>
      </c>
      <c r="G511" s="19">
        <v>0</v>
      </c>
      <c r="H511" s="19">
        <v>0</v>
      </c>
      <c r="I511" s="19">
        <v>0</v>
      </c>
      <c r="J511" s="20">
        <v>0</v>
      </c>
      <c r="K511" s="19">
        <v>0</v>
      </c>
      <c r="L511" s="19">
        <v>0</v>
      </c>
      <c r="M511" s="19">
        <v>0</v>
      </c>
      <c r="N511" s="19">
        <v>0</v>
      </c>
      <c r="O511" s="19">
        <v>0</v>
      </c>
      <c r="P511" s="19">
        <v>157131.92000000001</v>
      </c>
      <c r="Q511" s="19">
        <v>0</v>
      </c>
      <c r="R511" s="19">
        <v>0</v>
      </c>
      <c r="S511" s="19">
        <v>0</v>
      </c>
      <c r="T511" s="19">
        <v>0</v>
      </c>
    </row>
    <row r="512" spans="1:20" ht="23.25" customHeight="1" x14ac:dyDescent="0.25">
      <c r="A512" s="35">
        <v>5</v>
      </c>
      <c r="B512" s="18" t="s">
        <v>1096</v>
      </c>
      <c r="C512" s="19">
        <f t="shared" si="88"/>
        <v>2305444.6799999997</v>
      </c>
      <c r="D512" s="19">
        <f t="shared" si="89"/>
        <v>0</v>
      </c>
      <c r="E512" s="19">
        <v>0</v>
      </c>
      <c r="F512" s="19">
        <v>0</v>
      </c>
      <c r="G512" s="19">
        <v>0</v>
      </c>
      <c r="H512" s="19">
        <v>0</v>
      </c>
      <c r="I512" s="19">
        <v>0</v>
      </c>
      <c r="J512" s="20">
        <v>0</v>
      </c>
      <c r="K512" s="19">
        <v>0</v>
      </c>
      <c r="L512" s="19">
        <v>0</v>
      </c>
      <c r="M512" s="19">
        <v>0</v>
      </c>
      <c r="N512" s="19">
        <v>2146276.44</v>
      </c>
      <c r="O512" s="19">
        <v>0</v>
      </c>
      <c r="P512" s="19">
        <v>159168.24</v>
      </c>
      <c r="Q512" s="19">
        <v>0</v>
      </c>
      <c r="R512" s="19">
        <v>0</v>
      </c>
      <c r="S512" s="19">
        <v>0</v>
      </c>
      <c r="T512" s="19">
        <v>0</v>
      </c>
    </row>
    <row r="513" spans="1:20" ht="22.5" customHeight="1" x14ac:dyDescent="0.25">
      <c r="A513" s="35">
        <v>6</v>
      </c>
      <c r="B513" s="18" t="s">
        <v>498</v>
      </c>
      <c r="C513" s="19">
        <f t="shared" si="88"/>
        <v>187853.57</v>
      </c>
      <c r="D513" s="19">
        <f t="shared" si="89"/>
        <v>0</v>
      </c>
      <c r="E513" s="19">
        <v>0</v>
      </c>
      <c r="F513" s="19">
        <v>0</v>
      </c>
      <c r="G513" s="19">
        <v>0</v>
      </c>
      <c r="H513" s="19">
        <v>0</v>
      </c>
      <c r="I513" s="19">
        <v>0</v>
      </c>
      <c r="J513" s="20">
        <v>0</v>
      </c>
      <c r="K513" s="19">
        <v>0</v>
      </c>
      <c r="L513" s="19">
        <v>0</v>
      </c>
      <c r="M513" s="19">
        <v>187853.57</v>
      </c>
      <c r="N513" s="19">
        <v>0</v>
      </c>
      <c r="O513" s="19">
        <v>0</v>
      </c>
      <c r="P513" s="19">
        <v>0</v>
      </c>
      <c r="Q513" s="19">
        <v>0</v>
      </c>
      <c r="R513" s="19">
        <v>0</v>
      </c>
      <c r="S513" s="19">
        <v>0</v>
      </c>
      <c r="T513" s="19">
        <v>0</v>
      </c>
    </row>
    <row r="514" spans="1:20" ht="22.5" customHeight="1" x14ac:dyDescent="0.25">
      <c r="A514" s="35">
        <v>7</v>
      </c>
      <c r="B514" s="18" t="s">
        <v>499</v>
      </c>
      <c r="C514" s="19">
        <f t="shared" si="88"/>
        <v>8429494.7100000009</v>
      </c>
      <c r="D514" s="19">
        <f t="shared" si="89"/>
        <v>0</v>
      </c>
      <c r="E514" s="19">
        <v>0</v>
      </c>
      <c r="F514" s="19">
        <v>0</v>
      </c>
      <c r="G514" s="19">
        <v>0</v>
      </c>
      <c r="H514" s="19">
        <v>0</v>
      </c>
      <c r="I514" s="19">
        <v>0</v>
      </c>
      <c r="J514" s="20">
        <v>0</v>
      </c>
      <c r="K514" s="19">
        <v>0</v>
      </c>
      <c r="L514" s="19">
        <v>0</v>
      </c>
      <c r="M514" s="19">
        <v>0</v>
      </c>
      <c r="N514" s="19">
        <v>8429494.7100000009</v>
      </c>
      <c r="O514" s="19">
        <v>0</v>
      </c>
      <c r="P514" s="19">
        <v>0</v>
      </c>
      <c r="Q514" s="19">
        <v>0</v>
      </c>
      <c r="R514" s="19">
        <v>0</v>
      </c>
      <c r="S514" s="19">
        <v>0</v>
      </c>
      <c r="T514" s="19">
        <v>0</v>
      </c>
    </row>
    <row r="515" spans="1:20" ht="21" customHeight="1" x14ac:dyDescent="0.25">
      <c r="A515" s="35">
        <v>8</v>
      </c>
      <c r="B515" s="18" t="s">
        <v>1097</v>
      </c>
      <c r="C515" s="19">
        <f t="shared" si="88"/>
        <v>3904060.21</v>
      </c>
      <c r="D515" s="19">
        <f t="shared" si="89"/>
        <v>0</v>
      </c>
      <c r="E515" s="19">
        <v>0</v>
      </c>
      <c r="F515" s="19">
        <v>0</v>
      </c>
      <c r="G515" s="19">
        <v>0</v>
      </c>
      <c r="H515" s="19">
        <v>0</v>
      </c>
      <c r="I515" s="19">
        <v>0</v>
      </c>
      <c r="J515" s="20">
        <v>0</v>
      </c>
      <c r="K515" s="19">
        <v>0</v>
      </c>
      <c r="L515" s="19">
        <v>3651756.73</v>
      </c>
      <c r="M515" s="19">
        <v>0</v>
      </c>
      <c r="N515" s="19">
        <v>0</v>
      </c>
      <c r="O515" s="19">
        <v>0</v>
      </c>
      <c r="P515" s="19">
        <v>252303.48</v>
      </c>
      <c r="Q515" s="19">
        <v>0</v>
      </c>
      <c r="R515" s="19">
        <v>0</v>
      </c>
      <c r="S515" s="19">
        <v>0</v>
      </c>
      <c r="T515" s="19">
        <v>0</v>
      </c>
    </row>
    <row r="516" spans="1:20" ht="22.5" customHeight="1" x14ac:dyDescent="0.25">
      <c r="A516" s="35">
        <v>9</v>
      </c>
      <c r="B516" s="18" t="s">
        <v>500</v>
      </c>
      <c r="C516" s="19">
        <f t="shared" si="88"/>
        <v>766764</v>
      </c>
      <c r="D516" s="19">
        <f t="shared" si="89"/>
        <v>766764</v>
      </c>
      <c r="E516" s="19">
        <v>0</v>
      </c>
      <c r="F516" s="19">
        <v>506844</v>
      </c>
      <c r="G516" s="19">
        <v>0</v>
      </c>
      <c r="H516" s="19">
        <v>259920</v>
      </c>
      <c r="I516" s="19">
        <v>0</v>
      </c>
      <c r="J516" s="20">
        <v>0</v>
      </c>
      <c r="K516" s="19">
        <v>0</v>
      </c>
      <c r="L516" s="19">
        <v>0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0</v>
      </c>
      <c r="T516" s="19">
        <v>0</v>
      </c>
    </row>
    <row r="517" spans="1:20" ht="20.25" customHeight="1" x14ac:dyDescent="0.25">
      <c r="A517" s="35">
        <v>10</v>
      </c>
      <c r="B517" s="18" t="s">
        <v>785</v>
      </c>
      <c r="C517" s="19">
        <f t="shared" si="88"/>
        <v>1891163.5699999998</v>
      </c>
      <c r="D517" s="19">
        <f t="shared" si="89"/>
        <v>1891163.5699999998</v>
      </c>
      <c r="E517" s="19">
        <v>0</v>
      </c>
      <c r="F517" s="19">
        <v>0</v>
      </c>
      <c r="G517" s="19">
        <v>794857.03</v>
      </c>
      <c r="H517" s="19">
        <v>502295.72</v>
      </c>
      <c r="I517" s="19">
        <v>594010.81999999995</v>
      </c>
      <c r="J517" s="20">
        <v>0</v>
      </c>
      <c r="K517" s="19">
        <v>0</v>
      </c>
      <c r="L517" s="19">
        <v>0</v>
      </c>
      <c r="M517" s="19">
        <v>0</v>
      </c>
      <c r="N517" s="19">
        <v>0</v>
      </c>
      <c r="O517" s="19">
        <v>0</v>
      </c>
      <c r="P517" s="19">
        <v>0</v>
      </c>
      <c r="Q517" s="19">
        <v>0</v>
      </c>
      <c r="R517" s="19">
        <v>0</v>
      </c>
      <c r="S517" s="19">
        <v>0</v>
      </c>
      <c r="T517" s="19">
        <v>0</v>
      </c>
    </row>
    <row r="518" spans="1:20" ht="22.5" customHeight="1" x14ac:dyDescent="0.25">
      <c r="A518" s="35">
        <v>11</v>
      </c>
      <c r="B518" s="18" t="s">
        <v>676</v>
      </c>
      <c r="C518" s="19">
        <f t="shared" si="88"/>
        <v>9534339.3599999994</v>
      </c>
      <c r="D518" s="19">
        <f t="shared" si="89"/>
        <v>2141711.8200000003</v>
      </c>
      <c r="E518" s="19">
        <v>0</v>
      </c>
      <c r="F518" s="19">
        <v>1679940.84</v>
      </c>
      <c r="G518" s="19">
        <v>0</v>
      </c>
      <c r="H518" s="19">
        <v>461770.98</v>
      </c>
      <c r="I518" s="19">
        <v>0</v>
      </c>
      <c r="J518" s="20">
        <v>0</v>
      </c>
      <c r="K518" s="19">
        <v>0</v>
      </c>
      <c r="L518" s="19">
        <v>3827114.19</v>
      </c>
      <c r="M518" s="19">
        <v>0</v>
      </c>
      <c r="N518" s="19">
        <v>3565513.35</v>
      </c>
      <c r="O518" s="19">
        <v>0</v>
      </c>
      <c r="P518" s="19">
        <v>0</v>
      </c>
      <c r="Q518" s="19">
        <v>0</v>
      </c>
      <c r="R518" s="19">
        <v>0</v>
      </c>
      <c r="S518" s="19">
        <v>0</v>
      </c>
      <c r="T518" s="19">
        <v>0</v>
      </c>
    </row>
    <row r="519" spans="1:20" s="9" customFormat="1" ht="22.5" customHeight="1" x14ac:dyDescent="0.25">
      <c r="A519" s="45" t="s">
        <v>1254</v>
      </c>
      <c r="B519" s="45"/>
      <c r="C519" s="16">
        <f>SUM(C520:C526)</f>
        <v>22468479.949999996</v>
      </c>
      <c r="D519" s="16">
        <f t="shared" ref="D519:T519" si="90">SUM(D520:D526)</f>
        <v>6852019.8800000008</v>
      </c>
      <c r="E519" s="16">
        <f t="shared" si="90"/>
        <v>0</v>
      </c>
      <c r="F519" s="16">
        <f t="shared" si="90"/>
        <v>2849880.1</v>
      </c>
      <c r="G519" s="16">
        <f t="shared" si="90"/>
        <v>0</v>
      </c>
      <c r="H519" s="16">
        <f t="shared" si="90"/>
        <v>1222976.1200000001</v>
      </c>
      <c r="I519" s="16">
        <f t="shared" si="90"/>
        <v>2779163.6599999997</v>
      </c>
      <c r="J519" s="17">
        <f t="shared" si="90"/>
        <v>0</v>
      </c>
      <c r="K519" s="16">
        <f t="shared" si="90"/>
        <v>0</v>
      </c>
      <c r="L519" s="16">
        <f t="shared" si="90"/>
        <v>15616460.07</v>
      </c>
      <c r="M519" s="16">
        <f t="shared" si="90"/>
        <v>0</v>
      </c>
      <c r="N519" s="16">
        <f t="shared" si="90"/>
        <v>0</v>
      </c>
      <c r="O519" s="16">
        <f t="shared" si="90"/>
        <v>0</v>
      </c>
      <c r="P519" s="16">
        <f t="shared" si="90"/>
        <v>0</v>
      </c>
      <c r="Q519" s="16">
        <f t="shared" si="90"/>
        <v>0</v>
      </c>
      <c r="R519" s="16">
        <f t="shared" si="90"/>
        <v>0</v>
      </c>
      <c r="S519" s="16">
        <f t="shared" si="90"/>
        <v>0</v>
      </c>
      <c r="T519" s="16">
        <f t="shared" si="90"/>
        <v>0</v>
      </c>
    </row>
    <row r="520" spans="1:20" ht="22.5" customHeight="1" x14ac:dyDescent="0.25">
      <c r="A520" s="35">
        <v>1</v>
      </c>
      <c r="B520" s="18" t="s">
        <v>1261</v>
      </c>
      <c r="C520" s="19">
        <f t="shared" ref="C520:C526" si="91">D520+K520+L520+M520+N520+O520+P520+Q520+R520+S520+T520</f>
        <v>1074490.3799999999</v>
      </c>
      <c r="D520" s="19">
        <f t="shared" ref="D520:D526" si="92">SUM(E520:I520)</f>
        <v>1074490.3799999999</v>
      </c>
      <c r="E520" s="19">
        <v>0</v>
      </c>
      <c r="F520" s="19">
        <v>0</v>
      </c>
      <c r="G520" s="19">
        <v>0</v>
      </c>
      <c r="H520" s="19">
        <v>0</v>
      </c>
      <c r="I520" s="19">
        <v>1074490.3799999999</v>
      </c>
      <c r="J520" s="20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</row>
    <row r="521" spans="1:20" ht="22.5" customHeight="1" x14ac:dyDescent="0.25">
      <c r="A521" s="35">
        <v>2</v>
      </c>
      <c r="B521" s="18" t="s">
        <v>403</v>
      </c>
      <c r="C521" s="19">
        <f t="shared" si="91"/>
        <v>3138981.66</v>
      </c>
      <c r="D521" s="19">
        <f t="shared" si="92"/>
        <v>0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20">
        <v>0</v>
      </c>
      <c r="K521" s="19">
        <v>0</v>
      </c>
      <c r="L521" s="19">
        <v>3138981.66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</row>
    <row r="522" spans="1:20" ht="22.5" customHeight="1" x14ac:dyDescent="0.25">
      <c r="A522" s="35">
        <v>3</v>
      </c>
      <c r="B522" s="18" t="s">
        <v>251</v>
      </c>
      <c r="C522" s="19">
        <f t="shared" si="91"/>
        <v>3253254.83</v>
      </c>
      <c r="D522" s="19">
        <f t="shared" si="92"/>
        <v>0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20">
        <v>0</v>
      </c>
      <c r="K522" s="19">
        <v>0</v>
      </c>
      <c r="L522" s="19">
        <v>3253254.83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0</v>
      </c>
      <c r="T522" s="19">
        <v>0</v>
      </c>
    </row>
    <row r="523" spans="1:20" ht="22.5" customHeight="1" x14ac:dyDescent="0.25">
      <c r="A523" s="35">
        <v>4</v>
      </c>
      <c r="B523" s="18" t="s">
        <v>252</v>
      </c>
      <c r="C523" s="19">
        <f t="shared" si="91"/>
        <v>9224223.5800000001</v>
      </c>
      <c r="D523" s="19">
        <f t="shared" si="92"/>
        <v>0</v>
      </c>
      <c r="E523" s="19">
        <v>0</v>
      </c>
      <c r="F523" s="19">
        <v>0</v>
      </c>
      <c r="G523" s="19">
        <v>0</v>
      </c>
      <c r="H523" s="19">
        <v>0</v>
      </c>
      <c r="I523" s="19">
        <v>0</v>
      </c>
      <c r="J523" s="20">
        <v>0</v>
      </c>
      <c r="K523" s="19">
        <v>0</v>
      </c>
      <c r="L523" s="19">
        <v>9224223.5800000001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</row>
    <row r="524" spans="1:20" ht="22.5" customHeight="1" x14ac:dyDescent="0.25">
      <c r="A524" s="35">
        <v>5</v>
      </c>
      <c r="B524" s="18" t="s">
        <v>253</v>
      </c>
      <c r="C524" s="19">
        <f t="shared" si="91"/>
        <v>2368011.2400000002</v>
      </c>
      <c r="D524" s="19">
        <f t="shared" si="92"/>
        <v>2368011.2400000002</v>
      </c>
      <c r="E524" s="19">
        <v>0</v>
      </c>
      <c r="F524" s="19">
        <v>1428223.32</v>
      </c>
      <c r="G524" s="19">
        <v>0</v>
      </c>
      <c r="H524" s="19">
        <v>392580.54</v>
      </c>
      <c r="I524" s="19">
        <v>547207.38</v>
      </c>
      <c r="J524" s="20">
        <v>0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0</v>
      </c>
      <c r="T524" s="19">
        <v>0</v>
      </c>
    </row>
    <row r="525" spans="1:20" ht="22.5" customHeight="1" x14ac:dyDescent="0.25">
      <c r="A525" s="35">
        <v>6</v>
      </c>
      <c r="B525" s="18" t="s">
        <v>780</v>
      </c>
      <c r="C525" s="19">
        <f t="shared" si="91"/>
        <v>2357123.83</v>
      </c>
      <c r="D525" s="19">
        <f t="shared" si="92"/>
        <v>2357123.83</v>
      </c>
      <c r="E525" s="19">
        <v>0</v>
      </c>
      <c r="F525" s="19">
        <v>1421656.78</v>
      </c>
      <c r="G525" s="19">
        <v>0</v>
      </c>
      <c r="H525" s="19">
        <v>390775.57</v>
      </c>
      <c r="I525" s="19">
        <v>544691.48</v>
      </c>
      <c r="J525" s="20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19">
        <v>0</v>
      </c>
      <c r="Q525" s="19">
        <v>0</v>
      </c>
      <c r="R525" s="19">
        <v>0</v>
      </c>
      <c r="S525" s="19">
        <v>0</v>
      </c>
      <c r="T525" s="19">
        <v>0</v>
      </c>
    </row>
    <row r="526" spans="1:20" ht="22.5" customHeight="1" x14ac:dyDescent="0.25">
      <c r="A526" s="35">
        <v>7</v>
      </c>
      <c r="B526" s="18" t="s">
        <v>354</v>
      </c>
      <c r="C526" s="19">
        <f t="shared" si="91"/>
        <v>1052394.4300000002</v>
      </c>
      <c r="D526" s="19">
        <f t="shared" si="92"/>
        <v>1052394.4300000002</v>
      </c>
      <c r="E526" s="19">
        <v>0</v>
      </c>
      <c r="F526" s="19">
        <v>0</v>
      </c>
      <c r="G526" s="19">
        <v>0</v>
      </c>
      <c r="H526" s="19">
        <v>439620.01</v>
      </c>
      <c r="I526" s="19">
        <v>612774.42000000004</v>
      </c>
      <c r="J526" s="20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  <c r="T526" s="19">
        <v>0</v>
      </c>
    </row>
    <row r="527" spans="1:20" s="9" customFormat="1" ht="22.5" customHeight="1" x14ac:dyDescent="0.25">
      <c r="A527" s="45" t="s">
        <v>395</v>
      </c>
      <c r="B527" s="45"/>
      <c r="C527" s="16">
        <f>SUM(C528:C535)</f>
        <v>12533577.100000001</v>
      </c>
      <c r="D527" s="16">
        <f t="shared" ref="D527:T527" si="93">SUM(D528:D535)</f>
        <v>5636080.4000000004</v>
      </c>
      <c r="E527" s="16">
        <f t="shared" si="93"/>
        <v>0</v>
      </c>
      <c r="F527" s="16">
        <f t="shared" si="93"/>
        <v>5636080.4000000004</v>
      </c>
      <c r="G527" s="16">
        <f t="shared" si="93"/>
        <v>0</v>
      </c>
      <c r="H527" s="16">
        <f t="shared" si="93"/>
        <v>0</v>
      </c>
      <c r="I527" s="16">
        <f t="shared" si="93"/>
        <v>0</v>
      </c>
      <c r="J527" s="17">
        <f t="shared" si="93"/>
        <v>0</v>
      </c>
      <c r="K527" s="16">
        <f t="shared" si="93"/>
        <v>0</v>
      </c>
      <c r="L527" s="16">
        <f t="shared" si="93"/>
        <v>6011937.7999999998</v>
      </c>
      <c r="M527" s="16">
        <f t="shared" si="93"/>
        <v>0</v>
      </c>
      <c r="N527" s="16">
        <f t="shared" si="93"/>
        <v>0</v>
      </c>
      <c r="O527" s="16">
        <f t="shared" si="93"/>
        <v>0</v>
      </c>
      <c r="P527" s="16">
        <f t="shared" si="93"/>
        <v>885558.9</v>
      </c>
      <c r="Q527" s="16">
        <f t="shared" si="93"/>
        <v>0</v>
      </c>
      <c r="R527" s="16">
        <f t="shared" si="93"/>
        <v>0</v>
      </c>
      <c r="S527" s="16">
        <f t="shared" si="93"/>
        <v>0</v>
      </c>
      <c r="T527" s="16">
        <f t="shared" si="93"/>
        <v>0</v>
      </c>
    </row>
    <row r="528" spans="1:20" ht="22.5" customHeight="1" x14ac:dyDescent="0.25">
      <c r="A528" s="35">
        <v>1</v>
      </c>
      <c r="B528" s="18" t="s">
        <v>1269</v>
      </c>
      <c r="C528" s="19">
        <f>D528+K528+L528+M528+N528+O528+P528+Q528+R528+S528+T528</f>
        <v>6521639.3000000007</v>
      </c>
      <c r="D528" s="19">
        <f>SUM(E528:I528)</f>
        <v>5636080.4000000004</v>
      </c>
      <c r="E528" s="19">
        <v>0</v>
      </c>
      <c r="F528" s="19">
        <v>5636080.4000000004</v>
      </c>
      <c r="G528" s="19">
        <v>0</v>
      </c>
      <c r="H528" s="19">
        <v>0</v>
      </c>
      <c r="I528" s="19">
        <v>0</v>
      </c>
      <c r="J528" s="20">
        <v>0</v>
      </c>
      <c r="K528" s="19">
        <v>0</v>
      </c>
      <c r="L528" s="19">
        <v>0</v>
      </c>
      <c r="M528" s="19">
        <v>0</v>
      </c>
      <c r="N528" s="19">
        <v>0</v>
      </c>
      <c r="O528" s="19">
        <v>0</v>
      </c>
      <c r="P528" s="19">
        <v>885558.9</v>
      </c>
      <c r="Q528" s="19">
        <v>0</v>
      </c>
      <c r="R528" s="19">
        <v>0</v>
      </c>
      <c r="S528" s="19">
        <v>0</v>
      </c>
      <c r="T528" s="19">
        <v>0</v>
      </c>
    </row>
    <row r="529" spans="1:20" ht="22.5" customHeight="1" x14ac:dyDescent="0.25">
      <c r="A529" s="35">
        <v>2</v>
      </c>
      <c r="B529" s="18" t="s">
        <v>567</v>
      </c>
      <c r="C529" s="19">
        <f t="shared" ref="C529:C535" si="94">D529+K529+L529+M529+N529+O529+P529+Q529+R529+S529+T529</f>
        <v>716822</v>
      </c>
      <c r="D529" s="19">
        <f t="shared" ref="D529:D535" si="95">SUM(E529:I529)</f>
        <v>0</v>
      </c>
      <c r="E529" s="19">
        <v>0</v>
      </c>
      <c r="F529" s="19">
        <v>0</v>
      </c>
      <c r="G529" s="19">
        <v>0</v>
      </c>
      <c r="H529" s="19">
        <v>0</v>
      </c>
      <c r="I529" s="19">
        <v>0</v>
      </c>
      <c r="J529" s="20">
        <v>0</v>
      </c>
      <c r="K529" s="19">
        <v>0</v>
      </c>
      <c r="L529" s="19">
        <v>716822</v>
      </c>
      <c r="M529" s="19">
        <v>0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v>0</v>
      </c>
    </row>
    <row r="530" spans="1:20" ht="22.5" customHeight="1" x14ac:dyDescent="0.25">
      <c r="A530" s="35">
        <v>3</v>
      </c>
      <c r="B530" s="18" t="s">
        <v>563</v>
      </c>
      <c r="C530" s="19">
        <f t="shared" si="94"/>
        <v>633110.6</v>
      </c>
      <c r="D530" s="19">
        <f t="shared" si="95"/>
        <v>0</v>
      </c>
      <c r="E530" s="19">
        <v>0</v>
      </c>
      <c r="F530" s="19">
        <v>0</v>
      </c>
      <c r="G530" s="19">
        <v>0</v>
      </c>
      <c r="H530" s="19">
        <v>0</v>
      </c>
      <c r="I530" s="19">
        <v>0</v>
      </c>
      <c r="J530" s="20">
        <v>0</v>
      </c>
      <c r="K530" s="19">
        <v>0</v>
      </c>
      <c r="L530" s="19">
        <v>633110.6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0</v>
      </c>
      <c r="T530" s="19">
        <v>0</v>
      </c>
    </row>
    <row r="531" spans="1:20" ht="22.5" customHeight="1" x14ac:dyDescent="0.25">
      <c r="A531" s="35">
        <v>4</v>
      </c>
      <c r="B531" s="18" t="s">
        <v>564</v>
      </c>
      <c r="C531" s="19">
        <f t="shared" si="94"/>
        <v>627589</v>
      </c>
      <c r="D531" s="19">
        <f t="shared" si="95"/>
        <v>0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  <c r="J531" s="20">
        <v>0</v>
      </c>
      <c r="K531" s="19">
        <v>0</v>
      </c>
      <c r="L531" s="19">
        <v>627589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  <c r="S531" s="19">
        <v>0</v>
      </c>
      <c r="T531" s="19">
        <v>0</v>
      </c>
    </row>
    <row r="532" spans="1:20" ht="22.5" customHeight="1" x14ac:dyDescent="0.25">
      <c r="A532" s="35">
        <v>5</v>
      </c>
      <c r="B532" s="18" t="s">
        <v>565</v>
      </c>
      <c r="C532" s="19">
        <f t="shared" si="94"/>
        <v>661408.80000000005</v>
      </c>
      <c r="D532" s="19">
        <f t="shared" si="95"/>
        <v>0</v>
      </c>
      <c r="E532" s="19">
        <v>0</v>
      </c>
      <c r="F532" s="19">
        <v>0</v>
      </c>
      <c r="G532" s="19">
        <v>0</v>
      </c>
      <c r="H532" s="19">
        <v>0</v>
      </c>
      <c r="I532" s="19">
        <v>0</v>
      </c>
      <c r="J532" s="20">
        <v>0</v>
      </c>
      <c r="K532" s="19">
        <v>0</v>
      </c>
      <c r="L532" s="19">
        <v>661408.80000000005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0</v>
      </c>
      <c r="S532" s="19">
        <v>0</v>
      </c>
      <c r="T532" s="19">
        <v>0</v>
      </c>
    </row>
    <row r="533" spans="1:20" ht="22.5" customHeight="1" x14ac:dyDescent="0.25">
      <c r="A533" s="35">
        <v>6</v>
      </c>
      <c r="B533" s="18" t="s">
        <v>566</v>
      </c>
      <c r="C533" s="19">
        <f t="shared" si="94"/>
        <v>651746</v>
      </c>
      <c r="D533" s="19">
        <f t="shared" si="95"/>
        <v>0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20">
        <v>0</v>
      </c>
      <c r="K533" s="19">
        <v>0</v>
      </c>
      <c r="L533" s="19">
        <v>651746</v>
      </c>
      <c r="M533" s="19">
        <v>0</v>
      </c>
      <c r="N533" s="19">
        <v>0</v>
      </c>
      <c r="O533" s="19">
        <v>0</v>
      </c>
      <c r="P533" s="19">
        <v>0</v>
      </c>
      <c r="Q533" s="19">
        <v>0</v>
      </c>
      <c r="R533" s="19">
        <v>0</v>
      </c>
      <c r="S533" s="19">
        <v>0</v>
      </c>
      <c r="T533" s="19">
        <v>0</v>
      </c>
    </row>
    <row r="534" spans="1:20" ht="22.5" customHeight="1" x14ac:dyDescent="0.25">
      <c r="A534" s="35">
        <v>7</v>
      </c>
      <c r="B534" s="18" t="s">
        <v>568</v>
      </c>
      <c r="C534" s="19">
        <f t="shared" si="94"/>
        <v>1249853.6000000001</v>
      </c>
      <c r="D534" s="19">
        <f t="shared" si="95"/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20">
        <v>0</v>
      </c>
      <c r="K534" s="19">
        <v>0</v>
      </c>
      <c r="L534" s="19">
        <v>1249853.6000000001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0</v>
      </c>
      <c r="T534" s="19">
        <v>0</v>
      </c>
    </row>
    <row r="535" spans="1:20" ht="27" customHeight="1" x14ac:dyDescent="0.25">
      <c r="A535" s="35">
        <v>8</v>
      </c>
      <c r="B535" s="18" t="s">
        <v>569</v>
      </c>
      <c r="C535" s="19">
        <f t="shared" si="94"/>
        <v>1471407.8</v>
      </c>
      <c r="D535" s="19">
        <f t="shared" si="95"/>
        <v>0</v>
      </c>
      <c r="E535" s="19">
        <v>0</v>
      </c>
      <c r="F535" s="19">
        <v>0</v>
      </c>
      <c r="G535" s="19">
        <v>0</v>
      </c>
      <c r="H535" s="19">
        <v>0</v>
      </c>
      <c r="I535" s="19">
        <v>0</v>
      </c>
      <c r="J535" s="20">
        <v>0</v>
      </c>
      <c r="K535" s="19">
        <v>0</v>
      </c>
      <c r="L535" s="19">
        <v>1471407.8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</row>
    <row r="536" spans="1:20" s="9" customFormat="1" ht="27" customHeight="1" x14ac:dyDescent="0.25">
      <c r="A536" s="45" t="s">
        <v>593</v>
      </c>
      <c r="B536" s="45"/>
      <c r="C536" s="16">
        <f>C537</f>
        <v>2247650.4500000002</v>
      </c>
      <c r="D536" s="16">
        <f t="shared" ref="D536:T536" si="96">D537</f>
        <v>0</v>
      </c>
      <c r="E536" s="16">
        <f t="shared" si="96"/>
        <v>0</v>
      </c>
      <c r="F536" s="16">
        <f t="shared" si="96"/>
        <v>0</v>
      </c>
      <c r="G536" s="16">
        <f t="shared" si="96"/>
        <v>0</v>
      </c>
      <c r="H536" s="16">
        <f t="shared" si="96"/>
        <v>0</v>
      </c>
      <c r="I536" s="16">
        <f t="shared" si="96"/>
        <v>0</v>
      </c>
      <c r="J536" s="17">
        <f t="shared" si="96"/>
        <v>0</v>
      </c>
      <c r="K536" s="16">
        <f t="shared" si="96"/>
        <v>0</v>
      </c>
      <c r="L536" s="16">
        <f t="shared" si="96"/>
        <v>2247650.4500000002</v>
      </c>
      <c r="M536" s="16">
        <f t="shared" si="96"/>
        <v>0</v>
      </c>
      <c r="N536" s="16">
        <f t="shared" si="96"/>
        <v>0</v>
      </c>
      <c r="O536" s="16">
        <f t="shared" si="96"/>
        <v>0</v>
      </c>
      <c r="P536" s="16">
        <f t="shared" si="96"/>
        <v>0</v>
      </c>
      <c r="Q536" s="16">
        <f t="shared" si="96"/>
        <v>0</v>
      </c>
      <c r="R536" s="16">
        <f t="shared" si="96"/>
        <v>0</v>
      </c>
      <c r="S536" s="16">
        <f t="shared" si="96"/>
        <v>0</v>
      </c>
      <c r="T536" s="16">
        <f t="shared" si="96"/>
        <v>0</v>
      </c>
    </row>
    <row r="537" spans="1:20" ht="22.5" customHeight="1" x14ac:dyDescent="0.25">
      <c r="A537" s="35">
        <v>1</v>
      </c>
      <c r="B537" s="18" t="s">
        <v>237</v>
      </c>
      <c r="C537" s="19">
        <f>D537+K537+L537+M537+N537+O537+P537+Q537+R537+S537+T537</f>
        <v>2247650.4500000002</v>
      </c>
      <c r="D537" s="19">
        <f>SUM(E537:I537)</f>
        <v>0</v>
      </c>
      <c r="E537" s="19">
        <v>0</v>
      </c>
      <c r="F537" s="19">
        <v>0</v>
      </c>
      <c r="G537" s="19">
        <v>0</v>
      </c>
      <c r="H537" s="19">
        <v>0</v>
      </c>
      <c r="I537" s="19">
        <v>0</v>
      </c>
      <c r="J537" s="20">
        <v>0</v>
      </c>
      <c r="K537" s="19">
        <v>0</v>
      </c>
      <c r="L537" s="19">
        <v>2247650.4500000002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9">
        <v>0</v>
      </c>
      <c r="T537" s="19">
        <v>0</v>
      </c>
    </row>
    <row r="538" spans="1:20" s="9" customFormat="1" ht="24" customHeight="1" x14ac:dyDescent="0.25">
      <c r="A538" s="45" t="s">
        <v>73</v>
      </c>
      <c r="B538" s="45"/>
      <c r="C538" s="16">
        <f>C539</f>
        <v>6971268.3066000007</v>
      </c>
      <c r="D538" s="16">
        <f t="shared" ref="D538:T539" si="97">D539</f>
        <v>675424.61609999998</v>
      </c>
      <c r="E538" s="16">
        <f t="shared" si="97"/>
        <v>0</v>
      </c>
      <c r="F538" s="16">
        <f t="shared" si="97"/>
        <v>0</v>
      </c>
      <c r="G538" s="16">
        <f t="shared" si="97"/>
        <v>0</v>
      </c>
      <c r="H538" s="16">
        <f t="shared" si="97"/>
        <v>675424.61609999998</v>
      </c>
      <c r="I538" s="16">
        <f t="shared" si="97"/>
        <v>0</v>
      </c>
      <c r="J538" s="17">
        <f t="shared" si="97"/>
        <v>0</v>
      </c>
      <c r="K538" s="16">
        <f t="shared" si="97"/>
        <v>0</v>
      </c>
      <c r="L538" s="16">
        <f t="shared" si="97"/>
        <v>0</v>
      </c>
      <c r="M538" s="16">
        <f t="shared" si="97"/>
        <v>0</v>
      </c>
      <c r="N538" s="16">
        <f t="shared" si="97"/>
        <v>6295843.6905000005</v>
      </c>
      <c r="O538" s="16">
        <f t="shared" si="97"/>
        <v>0</v>
      </c>
      <c r="P538" s="16">
        <f t="shared" si="97"/>
        <v>0</v>
      </c>
      <c r="Q538" s="16">
        <f t="shared" si="97"/>
        <v>0</v>
      </c>
      <c r="R538" s="16">
        <f t="shared" si="97"/>
        <v>0</v>
      </c>
      <c r="S538" s="16">
        <f t="shared" si="97"/>
        <v>0</v>
      </c>
      <c r="T538" s="16">
        <f t="shared" si="97"/>
        <v>0</v>
      </c>
    </row>
    <row r="539" spans="1:20" s="9" customFormat="1" ht="22.5" customHeight="1" x14ac:dyDescent="0.25">
      <c r="A539" s="45" t="s">
        <v>383</v>
      </c>
      <c r="B539" s="45"/>
      <c r="C539" s="16">
        <f>C540</f>
        <v>6971268.3066000007</v>
      </c>
      <c r="D539" s="16">
        <f t="shared" si="97"/>
        <v>675424.61609999998</v>
      </c>
      <c r="E539" s="16">
        <f t="shared" si="97"/>
        <v>0</v>
      </c>
      <c r="F539" s="16">
        <f t="shared" si="97"/>
        <v>0</v>
      </c>
      <c r="G539" s="16">
        <f t="shared" si="97"/>
        <v>0</v>
      </c>
      <c r="H539" s="16">
        <f t="shared" si="97"/>
        <v>675424.61609999998</v>
      </c>
      <c r="I539" s="16">
        <f t="shared" si="97"/>
        <v>0</v>
      </c>
      <c r="J539" s="17">
        <f t="shared" si="97"/>
        <v>0</v>
      </c>
      <c r="K539" s="16">
        <f t="shared" si="97"/>
        <v>0</v>
      </c>
      <c r="L539" s="16">
        <f t="shared" si="97"/>
        <v>0</v>
      </c>
      <c r="M539" s="16">
        <f t="shared" si="97"/>
        <v>0</v>
      </c>
      <c r="N539" s="16">
        <f t="shared" si="97"/>
        <v>6295843.6905000005</v>
      </c>
      <c r="O539" s="16">
        <f t="shared" si="97"/>
        <v>0</v>
      </c>
      <c r="P539" s="16">
        <f t="shared" si="97"/>
        <v>0</v>
      </c>
      <c r="Q539" s="16">
        <f t="shared" si="97"/>
        <v>0</v>
      </c>
      <c r="R539" s="16">
        <f t="shared" si="97"/>
        <v>0</v>
      </c>
      <c r="S539" s="16">
        <f t="shared" si="97"/>
        <v>0</v>
      </c>
      <c r="T539" s="16">
        <f t="shared" si="97"/>
        <v>0</v>
      </c>
    </row>
    <row r="540" spans="1:20" ht="22.5" customHeight="1" x14ac:dyDescent="0.25">
      <c r="A540" s="35">
        <v>1</v>
      </c>
      <c r="B540" s="18" t="s">
        <v>782</v>
      </c>
      <c r="C540" s="19">
        <f>D540+K540+L540+M540+N540+O540+P540+Q540+R540+S540+T540</f>
        <v>6971268.3066000007</v>
      </c>
      <c r="D540" s="19">
        <f>SUM(E540:I540)</f>
        <v>675424.61609999998</v>
      </c>
      <c r="E540" s="19">
        <v>0</v>
      </c>
      <c r="F540" s="19">
        <v>0</v>
      </c>
      <c r="G540" s="19">
        <v>0</v>
      </c>
      <c r="H540" s="19">
        <v>675424.61609999998</v>
      </c>
      <c r="I540" s="19">
        <v>0</v>
      </c>
      <c r="J540" s="20">
        <v>0</v>
      </c>
      <c r="K540" s="19">
        <v>0</v>
      </c>
      <c r="L540" s="19">
        <v>0</v>
      </c>
      <c r="M540" s="19">
        <v>0</v>
      </c>
      <c r="N540" s="19">
        <v>6295843.6905000005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</row>
    <row r="541" spans="1:20" s="9" customFormat="1" ht="23.25" customHeight="1" x14ac:dyDescent="0.25">
      <c r="A541" s="45" t="s">
        <v>163</v>
      </c>
      <c r="B541" s="45"/>
      <c r="C541" s="16">
        <f t="shared" ref="C541:T541" si="98">C542+C563</f>
        <v>81780705.336600006</v>
      </c>
      <c r="D541" s="16">
        <f t="shared" si="98"/>
        <v>39760551.857899994</v>
      </c>
      <c r="E541" s="16">
        <f t="shared" si="98"/>
        <v>5226763.5349999992</v>
      </c>
      <c r="F541" s="16">
        <f t="shared" si="98"/>
        <v>22651096.263999999</v>
      </c>
      <c r="G541" s="16">
        <f t="shared" si="98"/>
        <v>2344552.56</v>
      </c>
      <c r="H541" s="16">
        <f t="shared" si="98"/>
        <v>4745440.7525999993</v>
      </c>
      <c r="I541" s="16">
        <f t="shared" si="98"/>
        <v>4792698.7463000007</v>
      </c>
      <c r="J541" s="17">
        <f t="shared" si="98"/>
        <v>0</v>
      </c>
      <c r="K541" s="16">
        <f t="shared" si="98"/>
        <v>0</v>
      </c>
      <c r="L541" s="16">
        <f t="shared" si="98"/>
        <v>16873458.199999999</v>
      </c>
      <c r="M541" s="16">
        <f t="shared" si="98"/>
        <v>0</v>
      </c>
      <c r="N541" s="16">
        <f t="shared" si="98"/>
        <v>21352707.443999998</v>
      </c>
      <c r="O541" s="16">
        <f t="shared" si="98"/>
        <v>999890.8</v>
      </c>
      <c r="P541" s="16">
        <f t="shared" si="98"/>
        <v>2794097.0347000002</v>
      </c>
      <c r="Q541" s="16">
        <f t="shared" si="98"/>
        <v>0</v>
      </c>
      <c r="R541" s="16">
        <f t="shared" si="98"/>
        <v>0</v>
      </c>
      <c r="S541" s="16">
        <f t="shared" si="98"/>
        <v>0</v>
      </c>
      <c r="T541" s="16">
        <f t="shared" si="98"/>
        <v>0</v>
      </c>
    </row>
    <row r="542" spans="1:20" s="9" customFormat="1" ht="22.5" customHeight="1" x14ac:dyDescent="0.25">
      <c r="A542" s="45" t="s">
        <v>165</v>
      </c>
      <c r="B542" s="45"/>
      <c r="C542" s="16">
        <f t="shared" ref="C542:T542" si="99">SUM(C543:C562)</f>
        <v>66636987.196599998</v>
      </c>
      <c r="D542" s="16">
        <f t="shared" si="99"/>
        <v>34294077.642899998</v>
      </c>
      <c r="E542" s="16">
        <f t="shared" si="99"/>
        <v>4932160.8599999994</v>
      </c>
      <c r="F542" s="16">
        <f t="shared" si="99"/>
        <v>20828880.303999998</v>
      </c>
      <c r="G542" s="16">
        <f t="shared" si="99"/>
        <v>1551945.96</v>
      </c>
      <c r="H542" s="16">
        <f t="shared" si="99"/>
        <v>4020194.5825999998</v>
      </c>
      <c r="I542" s="16">
        <f t="shared" si="99"/>
        <v>2960895.9363000002</v>
      </c>
      <c r="J542" s="17">
        <f t="shared" si="99"/>
        <v>0</v>
      </c>
      <c r="K542" s="16">
        <f t="shared" si="99"/>
        <v>0</v>
      </c>
      <c r="L542" s="16">
        <f t="shared" si="99"/>
        <v>14535614.199999999</v>
      </c>
      <c r="M542" s="16">
        <f t="shared" si="99"/>
        <v>0</v>
      </c>
      <c r="N542" s="16">
        <f t="shared" si="99"/>
        <v>14341784.768999999</v>
      </c>
      <c r="O542" s="16">
        <f t="shared" si="99"/>
        <v>799890.8</v>
      </c>
      <c r="P542" s="16">
        <f t="shared" si="99"/>
        <v>2665619.7847000002</v>
      </c>
      <c r="Q542" s="16">
        <f t="shared" si="99"/>
        <v>0</v>
      </c>
      <c r="R542" s="16">
        <f t="shared" si="99"/>
        <v>0</v>
      </c>
      <c r="S542" s="16">
        <f t="shared" si="99"/>
        <v>0</v>
      </c>
      <c r="T542" s="16">
        <f t="shared" si="99"/>
        <v>0</v>
      </c>
    </row>
    <row r="543" spans="1:20" ht="22.5" customHeight="1" x14ac:dyDescent="0.25">
      <c r="A543" s="35">
        <v>1</v>
      </c>
      <c r="B543" s="18" t="s">
        <v>1082</v>
      </c>
      <c r="C543" s="19">
        <f>D543+K543+L543+M543+N543+O543+P543+Q543+R543+S543+T543</f>
        <v>7063986.3700000001</v>
      </c>
      <c r="D543" s="19">
        <f>SUM(E543:I543)</f>
        <v>6365905.6900000004</v>
      </c>
      <c r="E543" s="19">
        <v>0</v>
      </c>
      <c r="F543" s="19">
        <v>6365905.6900000004</v>
      </c>
      <c r="G543" s="19">
        <v>0</v>
      </c>
      <c r="H543" s="19">
        <v>0</v>
      </c>
      <c r="I543" s="19">
        <v>0</v>
      </c>
      <c r="J543" s="20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698080.68</v>
      </c>
      <c r="Q543" s="19">
        <v>0</v>
      </c>
      <c r="R543" s="19">
        <v>0</v>
      </c>
      <c r="S543" s="19">
        <v>0</v>
      </c>
      <c r="T543" s="19">
        <v>0</v>
      </c>
    </row>
    <row r="544" spans="1:20" ht="22.5" customHeight="1" x14ac:dyDescent="0.25">
      <c r="A544" s="35">
        <v>2</v>
      </c>
      <c r="B544" s="18" t="s">
        <v>175</v>
      </c>
      <c r="C544" s="19">
        <f t="shared" ref="C544:C562" si="100">D544+K544+L544+M544+N544+O544+P544+Q544+R544+S544+T544</f>
        <v>385149.6</v>
      </c>
      <c r="D544" s="19">
        <f t="shared" ref="D544:D562" si="101">SUM(E544:I544)</f>
        <v>0</v>
      </c>
      <c r="E544" s="19">
        <v>0</v>
      </c>
      <c r="F544" s="19">
        <v>0</v>
      </c>
      <c r="G544" s="19">
        <v>0</v>
      </c>
      <c r="H544" s="19">
        <v>0</v>
      </c>
      <c r="I544" s="19">
        <v>0</v>
      </c>
      <c r="J544" s="20">
        <v>0</v>
      </c>
      <c r="K544" s="19">
        <v>0</v>
      </c>
      <c r="L544" s="19">
        <v>0</v>
      </c>
      <c r="M544" s="19">
        <v>0</v>
      </c>
      <c r="N544" s="19">
        <v>385149.6</v>
      </c>
      <c r="O544" s="19">
        <v>0</v>
      </c>
      <c r="P544" s="19">
        <v>0</v>
      </c>
      <c r="Q544" s="19">
        <v>0</v>
      </c>
      <c r="R544" s="19">
        <v>0</v>
      </c>
      <c r="S544" s="19">
        <v>0</v>
      </c>
      <c r="T544" s="19">
        <v>0</v>
      </c>
    </row>
    <row r="545" spans="1:20" ht="21.75" customHeight="1" x14ac:dyDescent="0.25">
      <c r="A545" s="35">
        <v>3</v>
      </c>
      <c r="B545" s="18" t="s">
        <v>538</v>
      </c>
      <c r="C545" s="19">
        <f t="shared" si="100"/>
        <v>359298.4</v>
      </c>
      <c r="D545" s="19">
        <f t="shared" si="101"/>
        <v>0</v>
      </c>
      <c r="E545" s="19">
        <v>0</v>
      </c>
      <c r="F545" s="19">
        <v>0</v>
      </c>
      <c r="G545" s="19">
        <v>0</v>
      </c>
      <c r="H545" s="19">
        <v>0</v>
      </c>
      <c r="I545" s="19">
        <v>0</v>
      </c>
      <c r="J545" s="20">
        <v>0</v>
      </c>
      <c r="K545" s="19">
        <v>0</v>
      </c>
      <c r="L545" s="19">
        <v>359298.4</v>
      </c>
      <c r="M545" s="19">
        <v>0</v>
      </c>
      <c r="N545" s="19">
        <v>0</v>
      </c>
      <c r="O545" s="19">
        <v>0</v>
      </c>
      <c r="P545" s="19">
        <v>0</v>
      </c>
      <c r="Q545" s="19">
        <v>0</v>
      </c>
      <c r="R545" s="19">
        <v>0</v>
      </c>
      <c r="S545" s="19">
        <v>0</v>
      </c>
      <c r="T545" s="19">
        <v>0</v>
      </c>
    </row>
    <row r="546" spans="1:20" ht="22.5" customHeight="1" x14ac:dyDescent="0.25">
      <c r="A546" s="35">
        <v>4</v>
      </c>
      <c r="B546" s="18" t="s">
        <v>1083</v>
      </c>
      <c r="C546" s="19">
        <f t="shared" si="100"/>
        <v>22512868.6263</v>
      </c>
      <c r="D546" s="19">
        <f t="shared" si="101"/>
        <v>21227042.0616</v>
      </c>
      <c r="E546" s="19">
        <v>4932160.8599999994</v>
      </c>
      <c r="F546" s="19">
        <v>11725770.859999999</v>
      </c>
      <c r="G546" s="19">
        <v>0</v>
      </c>
      <c r="H546" s="19">
        <v>1938420.7412999999</v>
      </c>
      <c r="I546" s="19">
        <v>2630689.6003</v>
      </c>
      <c r="J546" s="20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1285826.5647</v>
      </c>
      <c r="Q546" s="19">
        <v>0</v>
      </c>
      <c r="R546" s="19">
        <v>0</v>
      </c>
      <c r="S546" s="19">
        <v>0</v>
      </c>
      <c r="T546" s="19">
        <v>0</v>
      </c>
    </row>
    <row r="547" spans="1:20" ht="22.5" customHeight="1" x14ac:dyDescent="0.25">
      <c r="A547" s="35">
        <v>5</v>
      </c>
      <c r="B547" s="18" t="s">
        <v>713</v>
      </c>
      <c r="C547" s="19">
        <f t="shared" si="100"/>
        <v>1938420.7412999999</v>
      </c>
      <c r="D547" s="19">
        <f t="shared" si="101"/>
        <v>1938420.7412999999</v>
      </c>
      <c r="E547" s="19">
        <v>0</v>
      </c>
      <c r="F547" s="19">
        <v>0</v>
      </c>
      <c r="G547" s="19">
        <v>0</v>
      </c>
      <c r="H547" s="19">
        <v>1938420.7412999999</v>
      </c>
      <c r="I547" s="19">
        <v>0</v>
      </c>
      <c r="J547" s="20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</row>
    <row r="548" spans="1:20" ht="22.5" customHeight="1" x14ac:dyDescent="0.25">
      <c r="A548" s="35">
        <v>6</v>
      </c>
      <c r="B548" s="18" t="s">
        <v>539</v>
      </c>
      <c r="C548" s="19">
        <f t="shared" si="100"/>
        <v>3568647.3</v>
      </c>
      <c r="D548" s="19">
        <f t="shared" si="101"/>
        <v>0</v>
      </c>
      <c r="E548" s="19">
        <v>0</v>
      </c>
      <c r="F548" s="19">
        <v>0</v>
      </c>
      <c r="G548" s="19">
        <v>0</v>
      </c>
      <c r="H548" s="19">
        <v>0</v>
      </c>
      <c r="I548" s="19">
        <v>0</v>
      </c>
      <c r="J548" s="20">
        <v>0</v>
      </c>
      <c r="K548" s="19">
        <v>0</v>
      </c>
      <c r="L548" s="19">
        <v>0</v>
      </c>
      <c r="M548" s="19">
        <v>0</v>
      </c>
      <c r="N548" s="19">
        <v>3568647.3</v>
      </c>
      <c r="O548" s="19">
        <v>0</v>
      </c>
      <c r="P548" s="19">
        <v>0</v>
      </c>
      <c r="Q548" s="19">
        <v>0</v>
      </c>
      <c r="R548" s="19">
        <v>0</v>
      </c>
      <c r="S548" s="19">
        <v>0</v>
      </c>
      <c r="T548" s="19">
        <v>0</v>
      </c>
    </row>
    <row r="549" spans="1:20" ht="22.5" customHeight="1" x14ac:dyDescent="0.25">
      <c r="A549" s="35">
        <v>7</v>
      </c>
      <c r="B549" s="18" t="s">
        <v>540</v>
      </c>
      <c r="C549" s="19">
        <f t="shared" si="100"/>
        <v>681895.5</v>
      </c>
      <c r="D549" s="19">
        <f t="shared" si="101"/>
        <v>0</v>
      </c>
      <c r="E549" s="19">
        <v>0</v>
      </c>
      <c r="F549" s="19">
        <v>0</v>
      </c>
      <c r="G549" s="19">
        <v>0</v>
      </c>
      <c r="H549" s="19">
        <v>0</v>
      </c>
      <c r="I549" s="19">
        <v>0</v>
      </c>
      <c r="J549" s="20">
        <v>0</v>
      </c>
      <c r="K549" s="19">
        <v>0</v>
      </c>
      <c r="L549" s="19">
        <v>681895.5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  <c r="T549" s="19">
        <v>0</v>
      </c>
    </row>
    <row r="550" spans="1:20" ht="22.5" customHeight="1" x14ac:dyDescent="0.25">
      <c r="A550" s="35">
        <v>8</v>
      </c>
      <c r="B550" s="18" t="s">
        <v>541</v>
      </c>
      <c r="C550" s="19">
        <f t="shared" si="100"/>
        <v>969397</v>
      </c>
      <c r="D550" s="19">
        <f t="shared" si="101"/>
        <v>0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20">
        <v>0</v>
      </c>
      <c r="K550" s="19">
        <v>0</v>
      </c>
      <c r="L550" s="19">
        <v>969397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</row>
    <row r="551" spans="1:20" ht="22.5" customHeight="1" x14ac:dyDescent="0.25">
      <c r="A551" s="35">
        <v>9</v>
      </c>
      <c r="B551" s="18" t="s">
        <v>169</v>
      </c>
      <c r="C551" s="19">
        <f t="shared" si="100"/>
        <v>5721199.2000000002</v>
      </c>
      <c r="D551" s="19">
        <f t="shared" si="101"/>
        <v>0</v>
      </c>
      <c r="E551" s="19">
        <v>0</v>
      </c>
      <c r="F551" s="19">
        <v>0</v>
      </c>
      <c r="G551" s="19">
        <v>0</v>
      </c>
      <c r="H551" s="19">
        <v>0</v>
      </c>
      <c r="I551" s="19">
        <v>0</v>
      </c>
      <c r="J551" s="20">
        <v>0</v>
      </c>
      <c r="K551" s="19">
        <v>0</v>
      </c>
      <c r="L551" s="19">
        <v>5721199.2000000002</v>
      </c>
      <c r="M551" s="19">
        <v>0</v>
      </c>
      <c r="N551" s="19">
        <v>0</v>
      </c>
      <c r="O551" s="19">
        <v>0</v>
      </c>
      <c r="P551" s="19">
        <v>0</v>
      </c>
      <c r="Q551" s="19">
        <v>0</v>
      </c>
      <c r="R551" s="19">
        <v>0</v>
      </c>
      <c r="S551" s="19">
        <v>0</v>
      </c>
      <c r="T551" s="19">
        <v>0</v>
      </c>
    </row>
    <row r="552" spans="1:20" ht="21.75" customHeight="1" x14ac:dyDescent="0.25">
      <c r="A552" s="35">
        <v>10</v>
      </c>
      <c r="B552" s="18" t="s">
        <v>542</v>
      </c>
      <c r="C552" s="19">
        <f t="shared" si="100"/>
        <v>2340169.86</v>
      </c>
      <c r="D552" s="19">
        <f t="shared" si="101"/>
        <v>308209.16000000003</v>
      </c>
      <c r="E552" s="19">
        <v>0</v>
      </c>
      <c r="F552" s="19">
        <v>0</v>
      </c>
      <c r="G552" s="19">
        <v>0</v>
      </c>
      <c r="H552" s="19">
        <v>143353.1</v>
      </c>
      <c r="I552" s="19">
        <v>164856.06</v>
      </c>
      <c r="J552" s="20">
        <v>0</v>
      </c>
      <c r="K552" s="19">
        <v>0</v>
      </c>
      <c r="L552" s="19">
        <v>567853</v>
      </c>
      <c r="M552" s="19">
        <v>0</v>
      </c>
      <c r="N552" s="19">
        <v>1464107.7</v>
      </c>
      <c r="O552" s="19">
        <v>0</v>
      </c>
      <c r="P552" s="19">
        <v>0</v>
      </c>
      <c r="Q552" s="19">
        <v>0</v>
      </c>
      <c r="R552" s="19">
        <v>0</v>
      </c>
      <c r="S552" s="19">
        <v>0</v>
      </c>
      <c r="T552" s="19">
        <v>0</v>
      </c>
    </row>
    <row r="553" spans="1:20" ht="21.75" customHeight="1" x14ac:dyDescent="0.25">
      <c r="A553" s="35">
        <v>11</v>
      </c>
      <c r="B553" s="18" t="s">
        <v>543</v>
      </c>
      <c r="C553" s="19">
        <f t="shared" si="100"/>
        <v>1456365</v>
      </c>
      <c r="D553" s="19">
        <f t="shared" si="101"/>
        <v>0</v>
      </c>
      <c r="E553" s="19">
        <v>0</v>
      </c>
      <c r="F553" s="19">
        <v>0</v>
      </c>
      <c r="G553" s="19">
        <v>0</v>
      </c>
      <c r="H553" s="19">
        <v>0</v>
      </c>
      <c r="I553" s="19">
        <v>0</v>
      </c>
      <c r="J553" s="20">
        <v>0</v>
      </c>
      <c r="K553" s="19">
        <v>0</v>
      </c>
      <c r="L553" s="19">
        <v>0</v>
      </c>
      <c r="M553" s="19">
        <v>0</v>
      </c>
      <c r="N553" s="19">
        <v>1456365</v>
      </c>
      <c r="O553" s="19">
        <v>0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</row>
    <row r="554" spans="1:20" ht="22.5" customHeight="1" x14ac:dyDescent="0.25">
      <c r="A554" s="35">
        <v>12</v>
      </c>
      <c r="B554" s="18" t="s">
        <v>544</v>
      </c>
      <c r="C554" s="19">
        <f t="shared" si="100"/>
        <v>1680079.2</v>
      </c>
      <c r="D554" s="19">
        <f t="shared" si="101"/>
        <v>0</v>
      </c>
      <c r="E554" s="19">
        <v>0</v>
      </c>
      <c r="F554" s="19">
        <v>0</v>
      </c>
      <c r="G554" s="19">
        <v>0</v>
      </c>
      <c r="H554" s="19">
        <v>0</v>
      </c>
      <c r="I554" s="19">
        <v>0</v>
      </c>
      <c r="J554" s="20">
        <v>0</v>
      </c>
      <c r="K554" s="19">
        <v>0</v>
      </c>
      <c r="L554" s="19">
        <v>0</v>
      </c>
      <c r="M554" s="19">
        <v>0</v>
      </c>
      <c r="N554" s="19">
        <v>1680079.2</v>
      </c>
      <c r="O554" s="19">
        <v>0</v>
      </c>
      <c r="P554" s="19">
        <v>0</v>
      </c>
      <c r="Q554" s="19">
        <v>0</v>
      </c>
      <c r="R554" s="19">
        <v>0</v>
      </c>
      <c r="S554" s="19">
        <v>0</v>
      </c>
      <c r="T554" s="19">
        <v>0</v>
      </c>
    </row>
    <row r="555" spans="1:20" ht="22.5" customHeight="1" x14ac:dyDescent="0.25">
      <c r="A555" s="35">
        <v>13</v>
      </c>
      <c r="B555" s="18" t="s">
        <v>1084</v>
      </c>
      <c r="C555" s="19">
        <f t="shared" si="100"/>
        <v>6666815.6599999992</v>
      </c>
      <c r="D555" s="19">
        <f t="shared" si="101"/>
        <v>0</v>
      </c>
      <c r="E555" s="19">
        <v>0</v>
      </c>
      <c r="F555" s="19">
        <v>0</v>
      </c>
      <c r="G555" s="19">
        <v>0</v>
      </c>
      <c r="H555" s="19">
        <v>0</v>
      </c>
      <c r="I555" s="19">
        <v>0</v>
      </c>
      <c r="J555" s="20">
        <v>0</v>
      </c>
      <c r="K555" s="19">
        <v>0</v>
      </c>
      <c r="L555" s="19">
        <v>6235971.0999999996</v>
      </c>
      <c r="M555" s="19">
        <v>0</v>
      </c>
      <c r="N555" s="19">
        <v>0</v>
      </c>
      <c r="O555" s="19">
        <v>0</v>
      </c>
      <c r="P555" s="19">
        <v>430844.56</v>
      </c>
      <c r="Q555" s="19">
        <v>0</v>
      </c>
      <c r="R555" s="19">
        <v>0</v>
      </c>
      <c r="S555" s="19">
        <v>0</v>
      </c>
      <c r="T555" s="19">
        <v>0</v>
      </c>
    </row>
    <row r="556" spans="1:20" ht="22.5" customHeight="1" x14ac:dyDescent="0.25">
      <c r="A556" s="35">
        <v>14</v>
      </c>
      <c r="B556" s="18" t="s">
        <v>1270</v>
      </c>
      <c r="C556" s="19">
        <f t="shared" si="100"/>
        <v>1875348.5860000001</v>
      </c>
      <c r="D556" s="19">
        <f t="shared" si="101"/>
        <v>291568.516</v>
      </c>
      <c r="E556" s="19">
        <v>0</v>
      </c>
      <c r="F556" s="19">
        <v>126218.24000000001</v>
      </c>
      <c r="G556" s="19">
        <v>0</v>
      </c>
      <c r="H556" s="19">
        <v>0</v>
      </c>
      <c r="I556" s="19">
        <v>165350.27600000001</v>
      </c>
      <c r="J556" s="20">
        <v>0</v>
      </c>
      <c r="K556" s="19">
        <v>0</v>
      </c>
      <c r="L556" s="19">
        <v>0</v>
      </c>
      <c r="M556" s="19">
        <v>0</v>
      </c>
      <c r="N556" s="19">
        <v>915961.40999999992</v>
      </c>
      <c r="O556" s="19">
        <v>599890.80000000005</v>
      </c>
      <c r="P556" s="19">
        <v>67927.86</v>
      </c>
      <c r="Q556" s="19">
        <v>0</v>
      </c>
      <c r="R556" s="19">
        <v>0</v>
      </c>
      <c r="S556" s="19">
        <v>0</v>
      </c>
      <c r="T556" s="19">
        <v>0</v>
      </c>
    </row>
    <row r="557" spans="1:20" ht="22.5" customHeight="1" x14ac:dyDescent="0.25">
      <c r="A557" s="35">
        <v>15</v>
      </c>
      <c r="B557" s="18" t="s">
        <v>984</v>
      </c>
      <c r="C557" s="19">
        <f t="shared" si="100"/>
        <v>1551945.96</v>
      </c>
      <c r="D557" s="19">
        <f t="shared" si="101"/>
        <v>1551945.96</v>
      </c>
      <c r="E557" s="19">
        <v>0</v>
      </c>
      <c r="F557" s="19">
        <v>0</v>
      </c>
      <c r="G557" s="19">
        <v>1551945.96</v>
      </c>
      <c r="H557" s="19">
        <v>0</v>
      </c>
      <c r="I557" s="19">
        <v>0</v>
      </c>
      <c r="J557" s="20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0</v>
      </c>
      <c r="T557" s="19">
        <v>0</v>
      </c>
    </row>
    <row r="558" spans="1:20" ht="22.5" customHeight="1" x14ac:dyDescent="0.25">
      <c r="A558" s="35">
        <v>16</v>
      </c>
      <c r="B558" s="18" t="s">
        <v>545</v>
      </c>
      <c r="C558" s="19">
        <f t="shared" si="100"/>
        <v>444755.61</v>
      </c>
      <c r="D558" s="19">
        <f t="shared" si="101"/>
        <v>444755.61</v>
      </c>
      <c r="E558" s="19">
        <v>0</v>
      </c>
      <c r="F558" s="19">
        <v>444755.61</v>
      </c>
      <c r="G558" s="19">
        <v>0</v>
      </c>
      <c r="H558" s="19">
        <v>0</v>
      </c>
      <c r="I558" s="19">
        <v>0</v>
      </c>
      <c r="J558" s="20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0</v>
      </c>
    </row>
    <row r="559" spans="1:20" ht="22.5" customHeight="1" x14ac:dyDescent="0.25">
      <c r="A559" s="35">
        <v>17</v>
      </c>
      <c r="B559" s="18" t="s">
        <v>173</v>
      </c>
      <c r="C559" s="19">
        <f t="shared" si="100"/>
        <v>2604650.3389999997</v>
      </c>
      <c r="D559" s="19">
        <f t="shared" si="101"/>
        <v>0</v>
      </c>
      <c r="E559" s="19">
        <v>0</v>
      </c>
      <c r="F559" s="19">
        <v>0</v>
      </c>
      <c r="G559" s="19">
        <v>0</v>
      </c>
      <c r="H559" s="19">
        <v>0</v>
      </c>
      <c r="I559" s="19">
        <v>0</v>
      </c>
      <c r="J559" s="20">
        <v>0</v>
      </c>
      <c r="K559" s="19">
        <v>0</v>
      </c>
      <c r="L559" s="19">
        <v>0</v>
      </c>
      <c r="M559" s="19">
        <v>0</v>
      </c>
      <c r="N559" s="19">
        <v>2404650.3389999997</v>
      </c>
      <c r="O559" s="19">
        <v>200000</v>
      </c>
      <c r="P559" s="19">
        <v>0</v>
      </c>
      <c r="Q559" s="19">
        <v>0</v>
      </c>
      <c r="R559" s="19">
        <v>0</v>
      </c>
      <c r="S559" s="19">
        <v>0</v>
      </c>
      <c r="T559" s="19">
        <v>0</v>
      </c>
    </row>
    <row r="560" spans="1:20" ht="22.5" customHeight="1" x14ac:dyDescent="0.25">
      <c r="A560" s="35">
        <v>18</v>
      </c>
      <c r="B560" s="18" t="s">
        <v>1085</v>
      </c>
      <c r="C560" s="19">
        <f t="shared" si="100"/>
        <v>3812042.6280000005</v>
      </c>
      <c r="D560" s="19">
        <f t="shared" si="101"/>
        <v>1162278.2880000002</v>
      </c>
      <c r="E560" s="19">
        <v>0</v>
      </c>
      <c r="F560" s="19">
        <v>1162278.2880000002</v>
      </c>
      <c r="G560" s="19">
        <v>0</v>
      </c>
      <c r="H560" s="19">
        <v>0</v>
      </c>
      <c r="I560" s="19">
        <v>0</v>
      </c>
      <c r="J560" s="20">
        <v>0</v>
      </c>
      <c r="K560" s="19">
        <v>0</v>
      </c>
      <c r="L560" s="19">
        <v>0</v>
      </c>
      <c r="M560" s="19">
        <v>0</v>
      </c>
      <c r="N560" s="19">
        <v>2466824.2200000002</v>
      </c>
      <c r="O560" s="19">
        <v>0</v>
      </c>
      <c r="P560" s="19">
        <v>182940.12000000002</v>
      </c>
      <c r="Q560" s="19">
        <v>0</v>
      </c>
      <c r="R560" s="19">
        <v>0</v>
      </c>
      <c r="S560" s="19">
        <v>0</v>
      </c>
      <c r="T560" s="19">
        <v>0</v>
      </c>
    </row>
    <row r="561" spans="1:20" ht="22.5" customHeight="1" x14ac:dyDescent="0.25">
      <c r="A561" s="35">
        <v>19</v>
      </c>
      <c r="B561" s="18" t="s">
        <v>790</v>
      </c>
      <c r="C561" s="19">
        <f t="shared" si="100"/>
        <v>503435.04</v>
      </c>
      <c r="D561" s="19">
        <f t="shared" si="101"/>
        <v>503435.04</v>
      </c>
      <c r="E561" s="19">
        <v>0</v>
      </c>
      <c r="F561" s="19">
        <v>503435.04</v>
      </c>
      <c r="G561" s="19">
        <v>0</v>
      </c>
      <c r="H561" s="19">
        <v>0</v>
      </c>
      <c r="I561" s="19">
        <v>0</v>
      </c>
      <c r="J561" s="20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19">
        <v>0</v>
      </c>
      <c r="T561" s="19">
        <v>0</v>
      </c>
    </row>
    <row r="562" spans="1:20" ht="22.5" customHeight="1" x14ac:dyDescent="0.25">
      <c r="A562" s="35">
        <v>20</v>
      </c>
      <c r="B562" s="18" t="s">
        <v>791</v>
      </c>
      <c r="C562" s="19">
        <f t="shared" si="100"/>
        <v>500516.57599999994</v>
      </c>
      <c r="D562" s="19">
        <f t="shared" si="101"/>
        <v>500516.57599999994</v>
      </c>
      <c r="E562" s="19">
        <v>0</v>
      </c>
      <c r="F562" s="19">
        <v>500516.57599999994</v>
      </c>
      <c r="G562" s="19">
        <v>0</v>
      </c>
      <c r="H562" s="19">
        <v>0</v>
      </c>
      <c r="I562" s="19">
        <v>0</v>
      </c>
      <c r="J562" s="20">
        <v>0</v>
      </c>
      <c r="K562" s="19">
        <v>0</v>
      </c>
      <c r="L562" s="19">
        <v>0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0</v>
      </c>
      <c r="S562" s="19">
        <v>0</v>
      </c>
      <c r="T562" s="19">
        <v>0</v>
      </c>
    </row>
    <row r="563" spans="1:20" s="9" customFormat="1" ht="24.75" customHeight="1" x14ac:dyDescent="0.25">
      <c r="A563" s="45" t="s">
        <v>164</v>
      </c>
      <c r="B563" s="45"/>
      <c r="C563" s="16">
        <f>SUM(C564:C568)</f>
        <v>15143718.140000001</v>
      </c>
      <c r="D563" s="16">
        <f t="shared" ref="D563:T563" si="102">SUM(D564:D568)</f>
        <v>5466474.2149999999</v>
      </c>
      <c r="E563" s="16">
        <f t="shared" si="102"/>
        <v>294602.67500000005</v>
      </c>
      <c r="F563" s="16">
        <f t="shared" si="102"/>
        <v>1822215.96</v>
      </c>
      <c r="G563" s="16">
        <f t="shared" si="102"/>
        <v>792606.6</v>
      </c>
      <c r="H563" s="16">
        <f t="shared" si="102"/>
        <v>725246.16999999993</v>
      </c>
      <c r="I563" s="16">
        <f t="shared" si="102"/>
        <v>1831802.81</v>
      </c>
      <c r="J563" s="17">
        <f t="shared" si="102"/>
        <v>0</v>
      </c>
      <c r="K563" s="16">
        <f t="shared" si="102"/>
        <v>0</v>
      </c>
      <c r="L563" s="16">
        <f t="shared" si="102"/>
        <v>2337844</v>
      </c>
      <c r="M563" s="16">
        <f t="shared" si="102"/>
        <v>0</v>
      </c>
      <c r="N563" s="16">
        <f t="shared" si="102"/>
        <v>7010922.6749999998</v>
      </c>
      <c r="O563" s="16">
        <f t="shared" si="102"/>
        <v>200000</v>
      </c>
      <c r="P563" s="16">
        <f t="shared" si="102"/>
        <v>128477.25000000001</v>
      </c>
      <c r="Q563" s="16">
        <f t="shared" si="102"/>
        <v>0</v>
      </c>
      <c r="R563" s="16">
        <f t="shared" si="102"/>
        <v>0</v>
      </c>
      <c r="S563" s="16">
        <f t="shared" si="102"/>
        <v>0</v>
      </c>
      <c r="T563" s="16">
        <f t="shared" si="102"/>
        <v>0</v>
      </c>
    </row>
    <row r="564" spans="1:20" ht="22.5" customHeight="1" x14ac:dyDescent="0.25">
      <c r="A564" s="35">
        <v>1</v>
      </c>
      <c r="B564" s="18" t="s">
        <v>588</v>
      </c>
      <c r="C564" s="19">
        <f>D564+K564+L564+M564+N564+O564+P564+Q564+R564+S564+T564</f>
        <v>1411014.9</v>
      </c>
      <c r="D564" s="19">
        <f>SUM(E564:I564)</f>
        <v>0</v>
      </c>
      <c r="E564" s="19">
        <v>0</v>
      </c>
      <c r="F564" s="19">
        <v>0</v>
      </c>
      <c r="G564" s="19">
        <v>0</v>
      </c>
      <c r="H564" s="19">
        <v>0</v>
      </c>
      <c r="I564" s="19">
        <v>0</v>
      </c>
      <c r="J564" s="20">
        <v>0</v>
      </c>
      <c r="K564" s="19">
        <v>0</v>
      </c>
      <c r="L564" s="19">
        <v>0</v>
      </c>
      <c r="M564" s="19">
        <v>0</v>
      </c>
      <c r="N564" s="19">
        <v>1411014.9</v>
      </c>
      <c r="O564" s="19">
        <v>0</v>
      </c>
      <c r="P564" s="19">
        <v>0</v>
      </c>
      <c r="Q564" s="19">
        <v>0</v>
      </c>
      <c r="R564" s="19">
        <v>0</v>
      </c>
      <c r="S564" s="19">
        <v>0</v>
      </c>
      <c r="T564" s="19">
        <v>0</v>
      </c>
    </row>
    <row r="565" spans="1:20" ht="24" customHeight="1" x14ac:dyDescent="0.25">
      <c r="A565" s="35">
        <v>2</v>
      </c>
      <c r="B565" s="18" t="s">
        <v>711</v>
      </c>
      <c r="C565" s="19">
        <f>D565+K565+L565+M565+N565+O565+P565+Q565+R565+S565+T565</f>
        <v>820901.82</v>
      </c>
      <c r="D565" s="19">
        <f>SUM(E565:I565)</f>
        <v>820901.82</v>
      </c>
      <c r="E565" s="19">
        <v>0</v>
      </c>
      <c r="F565" s="19">
        <v>0</v>
      </c>
      <c r="G565" s="19">
        <v>0</v>
      </c>
      <c r="H565" s="19">
        <v>0</v>
      </c>
      <c r="I565" s="19">
        <v>820901.82</v>
      </c>
      <c r="J565" s="20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v>0</v>
      </c>
      <c r="P565" s="19">
        <v>0</v>
      </c>
      <c r="Q565" s="19">
        <v>0</v>
      </c>
      <c r="R565" s="19">
        <v>0</v>
      </c>
      <c r="S565" s="19">
        <v>0</v>
      </c>
      <c r="T565" s="19">
        <v>0</v>
      </c>
    </row>
    <row r="566" spans="1:20" ht="24" customHeight="1" x14ac:dyDescent="0.25">
      <c r="A566" s="35">
        <v>2</v>
      </c>
      <c r="B566" s="18" t="s">
        <v>1086</v>
      </c>
      <c r="C566" s="19">
        <f>D566+K566+L566+M566+N566+O566+P566+Q566+R566+S566+T566</f>
        <v>2892616.45</v>
      </c>
      <c r="D566" s="19">
        <f>SUM(E566:I566)</f>
        <v>831710.07500000007</v>
      </c>
      <c r="E566" s="19">
        <v>294602.67500000005</v>
      </c>
      <c r="F566" s="19">
        <v>0</v>
      </c>
      <c r="G566" s="19">
        <v>0</v>
      </c>
      <c r="H566" s="19">
        <v>224367.55</v>
      </c>
      <c r="I566" s="19">
        <v>312739.85000000003</v>
      </c>
      <c r="J566" s="20">
        <v>0</v>
      </c>
      <c r="K566" s="19">
        <v>0</v>
      </c>
      <c r="L566" s="19">
        <v>0</v>
      </c>
      <c r="M566" s="19">
        <v>0</v>
      </c>
      <c r="N566" s="19">
        <v>1732429.125</v>
      </c>
      <c r="O566" s="19">
        <v>200000</v>
      </c>
      <c r="P566" s="19">
        <v>128477.25000000001</v>
      </c>
      <c r="Q566" s="19">
        <v>0</v>
      </c>
      <c r="R566" s="19">
        <v>0</v>
      </c>
      <c r="S566" s="19">
        <v>0</v>
      </c>
      <c r="T566" s="19">
        <v>0</v>
      </c>
    </row>
    <row r="567" spans="1:20" ht="24" customHeight="1" x14ac:dyDescent="0.25">
      <c r="A567" s="35">
        <v>3</v>
      </c>
      <c r="B567" s="18" t="s">
        <v>406</v>
      </c>
      <c r="C567" s="19">
        <f>D567+K567+L567+M567+N567+O567+P567+Q567+R567+S567+T567</f>
        <v>7681340.9700000007</v>
      </c>
      <c r="D567" s="19">
        <f>SUM(E567:I567)</f>
        <v>3813862.3200000003</v>
      </c>
      <c r="E567" s="19">
        <v>0</v>
      </c>
      <c r="F567" s="19">
        <v>1822215.96</v>
      </c>
      <c r="G567" s="19">
        <v>792606.6</v>
      </c>
      <c r="H567" s="19">
        <v>500878.62</v>
      </c>
      <c r="I567" s="19">
        <v>698161.14</v>
      </c>
      <c r="J567" s="20">
        <v>0</v>
      </c>
      <c r="K567" s="19">
        <v>0</v>
      </c>
      <c r="L567" s="19">
        <v>0</v>
      </c>
      <c r="M567" s="19">
        <v>0</v>
      </c>
      <c r="N567" s="19">
        <v>3867478.65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</row>
    <row r="568" spans="1:20" ht="24" customHeight="1" x14ac:dyDescent="0.25">
      <c r="A568" s="35">
        <v>5</v>
      </c>
      <c r="B568" s="18" t="s">
        <v>180</v>
      </c>
      <c r="C568" s="19">
        <f>D568+K568+L568+M568+N568+O568+P568+Q568+R568+S568+T568</f>
        <v>2337844</v>
      </c>
      <c r="D568" s="19">
        <f>SUM(E568:I568)</f>
        <v>0</v>
      </c>
      <c r="E568" s="19">
        <v>0</v>
      </c>
      <c r="F568" s="19">
        <v>0</v>
      </c>
      <c r="G568" s="19">
        <v>0</v>
      </c>
      <c r="H568" s="19">
        <v>0</v>
      </c>
      <c r="I568" s="19">
        <v>0</v>
      </c>
      <c r="J568" s="20">
        <v>0</v>
      </c>
      <c r="K568" s="19">
        <v>0</v>
      </c>
      <c r="L568" s="19">
        <v>2337844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0</v>
      </c>
      <c r="S568" s="19">
        <v>0</v>
      </c>
      <c r="T568" s="19">
        <v>0</v>
      </c>
    </row>
    <row r="569" spans="1:20" s="9" customFormat="1" ht="24" customHeight="1" x14ac:dyDescent="0.25">
      <c r="A569" s="45" t="s">
        <v>359</v>
      </c>
      <c r="B569" s="45"/>
      <c r="C569" s="16">
        <f>C570</f>
        <v>262203.03999999998</v>
      </c>
      <c r="D569" s="16">
        <f t="shared" ref="D569:T570" si="103">D570</f>
        <v>262203.03999999998</v>
      </c>
      <c r="E569" s="16">
        <f t="shared" si="103"/>
        <v>0</v>
      </c>
      <c r="F569" s="16">
        <f t="shared" si="103"/>
        <v>262203.03999999998</v>
      </c>
      <c r="G569" s="16">
        <f t="shared" si="103"/>
        <v>0</v>
      </c>
      <c r="H569" s="16">
        <f t="shared" si="103"/>
        <v>0</v>
      </c>
      <c r="I569" s="16">
        <f t="shared" si="103"/>
        <v>0</v>
      </c>
      <c r="J569" s="17">
        <f t="shared" si="103"/>
        <v>0</v>
      </c>
      <c r="K569" s="16">
        <f t="shared" si="103"/>
        <v>0</v>
      </c>
      <c r="L569" s="16">
        <f t="shared" si="103"/>
        <v>0</v>
      </c>
      <c r="M569" s="16">
        <f t="shared" si="103"/>
        <v>0</v>
      </c>
      <c r="N569" s="16">
        <f t="shared" si="103"/>
        <v>0</v>
      </c>
      <c r="O569" s="16">
        <f t="shared" si="103"/>
        <v>0</v>
      </c>
      <c r="P569" s="16">
        <f t="shared" si="103"/>
        <v>0</v>
      </c>
      <c r="Q569" s="16">
        <f t="shared" si="103"/>
        <v>0</v>
      </c>
      <c r="R569" s="16">
        <f t="shared" si="103"/>
        <v>0</v>
      </c>
      <c r="S569" s="16">
        <f t="shared" si="103"/>
        <v>0</v>
      </c>
      <c r="T569" s="16">
        <f t="shared" si="103"/>
        <v>0</v>
      </c>
    </row>
    <row r="570" spans="1:20" s="9" customFormat="1" ht="22.5" customHeight="1" x14ac:dyDescent="0.25">
      <c r="A570" s="45" t="s">
        <v>672</v>
      </c>
      <c r="B570" s="45"/>
      <c r="C570" s="16">
        <f>C571</f>
        <v>262203.03999999998</v>
      </c>
      <c r="D570" s="16">
        <f t="shared" si="103"/>
        <v>262203.03999999998</v>
      </c>
      <c r="E570" s="16">
        <f t="shared" si="103"/>
        <v>0</v>
      </c>
      <c r="F570" s="16">
        <f t="shared" si="103"/>
        <v>262203.03999999998</v>
      </c>
      <c r="G570" s="16">
        <f t="shared" si="103"/>
        <v>0</v>
      </c>
      <c r="H570" s="16">
        <f t="shared" si="103"/>
        <v>0</v>
      </c>
      <c r="I570" s="16">
        <f t="shared" si="103"/>
        <v>0</v>
      </c>
      <c r="J570" s="17">
        <f t="shared" si="103"/>
        <v>0</v>
      </c>
      <c r="K570" s="16">
        <f t="shared" si="103"/>
        <v>0</v>
      </c>
      <c r="L570" s="16">
        <f t="shared" si="103"/>
        <v>0</v>
      </c>
      <c r="M570" s="16">
        <f t="shared" si="103"/>
        <v>0</v>
      </c>
      <c r="N570" s="16">
        <f t="shared" si="103"/>
        <v>0</v>
      </c>
      <c r="O570" s="16">
        <f t="shared" si="103"/>
        <v>0</v>
      </c>
      <c r="P570" s="16">
        <f t="shared" si="103"/>
        <v>0</v>
      </c>
      <c r="Q570" s="16">
        <f t="shared" si="103"/>
        <v>0</v>
      </c>
      <c r="R570" s="16">
        <f t="shared" si="103"/>
        <v>0</v>
      </c>
      <c r="S570" s="16">
        <f t="shared" si="103"/>
        <v>0</v>
      </c>
      <c r="T570" s="16">
        <f t="shared" si="103"/>
        <v>0</v>
      </c>
    </row>
    <row r="571" spans="1:20" ht="24.75" customHeight="1" x14ac:dyDescent="0.25">
      <c r="A571" s="35">
        <v>1</v>
      </c>
      <c r="B571" s="18" t="s">
        <v>185</v>
      </c>
      <c r="C571" s="19">
        <f>D571+K571+L571+M571+N571+O571+P571+Q571+R571+S571+T571</f>
        <v>262203.03999999998</v>
      </c>
      <c r="D571" s="19">
        <f>SUM(E571:I571)</f>
        <v>262203.03999999998</v>
      </c>
      <c r="E571" s="19">
        <v>0</v>
      </c>
      <c r="F571" s="19">
        <v>262203.03999999998</v>
      </c>
      <c r="G571" s="19">
        <v>0</v>
      </c>
      <c r="H571" s="19">
        <v>0</v>
      </c>
      <c r="I571" s="19">
        <v>0</v>
      </c>
      <c r="J571" s="20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</row>
    <row r="572" spans="1:20" s="9" customFormat="1" ht="22.5" customHeight="1" x14ac:dyDescent="0.25">
      <c r="A572" s="45" t="s">
        <v>24</v>
      </c>
      <c r="B572" s="45"/>
      <c r="C572" s="16">
        <f>C573+C577+C584</f>
        <v>34528353.072999999</v>
      </c>
      <c r="D572" s="16">
        <f t="shared" ref="D572:T572" si="104">D573+D577+D584</f>
        <v>13084452.23</v>
      </c>
      <c r="E572" s="16">
        <f t="shared" si="104"/>
        <v>2414610.66</v>
      </c>
      <c r="F572" s="16">
        <f t="shared" si="104"/>
        <v>4513977.95</v>
      </c>
      <c r="G572" s="16">
        <f t="shared" si="104"/>
        <v>4165481.4399999995</v>
      </c>
      <c r="H572" s="16">
        <f t="shared" si="104"/>
        <v>1990382.18</v>
      </c>
      <c r="I572" s="16">
        <f t="shared" si="104"/>
        <v>0</v>
      </c>
      <c r="J572" s="17">
        <f t="shared" si="104"/>
        <v>0</v>
      </c>
      <c r="K572" s="16">
        <f t="shared" si="104"/>
        <v>0</v>
      </c>
      <c r="L572" s="16">
        <f t="shared" si="104"/>
        <v>13086986.02</v>
      </c>
      <c r="M572" s="16">
        <f t="shared" si="104"/>
        <v>0</v>
      </c>
      <c r="N572" s="16">
        <f t="shared" si="104"/>
        <v>6431783.4629999995</v>
      </c>
      <c r="O572" s="16">
        <f t="shared" si="104"/>
        <v>200000</v>
      </c>
      <c r="P572" s="16">
        <f t="shared" si="104"/>
        <v>1725131.36</v>
      </c>
      <c r="Q572" s="16">
        <f t="shared" si="104"/>
        <v>0</v>
      </c>
      <c r="R572" s="16">
        <f t="shared" si="104"/>
        <v>0</v>
      </c>
      <c r="S572" s="16">
        <f t="shared" si="104"/>
        <v>0</v>
      </c>
      <c r="T572" s="16">
        <f t="shared" si="104"/>
        <v>0</v>
      </c>
    </row>
    <row r="573" spans="1:20" s="9" customFormat="1" ht="22.5" customHeight="1" x14ac:dyDescent="0.25">
      <c r="A573" s="45" t="s">
        <v>360</v>
      </c>
      <c r="B573" s="45"/>
      <c r="C573" s="16">
        <f>SUM(C574:C576)</f>
        <v>7484675.7904999992</v>
      </c>
      <c r="D573" s="16">
        <f t="shared" ref="D573:T573" si="105">SUM(D574:D576)</f>
        <v>3184800</v>
      </c>
      <c r="E573" s="16">
        <f t="shared" si="105"/>
        <v>0</v>
      </c>
      <c r="F573" s="16">
        <f t="shared" si="105"/>
        <v>3184800</v>
      </c>
      <c r="G573" s="16">
        <f t="shared" si="105"/>
        <v>0</v>
      </c>
      <c r="H573" s="16">
        <f t="shared" si="105"/>
        <v>0</v>
      </c>
      <c r="I573" s="16">
        <f t="shared" si="105"/>
        <v>0</v>
      </c>
      <c r="J573" s="17">
        <f t="shared" si="105"/>
        <v>0</v>
      </c>
      <c r="K573" s="16">
        <f t="shared" si="105"/>
        <v>0</v>
      </c>
      <c r="L573" s="16">
        <f t="shared" si="105"/>
        <v>0</v>
      </c>
      <c r="M573" s="16">
        <f t="shared" si="105"/>
        <v>0</v>
      </c>
      <c r="N573" s="16">
        <f t="shared" si="105"/>
        <v>4099875.7904999997</v>
      </c>
      <c r="O573" s="16">
        <f t="shared" si="105"/>
        <v>200000</v>
      </c>
      <c r="P573" s="16">
        <f t="shared" si="105"/>
        <v>0</v>
      </c>
      <c r="Q573" s="16">
        <f t="shared" si="105"/>
        <v>0</v>
      </c>
      <c r="R573" s="16">
        <f t="shared" si="105"/>
        <v>0</v>
      </c>
      <c r="S573" s="16">
        <f t="shared" si="105"/>
        <v>0</v>
      </c>
      <c r="T573" s="16">
        <f t="shared" si="105"/>
        <v>0</v>
      </c>
    </row>
    <row r="574" spans="1:20" ht="24.75" customHeight="1" x14ac:dyDescent="0.25">
      <c r="A574" s="35">
        <v>1</v>
      </c>
      <c r="B574" s="18" t="s">
        <v>195</v>
      </c>
      <c r="C574" s="19">
        <f>D574+K574+L574+M574+N574+O574+P574+Q574+R574+S574+T574</f>
        <v>2226651.7249999996</v>
      </c>
      <c r="D574" s="19">
        <f>SUM(E574:I574)</f>
        <v>0</v>
      </c>
      <c r="E574" s="19">
        <v>0</v>
      </c>
      <c r="F574" s="19">
        <v>0</v>
      </c>
      <c r="G574" s="19">
        <v>0</v>
      </c>
      <c r="H574" s="19">
        <v>0</v>
      </c>
      <c r="I574" s="19">
        <v>0</v>
      </c>
      <c r="J574" s="20">
        <v>0</v>
      </c>
      <c r="K574" s="19">
        <v>0</v>
      </c>
      <c r="L574" s="19">
        <v>0</v>
      </c>
      <c r="M574" s="19">
        <v>0</v>
      </c>
      <c r="N574" s="19">
        <v>2026651.7249999999</v>
      </c>
      <c r="O574" s="19">
        <v>200000</v>
      </c>
      <c r="P574" s="19">
        <v>0</v>
      </c>
      <c r="Q574" s="19">
        <v>0</v>
      </c>
      <c r="R574" s="19">
        <v>0</v>
      </c>
      <c r="S574" s="19">
        <v>0</v>
      </c>
      <c r="T574" s="19">
        <v>0</v>
      </c>
    </row>
    <row r="575" spans="1:20" ht="22.5" customHeight="1" x14ac:dyDescent="0.25">
      <c r="A575" s="35">
        <v>2</v>
      </c>
      <c r="B575" s="18" t="s">
        <v>196</v>
      </c>
      <c r="C575" s="19">
        <f>D575+K575+L575+M575+N575+O575+P575+Q575+R575+S575+T575</f>
        <v>2073224.0654999998</v>
      </c>
      <c r="D575" s="19">
        <f>SUM(E575:I575)</f>
        <v>0</v>
      </c>
      <c r="E575" s="19">
        <v>0</v>
      </c>
      <c r="F575" s="19">
        <v>0</v>
      </c>
      <c r="G575" s="19">
        <v>0</v>
      </c>
      <c r="H575" s="19">
        <v>0</v>
      </c>
      <c r="I575" s="19">
        <v>0</v>
      </c>
      <c r="J575" s="20">
        <v>0</v>
      </c>
      <c r="K575" s="19">
        <v>0</v>
      </c>
      <c r="L575" s="19">
        <v>0</v>
      </c>
      <c r="M575" s="19">
        <v>0</v>
      </c>
      <c r="N575" s="19">
        <v>2073224.0654999998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</row>
    <row r="576" spans="1:20" ht="22.5" customHeight="1" x14ac:dyDescent="0.25">
      <c r="A576" s="35">
        <v>3</v>
      </c>
      <c r="B576" s="18" t="s">
        <v>546</v>
      </c>
      <c r="C576" s="19">
        <f>D576+K576+L576+M576+N576+O576+P576+Q576+R576+S576+T576</f>
        <v>3184800</v>
      </c>
      <c r="D576" s="19">
        <f>SUM(E576:I576)</f>
        <v>3184800</v>
      </c>
      <c r="E576" s="19">
        <v>0</v>
      </c>
      <c r="F576" s="19">
        <v>3184800</v>
      </c>
      <c r="G576" s="19">
        <v>0</v>
      </c>
      <c r="H576" s="19">
        <v>0</v>
      </c>
      <c r="I576" s="19">
        <v>0</v>
      </c>
      <c r="J576" s="20">
        <v>0</v>
      </c>
      <c r="K576" s="19">
        <v>0</v>
      </c>
      <c r="L576" s="19">
        <v>0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0</v>
      </c>
      <c r="S576" s="19">
        <v>0</v>
      </c>
      <c r="T576" s="19">
        <v>0</v>
      </c>
    </row>
    <row r="577" spans="1:20" s="9" customFormat="1" ht="22.5" customHeight="1" x14ac:dyDescent="0.25">
      <c r="A577" s="45" t="s">
        <v>4</v>
      </c>
      <c r="B577" s="45"/>
      <c r="C577" s="16">
        <f>SUM(C578:C583)</f>
        <v>24711769.609999996</v>
      </c>
      <c r="D577" s="16">
        <f t="shared" ref="D577:T577" si="106">SUM(D578:D583)</f>
        <v>9899652.2300000004</v>
      </c>
      <c r="E577" s="16">
        <f t="shared" si="106"/>
        <v>2414610.66</v>
      </c>
      <c r="F577" s="16">
        <f t="shared" si="106"/>
        <v>1329177.95</v>
      </c>
      <c r="G577" s="16">
        <f t="shared" si="106"/>
        <v>4165481.4399999995</v>
      </c>
      <c r="H577" s="16">
        <f t="shared" si="106"/>
        <v>1990382.18</v>
      </c>
      <c r="I577" s="16">
        <f t="shared" si="106"/>
        <v>0</v>
      </c>
      <c r="J577" s="17">
        <f t="shared" si="106"/>
        <v>0</v>
      </c>
      <c r="K577" s="16">
        <f t="shared" si="106"/>
        <v>0</v>
      </c>
      <c r="L577" s="16">
        <f t="shared" si="106"/>
        <v>13086986.02</v>
      </c>
      <c r="M577" s="16">
        <f t="shared" si="106"/>
        <v>0</v>
      </c>
      <c r="N577" s="16">
        <f t="shared" si="106"/>
        <v>0</v>
      </c>
      <c r="O577" s="16">
        <f t="shared" si="106"/>
        <v>0</v>
      </c>
      <c r="P577" s="16">
        <f t="shared" si="106"/>
        <v>1725131.36</v>
      </c>
      <c r="Q577" s="16">
        <f t="shared" si="106"/>
        <v>0</v>
      </c>
      <c r="R577" s="16">
        <f t="shared" si="106"/>
        <v>0</v>
      </c>
      <c r="S577" s="16">
        <f t="shared" si="106"/>
        <v>0</v>
      </c>
      <c r="T577" s="16">
        <f t="shared" si="106"/>
        <v>0</v>
      </c>
    </row>
    <row r="578" spans="1:20" ht="22.5" customHeight="1" x14ac:dyDescent="0.25">
      <c r="A578" s="35">
        <v>1</v>
      </c>
      <c r="B578" s="18" t="s">
        <v>1090</v>
      </c>
      <c r="C578" s="19">
        <f t="shared" ref="C578:C583" si="107">D578+K578+L578+M578+N578+O578+P578+Q578+R578+S578+T578</f>
        <v>1538387.72</v>
      </c>
      <c r="D578" s="19">
        <f t="shared" ref="D578:D583" si="108">SUM(E578:I578)</f>
        <v>1329177.95</v>
      </c>
      <c r="E578" s="19">
        <v>0</v>
      </c>
      <c r="F578" s="19">
        <v>1329177.95</v>
      </c>
      <c r="G578" s="19">
        <v>0</v>
      </c>
      <c r="H578" s="19">
        <v>0</v>
      </c>
      <c r="I578" s="19">
        <v>0</v>
      </c>
      <c r="J578" s="20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209209.77</v>
      </c>
      <c r="Q578" s="19">
        <v>0</v>
      </c>
      <c r="R578" s="19">
        <v>0</v>
      </c>
      <c r="S578" s="19">
        <v>0</v>
      </c>
      <c r="T578" s="19">
        <v>0</v>
      </c>
    </row>
    <row r="579" spans="1:20" ht="22.5" customHeight="1" x14ac:dyDescent="0.25">
      <c r="A579" s="35">
        <v>2</v>
      </c>
      <c r="B579" s="18" t="s">
        <v>1001</v>
      </c>
      <c r="C579" s="19">
        <f t="shared" si="107"/>
        <v>10255544.83</v>
      </c>
      <c r="D579" s="19">
        <f t="shared" si="108"/>
        <v>0</v>
      </c>
      <c r="E579" s="19">
        <v>0</v>
      </c>
      <c r="F579" s="19">
        <v>0</v>
      </c>
      <c r="G579" s="19">
        <v>0</v>
      </c>
      <c r="H579" s="19">
        <v>0</v>
      </c>
      <c r="I579" s="19">
        <v>0</v>
      </c>
      <c r="J579" s="20">
        <v>0</v>
      </c>
      <c r="K579" s="19">
        <v>0</v>
      </c>
      <c r="L579" s="19">
        <v>10255544.83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</row>
    <row r="580" spans="1:20" ht="22.5" customHeight="1" x14ac:dyDescent="0.25">
      <c r="A580" s="35">
        <v>3</v>
      </c>
      <c r="B580" s="18" t="s">
        <v>1091</v>
      </c>
      <c r="C580" s="19">
        <f t="shared" si="107"/>
        <v>4465040.3099999996</v>
      </c>
      <c r="D580" s="19">
        <f t="shared" si="108"/>
        <v>3676511.21</v>
      </c>
      <c r="E580" s="19">
        <v>0</v>
      </c>
      <c r="F580" s="19">
        <v>0</v>
      </c>
      <c r="G580" s="19">
        <v>2487780.7799999998</v>
      </c>
      <c r="H580" s="19">
        <v>1188730.43</v>
      </c>
      <c r="I580" s="19">
        <v>0</v>
      </c>
      <c r="J580" s="20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19">
        <v>788529.1</v>
      </c>
      <c r="Q580" s="19">
        <v>0</v>
      </c>
      <c r="R580" s="19">
        <v>0</v>
      </c>
      <c r="S580" s="19"/>
      <c r="T580" s="19"/>
    </row>
    <row r="581" spans="1:20" ht="22.5" customHeight="1" x14ac:dyDescent="0.25">
      <c r="A581" s="35">
        <v>4</v>
      </c>
      <c r="B581" s="18" t="s">
        <v>1092</v>
      </c>
      <c r="C581" s="19">
        <f t="shared" si="107"/>
        <v>3011117.83</v>
      </c>
      <c r="D581" s="19">
        <f t="shared" si="108"/>
        <v>2479352.41</v>
      </c>
      <c r="E581" s="19">
        <v>0</v>
      </c>
      <c r="F581" s="19">
        <v>0</v>
      </c>
      <c r="G581" s="19">
        <v>1677700.66</v>
      </c>
      <c r="H581" s="19">
        <v>801651.75</v>
      </c>
      <c r="I581" s="19">
        <v>0</v>
      </c>
      <c r="J581" s="20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531765.42000000004</v>
      </c>
      <c r="Q581" s="19">
        <v>0</v>
      </c>
      <c r="R581" s="19">
        <v>0</v>
      </c>
      <c r="S581" s="19">
        <v>0</v>
      </c>
      <c r="T581" s="19">
        <v>0</v>
      </c>
    </row>
    <row r="582" spans="1:20" ht="22.5" customHeight="1" x14ac:dyDescent="0.25">
      <c r="A582" s="35">
        <v>5</v>
      </c>
      <c r="B582" s="18" t="s">
        <v>1093</v>
      </c>
      <c r="C582" s="19">
        <f t="shared" si="107"/>
        <v>3027068.26</v>
      </c>
      <c r="D582" s="19">
        <f t="shared" si="108"/>
        <v>0</v>
      </c>
      <c r="E582" s="19">
        <v>0</v>
      </c>
      <c r="F582" s="19">
        <v>0</v>
      </c>
      <c r="G582" s="19">
        <v>0</v>
      </c>
      <c r="H582" s="19">
        <v>0</v>
      </c>
      <c r="I582" s="19">
        <v>0</v>
      </c>
      <c r="J582" s="20">
        <v>0</v>
      </c>
      <c r="K582" s="19">
        <v>0</v>
      </c>
      <c r="L582" s="19">
        <v>2831441.19</v>
      </c>
      <c r="M582" s="19">
        <v>0</v>
      </c>
      <c r="N582" s="19">
        <v>0</v>
      </c>
      <c r="O582" s="19">
        <v>0</v>
      </c>
      <c r="P582" s="19">
        <v>195627.07</v>
      </c>
      <c r="Q582" s="19">
        <v>0</v>
      </c>
      <c r="R582" s="19">
        <v>0</v>
      </c>
      <c r="S582" s="19">
        <v>0</v>
      </c>
      <c r="T582" s="19">
        <v>0</v>
      </c>
    </row>
    <row r="583" spans="1:20" ht="22.5" customHeight="1" x14ac:dyDescent="0.25">
      <c r="A583" s="35">
        <v>6</v>
      </c>
      <c r="B583" s="18" t="s">
        <v>327</v>
      </c>
      <c r="C583" s="19">
        <f t="shared" si="107"/>
        <v>2414610.66</v>
      </c>
      <c r="D583" s="19">
        <f t="shared" si="108"/>
        <v>2414610.66</v>
      </c>
      <c r="E583" s="19">
        <v>2414610.66</v>
      </c>
      <c r="F583" s="19">
        <v>0</v>
      </c>
      <c r="G583" s="19">
        <v>0</v>
      </c>
      <c r="H583" s="19">
        <v>0</v>
      </c>
      <c r="I583" s="19">
        <v>0</v>
      </c>
      <c r="J583" s="20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</row>
    <row r="584" spans="1:20" s="9" customFormat="1" ht="22.5" customHeight="1" x14ac:dyDescent="0.25">
      <c r="A584" s="45" t="s">
        <v>361</v>
      </c>
      <c r="B584" s="45"/>
      <c r="C584" s="16">
        <f>C585</f>
        <v>2331907.6724999999</v>
      </c>
      <c r="D584" s="16">
        <f t="shared" ref="D584:T584" si="109">D585</f>
        <v>0</v>
      </c>
      <c r="E584" s="16">
        <f t="shared" si="109"/>
        <v>0</v>
      </c>
      <c r="F584" s="16">
        <f t="shared" si="109"/>
        <v>0</v>
      </c>
      <c r="G584" s="16">
        <f t="shared" si="109"/>
        <v>0</v>
      </c>
      <c r="H584" s="16">
        <f t="shared" si="109"/>
        <v>0</v>
      </c>
      <c r="I584" s="16">
        <f t="shared" si="109"/>
        <v>0</v>
      </c>
      <c r="J584" s="17">
        <f t="shared" si="109"/>
        <v>0</v>
      </c>
      <c r="K584" s="16">
        <f t="shared" si="109"/>
        <v>0</v>
      </c>
      <c r="L584" s="16">
        <f t="shared" si="109"/>
        <v>0</v>
      </c>
      <c r="M584" s="16">
        <f t="shared" si="109"/>
        <v>0</v>
      </c>
      <c r="N584" s="16">
        <f t="shared" si="109"/>
        <v>2331907.6724999999</v>
      </c>
      <c r="O584" s="16">
        <f t="shared" si="109"/>
        <v>0</v>
      </c>
      <c r="P584" s="16">
        <f t="shared" si="109"/>
        <v>0</v>
      </c>
      <c r="Q584" s="16">
        <f t="shared" si="109"/>
        <v>0</v>
      </c>
      <c r="R584" s="16">
        <f t="shared" si="109"/>
        <v>0</v>
      </c>
      <c r="S584" s="16">
        <f t="shared" si="109"/>
        <v>0</v>
      </c>
      <c r="T584" s="16">
        <f t="shared" si="109"/>
        <v>0</v>
      </c>
    </row>
    <row r="585" spans="1:20" ht="22.5" customHeight="1" x14ac:dyDescent="0.25">
      <c r="A585" s="35">
        <v>1</v>
      </c>
      <c r="B585" s="18" t="s">
        <v>40</v>
      </c>
      <c r="C585" s="19">
        <f>D585+K585+L585+M585+N585+O585+P585+Q585+R585+S585+T585</f>
        <v>2331907.6724999999</v>
      </c>
      <c r="D585" s="19">
        <f>SUM(E585:I585)</f>
        <v>0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20">
        <v>0</v>
      </c>
      <c r="K585" s="19">
        <v>0</v>
      </c>
      <c r="L585" s="19">
        <v>0</v>
      </c>
      <c r="M585" s="19">
        <v>0</v>
      </c>
      <c r="N585" s="19">
        <v>2331907.6724999999</v>
      </c>
      <c r="O585" s="19">
        <v>0</v>
      </c>
      <c r="P585" s="19">
        <v>0</v>
      </c>
      <c r="Q585" s="19">
        <v>0</v>
      </c>
      <c r="R585" s="19">
        <v>0</v>
      </c>
      <c r="S585" s="19">
        <v>0</v>
      </c>
      <c r="T585" s="19">
        <v>0</v>
      </c>
    </row>
    <row r="586" spans="1:20" s="9" customFormat="1" ht="33.75" customHeight="1" x14ac:dyDescent="0.25">
      <c r="A586" s="45" t="s">
        <v>362</v>
      </c>
      <c r="B586" s="45"/>
      <c r="C586" s="16">
        <f>C587</f>
        <v>432284.82</v>
      </c>
      <c r="D586" s="16">
        <f t="shared" ref="D586:T587" si="110">D587</f>
        <v>432284.82</v>
      </c>
      <c r="E586" s="16">
        <f t="shared" si="110"/>
        <v>0</v>
      </c>
      <c r="F586" s="16">
        <f t="shared" si="110"/>
        <v>0</v>
      </c>
      <c r="G586" s="16">
        <f t="shared" si="110"/>
        <v>0</v>
      </c>
      <c r="H586" s="16">
        <f t="shared" si="110"/>
        <v>432284.82</v>
      </c>
      <c r="I586" s="16">
        <f t="shared" si="110"/>
        <v>0</v>
      </c>
      <c r="J586" s="17">
        <f t="shared" si="110"/>
        <v>0</v>
      </c>
      <c r="K586" s="16">
        <f t="shared" si="110"/>
        <v>0</v>
      </c>
      <c r="L586" s="16">
        <f t="shared" si="110"/>
        <v>0</v>
      </c>
      <c r="M586" s="16">
        <f t="shared" si="110"/>
        <v>0</v>
      </c>
      <c r="N586" s="16">
        <f t="shared" si="110"/>
        <v>0</v>
      </c>
      <c r="O586" s="16">
        <f t="shared" si="110"/>
        <v>0</v>
      </c>
      <c r="P586" s="16">
        <f t="shared" si="110"/>
        <v>0</v>
      </c>
      <c r="Q586" s="16">
        <f t="shared" si="110"/>
        <v>0</v>
      </c>
      <c r="R586" s="16">
        <f t="shared" si="110"/>
        <v>0</v>
      </c>
      <c r="S586" s="16">
        <f t="shared" si="110"/>
        <v>0</v>
      </c>
      <c r="T586" s="16">
        <f t="shared" si="110"/>
        <v>0</v>
      </c>
    </row>
    <row r="587" spans="1:20" s="9" customFormat="1" ht="23.25" customHeight="1" x14ac:dyDescent="0.25">
      <c r="A587" s="45" t="s">
        <v>363</v>
      </c>
      <c r="B587" s="45"/>
      <c r="C587" s="16">
        <f>C588</f>
        <v>432284.82</v>
      </c>
      <c r="D587" s="16">
        <f t="shared" si="110"/>
        <v>432284.82</v>
      </c>
      <c r="E587" s="16">
        <f t="shared" si="110"/>
        <v>0</v>
      </c>
      <c r="F587" s="16">
        <f t="shared" si="110"/>
        <v>0</v>
      </c>
      <c r="G587" s="16">
        <f t="shared" si="110"/>
        <v>0</v>
      </c>
      <c r="H587" s="16">
        <f t="shared" si="110"/>
        <v>432284.82</v>
      </c>
      <c r="I587" s="16">
        <f t="shared" si="110"/>
        <v>0</v>
      </c>
      <c r="J587" s="17">
        <f t="shared" si="110"/>
        <v>0</v>
      </c>
      <c r="K587" s="16">
        <f t="shared" si="110"/>
        <v>0</v>
      </c>
      <c r="L587" s="16">
        <f t="shared" si="110"/>
        <v>0</v>
      </c>
      <c r="M587" s="16">
        <f t="shared" si="110"/>
        <v>0</v>
      </c>
      <c r="N587" s="16">
        <f t="shared" si="110"/>
        <v>0</v>
      </c>
      <c r="O587" s="16">
        <f t="shared" si="110"/>
        <v>0</v>
      </c>
      <c r="P587" s="16">
        <f t="shared" si="110"/>
        <v>0</v>
      </c>
      <c r="Q587" s="16">
        <f t="shared" si="110"/>
        <v>0</v>
      </c>
      <c r="R587" s="16">
        <f t="shared" si="110"/>
        <v>0</v>
      </c>
      <c r="S587" s="16">
        <f t="shared" si="110"/>
        <v>0</v>
      </c>
      <c r="T587" s="16">
        <f t="shared" si="110"/>
        <v>0</v>
      </c>
    </row>
    <row r="588" spans="1:20" ht="23.25" customHeight="1" x14ac:dyDescent="0.25">
      <c r="A588" s="35">
        <v>1</v>
      </c>
      <c r="B588" s="18" t="s">
        <v>351</v>
      </c>
      <c r="C588" s="19">
        <f>D588+K588+L588+M588+N588+O588+P588+Q588+R588+S588+T588</f>
        <v>432284.82</v>
      </c>
      <c r="D588" s="19">
        <f>SUM(E588:I588)</f>
        <v>432284.82</v>
      </c>
      <c r="E588" s="19">
        <v>0</v>
      </c>
      <c r="F588" s="19">
        <v>0</v>
      </c>
      <c r="G588" s="19">
        <v>0</v>
      </c>
      <c r="H588" s="19">
        <v>432284.82</v>
      </c>
      <c r="I588" s="19">
        <v>0</v>
      </c>
      <c r="J588" s="20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  <c r="S588" s="19">
        <v>0</v>
      </c>
      <c r="T588" s="19">
        <v>0</v>
      </c>
    </row>
    <row r="589" spans="1:20" s="9" customFormat="1" ht="23.25" customHeight="1" x14ac:dyDescent="0.25">
      <c r="A589" s="45" t="s">
        <v>381</v>
      </c>
      <c r="B589" s="45"/>
      <c r="C589" s="16">
        <f>C590</f>
        <v>155251.63</v>
      </c>
      <c r="D589" s="16">
        <f t="shared" ref="D589:T590" si="111">D590</f>
        <v>0</v>
      </c>
      <c r="E589" s="16">
        <f t="shared" si="111"/>
        <v>0</v>
      </c>
      <c r="F589" s="16">
        <f t="shared" si="111"/>
        <v>0</v>
      </c>
      <c r="G589" s="16">
        <f t="shared" si="111"/>
        <v>0</v>
      </c>
      <c r="H589" s="16">
        <f t="shared" si="111"/>
        <v>0</v>
      </c>
      <c r="I589" s="16">
        <f t="shared" si="111"/>
        <v>0</v>
      </c>
      <c r="J589" s="17">
        <f t="shared" si="111"/>
        <v>0</v>
      </c>
      <c r="K589" s="16">
        <f t="shared" si="111"/>
        <v>0</v>
      </c>
      <c r="L589" s="16">
        <f t="shared" si="111"/>
        <v>0</v>
      </c>
      <c r="M589" s="16">
        <f t="shared" si="111"/>
        <v>0</v>
      </c>
      <c r="N589" s="16">
        <f t="shared" si="111"/>
        <v>0</v>
      </c>
      <c r="O589" s="16">
        <f t="shared" si="111"/>
        <v>0</v>
      </c>
      <c r="P589" s="16">
        <f t="shared" si="111"/>
        <v>155251.63</v>
      </c>
      <c r="Q589" s="16">
        <f t="shared" si="111"/>
        <v>0</v>
      </c>
      <c r="R589" s="16">
        <f t="shared" si="111"/>
        <v>0</v>
      </c>
      <c r="S589" s="16">
        <f t="shared" si="111"/>
        <v>0</v>
      </c>
      <c r="T589" s="16">
        <f t="shared" si="111"/>
        <v>0</v>
      </c>
    </row>
    <row r="590" spans="1:20" s="9" customFormat="1" ht="23.25" customHeight="1" x14ac:dyDescent="0.25">
      <c r="A590" s="45" t="s">
        <v>480</v>
      </c>
      <c r="B590" s="45"/>
      <c r="C590" s="16">
        <f>C591</f>
        <v>155251.63</v>
      </c>
      <c r="D590" s="16">
        <f t="shared" si="111"/>
        <v>0</v>
      </c>
      <c r="E590" s="16">
        <f t="shared" si="111"/>
        <v>0</v>
      </c>
      <c r="F590" s="16">
        <f t="shared" si="111"/>
        <v>0</v>
      </c>
      <c r="G590" s="16">
        <f t="shared" si="111"/>
        <v>0</v>
      </c>
      <c r="H590" s="16">
        <f t="shared" si="111"/>
        <v>0</v>
      </c>
      <c r="I590" s="16">
        <f t="shared" si="111"/>
        <v>0</v>
      </c>
      <c r="J590" s="17">
        <f t="shared" si="111"/>
        <v>0</v>
      </c>
      <c r="K590" s="16">
        <f t="shared" si="111"/>
        <v>0</v>
      </c>
      <c r="L590" s="16">
        <f t="shared" si="111"/>
        <v>0</v>
      </c>
      <c r="M590" s="16">
        <f t="shared" si="111"/>
        <v>0</v>
      </c>
      <c r="N590" s="16">
        <f t="shared" si="111"/>
        <v>0</v>
      </c>
      <c r="O590" s="16">
        <f t="shared" si="111"/>
        <v>0</v>
      </c>
      <c r="P590" s="16">
        <f t="shared" si="111"/>
        <v>155251.63</v>
      </c>
      <c r="Q590" s="16">
        <f t="shared" si="111"/>
        <v>0</v>
      </c>
      <c r="R590" s="16">
        <f t="shared" si="111"/>
        <v>0</v>
      </c>
      <c r="S590" s="16">
        <f t="shared" si="111"/>
        <v>0</v>
      </c>
      <c r="T590" s="16">
        <f t="shared" si="111"/>
        <v>0</v>
      </c>
    </row>
    <row r="591" spans="1:20" ht="23.25" customHeight="1" x14ac:dyDescent="0.25">
      <c r="A591" s="35">
        <v>1</v>
      </c>
      <c r="B591" s="18" t="s">
        <v>786</v>
      </c>
      <c r="C591" s="19">
        <f>D591+K591+L591+M591+N591+O591+P591+Q591+R591+S591+T591</f>
        <v>155251.63</v>
      </c>
      <c r="D591" s="19">
        <f>SUM(E591:I591)</f>
        <v>0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20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155251.63</v>
      </c>
      <c r="Q591" s="19">
        <v>0</v>
      </c>
      <c r="R591" s="19">
        <v>0</v>
      </c>
      <c r="S591" s="19">
        <v>0</v>
      </c>
      <c r="T591" s="19">
        <v>0</v>
      </c>
    </row>
    <row r="592" spans="1:20" s="9" customFormat="1" ht="22.5" customHeight="1" x14ac:dyDescent="0.25">
      <c r="A592" s="45" t="s">
        <v>364</v>
      </c>
      <c r="B592" s="45"/>
      <c r="C592" s="16">
        <f>C593</f>
        <v>9257739.9700000007</v>
      </c>
      <c r="D592" s="16">
        <f t="shared" ref="D592:T593" si="112">D593</f>
        <v>0</v>
      </c>
      <c r="E592" s="16">
        <f t="shared" si="112"/>
        <v>0</v>
      </c>
      <c r="F592" s="16">
        <f t="shared" si="112"/>
        <v>0</v>
      </c>
      <c r="G592" s="16">
        <f t="shared" si="112"/>
        <v>0</v>
      </c>
      <c r="H592" s="16">
        <f t="shared" si="112"/>
        <v>0</v>
      </c>
      <c r="I592" s="16">
        <f t="shared" si="112"/>
        <v>0</v>
      </c>
      <c r="J592" s="17">
        <f t="shared" si="112"/>
        <v>0</v>
      </c>
      <c r="K592" s="16">
        <f t="shared" si="112"/>
        <v>0</v>
      </c>
      <c r="L592" s="16">
        <f t="shared" si="112"/>
        <v>0</v>
      </c>
      <c r="M592" s="16">
        <f t="shared" si="112"/>
        <v>0</v>
      </c>
      <c r="N592" s="16">
        <f t="shared" si="112"/>
        <v>0</v>
      </c>
      <c r="O592" s="16">
        <f t="shared" si="112"/>
        <v>0</v>
      </c>
      <c r="P592" s="16">
        <f t="shared" si="112"/>
        <v>0</v>
      </c>
      <c r="Q592" s="16">
        <f t="shared" si="112"/>
        <v>0</v>
      </c>
      <c r="R592" s="16">
        <f t="shared" si="112"/>
        <v>0</v>
      </c>
      <c r="S592" s="16">
        <f t="shared" si="112"/>
        <v>9257739.9700000007</v>
      </c>
      <c r="T592" s="16">
        <f t="shared" si="112"/>
        <v>0</v>
      </c>
    </row>
    <row r="593" spans="1:20" s="9" customFormat="1" ht="22.5" customHeight="1" x14ac:dyDescent="0.25">
      <c r="A593" s="45" t="s">
        <v>365</v>
      </c>
      <c r="B593" s="45"/>
      <c r="C593" s="16">
        <f>C594</f>
        <v>9257739.9700000007</v>
      </c>
      <c r="D593" s="16">
        <f t="shared" si="112"/>
        <v>0</v>
      </c>
      <c r="E593" s="16">
        <f t="shared" si="112"/>
        <v>0</v>
      </c>
      <c r="F593" s="16">
        <f t="shared" si="112"/>
        <v>0</v>
      </c>
      <c r="G593" s="16">
        <f t="shared" si="112"/>
        <v>0</v>
      </c>
      <c r="H593" s="16">
        <f t="shared" si="112"/>
        <v>0</v>
      </c>
      <c r="I593" s="16">
        <f t="shared" si="112"/>
        <v>0</v>
      </c>
      <c r="J593" s="17">
        <f t="shared" si="112"/>
        <v>0</v>
      </c>
      <c r="K593" s="16">
        <f t="shared" si="112"/>
        <v>0</v>
      </c>
      <c r="L593" s="16">
        <f t="shared" si="112"/>
        <v>0</v>
      </c>
      <c r="M593" s="16">
        <f t="shared" si="112"/>
        <v>0</v>
      </c>
      <c r="N593" s="16">
        <f t="shared" si="112"/>
        <v>0</v>
      </c>
      <c r="O593" s="16">
        <f t="shared" si="112"/>
        <v>0</v>
      </c>
      <c r="P593" s="16">
        <f t="shared" si="112"/>
        <v>0</v>
      </c>
      <c r="Q593" s="16">
        <f t="shared" si="112"/>
        <v>0</v>
      </c>
      <c r="R593" s="16">
        <f t="shared" si="112"/>
        <v>0</v>
      </c>
      <c r="S593" s="16">
        <f t="shared" si="112"/>
        <v>9257739.9700000007</v>
      </c>
      <c r="T593" s="16">
        <f t="shared" si="112"/>
        <v>0</v>
      </c>
    </row>
    <row r="594" spans="1:20" ht="22.5" customHeight="1" x14ac:dyDescent="0.25">
      <c r="A594" s="35">
        <v>1</v>
      </c>
      <c r="B594" s="18" t="s">
        <v>420</v>
      </c>
      <c r="C594" s="19">
        <f>D594+K594+L594+M594+N594+O594+P594+Q594+R594+S594+T594</f>
        <v>9257739.9700000007</v>
      </c>
      <c r="D594" s="19">
        <f>SUM(E594:I594)</f>
        <v>0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20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9257739.9700000007</v>
      </c>
      <c r="T594" s="19">
        <v>0</v>
      </c>
    </row>
    <row r="595" spans="1:20" s="9" customFormat="1" ht="22.5" customHeight="1" x14ac:dyDescent="0.25">
      <c r="A595" s="45" t="s">
        <v>366</v>
      </c>
      <c r="B595" s="45"/>
      <c r="C595" s="16">
        <f>C596+C605</f>
        <v>42354753.674699999</v>
      </c>
      <c r="D595" s="16">
        <f t="shared" ref="D595:T595" si="113">D596+D605</f>
        <v>9018397.3607000019</v>
      </c>
      <c r="E595" s="16">
        <f t="shared" si="113"/>
        <v>0</v>
      </c>
      <c r="F595" s="16">
        <f t="shared" si="113"/>
        <v>4420570.6339999996</v>
      </c>
      <c r="G595" s="16">
        <f t="shared" si="113"/>
        <v>1039828.72</v>
      </c>
      <c r="H595" s="16">
        <f t="shared" si="113"/>
        <v>2379580.2747</v>
      </c>
      <c r="I595" s="16">
        <f t="shared" si="113"/>
        <v>1178417.7319999998</v>
      </c>
      <c r="J595" s="17">
        <f t="shared" si="113"/>
        <v>0</v>
      </c>
      <c r="K595" s="16">
        <f t="shared" si="113"/>
        <v>0</v>
      </c>
      <c r="L595" s="16">
        <f t="shared" si="113"/>
        <v>11087546.601</v>
      </c>
      <c r="M595" s="16">
        <f t="shared" si="113"/>
        <v>0</v>
      </c>
      <c r="N595" s="16">
        <f t="shared" si="113"/>
        <v>7409686.4730000002</v>
      </c>
      <c r="O595" s="16">
        <f t="shared" si="113"/>
        <v>0</v>
      </c>
      <c r="P595" s="16">
        <f t="shared" si="113"/>
        <v>1828331.5</v>
      </c>
      <c r="Q595" s="16">
        <f t="shared" si="113"/>
        <v>0</v>
      </c>
      <c r="R595" s="16">
        <f t="shared" si="113"/>
        <v>0</v>
      </c>
      <c r="S595" s="16">
        <f t="shared" si="113"/>
        <v>13010791.74</v>
      </c>
      <c r="T595" s="16">
        <f t="shared" si="113"/>
        <v>0</v>
      </c>
    </row>
    <row r="596" spans="1:20" s="9" customFormat="1" ht="22.5" customHeight="1" x14ac:dyDescent="0.25">
      <c r="A596" s="45" t="s">
        <v>367</v>
      </c>
      <c r="B596" s="45"/>
      <c r="C596" s="16">
        <f>SUM(C597:C604)</f>
        <v>25970216.594699997</v>
      </c>
      <c r="D596" s="16">
        <f t="shared" ref="D596:T596" si="114">SUM(D597:D604)</f>
        <v>7212452.5507000014</v>
      </c>
      <c r="E596" s="16">
        <f t="shared" si="114"/>
        <v>0</v>
      </c>
      <c r="F596" s="16">
        <f t="shared" si="114"/>
        <v>3654454.5439999998</v>
      </c>
      <c r="G596" s="16">
        <f t="shared" si="114"/>
        <v>0</v>
      </c>
      <c r="H596" s="16">
        <f t="shared" si="114"/>
        <v>2379580.2747</v>
      </c>
      <c r="I596" s="16">
        <f t="shared" si="114"/>
        <v>1178417.7319999998</v>
      </c>
      <c r="J596" s="17">
        <f t="shared" si="114"/>
        <v>0</v>
      </c>
      <c r="K596" s="16">
        <f t="shared" si="114"/>
        <v>0</v>
      </c>
      <c r="L596" s="16">
        <f t="shared" si="114"/>
        <v>11087546.601</v>
      </c>
      <c r="M596" s="16">
        <f t="shared" si="114"/>
        <v>0</v>
      </c>
      <c r="N596" s="16">
        <f t="shared" si="114"/>
        <v>7409686.4730000002</v>
      </c>
      <c r="O596" s="16">
        <f t="shared" si="114"/>
        <v>0</v>
      </c>
      <c r="P596" s="16">
        <f t="shared" si="114"/>
        <v>260530.97</v>
      </c>
      <c r="Q596" s="16">
        <f t="shared" si="114"/>
        <v>0</v>
      </c>
      <c r="R596" s="16">
        <f t="shared" si="114"/>
        <v>0</v>
      </c>
      <c r="S596" s="16">
        <f t="shared" si="114"/>
        <v>0</v>
      </c>
      <c r="T596" s="16">
        <f t="shared" si="114"/>
        <v>0</v>
      </c>
    </row>
    <row r="597" spans="1:20" ht="22.5" customHeight="1" x14ac:dyDescent="0.25">
      <c r="A597" s="35">
        <v>1</v>
      </c>
      <c r="B597" s="18" t="s">
        <v>496</v>
      </c>
      <c r="C597" s="19">
        <f>D597+K597+L597+M597+N597+O597+P597+Q597+R597+S597+T597</f>
        <v>3486535.04</v>
      </c>
      <c r="D597" s="19">
        <f>SUM(E597:I597)</f>
        <v>0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20">
        <v>0</v>
      </c>
      <c r="K597" s="19">
        <v>0</v>
      </c>
      <c r="L597" s="19">
        <v>3486535.04</v>
      </c>
      <c r="M597" s="19">
        <v>0</v>
      </c>
      <c r="N597" s="19">
        <v>0</v>
      </c>
      <c r="O597" s="19">
        <v>0</v>
      </c>
      <c r="P597" s="19">
        <v>0</v>
      </c>
      <c r="Q597" s="19">
        <v>0</v>
      </c>
      <c r="R597" s="19">
        <v>0</v>
      </c>
      <c r="S597" s="19">
        <v>0</v>
      </c>
      <c r="T597" s="19">
        <v>0</v>
      </c>
    </row>
    <row r="598" spans="1:20" ht="22.5" customHeight="1" x14ac:dyDescent="0.25">
      <c r="A598" s="35">
        <v>2</v>
      </c>
      <c r="B598" s="18" t="s">
        <v>497</v>
      </c>
      <c r="C598" s="19">
        <f t="shared" ref="C598:C604" si="115">D598+K598+L598+M598+N598+O598+P598+Q598+R598+S598+T598</f>
        <v>3832488.37</v>
      </c>
      <c r="D598" s="19">
        <f t="shared" ref="D598:D604" si="116">SUM(E598:I598)</f>
        <v>0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20">
        <v>0</v>
      </c>
      <c r="K598" s="19">
        <v>0</v>
      </c>
      <c r="L598" s="19">
        <v>3832488.37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19">
        <v>0</v>
      </c>
      <c r="T598" s="19">
        <v>0</v>
      </c>
    </row>
    <row r="599" spans="1:20" ht="22.5" customHeight="1" x14ac:dyDescent="0.25">
      <c r="A599" s="35">
        <v>3</v>
      </c>
      <c r="B599" s="18" t="s">
        <v>208</v>
      </c>
      <c r="C599" s="19">
        <f t="shared" si="115"/>
        <v>5373764.4589999998</v>
      </c>
      <c r="D599" s="19">
        <f t="shared" si="116"/>
        <v>2356821.4040000001</v>
      </c>
      <c r="E599" s="19">
        <v>0</v>
      </c>
      <c r="F599" s="19">
        <v>1421474.372</v>
      </c>
      <c r="G599" s="19">
        <v>0</v>
      </c>
      <c r="H599" s="19">
        <v>390725.43399999995</v>
      </c>
      <c r="I599" s="19">
        <v>544621.598</v>
      </c>
      <c r="J599" s="20">
        <v>0</v>
      </c>
      <c r="K599" s="19">
        <v>0</v>
      </c>
      <c r="L599" s="19">
        <v>0</v>
      </c>
      <c r="M599" s="19">
        <v>0</v>
      </c>
      <c r="N599" s="19">
        <v>3016943.0549999997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</row>
    <row r="600" spans="1:20" ht="22.5" customHeight="1" x14ac:dyDescent="0.25">
      <c r="A600" s="35">
        <v>4</v>
      </c>
      <c r="B600" s="18" t="s">
        <v>210</v>
      </c>
      <c r="C600" s="19">
        <f t="shared" si="115"/>
        <v>3804796.9229999995</v>
      </c>
      <c r="D600" s="19">
        <f t="shared" si="116"/>
        <v>1329533.1599999999</v>
      </c>
      <c r="E600" s="19">
        <v>0</v>
      </c>
      <c r="F600" s="19">
        <v>1329533.1599999999</v>
      </c>
      <c r="G600" s="19">
        <v>0</v>
      </c>
      <c r="H600" s="19">
        <v>0</v>
      </c>
      <c r="I600" s="19">
        <v>0</v>
      </c>
      <c r="J600" s="20">
        <v>0</v>
      </c>
      <c r="K600" s="19">
        <v>0</v>
      </c>
      <c r="L600" s="19">
        <v>0</v>
      </c>
      <c r="M600" s="19">
        <v>0</v>
      </c>
      <c r="N600" s="19">
        <v>2475263.7629999998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  <c r="T600" s="19">
        <v>0</v>
      </c>
    </row>
    <row r="601" spans="1:20" ht="22.5" customHeight="1" x14ac:dyDescent="0.25">
      <c r="A601" s="35">
        <v>5</v>
      </c>
      <c r="B601" s="18" t="s">
        <v>212</v>
      </c>
      <c r="C601" s="19">
        <f t="shared" si="115"/>
        <v>4857020.8470000001</v>
      </c>
      <c r="D601" s="19">
        <f t="shared" si="116"/>
        <v>1088497.656</v>
      </c>
      <c r="E601" s="19">
        <v>0</v>
      </c>
      <c r="F601" s="19">
        <v>0</v>
      </c>
      <c r="G601" s="19">
        <v>0</v>
      </c>
      <c r="H601" s="19">
        <v>454701.522</v>
      </c>
      <c r="I601" s="19">
        <v>633796.13399999996</v>
      </c>
      <c r="J601" s="20">
        <v>0</v>
      </c>
      <c r="K601" s="19">
        <v>0</v>
      </c>
      <c r="L601" s="19">
        <v>3768523.1910000001</v>
      </c>
      <c r="M601" s="19">
        <v>0</v>
      </c>
      <c r="N601" s="19">
        <v>0</v>
      </c>
      <c r="O601" s="19">
        <v>0</v>
      </c>
      <c r="P601" s="19">
        <v>0</v>
      </c>
      <c r="Q601" s="19">
        <v>0</v>
      </c>
      <c r="R601" s="19">
        <v>0</v>
      </c>
      <c r="S601" s="19">
        <v>0</v>
      </c>
      <c r="T601" s="19">
        <v>0</v>
      </c>
    </row>
    <row r="602" spans="1:20" ht="19.5" customHeight="1" x14ac:dyDescent="0.25">
      <c r="A602" s="35">
        <v>6</v>
      </c>
      <c r="B602" s="18" t="s">
        <v>1098</v>
      </c>
      <c r="C602" s="19">
        <f t="shared" si="115"/>
        <v>1511814.2986999999</v>
      </c>
      <c r="D602" s="19">
        <f t="shared" si="116"/>
        <v>1251283.3287</v>
      </c>
      <c r="E602" s="19">
        <v>0</v>
      </c>
      <c r="F602" s="19">
        <v>0</v>
      </c>
      <c r="G602" s="19">
        <v>0</v>
      </c>
      <c r="H602" s="19">
        <v>1251283.3287</v>
      </c>
      <c r="I602" s="19">
        <v>0</v>
      </c>
      <c r="J602" s="20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19">
        <v>260530.97</v>
      </c>
      <c r="Q602" s="19">
        <v>0</v>
      </c>
      <c r="R602" s="19">
        <v>0</v>
      </c>
      <c r="S602" s="19">
        <v>0</v>
      </c>
      <c r="T602" s="19">
        <v>0</v>
      </c>
    </row>
    <row r="603" spans="1:20" ht="22.5" customHeight="1" x14ac:dyDescent="0.25">
      <c r="A603" s="35">
        <v>7</v>
      </c>
      <c r="B603" s="18" t="s">
        <v>789</v>
      </c>
      <c r="C603" s="19">
        <f t="shared" si="115"/>
        <v>2820926.6669999999</v>
      </c>
      <c r="D603" s="19">
        <f t="shared" si="116"/>
        <v>903447.01199999999</v>
      </c>
      <c r="E603" s="19">
        <v>0</v>
      </c>
      <c r="F603" s="19">
        <v>903447.01199999999</v>
      </c>
      <c r="G603" s="19">
        <v>0</v>
      </c>
      <c r="H603" s="19">
        <v>0</v>
      </c>
      <c r="I603" s="19">
        <v>0</v>
      </c>
      <c r="J603" s="20">
        <v>0</v>
      </c>
      <c r="K603" s="19">
        <v>0</v>
      </c>
      <c r="L603" s="19">
        <v>0</v>
      </c>
      <c r="M603" s="19">
        <v>0</v>
      </c>
      <c r="N603" s="19">
        <v>1917479.655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</row>
    <row r="604" spans="1:20" ht="22.5" customHeight="1" x14ac:dyDescent="0.25">
      <c r="A604" s="35">
        <v>8</v>
      </c>
      <c r="B604" s="18" t="s">
        <v>230</v>
      </c>
      <c r="C604" s="19">
        <f t="shared" si="115"/>
        <v>282869.99</v>
      </c>
      <c r="D604" s="19">
        <f t="shared" si="116"/>
        <v>282869.99</v>
      </c>
      <c r="E604" s="19">
        <v>0</v>
      </c>
      <c r="F604" s="19">
        <v>0</v>
      </c>
      <c r="G604" s="19">
        <v>0</v>
      </c>
      <c r="H604" s="19">
        <v>282869.99</v>
      </c>
      <c r="I604" s="19">
        <v>0</v>
      </c>
      <c r="J604" s="20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</row>
    <row r="605" spans="1:20" s="9" customFormat="1" ht="24.75" customHeight="1" x14ac:dyDescent="0.25">
      <c r="A605" s="45" t="s">
        <v>590</v>
      </c>
      <c r="B605" s="45"/>
      <c r="C605" s="16">
        <f>SUM(C606:C607)</f>
        <v>16384537.08</v>
      </c>
      <c r="D605" s="16">
        <f t="shared" ref="D605:T605" si="117">SUM(D606:D607)</f>
        <v>1805944.81</v>
      </c>
      <c r="E605" s="16">
        <f t="shared" si="117"/>
        <v>0</v>
      </c>
      <c r="F605" s="16">
        <f t="shared" si="117"/>
        <v>766116.09</v>
      </c>
      <c r="G605" s="16">
        <f t="shared" si="117"/>
        <v>1039828.72</v>
      </c>
      <c r="H605" s="16">
        <f t="shared" si="117"/>
        <v>0</v>
      </c>
      <c r="I605" s="16">
        <f t="shared" si="117"/>
        <v>0</v>
      </c>
      <c r="J605" s="17">
        <f t="shared" si="117"/>
        <v>0</v>
      </c>
      <c r="K605" s="16">
        <f t="shared" si="117"/>
        <v>0</v>
      </c>
      <c r="L605" s="16">
        <f t="shared" si="117"/>
        <v>0</v>
      </c>
      <c r="M605" s="16">
        <f t="shared" si="117"/>
        <v>0</v>
      </c>
      <c r="N605" s="16">
        <f t="shared" si="117"/>
        <v>0</v>
      </c>
      <c r="O605" s="16">
        <f t="shared" si="117"/>
        <v>0</v>
      </c>
      <c r="P605" s="16">
        <f t="shared" si="117"/>
        <v>1567800.53</v>
      </c>
      <c r="Q605" s="16">
        <f t="shared" si="117"/>
        <v>0</v>
      </c>
      <c r="R605" s="16">
        <f t="shared" si="117"/>
        <v>0</v>
      </c>
      <c r="S605" s="16">
        <f t="shared" si="117"/>
        <v>13010791.74</v>
      </c>
      <c r="T605" s="16">
        <f t="shared" si="117"/>
        <v>0</v>
      </c>
    </row>
    <row r="606" spans="1:20" ht="22.5" customHeight="1" x14ac:dyDescent="0.25">
      <c r="A606" s="35">
        <v>1</v>
      </c>
      <c r="B606" s="18" t="s">
        <v>1271</v>
      </c>
      <c r="C606" s="19">
        <f>D606+K606+L606+M606+N606+O606+P606+Q606+R606+S606+T606</f>
        <v>2522919.91</v>
      </c>
      <c r="D606" s="19">
        <f>SUM(E606:I606)</f>
        <v>1805944.81</v>
      </c>
      <c r="E606" s="19">
        <v>0</v>
      </c>
      <c r="F606" s="19">
        <v>766116.09</v>
      </c>
      <c r="G606" s="19">
        <v>1039828.72</v>
      </c>
      <c r="H606" s="19">
        <v>0</v>
      </c>
      <c r="I606" s="19">
        <v>0</v>
      </c>
      <c r="J606" s="20">
        <v>0</v>
      </c>
      <c r="K606" s="19">
        <v>0</v>
      </c>
      <c r="L606" s="19">
        <v>0</v>
      </c>
      <c r="M606" s="19">
        <v>0</v>
      </c>
      <c r="N606" s="19">
        <v>0</v>
      </c>
      <c r="O606" s="19">
        <v>0</v>
      </c>
      <c r="P606" s="19">
        <v>716975.1</v>
      </c>
      <c r="Q606" s="19">
        <v>0</v>
      </c>
      <c r="R606" s="19">
        <v>0</v>
      </c>
      <c r="S606" s="19">
        <v>0</v>
      </c>
      <c r="T606" s="19">
        <v>0</v>
      </c>
    </row>
    <row r="607" spans="1:20" ht="22.5" customHeight="1" x14ac:dyDescent="0.25">
      <c r="A607" s="35">
        <v>2</v>
      </c>
      <c r="B607" s="18" t="s">
        <v>1110</v>
      </c>
      <c r="C607" s="19">
        <f>D607+K607+L607+M607+N607+O607+P607+Q607+R607+S607+T607</f>
        <v>13861617.17</v>
      </c>
      <c r="D607" s="19">
        <f>SUM(E607:I607)</f>
        <v>0</v>
      </c>
      <c r="E607" s="19">
        <v>0</v>
      </c>
      <c r="F607" s="19">
        <v>0</v>
      </c>
      <c r="G607" s="19">
        <v>0</v>
      </c>
      <c r="H607" s="19">
        <v>0</v>
      </c>
      <c r="I607" s="19">
        <v>0</v>
      </c>
      <c r="J607" s="20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850825.43</v>
      </c>
      <c r="Q607" s="19">
        <v>0</v>
      </c>
      <c r="R607" s="19">
        <v>0</v>
      </c>
      <c r="S607" s="19">
        <v>13010791.74</v>
      </c>
      <c r="T607" s="19">
        <v>0</v>
      </c>
    </row>
    <row r="608" spans="1:20" s="9" customFormat="1" ht="22.5" customHeight="1" x14ac:dyDescent="0.25">
      <c r="A608" s="45" t="s">
        <v>368</v>
      </c>
      <c r="B608" s="45"/>
      <c r="C608" s="16">
        <f>C609</f>
        <v>10559888.41</v>
      </c>
      <c r="D608" s="16">
        <f t="shared" ref="D608:T608" si="118">D609</f>
        <v>3238195.55</v>
      </c>
      <c r="E608" s="16">
        <f t="shared" si="118"/>
        <v>0</v>
      </c>
      <c r="F608" s="16">
        <f t="shared" si="118"/>
        <v>0</v>
      </c>
      <c r="G608" s="16">
        <f t="shared" si="118"/>
        <v>2468755.9</v>
      </c>
      <c r="H608" s="16">
        <f t="shared" si="118"/>
        <v>254049.25</v>
      </c>
      <c r="I608" s="16">
        <f t="shared" si="118"/>
        <v>515390.4</v>
      </c>
      <c r="J608" s="17">
        <f t="shared" si="118"/>
        <v>0</v>
      </c>
      <c r="K608" s="16">
        <f t="shared" si="118"/>
        <v>0</v>
      </c>
      <c r="L608" s="16">
        <f t="shared" si="118"/>
        <v>6429634.9500000002</v>
      </c>
      <c r="M608" s="16">
        <f t="shared" si="118"/>
        <v>0</v>
      </c>
      <c r="N608" s="16">
        <f t="shared" si="118"/>
        <v>0</v>
      </c>
      <c r="O608" s="16">
        <f t="shared" si="118"/>
        <v>0</v>
      </c>
      <c r="P608" s="16">
        <f t="shared" si="118"/>
        <v>892057.91</v>
      </c>
      <c r="Q608" s="16">
        <f t="shared" si="118"/>
        <v>0</v>
      </c>
      <c r="R608" s="16">
        <f t="shared" si="118"/>
        <v>0</v>
      </c>
      <c r="S608" s="16">
        <f t="shared" si="118"/>
        <v>0</v>
      </c>
      <c r="T608" s="16">
        <f t="shared" si="118"/>
        <v>0</v>
      </c>
    </row>
    <row r="609" spans="1:20" s="9" customFormat="1" ht="22.5" customHeight="1" x14ac:dyDescent="0.25">
      <c r="A609" s="45" t="s">
        <v>369</v>
      </c>
      <c r="B609" s="45"/>
      <c r="C609" s="16">
        <f>SUM(C610:C612)</f>
        <v>10559888.41</v>
      </c>
      <c r="D609" s="16">
        <f t="shared" ref="D609:T609" si="119">SUM(D610:D612)</f>
        <v>3238195.55</v>
      </c>
      <c r="E609" s="16">
        <f t="shared" si="119"/>
        <v>0</v>
      </c>
      <c r="F609" s="16">
        <f t="shared" si="119"/>
        <v>0</v>
      </c>
      <c r="G609" s="16">
        <f t="shared" si="119"/>
        <v>2468755.9</v>
      </c>
      <c r="H609" s="16">
        <f t="shared" si="119"/>
        <v>254049.25</v>
      </c>
      <c r="I609" s="16">
        <f t="shared" si="119"/>
        <v>515390.4</v>
      </c>
      <c r="J609" s="17">
        <f t="shared" si="119"/>
        <v>0</v>
      </c>
      <c r="K609" s="16">
        <f t="shared" si="119"/>
        <v>0</v>
      </c>
      <c r="L609" s="16">
        <f t="shared" si="119"/>
        <v>6429634.9500000002</v>
      </c>
      <c r="M609" s="16">
        <f t="shared" si="119"/>
        <v>0</v>
      </c>
      <c r="N609" s="16">
        <f t="shared" si="119"/>
        <v>0</v>
      </c>
      <c r="O609" s="16">
        <f t="shared" si="119"/>
        <v>0</v>
      </c>
      <c r="P609" s="16">
        <f t="shared" si="119"/>
        <v>892057.91</v>
      </c>
      <c r="Q609" s="16">
        <f t="shared" si="119"/>
        <v>0</v>
      </c>
      <c r="R609" s="16">
        <f t="shared" si="119"/>
        <v>0</v>
      </c>
      <c r="S609" s="16">
        <f t="shared" si="119"/>
        <v>0</v>
      </c>
      <c r="T609" s="16">
        <f t="shared" si="119"/>
        <v>0</v>
      </c>
    </row>
    <row r="610" spans="1:20" ht="22.5" customHeight="1" x14ac:dyDescent="0.25">
      <c r="A610" s="35">
        <v>1</v>
      </c>
      <c r="B610" s="18" t="s">
        <v>1099</v>
      </c>
      <c r="C610" s="19">
        <f>D610+K610+L610+M610+N610+O610+P610+Q610+R610+S610+T610</f>
        <v>3360813.81</v>
      </c>
      <c r="D610" s="19">
        <f>SUM(E610:I610)</f>
        <v>2468755.9</v>
      </c>
      <c r="E610" s="19">
        <v>0</v>
      </c>
      <c r="F610" s="19">
        <v>0</v>
      </c>
      <c r="G610" s="19">
        <v>2468755.9</v>
      </c>
      <c r="H610" s="19">
        <v>0</v>
      </c>
      <c r="I610" s="19">
        <v>0</v>
      </c>
      <c r="J610" s="20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0</v>
      </c>
      <c r="P610" s="19">
        <v>892057.91</v>
      </c>
      <c r="Q610" s="19">
        <v>0</v>
      </c>
      <c r="R610" s="19">
        <v>0</v>
      </c>
      <c r="S610" s="19">
        <v>0</v>
      </c>
      <c r="T610" s="19">
        <v>0</v>
      </c>
    </row>
    <row r="611" spans="1:20" ht="22.5" customHeight="1" x14ac:dyDescent="0.25">
      <c r="A611" s="35">
        <v>2</v>
      </c>
      <c r="B611" s="18" t="s">
        <v>702</v>
      </c>
      <c r="C611" s="19">
        <f>D611+K611+L611+M611+N611+O611+P611+Q611+R611+S611+T611</f>
        <v>6429634.9500000002</v>
      </c>
      <c r="D611" s="19">
        <f>SUM(E611:I611)</f>
        <v>0</v>
      </c>
      <c r="E611" s="19">
        <v>0</v>
      </c>
      <c r="F611" s="19">
        <v>0</v>
      </c>
      <c r="G611" s="19">
        <v>0</v>
      </c>
      <c r="H611" s="19">
        <v>0</v>
      </c>
      <c r="I611" s="19">
        <v>0</v>
      </c>
      <c r="J611" s="20">
        <v>0</v>
      </c>
      <c r="K611" s="19">
        <v>0</v>
      </c>
      <c r="L611" s="19">
        <v>6429634.9500000002</v>
      </c>
      <c r="M611" s="19">
        <v>0</v>
      </c>
      <c r="N611" s="19">
        <v>0</v>
      </c>
      <c r="O611" s="19">
        <v>0</v>
      </c>
      <c r="P611" s="19">
        <v>0</v>
      </c>
      <c r="Q611" s="19">
        <v>0</v>
      </c>
      <c r="R611" s="19">
        <v>0</v>
      </c>
      <c r="S611" s="19">
        <v>0</v>
      </c>
      <c r="T611" s="19">
        <v>0</v>
      </c>
    </row>
    <row r="612" spans="1:20" ht="22.5" customHeight="1" x14ac:dyDescent="0.25">
      <c r="A612" s="35">
        <v>3</v>
      </c>
      <c r="B612" s="18" t="s">
        <v>235</v>
      </c>
      <c r="C612" s="19">
        <f>D612+K612+L612+M612+N612+O612+P612+Q612+R612+S612+T612</f>
        <v>769439.65</v>
      </c>
      <c r="D612" s="19">
        <f>SUM(E612:I612)</f>
        <v>769439.65</v>
      </c>
      <c r="E612" s="19">
        <v>0</v>
      </c>
      <c r="F612" s="19">
        <v>0</v>
      </c>
      <c r="G612" s="19">
        <v>0</v>
      </c>
      <c r="H612" s="19">
        <v>254049.25</v>
      </c>
      <c r="I612" s="19">
        <v>515390.4</v>
      </c>
      <c r="J612" s="20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  <c r="T612" s="19">
        <v>0</v>
      </c>
    </row>
    <row r="613" spans="1:20" s="9" customFormat="1" ht="22.5" customHeight="1" x14ac:dyDescent="0.25">
      <c r="A613" s="45" t="s">
        <v>402</v>
      </c>
      <c r="B613" s="45"/>
      <c r="C613" s="16">
        <f>C614</f>
        <v>1028805.52</v>
      </c>
      <c r="D613" s="16">
        <f t="shared" ref="D613:T613" si="120">D614</f>
        <v>582020.5</v>
      </c>
      <c r="E613" s="16">
        <f t="shared" si="120"/>
        <v>582020.5</v>
      </c>
      <c r="F613" s="16">
        <f t="shared" si="120"/>
        <v>0</v>
      </c>
      <c r="G613" s="16">
        <f t="shared" si="120"/>
        <v>0</v>
      </c>
      <c r="H613" s="16">
        <f t="shared" si="120"/>
        <v>0</v>
      </c>
      <c r="I613" s="16">
        <f t="shared" si="120"/>
        <v>0</v>
      </c>
      <c r="J613" s="17">
        <f t="shared" si="120"/>
        <v>0</v>
      </c>
      <c r="K613" s="16">
        <f t="shared" si="120"/>
        <v>0</v>
      </c>
      <c r="L613" s="16">
        <f t="shared" si="120"/>
        <v>0</v>
      </c>
      <c r="M613" s="16">
        <f t="shared" si="120"/>
        <v>0</v>
      </c>
      <c r="N613" s="16">
        <f t="shared" si="120"/>
        <v>0</v>
      </c>
      <c r="O613" s="16">
        <f t="shared" si="120"/>
        <v>0</v>
      </c>
      <c r="P613" s="16">
        <f t="shared" si="120"/>
        <v>446785.02</v>
      </c>
      <c r="Q613" s="16">
        <f t="shared" si="120"/>
        <v>0</v>
      </c>
      <c r="R613" s="16">
        <f t="shared" si="120"/>
        <v>0</v>
      </c>
      <c r="S613" s="16">
        <f t="shared" si="120"/>
        <v>0</v>
      </c>
      <c r="T613" s="16">
        <f t="shared" si="120"/>
        <v>0</v>
      </c>
    </row>
    <row r="614" spans="1:20" s="9" customFormat="1" ht="22.5" customHeight="1" x14ac:dyDescent="0.25">
      <c r="A614" s="45" t="s">
        <v>382</v>
      </c>
      <c r="B614" s="45"/>
      <c r="C614" s="16">
        <f>SUM(C615:C616)</f>
        <v>1028805.52</v>
      </c>
      <c r="D614" s="16">
        <f t="shared" ref="D614:T614" si="121">SUM(D615:D616)</f>
        <v>582020.5</v>
      </c>
      <c r="E614" s="16">
        <f t="shared" si="121"/>
        <v>582020.5</v>
      </c>
      <c r="F614" s="16">
        <f t="shared" si="121"/>
        <v>0</v>
      </c>
      <c r="G614" s="16">
        <f t="shared" si="121"/>
        <v>0</v>
      </c>
      <c r="H614" s="16">
        <f t="shared" si="121"/>
        <v>0</v>
      </c>
      <c r="I614" s="16">
        <f t="shared" si="121"/>
        <v>0</v>
      </c>
      <c r="J614" s="17">
        <f t="shared" si="121"/>
        <v>0</v>
      </c>
      <c r="K614" s="16">
        <f t="shared" si="121"/>
        <v>0</v>
      </c>
      <c r="L614" s="16">
        <f t="shared" si="121"/>
        <v>0</v>
      </c>
      <c r="M614" s="16">
        <f t="shared" si="121"/>
        <v>0</v>
      </c>
      <c r="N614" s="16">
        <f t="shared" si="121"/>
        <v>0</v>
      </c>
      <c r="O614" s="16">
        <f t="shared" si="121"/>
        <v>0</v>
      </c>
      <c r="P614" s="16">
        <f t="shared" si="121"/>
        <v>446785.02</v>
      </c>
      <c r="Q614" s="16">
        <f t="shared" si="121"/>
        <v>0</v>
      </c>
      <c r="R614" s="16">
        <f t="shared" si="121"/>
        <v>0</v>
      </c>
      <c r="S614" s="16">
        <f t="shared" si="121"/>
        <v>0</v>
      </c>
      <c r="T614" s="16">
        <f t="shared" si="121"/>
        <v>0</v>
      </c>
    </row>
    <row r="615" spans="1:20" ht="22.5" customHeight="1" x14ac:dyDescent="0.25">
      <c r="A615" s="35">
        <v>1</v>
      </c>
      <c r="B615" s="18" t="s">
        <v>1100</v>
      </c>
      <c r="C615" s="19">
        <f>D615+K615+L615+M615+N615+O615+P615+Q615+R615+S615+T615</f>
        <v>446785.02</v>
      </c>
      <c r="D615" s="19">
        <f>SUM(E615:I615)</f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20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446785.02</v>
      </c>
      <c r="Q615" s="19">
        <v>0</v>
      </c>
      <c r="R615" s="19">
        <v>0</v>
      </c>
      <c r="S615" s="19">
        <v>0</v>
      </c>
      <c r="T615" s="19">
        <v>0</v>
      </c>
    </row>
    <row r="616" spans="1:20" ht="22.5" customHeight="1" x14ac:dyDescent="0.25">
      <c r="A616" s="35">
        <v>2</v>
      </c>
      <c r="B616" s="18" t="s">
        <v>548</v>
      </c>
      <c r="C616" s="19">
        <f>D616+K616+L616+M616+N616+O616+P616+Q616+R616+S616+T616</f>
        <v>582020.5</v>
      </c>
      <c r="D616" s="19">
        <f>SUM(E616:I616)</f>
        <v>582020.5</v>
      </c>
      <c r="E616" s="19">
        <v>582020.5</v>
      </c>
      <c r="F616" s="19">
        <v>0</v>
      </c>
      <c r="G616" s="19">
        <v>0</v>
      </c>
      <c r="H616" s="19">
        <v>0</v>
      </c>
      <c r="I616" s="19">
        <v>0</v>
      </c>
      <c r="J616" s="20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0</v>
      </c>
      <c r="S616" s="19">
        <v>0</v>
      </c>
      <c r="T616" s="19">
        <v>0</v>
      </c>
    </row>
    <row r="617" spans="1:20" s="9" customFormat="1" ht="22.5" customHeight="1" x14ac:dyDescent="0.25">
      <c r="A617" s="45" t="s">
        <v>370</v>
      </c>
      <c r="B617" s="45"/>
      <c r="C617" s="16">
        <f>C618+C624+C626</f>
        <v>9792833.959999999</v>
      </c>
      <c r="D617" s="16">
        <f t="shared" ref="D617:T617" si="122">D618+D624+D626</f>
        <v>3115808.6799999997</v>
      </c>
      <c r="E617" s="16">
        <f t="shared" si="122"/>
        <v>0</v>
      </c>
      <c r="F617" s="16">
        <f t="shared" si="122"/>
        <v>1334011.6499999999</v>
      </c>
      <c r="G617" s="16">
        <f t="shared" si="122"/>
        <v>0</v>
      </c>
      <c r="H617" s="16">
        <f t="shared" si="122"/>
        <v>1270685.77</v>
      </c>
      <c r="I617" s="16">
        <f t="shared" si="122"/>
        <v>511111.26</v>
      </c>
      <c r="J617" s="17">
        <f t="shared" si="122"/>
        <v>0</v>
      </c>
      <c r="K617" s="16">
        <f t="shared" si="122"/>
        <v>0</v>
      </c>
      <c r="L617" s="16">
        <f t="shared" si="122"/>
        <v>0</v>
      </c>
      <c r="M617" s="16">
        <f t="shared" si="122"/>
        <v>20251.09</v>
      </c>
      <c r="N617" s="16">
        <f t="shared" si="122"/>
        <v>5615780.3200000003</v>
      </c>
      <c r="O617" s="16">
        <f t="shared" si="122"/>
        <v>600000</v>
      </c>
      <c r="P617" s="16">
        <f t="shared" si="122"/>
        <v>440993.87</v>
      </c>
      <c r="Q617" s="16">
        <f t="shared" si="122"/>
        <v>0</v>
      </c>
      <c r="R617" s="16">
        <f t="shared" si="122"/>
        <v>0</v>
      </c>
      <c r="S617" s="16">
        <f t="shared" si="122"/>
        <v>0</v>
      </c>
      <c r="T617" s="16">
        <f t="shared" si="122"/>
        <v>0</v>
      </c>
    </row>
    <row r="618" spans="1:20" s="9" customFormat="1" ht="22.5" customHeight="1" x14ac:dyDescent="0.25">
      <c r="A618" s="45" t="s">
        <v>574</v>
      </c>
      <c r="B618" s="45"/>
      <c r="C618" s="16">
        <f>SUM(C619:C623)</f>
        <v>6822026.9699999997</v>
      </c>
      <c r="D618" s="16">
        <f t="shared" ref="D618:T618" si="123">SUM(D619:D623)</f>
        <v>3115808.6799999997</v>
      </c>
      <c r="E618" s="16">
        <f t="shared" si="123"/>
        <v>0</v>
      </c>
      <c r="F618" s="16">
        <f t="shared" si="123"/>
        <v>1334011.6499999999</v>
      </c>
      <c r="G618" s="16">
        <f t="shared" si="123"/>
        <v>0</v>
      </c>
      <c r="H618" s="16">
        <f t="shared" si="123"/>
        <v>1270685.77</v>
      </c>
      <c r="I618" s="16">
        <f t="shared" si="123"/>
        <v>511111.26</v>
      </c>
      <c r="J618" s="17">
        <f t="shared" si="123"/>
        <v>0</v>
      </c>
      <c r="K618" s="16">
        <f t="shared" si="123"/>
        <v>0</v>
      </c>
      <c r="L618" s="16">
        <f t="shared" si="123"/>
        <v>0</v>
      </c>
      <c r="M618" s="16">
        <f t="shared" si="123"/>
        <v>20251.09</v>
      </c>
      <c r="N618" s="16">
        <f t="shared" si="123"/>
        <v>2846603.66</v>
      </c>
      <c r="O618" s="16">
        <f t="shared" si="123"/>
        <v>600000</v>
      </c>
      <c r="P618" s="16">
        <f t="shared" si="123"/>
        <v>239363.54</v>
      </c>
      <c r="Q618" s="16">
        <f t="shared" si="123"/>
        <v>0</v>
      </c>
      <c r="R618" s="16">
        <f t="shared" si="123"/>
        <v>0</v>
      </c>
      <c r="S618" s="16">
        <f t="shared" si="123"/>
        <v>0</v>
      </c>
      <c r="T618" s="16">
        <f t="shared" si="123"/>
        <v>0</v>
      </c>
    </row>
    <row r="619" spans="1:20" ht="22.5" customHeight="1" x14ac:dyDescent="0.25">
      <c r="A619" s="35">
        <v>1</v>
      </c>
      <c r="B619" s="18" t="s">
        <v>575</v>
      </c>
      <c r="C619" s="19">
        <f>D619+K619+L619+M619+N619+O619+P619+Q619+R619+S619+T619</f>
        <v>1270685.77</v>
      </c>
      <c r="D619" s="19">
        <f>SUM(E619:I619)</f>
        <v>1270685.77</v>
      </c>
      <c r="E619" s="19">
        <v>0</v>
      </c>
      <c r="F619" s="19">
        <v>0</v>
      </c>
      <c r="G619" s="19">
        <v>0</v>
      </c>
      <c r="H619" s="19">
        <v>1270685.77</v>
      </c>
      <c r="I619" s="19">
        <v>0</v>
      </c>
      <c r="J619" s="20">
        <v>0</v>
      </c>
      <c r="K619" s="19">
        <v>0</v>
      </c>
      <c r="L619" s="19">
        <v>0</v>
      </c>
      <c r="M619" s="19">
        <v>0</v>
      </c>
      <c r="N619" s="19">
        <v>0</v>
      </c>
      <c r="O619" s="19">
        <v>0</v>
      </c>
      <c r="P619" s="19">
        <v>0</v>
      </c>
      <c r="Q619" s="19">
        <v>0</v>
      </c>
      <c r="R619" s="19">
        <v>0</v>
      </c>
      <c r="S619" s="19">
        <v>0</v>
      </c>
      <c r="T619" s="19">
        <v>0</v>
      </c>
    </row>
    <row r="620" spans="1:20" ht="22.5" customHeight="1" x14ac:dyDescent="0.25">
      <c r="A620" s="35">
        <v>2</v>
      </c>
      <c r="B620" s="18" t="s">
        <v>576</v>
      </c>
      <c r="C620" s="19">
        <f>D620+K620+L620+M620+N620+O620+P620+Q620+R620+S620+T620</f>
        <v>2098897.1799999997</v>
      </c>
      <c r="D620" s="19">
        <f>SUM(E620:I620)</f>
        <v>0</v>
      </c>
      <c r="E620" s="19">
        <v>0</v>
      </c>
      <c r="F620" s="19">
        <v>0</v>
      </c>
      <c r="G620" s="19">
        <v>0</v>
      </c>
      <c r="H620" s="19">
        <v>0</v>
      </c>
      <c r="I620" s="19">
        <v>0</v>
      </c>
      <c r="J620" s="20">
        <v>0</v>
      </c>
      <c r="K620" s="19">
        <v>0</v>
      </c>
      <c r="L620" s="19">
        <v>0</v>
      </c>
      <c r="M620" s="19">
        <v>0</v>
      </c>
      <c r="N620" s="19">
        <v>1898897.18</v>
      </c>
      <c r="O620" s="19">
        <v>200000</v>
      </c>
      <c r="P620" s="19">
        <v>0</v>
      </c>
      <c r="Q620" s="19">
        <v>0</v>
      </c>
      <c r="R620" s="19">
        <v>0</v>
      </c>
      <c r="S620" s="19">
        <v>0</v>
      </c>
      <c r="T620" s="19">
        <v>0</v>
      </c>
    </row>
    <row r="621" spans="1:20" ht="22.5" customHeight="1" x14ac:dyDescent="0.25">
      <c r="A621" s="35">
        <v>3</v>
      </c>
      <c r="B621" s="18" t="s">
        <v>613</v>
      </c>
      <c r="C621" s="19">
        <f>D621+K621+L621+M621+N621+O621+P621+Q621+R621+S621+T621</f>
        <v>200000</v>
      </c>
      <c r="D621" s="19">
        <f>SUM(E621:I621)</f>
        <v>0</v>
      </c>
      <c r="E621" s="19">
        <v>0</v>
      </c>
      <c r="F621" s="19">
        <v>0</v>
      </c>
      <c r="G621" s="19">
        <v>0</v>
      </c>
      <c r="H621" s="19">
        <v>0</v>
      </c>
      <c r="I621" s="19">
        <v>0</v>
      </c>
      <c r="J621" s="20">
        <v>0</v>
      </c>
      <c r="K621" s="19">
        <v>0</v>
      </c>
      <c r="L621" s="19">
        <v>0</v>
      </c>
      <c r="M621" s="19">
        <v>0</v>
      </c>
      <c r="N621" s="19">
        <v>0</v>
      </c>
      <c r="O621" s="19">
        <v>200000</v>
      </c>
      <c r="P621" s="19">
        <v>0</v>
      </c>
      <c r="Q621" s="19">
        <v>0</v>
      </c>
      <c r="R621" s="19">
        <v>0</v>
      </c>
      <c r="S621" s="19">
        <v>0</v>
      </c>
      <c r="T621" s="19">
        <v>0</v>
      </c>
    </row>
    <row r="622" spans="1:20" ht="22.5" customHeight="1" x14ac:dyDescent="0.25">
      <c r="A622" s="35">
        <v>4</v>
      </c>
      <c r="B622" s="18" t="s">
        <v>615</v>
      </c>
      <c r="C622" s="19">
        <f>D622+K622+L622+M622+N622+O622+P622+Q622+R622+S622+T622</f>
        <v>1147706.48</v>
      </c>
      <c r="D622" s="19">
        <f>SUM(E622:I622)</f>
        <v>0</v>
      </c>
      <c r="E622" s="19">
        <v>0</v>
      </c>
      <c r="F622" s="19">
        <v>0</v>
      </c>
      <c r="G622" s="19">
        <v>0</v>
      </c>
      <c r="H622" s="19">
        <v>0</v>
      </c>
      <c r="I622" s="19">
        <v>0</v>
      </c>
      <c r="J622" s="20">
        <v>0</v>
      </c>
      <c r="K622" s="19">
        <v>0</v>
      </c>
      <c r="L622" s="19">
        <v>0</v>
      </c>
      <c r="M622" s="19">
        <v>0</v>
      </c>
      <c r="N622" s="19">
        <v>947706.48</v>
      </c>
      <c r="O622" s="19">
        <v>200000</v>
      </c>
      <c r="P622" s="19">
        <v>0</v>
      </c>
      <c r="Q622" s="19">
        <v>0</v>
      </c>
      <c r="R622" s="19">
        <v>0</v>
      </c>
      <c r="S622" s="19">
        <v>0</v>
      </c>
      <c r="T622" s="19">
        <v>0</v>
      </c>
    </row>
    <row r="623" spans="1:20" ht="22.5" customHeight="1" x14ac:dyDescent="0.25">
      <c r="A623" s="35">
        <v>5</v>
      </c>
      <c r="B623" s="18" t="s">
        <v>1101</v>
      </c>
      <c r="C623" s="19">
        <f>D623+K623+L623+M623+N623+O623+P623+Q623+R623+S623+T623</f>
        <v>2104737.54</v>
      </c>
      <c r="D623" s="19">
        <f>SUM(E623:I623)</f>
        <v>1845122.91</v>
      </c>
      <c r="E623" s="19">
        <v>0</v>
      </c>
      <c r="F623" s="19">
        <v>1334011.6499999999</v>
      </c>
      <c r="G623" s="19">
        <v>0</v>
      </c>
      <c r="H623" s="19">
        <v>0</v>
      </c>
      <c r="I623" s="19">
        <v>511111.26</v>
      </c>
      <c r="J623" s="20">
        <v>0</v>
      </c>
      <c r="K623" s="19">
        <v>0</v>
      </c>
      <c r="L623" s="19">
        <v>0</v>
      </c>
      <c r="M623" s="19">
        <v>20251.09</v>
      </c>
      <c r="N623" s="19">
        <v>0</v>
      </c>
      <c r="O623" s="19">
        <v>0</v>
      </c>
      <c r="P623" s="19">
        <v>239363.54</v>
      </c>
      <c r="Q623" s="19">
        <v>0</v>
      </c>
      <c r="R623" s="19">
        <v>0</v>
      </c>
      <c r="S623" s="19">
        <v>0</v>
      </c>
      <c r="T623" s="19">
        <v>0</v>
      </c>
    </row>
    <row r="624" spans="1:20" s="9" customFormat="1" ht="22.5" customHeight="1" x14ac:dyDescent="0.25">
      <c r="A624" s="45" t="s">
        <v>371</v>
      </c>
      <c r="B624" s="45"/>
      <c r="C624" s="16">
        <f>C625</f>
        <v>2769176.66</v>
      </c>
      <c r="D624" s="16">
        <f t="shared" ref="D624:T624" si="124">D625</f>
        <v>0</v>
      </c>
      <c r="E624" s="16">
        <f t="shared" si="124"/>
        <v>0</v>
      </c>
      <c r="F624" s="16">
        <f t="shared" si="124"/>
        <v>0</v>
      </c>
      <c r="G624" s="16">
        <f t="shared" si="124"/>
        <v>0</v>
      </c>
      <c r="H624" s="16">
        <f t="shared" si="124"/>
        <v>0</v>
      </c>
      <c r="I624" s="16">
        <f t="shared" si="124"/>
        <v>0</v>
      </c>
      <c r="J624" s="17">
        <f t="shared" si="124"/>
        <v>0</v>
      </c>
      <c r="K624" s="16">
        <f t="shared" si="124"/>
        <v>0</v>
      </c>
      <c r="L624" s="16">
        <f t="shared" si="124"/>
        <v>0</v>
      </c>
      <c r="M624" s="16">
        <f t="shared" si="124"/>
        <v>0</v>
      </c>
      <c r="N624" s="16">
        <f t="shared" si="124"/>
        <v>2769176.66</v>
      </c>
      <c r="O624" s="16">
        <f t="shared" si="124"/>
        <v>0</v>
      </c>
      <c r="P624" s="16">
        <f t="shared" si="124"/>
        <v>0</v>
      </c>
      <c r="Q624" s="16">
        <f t="shared" si="124"/>
        <v>0</v>
      </c>
      <c r="R624" s="16">
        <f t="shared" si="124"/>
        <v>0</v>
      </c>
      <c r="S624" s="16">
        <f t="shared" si="124"/>
        <v>0</v>
      </c>
      <c r="T624" s="16">
        <f t="shared" si="124"/>
        <v>0</v>
      </c>
    </row>
    <row r="625" spans="1:20" ht="22.5" customHeight="1" x14ac:dyDescent="0.25">
      <c r="A625" s="35">
        <v>1</v>
      </c>
      <c r="B625" s="18" t="s">
        <v>217</v>
      </c>
      <c r="C625" s="19">
        <f>D625+K625+L625+M625+N625+O625+P625+Q625+R625+S625+T625</f>
        <v>2769176.66</v>
      </c>
      <c r="D625" s="19">
        <f>SUM(E625:I625)</f>
        <v>0</v>
      </c>
      <c r="E625" s="19">
        <v>0</v>
      </c>
      <c r="F625" s="19">
        <v>0</v>
      </c>
      <c r="G625" s="19">
        <v>0</v>
      </c>
      <c r="H625" s="19">
        <v>0</v>
      </c>
      <c r="I625" s="19">
        <v>0</v>
      </c>
      <c r="J625" s="20">
        <v>0</v>
      </c>
      <c r="K625" s="19">
        <v>0</v>
      </c>
      <c r="L625" s="19">
        <v>0</v>
      </c>
      <c r="M625" s="19">
        <v>0</v>
      </c>
      <c r="N625" s="19">
        <v>2769176.66</v>
      </c>
      <c r="O625" s="19">
        <v>0</v>
      </c>
      <c r="P625" s="19">
        <v>0</v>
      </c>
      <c r="Q625" s="19">
        <v>0</v>
      </c>
      <c r="R625" s="19">
        <v>0</v>
      </c>
      <c r="S625" s="19">
        <v>0</v>
      </c>
      <c r="T625" s="19">
        <v>0</v>
      </c>
    </row>
    <row r="626" spans="1:20" s="9" customFormat="1" ht="22.5" customHeight="1" x14ac:dyDescent="0.25">
      <c r="A626" s="45" t="s">
        <v>372</v>
      </c>
      <c r="B626" s="45"/>
      <c r="C626" s="16">
        <f>C627</f>
        <v>201630.33000000002</v>
      </c>
      <c r="D626" s="16">
        <f t="shared" ref="D626:T626" si="125">D627</f>
        <v>0</v>
      </c>
      <c r="E626" s="16">
        <f t="shared" si="125"/>
        <v>0</v>
      </c>
      <c r="F626" s="16">
        <f t="shared" si="125"/>
        <v>0</v>
      </c>
      <c r="G626" s="16">
        <f t="shared" si="125"/>
        <v>0</v>
      </c>
      <c r="H626" s="16">
        <f t="shared" si="125"/>
        <v>0</v>
      </c>
      <c r="I626" s="16">
        <f t="shared" si="125"/>
        <v>0</v>
      </c>
      <c r="J626" s="17">
        <f t="shared" si="125"/>
        <v>0</v>
      </c>
      <c r="K626" s="16">
        <f t="shared" si="125"/>
        <v>0</v>
      </c>
      <c r="L626" s="16">
        <f t="shared" si="125"/>
        <v>0</v>
      </c>
      <c r="M626" s="16">
        <f t="shared" si="125"/>
        <v>0</v>
      </c>
      <c r="N626" s="16">
        <f t="shared" si="125"/>
        <v>0</v>
      </c>
      <c r="O626" s="16">
        <f t="shared" si="125"/>
        <v>0</v>
      </c>
      <c r="P626" s="16">
        <f t="shared" si="125"/>
        <v>201630.33000000002</v>
      </c>
      <c r="Q626" s="16">
        <f t="shared" si="125"/>
        <v>0</v>
      </c>
      <c r="R626" s="16">
        <f t="shared" si="125"/>
        <v>0</v>
      </c>
      <c r="S626" s="16">
        <f t="shared" si="125"/>
        <v>0</v>
      </c>
      <c r="T626" s="16">
        <f t="shared" si="125"/>
        <v>0</v>
      </c>
    </row>
    <row r="627" spans="1:20" ht="22.5" customHeight="1" x14ac:dyDescent="0.25">
      <c r="A627" s="35">
        <v>1</v>
      </c>
      <c r="B627" s="18" t="s">
        <v>1102</v>
      </c>
      <c r="C627" s="19">
        <f>D627+K627+L627+M627+N627+O627+P627+Q627+R627+S627+T627</f>
        <v>201630.33000000002</v>
      </c>
      <c r="D627" s="19">
        <f>SUM(E627:I627)</f>
        <v>0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20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201630.33000000002</v>
      </c>
      <c r="Q627" s="19">
        <v>0</v>
      </c>
      <c r="R627" s="19">
        <v>0</v>
      </c>
      <c r="S627" s="19">
        <v>0</v>
      </c>
      <c r="T627" s="19">
        <v>0</v>
      </c>
    </row>
    <row r="628" spans="1:20" s="9" customFormat="1" ht="24.75" customHeight="1" x14ac:dyDescent="0.25">
      <c r="A628" s="45" t="s">
        <v>401</v>
      </c>
      <c r="B628" s="45"/>
      <c r="C628" s="16">
        <f>C629+C631</f>
        <v>9312055.0360000003</v>
      </c>
      <c r="D628" s="16">
        <f t="shared" ref="D628:T628" si="126">D629+D631</f>
        <v>2428616.44</v>
      </c>
      <c r="E628" s="16">
        <f t="shared" si="126"/>
        <v>0</v>
      </c>
      <c r="F628" s="16">
        <f t="shared" si="126"/>
        <v>1197611.8899999999</v>
      </c>
      <c r="G628" s="16">
        <f t="shared" si="126"/>
        <v>0</v>
      </c>
      <c r="H628" s="16">
        <f t="shared" si="126"/>
        <v>329188.5</v>
      </c>
      <c r="I628" s="16">
        <f t="shared" si="126"/>
        <v>901816.05</v>
      </c>
      <c r="J628" s="17">
        <f t="shared" si="126"/>
        <v>0</v>
      </c>
      <c r="K628" s="16">
        <f t="shared" si="126"/>
        <v>0</v>
      </c>
      <c r="L628" s="16">
        <f t="shared" si="126"/>
        <v>6611641.0260000005</v>
      </c>
      <c r="M628" s="16">
        <f t="shared" si="126"/>
        <v>0</v>
      </c>
      <c r="N628" s="16">
        <f t="shared" si="126"/>
        <v>0</v>
      </c>
      <c r="O628" s="16">
        <f t="shared" si="126"/>
        <v>0</v>
      </c>
      <c r="P628" s="16">
        <f t="shared" si="126"/>
        <v>271797.57</v>
      </c>
      <c r="Q628" s="16">
        <f t="shared" si="126"/>
        <v>0</v>
      </c>
      <c r="R628" s="16">
        <f t="shared" si="126"/>
        <v>0</v>
      </c>
      <c r="S628" s="16">
        <f t="shared" si="126"/>
        <v>0</v>
      </c>
      <c r="T628" s="16">
        <f t="shared" si="126"/>
        <v>0</v>
      </c>
    </row>
    <row r="629" spans="1:20" s="9" customFormat="1" ht="22.5" customHeight="1" x14ac:dyDescent="0.25">
      <c r="A629" s="45" t="s">
        <v>477</v>
      </c>
      <c r="B629" s="45"/>
      <c r="C629" s="16">
        <f>C630</f>
        <v>4205705.28</v>
      </c>
      <c r="D629" s="16">
        <f t="shared" ref="D629:T629" si="127">D630</f>
        <v>0</v>
      </c>
      <c r="E629" s="16">
        <f t="shared" si="127"/>
        <v>0</v>
      </c>
      <c r="F629" s="16">
        <f t="shared" si="127"/>
        <v>0</v>
      </c>
      <c r="G629" s="16">
        <f t="shared" si="127"/>
        <v>0</v>
      </c>
      <c r="H629" s="16">
        <f t="shared" si="127"/>
        <v>0</v>
      </c>
      <c r="I629" s="16">
        <f t="shared" si="127"/>
        <v>0</v>
      </c>
      <c r="J629" s="17">
        <f t="shared" si="127"/>
        <v>0</v>
      </c>
      <c r="K629" s="16">
        <f t="shared" si="127"/>
        <v>0</v>
      </c>
      <c r="L629" s="16">
        <f t="shared" si="127"/>
        <v>3933907.71</v>
      </c>
      <c r="M629" s="16">
        <f t="shared" si="127"/>
        <v>0</v>
      </c>
      <c r="N629" s="16">
        <f t="shared" si="127"/>
        <v>0</v>
      </c>
      <c r="O629" s="16">
        <f t="shared" si="127"/>
        <v>0</v>
      </c>
      <c r="P629" s="16">
        <f t="shared" si="127"/>
        <v>271797.57</v>
      </c>
      <c r="Q629" s="16">
        <f t="shared" si="127"/>
        <v>0</v>
      </c>
      <c r="R629" s="16">
        <f t="shared" si="127"/>
        <v>0</v>
      </c>
      <c r="S629" s="16">
        <f t="shared" si="127"/>
        <v>0</v>
      </c>
      <c r="T629" s="16">
        <f t="shared" si="127"/>
        <v>0</v>
      </c>
    </row>
    <row r="630" spans="1:20" ht="22.5" customHeight="1" x14ac:dyDescent="0.25">
      <c r="A630" s="35">
        <v>1</v>
      </c>
      <c r="B630" s="18" t="s">
        <v>1272</v>
      </c>
      <c r="C630" s="19">
        <f>D630+K630+L630+M630+N630+O630+P630+Q630+R630+S630+T630</f>
        <v>4205705.28</v>
      </c>
      <c r="D630" s="19">
        <f>SUM(E630:I630)</f>
        <v>0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20">
        <v>0</v>
      </c>
      <c r="K630" s="19">
        <v>0</v>
      </c>
      <c r="L630" s="19">
        <v>3933907.71</v>
      </c>
      <c r="M630" s="19">
        <v>0</v>
      </c>
      <c r="N630" s="19">
        <v>0</v>
      </c>
      <c r="O630" s="19">
        <v>0</v>
      </c>
      <c r="P630" s="19">
        <v>271797.57</v>
      </c>
      <c r="Q630" s="19">
        <v>0</v>
      </c>
      <c r="R630" s="19">
        <v>0</v>
      </c>
      <c r="S630" s="19">
        <v>0</v>
      </c>
      <c r="T630" s="19">
        <v>0</v>
      </c>
    </row>
    <row r="631" spans="1:20" s="9" customFormat="1" ht="22.5" customHeight="1" x14ac:dyDescent="0.25">
      <c r="A631" s="45" t="s">
        <v>373</v>
      </c>
      <c r="B631" s="45"/>
      <c r="C631" s="16">
        <f>SUM(C632:C633)</f>
        <v>5106349.7560000001</v>
      </c>
      <c r="D631" s="16">
        <f t="shared" ref="D631:T631" si="128">SUM(D632:D633)</f>
        <v>2428616.44</v>
      </c>
      <c r="E631" s="16">
        <f t="shared" si="128"/>
        <v>0</v>
      </c>
      <c r="F631" s="16">
        <f t="shared" si="128"/>
        <v>1197611.8899999999</v>
      </c>
      <c r="G631" s="16">
        <f t="shared" si="128"/>
        <v>0</v>
      </c>
      <c r="H631" s="16">
        <f t="shared" si="128"/>
        <v>329188.5</v>
      </c>
      <c r="I631" s="16">
        <f t="shared" si="128"/>
        <v>901816.05</v>
      </c>
      <c r="J631" s="17">
        <f t="shared" si="128"/>
        <v>0</v>
      </c>
      <c r="K631" s="16">
        <f t="shared" si="128"/>
        <v>0</v>
      </c>
      <c r="L631" s="16">
        <f t="shared" si="128"/>
        <v>2677733.3160000001</v>
      </c>
      <c r="M631" s="16">
        <f t="shared" si="128"/>
        <v>0</v>
      </c>
      <c r="N631" s="16">
        <f t="shared" si="128"/>
        <v>0</v>
      </c>
      <c r="O631" s="16">
        <f t="shared" si="128"/>
        <v>0</v>
      </c>
      <c r="P631" s="16">
        <f t="shared" si="128"/>
        <v>0</v>
      </c>
      <c r="Q631" s="16">
        <f t="shared" si="128"/>
        <v>0</v>
      </c>
      <c r="R631" s="16">
        <f t="shared" si="128"/>
        <v>0</v>
      </c>
      <c r="S631" s="16">
        <f t="shared" si="128"/>
        <v>0</v>
      </c>
      <c r="T631" s="16">
        <f t="shared" si="128"/>
        <v>0</v>
      </c>
    </row>
    <row r="632" spans="1:20" ht="22.5" customHeight="1" x14ac:dyDescent="0.25">
      <c r="A632" s="35">
        <v>1</v>
      </c>
      <c r="B632" s="18" t="s">
        <v>709</v>
      </c>
      <c r="C632" s="19">
        <f>D632+K632+L632+M632+N632+O632+P632+Q632+R632+S632+T632</f>
        <v>442965.2</v>
      </c>
      <c r="D632" s="19">
        <f>SUM(E632:I632)</f>
        <v>442965.2</v>
      </c>
      <c r="E632" s="19">
        <v>0</v>
      </c>
      <c r="F632" s="19">
        <v>0</v>
      </c>
      <c r="G632" s="19">
        <v>0</v>
      </c>
      <c r="H632" s="19">
        <v>0</v>
      </c>
      <c r="I632" s="19">
        <v>442965.2</v>
      </c>
      <c r="J632" s="20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  <c r="S632" s="19">
        <v>0</v>
      </c>
      <c r="T632" s="19">
        <v>0</v>
      </c>
    </row>
    <row r="633" spans="1:20" ht="22.5" customHeight="1" x14ac:dyDescent="0.25">
      <c r="A633" s="35">
        <v>2</v>
      </c>
      <c r="B633" s="18" t="s">
        <v>220</v>
      </c>
      <c r="C633" s="19">
        <f>D633+K633+L633+M633+N633+O633+P633+Q633+R633+S633+T633</f>
        <v>4663384.5559999999</v>
      </c>
      <c r="D633" s="19">
        <f>SUM(E633:I633)</f>
        <v>1985651.2399999998</v>
      </c>
      <c r="E633" s="19">
        <v>0</v>
      </c>
      <c r="F633" s="19">
        <v>1197611.8899999999</v>
      </c>
      <c r="G633" s="19">
        <v>0</v>
      </c>
      <c r="H633" s="19">
        <v>329188.5</v>
      </c>
      <c r="I633" s="19">
        <v>458850.85</v>
      </c>
      <c r="J633" s="20">
        <v>0</v>
      </c>
      <c r="K633" s="19">
        <v>0</v>
      </c>
      <c r="L633" s="19">
        <v>2677733.3160000001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  <c r="S633" s="19">
        <v>0</v>
      </c>
      <c r="T633" s="19">
        <v>0</v>
      </c>
    </row>
    <row r="634" spans="1:20" s="9" customFormat="1" ht="22.5" customHeight="1" x14ac:dyDescent="0.25">
      <c r="A634" s="45" t="s">
        <v>200</v>
      </c>
      <c r="B634" s="45"/>
      <c r="C634" s="16">
        <f>C638+C635+C641+C643+C645</f>
        <v>29604914.199999999</v>
      </c>
      <c r="D634" s="16">
        <f t="shared" ref="D634:T634" si="129">D638+D635+D641+D643+D645</f>
        <v>3070314.74</v>
      </c>
      <c r="E634" s="16">
        <f t="shared" si="129"/>
        <v>0</v>
      </c>
      <c r="F634" s="16">
        <f t="shared" si="129"/>
        <v>1295554.1000000001</v>
      </c>
      <c r="G634" s="16">
        <f t="shared" si="129"/>
        <v>0</v>
      </c>
      <c r="H634" s="16">
        <f t="shared" si="129"/>
        <v>1301964.24</v>
      </c>
      <c r="I634" s="16">
        <f t="shared" si="129"/>
        <v>472796.4</v>
      </c>
      <c r="J634" s="17">
        <f t="shared" si="129"/>
        <v>0</v>
      </c>
      <c r="K634" s="16">
        <f t="shared" si="129"/>
        <v>0</v>
      </c>
      <c r="L634" s="16">
        <f t="shared" si="129"/>
        <v>11066081.310000001</v>
      </c>
      <c r="M634" s="16">
        <f t="shared" si="129"/>
        <v>0</v>
      </c>
      <c r="N634" s="16">
        <f t="shared" si="129"/>
        <v>2202044.48</v>
      </c>
      <c r="O634" s="16">
        <f t="shared" si="129"/>
        <v>0</v>
      </c>
      <c r="P634" s="16">
        <f t="shared" si="129"/>
        <v>2437547.84</v>
      </c>
      <c r="Q634" s="16">
        <f t="shared" si="129"/>
        <v>0</v>
      </c>
      <c r="R634" s="16">
        <f t="shared" si="129"/>
        <v>0</v>
      </c>
      <c r="S634" s="16">
        <f t="shared" si="129"/>
        <v>10828925.83</v>
      </c>
      <c r="T634" s="16">
        <f t="shared" si="129"/>
        <v>0</v>
      </c>
    </row>
    <row r="635" spans="1:20" s="9" customFormat="1" ht="22.5" customHeight="1" x14ac:dyDescent="0.25">
      <c r="A635" s="45" t="s">
        <v>201</v>
      </c>
      <c r="B635" s="45"/>
      <c r="C635" s="16">
        <f>SUM(C636:C637)</f>
        <v>12110601.029999999</v>
      </c>
      <c r="D635" s="16">
        <f t="shared" ref="D635:T635" si="130">SUM(D636:D637)</f>
        <v>0</v>
      </c>
      <c r="E635" s="16">
        <f t="shared" si="130"/>
        <v>0</v>
      </c>
      <c r="F635" s="16">
        <f t="shared" si="130"/>
        <v>0</v>
      </c>
      <c r="G635" s="16">
        <f t="shared" si="130"/>
        <v>0</v>
      </c>
      <c r="H635" s="16">
        <f t="shared" si="130"/>
        <v>0</v>
      </c>
      <c r="I635" s="16">
        <f t="shared" si="130"/>
        <v>0</v>
      </c>
      <c r="J635" s="17">
        <f t="shared" si="130"/>
        <v>0</v>
      </c>
      <c r="K635" s="16">
        <f t="shared" si="130"/>
        <v>0</v>
      </c>
      <c r="L635" s="16">
        <f t="shared" si="130"/>
        <v>11066081.310000001</v>
      </c>
      <c r="M635" s="16">
        <f t="shared" si="130"/>
        <v>0</v>
      </c>
      <c r="N635" s="16">
        <f t="shared" si="130"/>
        <v>0</v>
      </c>
      <c r="O635" s="16">
        <f t="shared" si="130"/>
        <v>0</v>
      </c>
      <c r="P635" s="16">
        <f t="shared" si="130"/>
        <v>1044519.7200000001</v>
      </c>
      <c r="Q635" s="16">
        <f t="shared" si="130"/>
        <v>0</v>
      </c>
      <c r="R635" s="16">
        <f t="shared" si="130"/>
        <v>0</v>
      </c>
      <c r="S635" s="16">
        <f t="shared" si="130"/>
        <v>0</v>
      </c>
      <c r="T635" s="16">
        <f t="shared" si="130"/>
        <v>0</v>
      </c>
    </row>
    <row r="636" spans="1:20" ht="22.5" customHeight="1" x14ac:dyDescent="0.25">
      <c r="A636" s="35">
        <v>1</v>
      </c>
      <c r="B636" s="18" t="s">
        <v>1103</v>
      </c>
      <c r="C636" s="19">
        <f>D636+K636+L636+M636+N636+O636+P636+Q636+R636+S636+T636</f>
        <v>3269724.93</v>
      </c>
      <c r="D636" s="19">
        <f>SUM(E636:I636)</f>
        <v>0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20">
        <v>0</v>
      </c>
      <c r="K636" s="19">
        <v>0</v>
      </c>
      <c r="L636" s="19">
        <v>3032243.31</v>
      </c>
      <c r="M636" s="19">
        <v>0</v>
      </c>
      <c r="N636" s="19">
        <v>0</v>
      </c>
      <c r="O636" s="19">
        <v>0</v>
      </c>
      <c r="P636" s="19">
        <v>237481.62</v>
      </c>
      <c r="Q636" s="19">
        <v>0</v>
      </c>
      <c r="R636" s="19">
        <v>0</v>
      </c>
      <c r="S636" s="19">
        <v>0</v>
      </c>
      <c r="T636" s="19">
        <v>0</v>
      </c>
    </row>
    <row r="637" spans="1:20" ht="22.5" customHeight="1" x14ac:dyDescent="0.25">
      <c r="A637" s="35">
        <v>2</v>
      </c>
      <c r="B637" s="18" t="s">
        <v>1104</v>
      </c>
      <c r="C637" s="19">
        <f>D637+K637+L637+M637+N637+O637+P637+Q637+R637+S637+T637</f>
        <v>8840876.0999999996</v>
      </c>
      <c r="D637" s="19">
        <f>SUM(E637:I637)</f>
        <v>0</v>
      </c>
      <c r="E637" s="19">
        <v>0</v>
      </c>
      <c r="F637" s="19">
        <v>0</v>
      </c>
      <c r="G637" s="19">
        <v>0</v>
      </c>
      <c r="H637" s="19">
        <v>0</v>
      </c>
      <c r="I637" s="19">
        <v>0</v>
      </c>
      <c r="J637" s="20">
        <v>0</v>
      </c>
      <c r="K637" s="19">
        <v>0</v>
      </c>
      <c r="L637" s="19">
        <v>8033838</v>
      </c>
      <c r="M637" s="19">
        <v>0</v>
      </c>
      <c r="N637" s="19">
        <v>0</v>
      </c>
      <c r="O637" s="19">
        <v>0</v>
      </c>
      <c r="P637" s="19">
        <v>807038.10000000009</v>
      </c>
      <c r="Q637" s="19">
        <v>0</v>
      </c>
      <c r="R637" s="19">
        <v>0</v>
      </c>
      <c r="S637" s="19">
        <v>0</v>
      </c>
      <c r="T637" s="19">
        <v>0</v>
      </c>
    </row>
    <row r="638" spans="1:20" s="9" customFormat="1" ht="22.5" customHeight="1" x14ac:dyDescent="0.25">
      <c r="A638" s="45" t="s">
        <v>374</v>
      </c>
      <c r="B638" s="45"/>
      <c r="C638" s="16">
        <f>SUM(C639:C640)</f>
        <v>14676072.26</v>
      </c>
      <c r="D638" s="16">
        <f t="shared" ref="D638:T638" si="131">SUM(D639:D640)</f>
        <v>1023921.6</v>
      </c>
      <c r="E638" s="16">
        <f t="shared" si="131"/>
        <v>0</v>
      </c>
      <c r="F638" s="16">
        <f t="shared" si="131"/>
        <v>0</v>
      </c>
      <c r="G638" s="16">
        <f t="shared" si="131"/>
        <v>0</v>
      </c>
      <c r="H638" s="16">
        <f t="shared" si="131"/>
        <v>551125.19999999995</v>
      </c>
      <c r="I638" s="16">
        <f t="shared" si="131"/>
        <v>472796.4</v>
      </c>
      <c r="J638" s="17">
        <f t="shared" si="131"/>
        <v>0</v>
      </c>
      <c r="K638" s="16">
        <f t="shared" si="131"/>
        <v>0</v>
      </c>
      <c r="L638" s="16">
        <f t="shared" si="131"/>
        <v>0</v>
      </c>
      <c r="M638" s="16">
        <f t="shared" si="131"/>
        <v>0</v>
      </c>
      <c r="N638" s="16">
        <f t="shared" si="131"/>
        <v>2202044.48</v>
      </c>
      <c r="O638" s="16">
        <f t="shared" si="131"/>
        <v>0</v>
      </c>
      <c r="P638" s="16">
        <f t="shared" si="131"/>
        <v>621180.35</v>
      </c>
      <c r="Q638" s="16">
        <f t="shared" si="131"/>
        <v>0</v>
      </c>
      <c r="R638" s="16">
        <f t="shared" si="131"/>
        <v>0</v>
      </c>
      <c r="S638" s="16">
        <f t="shared" si="131"/>
        <v>10828925.83</v>
      </c>
      <c r="T638" s="16">
        <f t="shared" si="131"/>
        <v>0</v>
      </c>
    </row>
    <row r="639" spans="1:20" ht="22.5" customHeight="1" x14ac:dyDescent="0.25">
      <c r="A639" s="35">
        <v>1</v>
      </c>
      <c r="B639" s="18" t="s">
        <v>1105</v>
      </c>
      <c r="C639" s="19">
        <f>D639+K639+L639+M639+N639+O639+P639+Q639+R639+S639+T639</f>
        <v>13652150.66</v>
      </c>
      <c r="D639" s="19">
        <f>SUM(E639:I639)</f>
        <v>0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20">
        <v>0</v>
      </c>
      <c r="K639" s="19">
        <v>0</v>
      </c>
      <c r="L639" s="19">
        <v>0</v>
      </c>
      <c r="M639" s="19">
        <v>0</v>
      </c>
      <c r="N639" s="19">
        <v>2202044.48</v>
      </c>
      <c r="O639" s="19">
        <v>0</v>
      </c>
      <c r="P639" s="19">
        <v>621180.35</v>
      </c>
      <c r="Q639" s="19">
        <v>0</v>
      </c>
      <c r="R639" s="19">
        <v>0</v>
      </c>
      <c r="S639" s="19">
        <v>10828925.83</v>
      </c>
      <c r="T639" s="19">
        <v>0</v>
      </c>
    </row>
    <row r="640" spans="1:20" ht="22.5" customHeight="1" x14ac:dyDescent="0.25">
      <c r="A640" s="35">
        <v>2</v>
      </c>
      <c r="B640" s="18" t="s">
        <v>1273</v>
      </c>
      <c r="C640" s="19">
        <f>D640+K640+L640+M640+N640+O640+P640+Q640+R640+S640+T640</f>
        <v>1023921.6</v>
      </c>
      <c r="D640" s="19">
        <f>SUM(E640:I640)</f>
        <v>1023921.6</v>
      </c>
      <c r="E640" s="19">
        <v>0</v>
      </c>
      <c r="F640" s="19">
        <v>0</v>
      </c>
      <c r="G640" s="19">
        <v>0</v>
      </c>
      <c r="H640" s="19">
        <v>551125.19999999995</v>
      </c>
      <c r="I640" s="19">
        <v>472796.4</v>
      </c>
      <c r="J640" s="20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</row>
    <row r="641" spans="1:20" s="9" customFormat="1" ht="22.5" customHeight="1" x14ac:dyDescent="0.25">
      <c r="A641" s="45" t="s">
        <v>580</v>
      </c>
      <c r="B641" s="45"/>
      <c r="C641" s="16">
        <f>C642</f>
        <v>530031.77</v>
      </c>
      <c r="D641" s="16">
        <f t="shared" ref="D641:T641" si="132">D642</f>
        <v>0</v>
      </c>
      <c r="E641" s="16">
        <f t="shared" si="132"/>
        <v>0</v>
      </c>
      <c r="F641" s="16">
        <f t="shared" si="132"/>
        <v>0</v>
      </c>
      <c r="G641" s="16">
        <f t="shared" si="132"/>
        <v>0</v>
      </c>
      <c r="H641" s="16">
        <f t="shared" si="132"/>
        <v>0</v>
      </c>
      <c r="I641" s="16">
        <f t="shared" si="132"/>
        <v>0</v>
      </c>
      <c r="J641" s="17">
        <f t="shared" si="132"/>
        <v>0</v>
      </c>
      <c r="K641" s="16">
        <f t="shared" si="132"/>
        <v>0</v>
      </c>
      <c r="L641" s="16">
        <f t="shared" si="132"/>
        <v>0</v>
      </c>
      <c r="M641" s="16">
        <f t="shared" si="132"/>
        <v>0</v>
      </c>
      <c r="N641" s="16">
        <f t="shared" si="132"/>
        <v>0</v>
      </c>
      <c r="O641" s="16">
        <f t="shared" si="132"/>
        <v>0</v>
      </c>
      <c r="P641" s="16">
        <f t="shared" si="132"/>
        <v>530031.77</v>
      </c>
      <c r="Q641" s="16">
        <f t="shared" si="132"/>
        <v>0</v>
      </c>
      <c r="R641" s="16">
        <f t="shared" si="132"/>
        <v>0</v>
      </c>
      <c r="S641" s="16">
        <f t="shared" si="132"/>
        <v>0</v>
      </c>
      <c r="T641" s="16">
        <f t="shared" si="132"/>
        <v>0</v>
      </c>
    </row>
    <row r="642" spans="1:20" ht="22.5" customHeight="1" x14ac:dyDescent="0.25">
      <c r="A642" s="35">
        <v>1</v>
      </c>
      <c r="B642" s="18" t="s">
        <v>1106</v>
      </c>
      <c r="C642" s="19">
        <f>D642+K642+L642+M642+N642+O642+P642+Q642+R642+S642+T642</f>
        <v>530031.77</v>
      </c>
      <c r="D642" s="19">
        <f>SUM(E642:I642)</f>
        <v>0</v>
      </c>
      <c r="E642" s="19">
        <v>0</v>
      </c>
      <c r="F642" s="19">
        <v>0</v>
      </c>
      <c r="G642" s="19">
        <v>0</v>
      </c>
      <c r="H642" s="19">
        <v>0</v>
      </c>
      <c r="I642" s="19">
        <v>0</v>
      </c>
      <c r="J642" s="20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v>0</v>
      </c>
      <c r="P642" s="19">
        <v>530031.77</v>
      </c>
      <c r="Q642" s="19">
        <v>0</v>
      </c>
      <c r="R642" s="19">
        <v>0</v>
      </c>
      <c r="S642" s="19">
        <v>0</v>
      </c>
      <c r="T642" s="19">
        <v>0</v>
      </c>
    </row>
    <row r="643" spans="1:20" s="9" customFormat="1" ht="22.5" customHeight="1" x14ac:dyDescent="0.25">
      <c r="A643" s="45" t="s">
        <v>581</v>
      </c>
      <c r="B643" s="45"/>
      <c r="C643" s="16">
        <f>C644</f>
        <v>2046393.1400000001</v>
      </c>
      <c r="D643" s="16">
        <f t="shared" ref="D643:T645" si="133">D644</f>
        <v>2046393.1400000001</v>
      </c>
      <c r="E643" s="16">
        <f t="shared" si="133"/>
        <v>0</v>
      </c>
      <c r="F643" s="16">
        <f t="shared" si="133"/>
        <v>1295554.1000000001</v>
      </c>
      <c r="G643" s="16">
        <f t="shared" si="133"/>
        <v>0</v>
      </c>
      <c r="H643" s="16">
        <f t="shared" si="133"/>
        <v>750839.04</v>
      </c>
      <c r="I643" s="16">
        <f t="shared" si="133"/>
        <v>0</v>
      </c>
      <c r="J643" s="17">
        <f t="shared" si="133"/>
        <v>0</v>
      </c>
      <c r="K643" s="16">
        <f t="shared" si="133"/>
        <v>0</v>
      </c>
      <c r="L643" s="16">
        <f t="shared" si="133"/>
        <v>0</v>
      </c>
      <c r="M643" s="16">
        <f t="shared" si="133"/>
        <v>0</v>
      </c>
      <c r="N643" s="16">
        <f t="shared" si="133"/>
        <v>0</v>
      </c>
      <c r="O643" s="16">
        <f t="shared" si="133"/>
        <v>0</v>
      </c>
      <c r="P643" s="16">
        <f t="shared" si="133"/>
        <v>0</v>
      </c>
      <c r="Q643" s="16">
        <f t="shared" si="133"/>
        <v>0</v>
      </c>
      <c r="R643" s="16">
        <f t="shared" si="133"/>
        <v>0</v>
      </c>
      <c r="S643" s="16">
        <f t="shared" si="133"/>
        <v>0</v>
      </c>
      <c r="T643" s="16">
        <f t="shared" si="133"/>
        <v>0</v>
      </c>
    </row>
    <row r="644" spans="1:20" s="3" customFormat="1" ht="22.5" customHeight="1" x14ac:dyDescent="0.25">
      <c r="A644" s="35">
        <v>1</v>
      </c>
      <c r="B644" s="18" t="s">
        <v>582</v>
      </c>
      <c r="C644" s="19">
        <f>D644+K644+L644+M644+N644+O644+P644+Q644+R644+S644+T644</f>
        <v>2046393.1400000001</v>
      </c>
      <c r="D644" s="19">
        <f>SUM(E644:I644)</f>
        <v>2046393.1400000001</v>
      </c>
      <c r="E644" s="19">
        <v>0</v>
      </c>
      <c r="F644" s="19">
        <v>1295554.1000000001</v>
      </c>
      <c r="G644" s="19">
        <v>0</v>
      </c>
      <c r="H644" s="19">
        <v>750839.04</v>
      </c>
      <c r="I644" s="19">
        <v>0</v>
      </c>
      <c r="J644" s="20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</row>
    <row r="645" spans="1:20" s="9" customFormat="1" ht="22.5" customHeight="1" x14ac:dyDescent="0.25">
      <c r="A645" s="45" t="s">
        <v>583</v>
      </c>
      <c r="B645" s="45"/>
      <c r="C645" s="16">
        <f>C646</f>
        <v>241816</v>
      </c>
      <c r="D645" s="16">
        <f t="shared" si="133"/>
        <v>0</v>
      </c>
      <c r="E645" s="16">
        <f t="shared" si="133"/>
        <v>0</v>
      </c>
      <c r="F645" s="16">
        <f t="shared" si="133"/>
        <v>0</v>
      </c>
      <c r="G645" s="16">
        <f t="shared" si="133"/>
        <v>0</v>
      </c>
      <c r="H645" s="16">
        <f t="shared" si="133"/>
        <v>0</v>
      </c>
      <c r="I645" s="16">
        <f t="shared" si="133"/>
        <v>0</v>
      </c>
      <c r="J645" s="17">
        <f t="shared" si="133"/>
        <v>0</v>
      </c>
      <c r="K645" s="16">
        <f t="shared" si="133"/>
        <v>0</v>
      </c>
      <c r="L645" s="16">
        <f t="shared" si="133"/>
        <v>0</v>
      </c>
      <c r="M645" s="16">
        <f t="shared" si="133"/>
        <v>0</v>
      </c>
      <c r="N645" s="16">
        <f t="shared" si="133"/>
        <v>0</v>
      </c>
      <c r="O645" s="16">
        <f t="shared" si="133"/>
        <v>0</v>
      </c>
      <c r="P645" s="16">
        <f t="shared" si="133"/>
        <v>241816</v>
      </c>
      <c r="Q645" s="16">
        <f t="shared" si="133"/>
        <v>0</v>
      </c>
      <c r="R645" s="16">
        <f t="shared" si="133"/>
        <v>0</v>
      </c>
      <c r="S645" s="16">
        <f t="shared" si="133"/>
        <v>0</v>
      </c>
      <c r="T645" s="16">
        <f t="shared" si="133"/>
        <v>0</v>
      </c>
    </row>
    <row r="646" spans="1:20" ht="22.5" customHeight="1" x14ac:dyDescent="0.25">
      <c r="A646" s="35">
        <v>1</v>
      </c>
      <c r="B646" s="18" t="s">
        <v>1292</v>
      </c>
      <c r="C646" s="19">
        <f>D646+K646+L646+M646+N646+O646+P646+Q646+R646+S646+T646</f>
        <v>241816</v>
      </c>
      <c r="D646" s="19">
        <f>SUM(E646:I646)</f>
        <v>0</v>
      </c>
      <c r="E646" s="19">
        <v>0</v>
      </c>
      <c r="F646" s="19">
        <v>0</v>
      </c>
      <c r="G646" s="19">
        <v>0</v>
      </c>
      <c r="H646" s="19">
        <v>0</v>
      </c>
      <c r="I646" s="19">
        <v>0</v>
      </c>
      <c r="J646" s="20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241816</v>
      </c>
      <c r="Q646" s="19">
        <v>0</v>
      </c>
      <c r="R646" s="19">
        <v>0</v>
      </c>
      <c r="S646" s="19">
        <v>0</v>
      </c>
      <c r="T646" s="19">
        <v>0</v>
      </c>
    </row>
    <row r="647" spans="1:20" s="9" customFormat="1" ht="22.5" customHeight="1" x14ac:dyDescent="0.25">
      <c r="A647" s="45" t="s">
        <v>375</v>
      </c>
      <c r="B647" s="45"/>
      <c r="C647" s="16">
        <f t="shared" ref="C647:T647" si="134">C648+C652+C660</f>
        <v>36683415.164900005</v>
      </c>
      <c r="D647" s="16">
        <f t="shared" si="134"/>
        <v>12495459.965</v>
      </c>
      <c r="E647" s="16">
        <f t="shared" si="134"/>
        <v>376893.92500000005</v>
      </c>
      <c r="F647" s="16">
        <f t="shared" si="134"/>
        <v>8704935.8999999985</v>
      </c>
      <c r="G647" s="16">
        <f t="shared" si="134"/>
        <v>884740.7</v>
      </c>
      <c r="H647" s="16">
        <f t="shared" si="134"/>
        <v>536611.85</v>
      </c>
      <c r="I647" s="16">
        <f t="shared" si="134"/>
        <v>1992277.59</v>
      </c>
      <c r="J647" s="17">
        <f t="shared" si="134"/>
        <v>0</v>
      </c>
      <c r="K647" s="16">
        <f t="shared" si="134"/>
        <v>0</v>
      </c>
      <c r="L647" s="16">
        <f t="shared" si="134"/>
        <v>10626298.0989</v>
      </c>
      <c r="M647" s="16">
        <f t="shared" si="134"/>
        <v>0</v>
      </c>
      <c r="N647" s="16">
        <f t="shared" si="134"/>
        <v>0</v>
      </c>
      <c r="O647" s="16">
        <f t="shared" si="134"/>
        <v>200000</v>
      </c>
      <c r="P647" s="16">
        <f t="shared" si="134"/>
        <v>1626677.2009999999</v>
      </c>
      <c r="Q647" s="16">
        <f t="shared" si="134"/>
        <v>0</v>
      </c>
      <c r="R647" s="16">
        <f t="shared" si="134"/>
        <v>0</v>
      </c>
      <c r="S647" s="16">
        <f t="shared" si="134"/>
        <v>11734979.9</v>
      </c>
      <c r="T647" s="16">
        <f t="shared" si="134"/>
        <v>0</v>
      </c>
    </row>
    <row r="648" spans="1:20" s="9" customFormat="1" ht="22.5" customHeight="1" x14ac:dyDescent="0.25">
      <c r="A648" s="45" t="s">
        <v>376</v>
      </c>
      <c r="B648" s="45"/>
      <c r="C648" s="16">
        <f>SUM(C649:C651)</f>
        <v>18889863.245000001</v>
      </c>
      <c r="D648" s="16">
        <f t="shared" ref="D648:T648" si="135">SUM(D649:D651)</f>
        <v>5879648.125</v>
      </c>
      <c r="E648" s="16">
        <f t="shared" si="135"/>
        <v>376893.92500000005</v>
      </c>
      <c r="F648" s="16">
        <f t="shared" si="135"/>
        <v>4361395.3</v>
      </c>
      <c r="G648" s="16">
        <f t="shared" si="135"/>
        <v>454221.5</v>
      </c>
      <c r="H648" s="16">
        <f t="shared" si="135"/>
        <v>287040.05</v>
      </c>
      <c r="I648" s="16">
        <f t="shared" si="135"/>
        <v>400097.35000000003</v>
      </c>
      <c r="J648" s="17">
        <f t="shared" si="135"/>
        <v>0</v>
      </c>
      <c r="K648" s="16">
        <f t="shared" si="135"/>
        <v>0</v>
      </c>
      <c r="L648" s="16">
        <f t="shared" si="135"/>
        <v>0</v>
      </c>
      <c r="M648" s="16">
        <f t="shared" si="135"/>
        <v>0</v>
      </c>
      <c r="N648" s="16">
        <f t="shared" si="135"/>
        <v>0</v>
      </c>
      <c r="O648" s="16">
        <f t="shared" si="135"/>
        <v>0</v>
      </c>
      <c r="P648" s="16">
        <f t="shared" si="135"/>
        <v>1275235.22</v>
      </c>
      <c r="Q648" s="16">
        <f t="shared" si="135"/>
        <v>0</v>
      </c>
      <c r="R648" s="16">
        <f t="shared" si="135"/>
        <v>0</v>
      </c>
      <c r="S648" s="16">
        <f t="shared" si="135"/>
        <v>11734979.9</v>
      </c>
      <c r="T648" s="16">
        <f t="shared" si="135"/>
        <v>0</v>
      </c>
    </row>
    <row r="649" spans="1:20" ht="22.5" customHeight="1" x14ac:dyDescent="0.25">
      <c r="A649" s="35">
        <v>1</v>
      </c>
      <c r="B649" s="18" t="s">
        <v>1111</v>
      </c>
      <c r="C649" s="19">
        <f>D649+K649+L649+M649+N649+O649+P649+Q649+R649+S649+T649</f>
        <v>4592367.62</v>
      </c>
      <c r="D649" s="19">
        <f>SUM(E649:I649)</f>
        <v>3317132.4</v>
      </c>
      <c r="E649" s="19">
        <v>0</v>
      </c>
      <c r="F649" s="19">
        <v>3317132.4</v>
      </c>
      <c r="G649" s="19">
        <v>0</v>
      </c>
      <c r="H649" s="19">
        <v>0</v>
      </c>
      <c r="I649" s="19">
        <v>0</v>
      </c>
      <c r="J649" s="20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v>0</v>
      </c>
      <c r="P649" s="19">
        <v>1275235.22</v>
      </c>
      <c r="Q649" s="19">
        <v>0</v>
      </c>
      <c r="R649" s="19">
        <v>0</v>
      </c>
      <c r="S649" s="19">
        <v>0</v>
      </c>
      <c r="T649" s="19">
        <v>0</v>
      </c>
    </row>
    <row r="650" spans="1:20" ht="22.5" customHeight="1" x14ac:dyDescent="0.25">
      <c r="A650" s="35">
        <v>2</v>
      </c>
      <c r="B650" s="18" t="s">
        <v>250</v>
      </c>
      <c r="C650" s="19">
        <f>D650+K650+L650+M650+N650+O650+P650+Q650+R650+S650+T650</f>
        <v>11734979.9</v>
      </c>
      <c r="D650" s="19">
        <f>SUM(E650:I650)</f>
        <v>0</v>
      </c>
      <c r="E650" s="19">
        <v>0</v>
      </c>
      <c r="F650" s="19">
        <v>0</v>
      </c>
      <c r="G650" s="19">
        <v>0</v>
      </c>
      <c r="H650" s="19">
        <v>0</v>
      </c>
      <c r="I650" s="19">
        <v>0</v>
      </c>
      <c r="J650" s="20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11734979.9</v>
      </c>
      <c r="T650" s="19">
        <v>0</v>
      </c>
    </row>
    <row r="651" spans="1:20" ht="22.5" customHeight="1" x14ac:dyDescent="0.25">
      <c r="A651" s="35">
        <v>3</v>
      </c>
      <c r="B651" s="18" t="s">
        <v>249</v>
      </c>
      <c r="C651" s="19">
        <f>D651+K651+L651+M651+N651+O651+P651+Q651+R651+S651+T651</f>
        <v>2562515.7250000001</v>
      </c>
      <c r="D651" s="19">
        <f>SUM(E651:I651)</f>
        <v>2562515.7250000001</v>
      </c>
      <c r="E651" s="19">
        <v>376893.92500000005</v>
      </c>
      <c r="F651" s="19">
        <v>1044262.9</v>
      </c>
      <c r="G651" s="19">
        <v>454221.5</v>
      </c>
      <c r="H651" s="19">
        <v>287040.05</v>
      </c>
      <c r="I651" s="19">
        <v>400097.35000000003</v>
      </c>
      <c r="J651" s="20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0</v>
      </c>
      <c r="P651" s="19">
        <v>0</v>
      </c>
      <c r="Q651" s="19">
        <v>0</v>
      </c>
      <c r="R651" s="19">
        <v>0</v>
      </c>
      <c r="S651" s="19">
        <v>0</v>
      </c>
      <c r="T651" s="19">
        <v>0</v>
      </c>
    </row>
    <row r="652" spans="1:20" s="9" customFormat="1" ht="22.5" customHeight="1" x14ac:dyDescent="0.25">
      <c r="A652" s="45" t="s">
        <v>378</v>
      </c>
      <c r="B652" s="45"/>
      <c r="C652" s="16">
        <f>SUM(C653:C659)</f>
        <v>11380207.046</v>
      </c>
      <c r="D652" s="16">
        <f t="shared" ref="D652:T652" si="136">SUM(D653:D659)</f>
        <v>5640563.4000000004</v>
      </c>
      <c r="E652" s="16">
        <f t="shared" si="136"/>
        <v>0</v>
      </c>
      <c r="F652" s="16">
        <f t="shared" si="136"/>
        <v>4343540.5999999996</v>
      </c>
      <c r="G652" s="16">
        <f t="shared" si="136"/>
        <v>430519.2</v>
      </c>
      <c r="H652" s="16">
        <f t="shared" si="136"/>
        <v>249571.8</v>
      </c>
      <c r="I652" s="16">
        <f t="shared" si="136"/>
        <v>616931.80000000005</v>
      </c>
      <c r="J652" s="17">
        <f t="shared" si="136"/>
        <v>0</v>
      </c>
      <c r="K652" s="16">
        <f t="shared" si="136"/>
        <v>0</v>
      </c>
      <c r="L652" s="16">
        <f t="shared" si="136"/>
        <v>5539643.6459999997</v>
      </c>
      <c r="M652" s="16">
        <f t="shared" si="136"/>
        <v>0</v>
      </c>
      <c r="N652" s="16">
        <f t="shared" si="136"/>
        <v>0</v>
      </c>
      <c r="O652" s="16">
        <f t="shared" si="136"/>
        <v>200000</v>
      </c>
      <c r="P652" s="16">
        <f t="shared" si="136"/>
        <v>0</v>
      </c>
      <c r="Q652" s="16">
        <f t="shared" si="136"/>
        <v>0</v>
      </c>
      <c r="R652" s="16">
        <f t="shared" si="136"/>
        <v>0</v>
      </c>
      <c r="S652" s="16">
        <f t="shared" si="136"/>
        <v>0</v>
      </c>
      <c r="T652" s="16">
        <f t="shared" si="136"/>
        <v>0</v>
      </c>
    </row>
    <row r="653" spans="1:20" ht="22.5" customHeight="1" x14ac:dyDescent="0.25">
      <c r="A653" s="35">
        <v>1</v>
      </c>
      <c r="B653" s="18" t="s">
        <v>620</v>
      </c>
      <c r="C653" s="19">
        <f>D653+K653+L653+M653+N653+O653+P653+Q653+R653+S653+T653</f>
        <v>1419990</v>
      </c>
      <c r="D653" s="19">
        <f>SUM(E653:I653)</f>
        <v>0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20">
        <v>0</v>
      </c>
      <c r="K653" s="19">
        <v>0</v>
      </c>
      <c r="L653" s="19">
        <v>1419990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0</v>
      </c>
    </row>
    <row r="654" spans="1:20" ht="22.5" customHeight="1" x14ac:dyDescent="0.25">
      <c r="A654" s="35">
        <v>2</v>
      </c>
      <c r="B654" s="18" t="s">
        <v>247</v>
      </c>
      <c r="C654" s="19">
        <f t="shared" ref="C654:C659" si="137">D654+K654+L654+M654+N654+O654+P654+Q654+R654+S654+T654</f>
        <v>2998113.8850000002</v>
      </c>
      <c r="D654" s="19">
        <f t="shared" ref="D654:D659" si="138">SUM(E654:I654)</f>
        <v>0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  <c r="J654" s="20">
        <v>0</v>
      </c>
      <c r="K654" s="19">
        <v>0</v>
      </c>
      <c r="L654" s="19">
        <v>2998113.8850000002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0</v>
      </c>
    </row>
    <row r="655" spans="1:20" ht="22.5" customHeight="1" x14ac:dyDescent="0.25">
      <c r="A655" s="35">
        <v>3</v>
      </c>
      <c r="B655" s="18" t="s">
        <v>1274</v>
      </c>
      <c r="C655" s="19">
        <f t="shared" si="137"/>
        <v>2236670.2000000002</v>
      </c>
      <c r="D655" s="19">
        <f t="shared" si="138"/>
        <v>2236670.2000000002</v>
      </c>
      <c r="E655" s="19">
        <v>0</v>
      </c>
      <c r="F655" s="19">
        <v>2236670.2000000002</v>
      </c>
      <c r="G655" s="19">
        <v>0</v>
      </c>
      <c r="H655" s="19">
        <v>0</v>
      </c>
      <c r="I655" s="19">
        <v>0</v>
      </c>
      <c r="J655" s="20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</row>
    <row r="656" spans="1:20" ht="22.5" customHeight="1" x14ac:dyDescent="0.25">
      <c r="A656" s="35">
        <v>4</v>
      </c>
      <c r="B656" s="18" t="s">
        <v>1275</v>
      </c>
      <c r="C656" s="19">
        <f t="shared" si="137"/>
        <v>680091</v>
      </c>
      <c r="D656" s="19">
        <f t="shared" si="138"/>
        <v>680091</v>
      </c>
      <c r="E656" s="19">
        <v>0</v>
      </c>
      <c r="F656" s="19">
        <v>0</v>
      </c>
      <c r="G656" s="19">
        <v>430519.2</v>
      </c>
      <c r="H656" s="19">
        <v>249571.8</v>
      </c>
      <c r="I656" s="19">
        <v>0</v>
      </c>
      <c r="J656" s="20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0</v>
      </c>
      <c r="S656" s="19">
        <v>0</v>
      </c>
      <c r="T656" s="19">
        <v>0</v>
      </c>
    </row>
    <row r="657" spans="1:20" ht="22.5" customHeight="1" x14ac:dyDescent="0.25">
      <c r="A657" s="35">
        <v>5</v>
      </c>
      <c r="B657" s="18" t="s">
        <v>725</v>
      </c>
      <c r="C657" s="19">
        <f t="shared" si="137"/>
        <v>552075.80000000005</v>
      </c>
      <c r="D657" s="19">
        <f t="shared" si="138"/>
        <v>552075.80000000005</v>
      </c>
      <c r="E657" s="19">
        <v>0</v>
      </c>
      <c r="F657" s="19">
        <v>552075.80000000005</v>
      </c>
      <c r="G657" s="19">
        <v>0</v>
      </c>
      <c r="H657" s="19">
        <v>0</v>
      </c>
      <c r="I657" s="19">
        <v>0</v>
      </c>
      <c r="J657" s="20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v>0</v>
      </c>
    </row>
    <row r="658" spans="1:20" ht="22.5" customHeight="1" x14ac:dyDescent="0.25">
      <c r="A658" s="35">
        <v>6</v>
      </c>
      <c r="B658" s="18" t="s">
        <v>246</v>
      </c>
      <c r="C658" s="19">
        <f t="shared" si="137"/>
        <v>1321539.7609999999</v>
      </c>
      <c r="D658" s="19">
        <f t="shared" si="138"/>
        <v>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20">
        <v>0</v>
      </c>
      <c r="K658" s="19">
        <v>0</v>
      </c>
      <c r="L658" s="19">
        <v>1121539.7609999999</v>
      </c>
      <c r="M658" s="19">
        <v>0</v>
      </c>
      <c r="N658" s="19">
        <v>0</v>
      </c>
      <c r="O658" s="19">
        <v>200000</v>
      </c>
      <c r="P658" s="19">
        <v>0</v>
      </c>
      <c r="Q658" s="19">
        <v>0</v>
      </c>
      <c r="R658" s="19">
        <v>0</v>
      </c>
      <c r="S658" s="19">
        <v>0</v>
      </c>
      <c r="T658" s="19">
        <v>0</v>
      </c>
    </row>
    <row r="659" spans="1:20" ht="25.5" customHeight="1" x14ac:dyDescent="0.25">
      <c r="A659" s="35">
        <v>7</v>
      </c>
      <c r="B659" s="18" t="s">
        <v>1276</v>
      </c>
      <c r="C659" s="19">
        <f t="shared" si="137"/>
        <v>2171726.4000000004</v>
      </c>
      <c r="D659" s="19">
        <f t="shared" si="138"/>
        <v>2171726.4000000004</v>
      </c>
      <c r="E659" s="19">
        <v>0</v>
      </c>
      <c r="F659" s="19">
        <v>1554794.6</v>
      </c>
      <c r="G659" s="19">
        <v>0</v>
      </c>
      <c r="H659" s="19">
        <v>0</v>
      </c>
      <c r="I659" s="19">
        <v>616931.80000000005</v>
      </c>
      <c r="J659" s="20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</row>
    <row r="660" spans="1:20" s="9" customFormat="1" ht="22.5" customHeight="1" x14ac:dyDescent="0.25">
      <c r="A660" s="45" t="s">
        <v>379</v>
      </c>
      <c r="B660" s="45"/>
      <c r="C660" s="16">
        <f>SUM(C661:C662)</f>
        <v>6413344.8739</v>
      </c>
      <c r="D660" s="16">
        <f t="shared" ref="D660:T660" si="139">SUM(D661:D662)</f>
        <v>975248.44</v>
      </c>
      <c r="E660" s="16">
        <f t="shared" si="139"/>
        <v>0</v>
      </c>
      <c r="F660" s="16">
        <f t="shared" si="139"/>
        <v>0</v>
      </c>
      <c r="G660" s="16">
        <f t="shared" si="139"/>
        <v>0</v>
      </c>
      <c r="H660" s="16">
        <f t="shared" si="139"/>
        <v>0</v>
      </c>
      <c r="I660" s="16">
        <f t="shared" si="139"/>
        <v>975248.44</v>
      </c>
      <c r="J660" s="17">
        <f t="shared" si="139"/>
        <v>0</v>
      </c>
      <c r="K660" s="16">
        <f t="shared" si="139"/>
        <v>0</v>
      </c>
      <c r="L660" s="16">
        <f t="shared" si="139"/>
        <v>5086654.4528999999</v>
      </c>
      <c r="M660" s="16">
        <f t="shared" si="139"/>
        <v>0</v>
      </c>
      <c r="N660" s="16">
        <f t="shared" si="139"/>
        <v>0</v>
      </c>
      <c r="O660" s="16">
        <f t="shared" si="139"/>
        <v>0</v>
      </c>
      <c r="P660" s="16">
        <f t="shared" si="139"/>
        <v>351441.98100000003</v>
      </c>
      <c r="Q660" s="16">
        <f t="shared" si="139"/>
        <v>0</v>
      </c>
      <c r="R660" s="16">
        <f t="shared" si="139"/>
        <v>0</v>
      </c>
      <c r="S660" s="16">
        <f t="shared" si="139"/>
        <v>0</v>
      </c>
      <c r="T660" s="16">
        <f t="shared" si="139"/>
        <v>0</v>
      </c>
    </row>
    <row r="661" spans="1:20" ht="22.5" customHeight="1" x14ac:dyDescent="0.25">
      <c r="A661" s="35">
        <v>1</v>
      </c>
      <c r="B661" s="18" t="s">
        <v>1112</v>
      </c>
      <c r="C661" s="19">
        <f>D661+K661+L661+M661+N661+O661+P661+Q661+R661+S661+T661</f>
        <v>3203817.0799000002</v>
      </c>
      <c r="D661" s="19">
        <f>SUM(E661:I661)</f>
        <v>487190.02</v>
      </c>
      <c r="E661" s="19">
        <v>0</v>
      </c>
      <c r="F661" s="19">
        <v>0</v>
      </c>
      <c r="G661" s="19">
        <v>0</v>
      </c>
      <c r="H661" s="19">
        <v>0</v>
      </c>
      <c r="I661" s="19">
        <v>487190.02</v>
      </c>
      <c r="J661" s="20">
        <v>0</v>
      </c>
      <c r="K661" s="19">
        <v>0</v>
      </c>
      <c r="L661" s="19">
        <v>2541062.5389</v>
      </c>
      <c r="M661" s="19">
        <v>0</v>
      </c>
      <c r="N661" s="19">
        <v>0</v>
      </c>
      <c r="O661" s="19">
        <v>0</v>
      </c>
      <c r="P661" s="19">
        <v>175564.52100000001</v>
      </c>
      <c r="Q661" s="19">
        <v>0</v>
      </c>
      <c r="R661" s="19">
        <v>0</v>
      </c>
      <c r="S661" s="19">
        <v>0</v>
      </c>
      <c r="T661" s="19">
        <v>0</v>
      </c>
    </row>
    <row r="662" spans="1:20" ht="22.5" customHeight="1" x14ac:dyDescent="0.25">
      <c r="A662" s="35">
        <v>2</v>
      </c>
      <c r="B662" s="18" t="s">
        <v>1113</v>
      </c>
      <c r="C662" s="19">
        <f>D662+K662+L662+M662+N662+O662+P662+Q662+R662+S662+T662</f>
        <v>3209527.7940000002</v>
      </c>
      <c r="D662" s="19">
        <f>SUM(E662:I662)</f>
        <v>488058.42</v>
      </c>
      <c r="E662" s="19">
        <v>0</v>
      </c>
      <c r="F662" s="19">
        <v>0</v>
      </c>
      <c r="G662" s="19">
        <v>0</v>
      </c>
      <c r="H662" s="19">
        <v>0</v>
      </c>
      <c r="I662" s="19">
        <v>488058.42</v>
      </c>
      <c r="J662" s="20">
        <v>0</v>
      </c>
      <c r="K662" s="19">
        <v>0</v>
      </c>
      <c r="L662" s="19">
        <v>2545591.9140000003</v>
      </c>
      <c r="M662" s="19">
        <v>0</v>
      </c>
      <c r="N662" s="19">
        <v>0</v>
      </c>
      <c r="O662" s="19">
        <v>0</v>
      </c>
      <c r="P662" s="19">
        <v>175877.46000000002</v>
      </c>
      <c r="Q662" s="19">
        <v>0</v>
      </c>
      <c r="R662" s="19">
        <v>0</v>
      </c>
      <c r="S662" s="19">
        <v>0</v>
      </c>
      <c r="T662" s="19">
        <v>0</v>
      </c>
    </row>
    <row r="663" spans="1:20" s="24" customFormat="1" ht="27.75" customHeight="1" x14ac:dyDescent="0.25">
      <c r="A663" s="46" t="s">
        <v>355</v>
      </c>
      <c r="B663" s="46"/>
      <c r="C663" s="22"/>
      <c r="D663" s="22"/>
      <c r="E663" s="22"/>
      <c r="F663" s="22"/>
      <c r="G663" s="22"/>
      <c r="H663" s="22"/>
      <c r="I663" s="22"/>
      <c r="J663" s="23"/>
      <c r="K663" s="22"/>
      <c r="L663" s="22"/>
      <c r="M663" s="22"/>
      <c r="N663" s="22"/>
      <c r="O663" s="22"/>
      <c r="P663" s="22"/>
      <c r="Q663" s="22"/>
      <c r="R663" s="22"/>
      <c r="S663" s="22"/>
      <c r="T663" s="22"/>
    </row>
    <row r="664" spans="1:20" s="9" customFormat="1" ht="22.5" customHeight="1" x14ac:dyDescent="0.25">
      <c r="A664" s="45" t="s">
        <v>380</v>
      </c>
      <c r="B664" s="45"/>
      <c r="C664" s="16">
        <f>C665+C726+C731+C735+C739+C742+C744+C746+C748+C755+C757+C764+C768+C770+C775+C788+C798+C803+C807+C815+C821+C824+C831+C834+C840</f>
        <v>764800227.81199992</v>
      </c>
      <c r="D664" s="16">
        <f t="shared" ref="D664:T664" si="140">D665+D726+D731+D735+D739+D742+D744+D746+D748+D755+D757+D764+D768+D770+D775+D788+D798+D803+D807+D815+D821+D824+D831+D834+D840</f>
        <v>293582798.52720004</v>
      </c>
      <c r="E664" s="16">
        <f t="shared" si="140"/>
        <v>58411812.15199998</v>
      </c>
      <c r="F664" s="16">
        <f t="shared" si="140"/>
        <v>133325511.02400002</v>
      </c>
      <c r="G664" s="16">
        <f t="shared" si="140"/>
        <v>34187922.674500003</v>
      </c>
      <c r="H664" s="16">
        <f t="shared" si="140"/>
        <v>40768091.857600003</v>
      </c>
      <c r="I664" s="16">
        <f t="shared" si="140"/>
        <v>26889460.8191</v>
      </c>
      <c r="J664" s="17">
        <f t="shared" si="140"/>
        <v>20</v>
      </c>
      <c r="K664" s="16">
        <f t="shared" si="140"/>
        <v>80025902.399999991</v>
      </c>
      <c r="L664" s="16">
        <f t="shared" si="140"/>
        <v>160967485.57529998</v>
      </c>
      <c r="M664" s="16">
        <f t="shared" si="140"/>
        <v>3554951.1350000002</v>
      </c>
      <c r="N664" s="16">
        <f t="shared" si="140"/>
        <v>138315073.45050001</v>
      </c>
      <c r="O664" s="16">
        <f t="shared" si="140"/>
        <v>4000132.8</v>
      </c>
      <c r="P664" s="16">
        <f t="shared" si="140"/>
        <v>52616327.61399997</v>
      </c>
      <c r="Q664" s="16">
        <f t="shared" si="140"/>
        <v>0</v>
      </c>
      <c r="R664" s="16">
        <f t="shared" si="140"/>
        <v>0</v>
      </c>
      <c r="S664" s="16">
        <f t="shared" si="140"/>
        <v>31737556.309999999</v>
      </c>
      <c r="T664" s="16">
        <f t="shared" si="140"/>
        <v>0</v>
      </c>
    </row>
    <row r="665" spans="1:20" s="9" customFormat="1" ht="22.5" customHeight="1" x14ac:dyDescent="0.25">
      <c r="A665" s="45" t="s">
        <v>263</v>
      </c>
      <c r="B665" s="45"/>
      <c r="C665" s="16">
        <f>SUM(C666:C725)</f>
        <v>506304098.49300009</v>
      </c>
      <c r="D665" s="16">
        <f t="shared" ref="D665:T665" si="141">SUM(D666:D725)</f>
        <v>210597581.40200004</v>
      </c>
      <c r="E665" s="16">
        <f t="shared" si="141"/>
        <v>46817357.178999998</v>
      </c>
      <c r="F665" s="16">
        <f t="shared" si="141"/>
        <v>101022817.17200002</v>
      </c>
      <c r="G665" s="16">
        <f t="shared" si="141"/>
        <v>22735769.062000003</v>
      </c>
      <c r="H665" s="16">
        <f t="shared" si="141"/>
        <v>23424110.813999999</v>
      </c>
      <c r="I665" s="16">
        <f t="shared" si="141"/>
        <v>16597527.175000001</v>
      </c>
      <c r="J665" s="17">
        <f t="shared" si="141"/>
        <v>20</v>
      </c>
      <c r="K665" s="16">
        <f t="shared" si="141"/>
        <v>80025902.399999991</v>
      </c>
      <c r="L665" s="16">
        <f t="shared" si="141"/>
        <v>93243551.686999992</v>
      </c>
      <c r="M665" s="16">
        <f t="shared" si="141"/>
        <v>2744153.125</v>
      </c>
      <c r="N665" s="16">
        <f t="shared" si="141"/>
        <v>78041852.264999986</v>
      </c>
      <c r="O665" s="16">
        <f t="shared" si="141"/>
        <v>500000</v>
      </c>
      <c r="P665" s="16">
        <f t="shared" si="141"/>
        <v>41151057.613999985</v>
      </c>
      <c r="Q665" s="16">
        <f t="shared" si="141"/>
        <v>0</v>
      </c>
      <c r="R665" s="16">
        <f t="shared" si="141"/>
        <v>0</v>
      </c>
      <c r="S665" s="16">
        <f t="shared" si="141"/>
        <v>0</v>
      </c>
      <c r="T665" s="16">
        <f t="shared" si="141"/>
        <v>0</v>
      </c>
    </row>
    <row r="666" spans="1:20" ht="22.5" customHeight="1" x14ac:dyDescent="0.25">
      <c r="A666" s="35">
        <v>1</v>
      </c>
      <c r="B666" s="18" t="s">
        <v>273</v>
      </c>
      <c r="C666" s="19">
        <f>D666+K666+L666+M666+N666+O666+P666+Q666+R666+S666+T666</f>
        <v>686696.87800000003</v>
      </c>
      <c r="D666" s="19">
        <f>SUM(E666:I666)</f>
        <v>0</v>
      </c>
      <c r="E666" s="19">
        <v>0</v>
      </c>
      <c r="F666" s="19">
        <v>0</v>
      </c>
      <c r="G666" s="19">
        <v>0</v>
      </c>
      <c r="H666" s="19">
        <v>0</v>
      </c>
      <c r="I666" s="19">
        <v>0</v>
      </c>
      <c r="J666" s="20">
        <v>0</v>
      </c>
      <c r="K666" s="19">
        <v>0</v>
      </c>
      <c r="L666" s="19">
        <v>0</v>
      </c>
      <c r="M666" s="19">
        <v>686696.87800000003</v>
      </c>
      <c r="N666" s="19">
        <v>0</v>
      </c>
      <c r="O666" s="19">
        <v>0</v>
      </c>
      <c r="P666" s="19">
        <v>0</v>
      </c>
      <c r="Q666" s="19">
        <v>0</v>
      </c>
      <c r="R666" s="19">
        <v>0</v>
      </c>
      <c r="S666" s="19">
        <v>0</v>
      </c>
      <c r="T666" s="19">
        <v>0</v>
      </c>
    </row>
    <row r="667" spans="1:20" ht="22.5" customHeight="1" x14ac:dyDescent="0.25">
      <c r="A667" s="35">
        <v>2</v>
      </c>
      <c r="B667" s="18" t="s">
        <v>385</v>
      </c>
      <c r="C667" s="19">
        <f t="shared" ref="C667:C725" si="142">D667+K667+L667+M667+N667+O667+P667+Q667+R667+S667+T667</f>
        <v>903497.44499999995</v>
      </c>
      <c r="D667" s="19">
        <f t="shared" ref="D667:D725" si="143">SUM(E667:I667)</f>
        <v>903497.44499999995</v>
      </c>
      <c r="E667" s="19">
        <v>0</v>
      </c>
      <c r="F667" s="19">
        <v>0</v>
      </c>
      <c r="G667" s="19">
        <v>0</v>
      </c>
      <c r="H667" s="19">
        <v>903497.44499999995</v>
      </c>
      <c r="I667" s="19">
        <v>0</v>
      </c>
      <c r="J667" s="20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</row>
    <row r="668" spans="1:20" ht="22.5" customHeight="1" x14ac:dyDescent="0.25">
      <c r="A668" s="35">
        <v>3</v>
      </c>
      <c r="B668" s="18" t="s">
        <v>1114</v>
      </c>
      <c r="C668" s="19">
        <f t="shared" si="142"/>
        <v>5491314.8549999995</v>
      </c>
      <c r="D668" s="19">
        <f t="shared" si="143"/>
        <v>2967343.3530000001</v>
      </c>
      <c r="E668" s="19">
        <v>2130156.6</v>
      </c>
      <c r="F668" s="19">
        <v>0</v>
      </c>
      <c r="G668" s="19">
        <v>0</v>
      </c>
      <c r="H668" s="19">
        <v>837186.75299999991</v>
      </c>
      <c r="I668" s="19">
        <v>0</v>
      </c>
      <c r="J668" s="20">
        <v>0</v>
      </c>
      <c r="K668" s="19">
        <v>0</v>
      </c>
      <c r="L668" s="19">
        <v>0</v>
      </c>
      <c r="M668" s="19">
        <v>0</v>
      </c>
      <c r="N668" s="19">
        <v>1968634.395</v>
      </c>
      <c r="O668" s="19">
        <v>0</v>
      </c>
      <c r="P668" s="19">
        <v>555337.10699999996</v>
      </c>
      <c r="Q668" s="19">
        <v>0</v>
      </c>
      <c r="R668" s="19">
        <v>0</v>
      </c>
      <c r="S668" s="19">
        <v>0</v>
      </c>
      <c r="T668" s="19">
        <v>0</v>
      </c>
    </row>
    <row r="669" spans="1:20" ht="22.5" customHeight="1" x14ac:dyDescent="0.25">
      <c r="A669" s="35">
        <v>4</v>
      </c>
      <c r="B669" s="18" t="s">
        <v>1115</v>
      </c>
      <c r="C669" s="19">
        <f t="shared" si="142"/>
        <v>2588832.0900000003</v>
      </c>
      <c r="D669" s="19">
        <f t="shared" si="143"/>
        <v>0</v>
      </c>
      <c r="E669" s="19">
        <v>0</v>
      </c>
      <c r="F669" s="19">
        <v>0</v>
      </c>
      <c r="G669" s="19">
        <v>0</v>
      </c>
      <c r="H669" s="19">
        <v>0</v>
      </c>
      <c r="I669" s="19">
        <v>0</v>
      </c>
      <c r="J669" s="20">
        <v>0</v>
      </c>
      <c r="K669" s="19">
        <v>0</v>
      </c>
      <c r="L669" s="19">
        <v>0</v>
      </c>
      <c r="M669" s="19">
        <v>0</v>
      </c>
      <c r="N669" s="19">
        <v>2019224.0250000001</v>
      </c>
      <c r="O669" s="19">
        <v>0</v>
      </c>
      <c r="P669" s="19">
        <v>569608.06500000006</v>
      </c>
      <c r="Q669" s="19">
        <v>0</v>
      </c>
      <c r="R669" s="19">
        <v>0</v>
      </c>
      <c r="S669" s="19">
        <v>0</v>
      </c>
      <c r="T669" s="19">
        <v>0</v>
      </c>
    </row>
    <row r="670" spans="1:20" ht="22.5" customHeight="1" x14ac:dyDescent="0.25">
      <c r="A670" s="35">
        <v>5</v>
      </c>
      <c r="B670" s="18" t="s">
        <v>1116</v>
      </c>
      <c r="C670" s="19">
        <f t="shared" si="142"/>
        <v>9141775.2369999997</v>
      </c>
      <c r="D670" s="19">
        <f t="shared" si="143"/>
        <v>8238370.6000000006</v>
      </c>
      <c r="E670" s="19">
        <v>0</v>
      </c>
      <c r="F670" s="19">
        <v>8238370.6000000006</v>
      </c>
      <c r="G670" s="19">
        <v>0</v>
      </c>
      <c r="H670" s="19">
        <v>0</v>
      </c>
      <c r="I670" s="19">
        <v>0</v>
      </c>
      <c r="J670" s="20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19">
        <v>903404.6370000001</v>
      </c>
      <c r="Q670" s="19">
        <v>0</v>
      </c>
      <c r="R670" s="19">
        <v>0</v>
      </c>
      <c r="S670" s="19">
        <v>0</v>
      </c>
      <c r="T670" s="19">
        <v>0</v>
      </c>
    </row>
    <row r="671" spans="1:20" ht="22.5" customHeight="1" x14ac:dyDescent="0.25">
      <c r="A671" s="35">
        <v>6</v>
      </c>
      <c r="B671" s="18" t="s">
        <v>1117</v>
      </c>
      <c r="C671" s="19">
        <f t="shared" si="142"/>
        <v>13996415.837000001</v>
      </c>
      <c r="D671" s="19">
        <f t="shared" si="143"/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20">
        <v>0</v>
      </c>
      <c r="K671" s="19">
        <v>0</v>
      </c>
      <c r="L671" s="19">
        <v>13127079.800000001</v>
      </c>
      <c r="M671" s="19">
        <v>0</v>
      </c>
      <c r="N671" s="19">
        <v>0</v>
      </c>
      <c r="O671" s="19">
        <v>0</v>
      </c>
      <c r="P671" s="19">
        <v>869336.03700000013</v>
      </c>
      <c r="Q671" s="19">
        <v>0</v>
      </c>
      <c r="R671" s="19">
        <v>0</v>
      </c>
      <c r="S671" s="19">
        <v>0</v>
      </c>
      <c r="T671" s="19">
        <v>0</v>
      </c>
    </row>
    <row r="672" spans="1:20" ht="22.5" customHeight="1" x14ac:dyDescent="0.25">
      <c r="A672" s="35">
        <v>7</v>
      </c>
      <c r="B672" s="18" t="s">
        <v>1118</v>
      </c>
      <c r="C672" s="19">
        <f t="shared" si="142"/>
        <v>1079216.8</v>
      </c>
      <c r="D672" s="19">
        <f t="shared" si="143"/>
        <v>0</v>
      </c>
      <c r="E672" s="19">
        <v>0</v>
      </c>
      <c r="F672" s="19">
        <v>0</v>
      </c>
      <c r="G672" s="19">
        <v>0</v>
      </c>
      <c r="H672" s="19">
        <v>0</v>
      </c>
      <c r="I672" s="19">
        <v>0</v>
      </c>
      <c r="J672" s="20">
        <v>0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1079216.8</v>
      </c>
      <c r="Q672" s="19">
        <v>0</v>
      </c>
      <c r="R672" s="19">
        <v>0</v>
      </c>
      <c r="S672" s="19">
        <v>0</v>
      </c>
      <c r="T672" s="19">
        <v>0</v>
      </c>
    </row>
    <row r="673" spans="1:20" ht="22.5" customHeight="1" x14ac:dyDescent="0.25">
      <c r="A673" s="35">
        <v>8</v>
      </c>
      <c r="B673" s="18" t="s">
        <v>275</v>
      </c>
      <c r="C673" s="19">
        <f t="shared" si="142"/>
        <v>765140.92799999996</v>
      </c>
      <c r="D673" s="19">
        <f t="shared" si="143"/>
        <v>765140.92799999996</v>
      </c>
      <c r="E673" s="19">
        <v>0</v>
      </c>
      <c r="F673" s="19">
        <v>0</v>
      </c>
      <c r="G673" s="19">
        <v>0</v>
      </c>
      <c r="H673" s="19">
        <v>765140.92799999996</v>
      </c>
      <c r="I673" s="19">
        <v>0</v>
      </c>
      <c r="J673" s="20">
        <v>0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</row>
    <row r="674" spans="1:20" ht="21" customHeight="1" x14ac:dyDescent="0.25">
      <c r="A674" s="35">
        <v>9</v>
      </c>
      <c r="B674" s="18" t="s">
        <v>1119</v>
      </c>
      <c r="C674" s="19">
        <f t="shared" si="142"/>
        <v>8692644.4220000003</v>
      </c>
      <c r="D674" s="19">
        <f t="shared" si="143"/>
        <v>7833623.6000000006</v>
      </c>
      <c r="E674" s="19">
        <v>0</v>
      </c>
      <c r="F674" s="19">
        <v>7833623.6000000006</v>
      </c>
      <c r="G674" s="19">
        <v>0</v>
      </c>
      <c r="H674" s="19">
        <v>0</v>
      </c>
      <c r="I674" s="19">
        <v>0</v>
      </c>
      <c r="J674" s="20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859020.82200000016</v>
      </c>
      <c r="Q674" s="19">
        <v>0</v>
      </c>
      <c r="R674" s="19">
        <v>0</v>
      </c>
      <c r="S674" s="19">
        <v>0</v>
      </c>
      <c r="T674" s="19">
        <v>0</v>
      </c>
    </row>
    <row r="675" spans="1:20" ht="22.5" customHeight="1" x14ac:dyDescent="0.25">
      <c r="A675" s="35">
        <v>10</v>
      </c>
      <c r="B675" s="18" t="s">
        <v>274</v>
      </c>
      <c r="C675" s="19">
        <f t="shared" si="142"/>
        <v>1048045.6229999999</v>
      </c>
      <c r="D675" s="19">
        <f t="shared" si="143"/>
        <v>1048045.6229999999</v>
      </c>
      <c r="E675" s="19">
        <v>0</v>
      </c>
      <c r="F675" s="19">
        <v>0</v>
      </c>
      <c r="G675" s="19">
        <v>0</v>
      </c>
      <c r="H675" s="19">
        <v>1048045.6229999999</v>
      </c>
      <c r="I675" s="19">
        <v>0</v>
      </c>
      <c r="J675" s="20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</row>
    <row r="676" spans="1:20" ht="22.5" customHeight="1" x14ac:dyDescent="0.25">
      <c r="A676" s="35">
        <v>11</v>
      </c>
      <c r="B676" s="18" t="s">
        <v>112</v>
      </c>
      <c r="C676" s="19">
        <f t="shared" si="142"/>
        <v>1731847.452</v>
      </c>
      <c r="D676" s="19">
        <f t="shared" si="143"/>
        <v>1731847.452</v>
      </c>
      <c r="E676" s="19">
        <v>0</v>
      </c>
      <c r="F676" s="19">
        <v>0</v>
      </c>
      <c r="G676" s="19">
        <v>0</v>
      </c>
      <c r="H676" s="19">
        <v>0</v>
      </c>
      <c r="I676" s="19">
        <v>1731847.452</v>
      </c>
      <c r="J676" s="20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19">
        <v>0</v>
      </c>
      <c r="T676" s="19">
        <v>0</v>
      </c>
    </row>
    <row r="677" spans="1:20" ht="22.5" customHeight="1" x14ac:dyDescent="0.25">
      <c r="A677" s="35">
        <v>12</v>
      </c>
      <c r="B677" s="18" t="s">
        <v>267</v>
      </c>
      <c r="C677" s="19">
        <f t="shared" si="142"/>
        <v>3323552.3730000001</v>
      </c>
      <c r="D677" s="19">
        <f t="shared" si="143"/>
        <v>3323552.3730000001</v>
      </c>
      <c r="E677" s="19">
        <v>0</v>
      </c>
      <c r="F677" s="19">
        <v>0</v>
      </c>
      <c r="G677" s="19">
        <v>0</v>
      </c>
      <c r="H677" s="19">
        <v>3323552.3730000001</v>
      </c>
      <c r="I677" s="19">
        <v>0</v>
      </c>
      <c r="J677" s="20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  <c r="T677" s="19">
        <v>0</v>
      </c>
    </row>
    <row r="678" spans="1:20" ht="25.5" customHeight="1" x14ac:dyDescent="0.25">
      <c r="A678" s="35">
        <v>13</v>
      </c>
      <c r="B678" s="18" t="s">
        <v>527</v>
      </c>
      <c r="C678" s="19">
        <f t="shared" si="142"/>
        <v>1098571.2</v>
      </c>
      <c r="D678" s="19">
        <f t="shared" si="143"/>
        <v>0</v>
      </c>
      <c r="E678" s="19">
        <v>0</v>
      </c>
      <c r="F678" s="19">
        <v>0</v>
      </c>
      <c r="G678" s="19">
        <v>0</v>
      </c>
      <c r="H678" s="19">
        <v>0</v>
      </c>
      <c r="I678" s="19">
        <v>0</v>
      </c>
      <c r="J678" s="20">
        <v>0</v>
      </c>
      <c r="K678" s="19">
        <v>0</v>
      </c>
      <c r="L678" s="19">
        <v>0</v>
      </c>
      <c r="M678" s="19">
        <v>0</v>
      </c>
      <c r="N678" s="19">
        <v>1098571.2</v>
      </c>
      <c r="O678" s="19">
        <v>0</v>
      </c>
      <c r="P678" s="19">
        <v>0</v>
      </c>
      <c r="Q678" s="19">
        <v>0</v>
      </c>
      <c r="R678" s="19">
        <v>0</v>
      </c>
      <c r="S678" s="19">
        <v>0</v>
      </c>
      <c r="T678" s="19">
        <v>0</v>
      </c>
    </row>
    <row r="679" spans="1:20" ht="22.5" customHeight="1" x14ac:dyDescent="0.25">
      <c r="A679" s="35">
        <v>14</v>
      </c>
      <c r="B679" s="18" t="s">
        <v>1120</v>
      </c>
      <c r="C679" s="19">
        <f t="shared" si="142"/>
        <v>8943942.1049999986</v>
      </c>
      <c r="D679" s="19">
        <f t="shared" si="143"/>
        <v>3130073.7929999996</v>
      </c>
      <c r="E679" s="19">
        <v>460370.16899999999</v>
      </c>
      <c r="F679" s="19">
        <v>1275551.1719999998</v>
      </c>
      <c r="G679" s="19">
        <v>554824.62</v>
      </c>
      <c r="H679" s="19">
        <v>350615.03399999999</v>
      </c>
      <c r="I679" s="19">
        <v>488712.79799999995</v>
      </c>
      <c r="J679" s="20">
        <v>0</v>
      </c>
      <c r="K679" s="19">
        <v>0</v>
      </c>
      <c r="L679" s="19">
        <v>2905864.227</v>
      </c>
      <c r="M679" s="19">
        <v>0</v>
      </c>
      <c r="N679" s="19">
        <v>2707235.0549999997</v>
      </c>
      <c r="O679" s="19">
        <v>0</v>
      </c>
      <c r="P679" s="19">
        <v>200769.03</v>
      </c>
      <c r="Q679" s="19">
        <v>0</v>
      </c>
      <c r="R679" s="19">
        <v>0</v>
      </c>
      <c r="S679" s="19">
        <v>0</v>
      </c>
      <c r="T679" s="19">
        <v>0</v>
      </c>
    </row>
    <row r="680" spans="1:20" ht="22.5" customHeight="1" x14ac:dyDescent="0.25">
      <c r="A680" s="35">
        <v>15</v>
      </c>
      <c r="B680" s="18" t="s">
        <v>271</v>
      </c>
      <c r="C680" s="19">
        <f t="shared" si="142"/>
        <v>3472502.6880000001</v>
      </c>
      <c r="D680" s="19">
        <f t="shared" si="143"/>
        <v>3472502.6880000001</v>
      </c>
      <c r="E680" s="19">
        <v>2492793.6</v>
      </c>
      <c r="F680" s="19">
        <v>0</v>
      </c>
      <c r="G680" s="19">
        <v>0</v>
      </c>
      <c r="H680" s="19">
        <v>979709.08799999987</v>
      </c>
      <c r="I680" s="19">
        <v>0</v>
      </c>
      <c r="J680" s="20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0</v>
      </c>
    </row>
    <row r="681" spans="1:20" ht="22.5" customHeight="1" x14ac:dyDescent="0.25">
      <c r="A681" s="35">
        <v>16</v>
      </c>
      <c r="B681" s="18" t="s">
        <v>1121</v>
      </c>
      <c r="C681" s="19">
        <f t="shared" si="142"/>
        <v>21373723.607999995</v>
      </c>
      <c r="D681" s="19">
        <f t="shared" si="143"/>
        <v>11167806.923999999</v>
      </c>
      <c r="E681" s="19">
        <v>2431519.1999999997</v>
      </c>
      <c r="F681" s="19">
        <v>5780719.1999999993</v>
      </c>
      <c r="G681" s="19">
        <v>1999941.2879999999</v>
      </c>
      <c r="H681" s="19">
        <v>955627.23599999992</v>
      </c>
      <c r="I681" s="19">
        <v>0</v>
      </c>
      <c r="J681" s="20">
        <v>0</v>
      </c>
      <c r="K681" s="19">
        <v>0</v>
      </c>
      <c r="L681" s="19">
        <v>9572013.5999999996</v>
      </c>
      <c r="M681" s="19">
        <v>0</v>
      </c>
      <c r="N681" s="19">
        <v>0</v>
      </c>
      <c r="O681" s="19">
        <v>0</v>
      </c>
      <c r="P681" s="19">
        <v>633903.08400000003</v>
      </c>
      <c r="Q681" s="19">
        <v>0</v>
      </c>
      <c r="R681" s="19">
        <v>0</v>
      </c>
      <c r="S681" s="19">
        <v>0</v>
      </c>
      <c r="T681" s="19">
        <v>0</v>
      </c>
    </row>
    <row r="682" spans="1:20" ht="22.5" customHeight="1" x14ac:dyDescent="0.25">
      <c r="A682" s="35">
        <v>17</v>
      </c>
      <c r="B682" s="18" t="s">
        <v>1122</v>
      </c>
      <c r="C682" s="19">
        <f t="shared" si="142"/>
        <v>2716328.53</v>
      </c>
      <c r="D682" s="19">
        <f t="shared" si="143"/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20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2716328.53</v>
      </c>
      <c r="Q682" s="19">
        <v>0</v>
      </c>
      <c r="R682" s="19">
        <v>0</v>
      </c>
      <c r="S682" s="19">
        <v>0</v>
      </c>
      <c r="T682" s="19">
        <v>0</v>
      </c>
    </row>
    <row r="683" spans="1:20" ht="22.5" customHeight="1" x14ac:dyDescent="0.25">
      <c r="A683" s="35">
        <v>18</v>
      </c>
      <c r="B683" s="18" t="s">
        <v>1123</v>
      </c>
      <c r="C683" s="19">
        <f t="shared" si="142"/>
        <v>3387834.42</v>
      </c>
      <c r="D683" s="19">
        <f t="shared" si="143"/>
        <v>2555156.41</v>
      </c>
      <c r="E683" s="19">
        <v>2555156.41</v>
      </c>
      <c r="F683" s="19">
        <v>0</v>
      </c>
      <c r="G683" s="19">
        <v>0</v>
      </c>
      <c r="H683" s="19">
        <v>0</v>
      </c>
      <c r="I683" s="19">
        <v>0</v>
      </c>
      <c r="J683" s="20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832678.01</v>
      </c>
      <c r="Q683" s="19">
        <v>0</v>
      </c>
      <c r="R683" s="19">
        <v>0</v>
      </c>
      <c r="S683" s="19">
        <v>0</v>
      </c>
      <c r="T683" s="19">
        <v>0</v>
      </c>
    </row>
    <row r="684" spans="1:20" ht="22.5" customHeight="1" x14ac:dyDescent="0.25">
      <c r="A684" s="35">
        <v>19</v>
      </c>
      <c r="B684" s="18" t="s">
        <v>1124</v>
      </c>
      <c r="C684" s="19">
        <f t="shared" si="142"/>
        <v>7334205.4139999999</v>
      </c>
      <c r="D684" s="19">
        <f t="shared" si="143"/>
        <v>3356806.1999999997</v>
      </c>
      <c r="E684" s="19">
        <v>3356806.1999999997</v>
      </c>
      <c r="F684" s="19">
        <v>0</v>
      </c>
      <c r="G684" s="19">
        <v>0</v>
      </c>
      <c r="H684" s="19">
        <v>0</v>
      </c>
      <c r="I684" s="19">
        <v>0</v>
      </c>
      <c r="J684" s="20">
        <v>0</v>
      </c>
      <c r="K684" s="19">
        <v>0</v>
      </c>
      <c r="L684" s="19">
        <v>0</v>
      </c>
      <c r="M684" s="19">
        <v>0</v>
      </c>
      <c r="N684" s="19">
        <v>3102271.5150000001</v>
      </c>
      <c r="O684" s="19">
        <v>0</v>
      </c>
      <c r="P684" s="19">
        <v>875127.69900000002</v>
      </c>
      <c r="Q684" s="19">
        <v>0</v>
      </c>
      <c r="R684" s="19">
        <v>0</v>
      </c>
      <c r="S684" s="19">
        <v>0</v>
      </c>
      <c r="T684" s="19">
        <v>0</v>
      </c>
    </row>
    <row r="685" spans="1:20" ht="22.5" customHeight="1" x14ac:dyDescent="0.25">
      <c r="A685" s="35">
        <v>20</v>
      </c>
      <c r="B685" s="18" t="s">
        <v>1125</v>
      </c>
      <c r="C685" s="19">
        <f t="shared" si="142"/>
        <v>2288804.4970000004</v>
      </c>
      <c r="D685" s="19">
        <f t="shared" si="143"/>
        <v>0</v>
      </c>
      <c r="E685" s="19">
        <v>0</v>
      </c>
      <c r="F685" s="19">
        <v>0</v>
      </c>
      <c r="G685" s="19">
        <v>0</v>
      </c>
      <c r="H685" s="19">
        <v>0</v>
      </c>
      <c r="I685" s="19">
        <v>0</v>
      </c>
      <c r="J685" s="20">
        <v>0</v>
      </c>
      <c r="K685" s="19">
        <v>0</v>
      </c>
      <c r="L685" s="19">
        <v>2146643.8000000003</v>
      </c>
      <c r="M685" s="19">
        <v>0</v>
      </c>
      <c r="N685" s="19">
        <v>0</v>
      </c>
      <c r="O685" s="19">
        <v>0</v>
      </c>
      <c r="P685" s="19">
        <v>142160.69700000001</v>
      </c>
      <c r="Q685" s="19">
        <v>0</v>
      </c>
      <c r="R685" s="19">
        <v>0</v>
      </c>
      <c r="S685" s="19">
        <v>0</v>
      </c>
      <c r="T685" s="19">
        <v>0</v>
      </c>
    </row>
    <row r="686" spans="1:20" ht="22.5" customHeight="1" x14ac:dyDescent="0.25">
      <c r="A686" s="35">
        <v>21</v>
      </c>
      <c r="B686" s="18" t="s">
        <v>1126</v>
      </c>
      <c r="C686" s="19">
        <f t="shared" si="142"/>
        <v>18161693.740000002</v>
      </c>
      <c r="D686" s="19">
        <f t="shared" si="143"/>
        <v>0</v>
      </c>
      <c r="E686" s="19">
        <v>0</v>
      </c>
      <c r="F686" s="19">
        <v>0</v>
      </c>
      <c r="G686" s="19">
        <v>0</v>
      </c>
      <c r="H686" s="19">
        <v>0</v>
      </c>
      <c r="I686" s="19">
        <v>0</v>
      </c>
      <c r="J686" s="20">
        <v>4</v>
      </c>
      <c r="K686" s="19">
        <v>16005180.48</v>
      </c>
      <c r="L686" s="19">
        <v>0</v>
      </c>
      <c r="M686" s="19">
        <v>0</v>
      </c>
      <c r="N686" s="19">
        <v>0</v>
      </c>
      <c r="O686" s="19">
        <v>0</v>
      </c>
      <c r="P686" s="19">
        <v>2156513.2599999998</v>
      </c>
      <c r="Q686" s="19">
        <v>0</v>
      </c>
      <c r="R686" s="19">
        <v>0</v>
      </c>
      <c r="S686" s="19">
        <v>0</v>
      </c>
      <c r="T686" s="19">
        <v>0</v>
      </c>
    </row>
    <row r="687" spans="1:20" ht="22.5" customHeight="1" x14ac:dyDescent="0.25">
      <c r="A687" s="35">
        <v>22</v>
      </c>
      <c r="B687" s="18" t="s">
        <v>276</v>
      </c>
      <c r="C687" s="19">
        <f t="shared" si="142"/>
        <v>2417356.7400000002</v>
      </c>
      <c r="D687" s="19">
        <f t="shared" si="143"/>
        <v>2417356.7400000002</v>
      </c>
      <c r="E687" s="19">
        <v>0</v>
      </c>
      <c r="F687" s="19">
        <v>0</v>
      </c>
      <c r="G687" s="19">
        <v>0</v>
      </c>
      <c r="H687" s="19">
        <v>0</v>
      </c>
      <c r="I687" s="19">
        <v>2417356.7400000002</v>
      </c>
      <c r="J687" s="20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/>
      <c r="T687" s="19">
        <v>0</v>
      </c>
    </row>
    <row r="688" spans="1:20" ht="22.5" customHeight="1" x14ac:dyDescent="0.25">
      <c r="A688" s="35">
        <v>23</v>
      </c>
      <c r="B688" s="18" t="s">
        <v>1127</v>
      </c>
      <c r="C688" s="19">
        <f t="shared" si="142"/>
        <v>26939344.674000002</v>
      </c>
      <c r="D688" s="19">
        <f t="shared" si="143"/>
        <v>25492356.597000003</v>
      </c>
      <c r="E688" s="19">
        <v>5550342.6000000006</v>
      </c>
      <c r="F688" s="19">
        <v>13195442.600000001</v>
      </c>
      <c r="G688" s="19">
        <v>4565195.0140000004</v>
      </c>
      <c r="H688" s="19">
        <v>2181376.3829999999</v>
      </c>
      <c r="I688" s="19">
        <v>0</v>
      </c>
      <c r="J688" s="20">
        <v>0</v>
      </c>
      <c r="K688" s="19">
        <v>0</v>
      </c>
      <c r="L688" s="19">
        <v>0</v>
      </c>
      <c r="M688" s="19">
        <v>0</v>
      </c>
      <c r="N688" s="19">
        <v>0</v>
      </c>
      <c r="O688" s="19">
        <v>0</v>
      </c>
      <c r="P688" s="19">
        <v>1446988.077</v>
      </c>
      <c r="Q688" s="19">
        <v>0</v>
      </c>
      <c r="R688" s="19">
        <v>0</v>
      </c>
      <c r="S688" s="19">
        <v>0</v>
      </c>
      <c r="T688" s="19">
        <v>0</v>
      </c>
    </row>
    <row r="689" spans="1:20" ht="22.5" customHeight="1" x14ac:dyDescent="0.25">
      <c r="A689" s="35">
        <v>24</v>
      </c>
      <c r="B689" s="18" t="s">
        <v>269</v>
      </c>
      <c r="C689" s="19">
        <f t="shared" si="142"/>
        <v>1018611.7189999999</v>
      </c>
      <c r="D689" s="19">
        <f t="shared" si="143"/>
        <v>0</v>
      </c>
      <c r="E689" s="19">
        <v>0</v>
      </c>
      <c r="F689" s="19">
        <v>0</v>
      </c>
      <c r="G689" s="19">
        <v>0</v>
      </c>
      <c r="H689" s="19">
        <v>0</v>
      </c>
      <c r="I689" s="19">
        <v>0</v>
      </c>
      <c r="J689" s="20">
        <v>0</v>
      </c>
      <c r="K689" s="19">
        <v>0</v>
      </c>
      <c r="L689" s="19">
        <v>0</v>
      </c>
      <c r="M689" s="19">
        <v>1018611.7189999999</v>
      </c>
      <c r="N689" s="19">
        <v>0</v>
      </c>
      <c r="O689" s="19">
        <v>0</v>
      </c>
      <c r="P689" s="19">
        <v>0</v>
      </c>
      <c r="Q689" s="19">
        <v>0</v>
      </c>
      <c r="R689" s="19">
        <v>0</v>
      </c>
      <c r="S689" s="19">
        <v>0</v>
      </c>
      <c r="T689" s="19">
        <v>0</v>
      </c>
    </row>
    <row r="690" spans="1:20" ht="22.5" customHeight="1" x14ac:dyDescent="0.25">
      <c r="A690" s="35">
        <v>25</v>
      </c>
      <c r="B690" s="18" t="s">
        <v>1128</v>
      </c>
      <c r="C690" s="19">
        <f t="shared" si="142"/>
        <v>26527942.223999999</v>
      </c>
      <c r="D690" s="19">
        <f t="shared" si="143"/>
        <v>21547526.489999998</v>
      </c>
      <c r="E690" s="19">
        <v>4203322.2</v>
      </c>
      <c r="F690" s="19">
        <v>9993022.1999999993</v>
      </c>
      <c r="G690" s="19">
        <v>3457261.4579999996</v>
      </c>
      <c r="H690" s="19">
        <v>1651975.1009999998</v>
      </c>
      <c r="I690" s="19">
        <v>2241945.531</v>
      </c>
      <c r="J690" s="20">
        <v>0</v>
      </c>
      <c r="K690" s="19">
        <v>0</v>
      </c>
      <c r="L690" s="19">
        <v>0</v>
      </c>
      <c r="M690" s="19">
        <v>0</v>
      </c>
      <c r="N690" s="19">
        <v>3884599.2150000003</v>
      </c>
      <c r="O690" s="19">
        <v>0</v>
      </c>
      <c r="P690" s="19">
        <v>1095816.5190000001</v>
      </c>
      <c r="Q690" s="19">
        <v>0</v>
      </c>
      <c r="R690" s="19">
        <v>0</v>
      </c>
      <c r="S690" s="19">
        <v>0</v>
      </c>
      <c r="T690" s="19">
        <v>0</v>
      </c>
    </row>
    <row r="691" spans="1:20" ht="22.5" customHeight="1" x14ac:dyDescent="0.25">
      <c r="A691" s="35">
        <v>26</v>
      </c>
      <c r="B691" s="18" t="s">
        <v>270</v>
      </c>
      <c r="C691" s="19">
        <f t="shared" si="142"/>
        <v>1640105.3729999999</v>
      </c>
      <c r="D691" s="19">
        <f t="shared" si="143"/>
        <v>1640105.3729999999</v>
      </c>
      <c r="E691" s="19">
        <v>0</v>
      </c>
      <c r="F691" s="19">
        <v>0</v>
      </c>
      <c r="G691" s="19">
        <v>0</v>
      </c>
      <c r="H691" s="19">
        <v>1640105.3729999999</v>
      </c>
      <c r="I691" s="19">
        <v>0</v>
      </c>
      <c r="J691" s="20">
        <v>0</v>
      </c>
      <c r="K691" s="19">
        <v>0</v>
      </c>
      <c r="L691" s="19">
        <v>0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19">
        <v>0</v>
      </c>
      <c r="S691" s="19">
        <v>0</v>
      </c>
      <c r="T691" s="19">
        <v>0</v>
      </c>
    </row>
    <row r="692" spans="1:20" ht="22.5" customHeight="1" x14ac:dyDescent="0.25">
      <c r="A692" s="35">
        <v>27</v>
      </c>
      <c r="B692" s="18" t="s">
        <v>1129</v>
      </c>
      <c r="C692" s="19">
        <f t="shared" si="142"/>
        <v>27599318.384</v>
      </c>
      <c r="D692" s="19">
        <f t="shared" si="143"/>
        <v>21573950.559999999</v>
      </c>
      <c r="E692" s="19">
        <v>4208476.8</v>
      </c>
      <c r="F692" s="19">
        <v>10005276.800000001</v>
      </c>
      <c r="G692" s="19">
        <v>3461501.1520000002</v>
      </c>
      <c r="H692" s="19">
        <v>1654000.9439999999</v>
      </c>
      <c r="I692" s="19">
        <v>2244694.8640000001</v>
      </c>
      <c r="J692" s="20">
        <v>0</v>
      </c>
      <c r="K692" s="19">
        <v>0</v>
      </c>
      <c r="L692" s="19">
        <v>0</v>
      </c>
      <c r="M692" s="19">
        <v>1038844.528</v>
      </c>
      <c r="N692" s="19">
        <v>3889362.9600000004</v>
      </c>
      <c r="O692" s="19">
        <v>0</v>
      </c>
      <c r="P692" s="19">
        <v>1097160.3360000001</v>
      </c>
      <c r="Q692" s="19">
        <v>0</v>
      </c>
      <c r="R692" s="19">
        <v>0</v>
      </c>
      <c r="S692" s="19">
        <v>0</v>
      </c>
      <c r="T692" s="19">
        <v>0</v>
      </c>
    </row>
    <row r="693" spans="1:20" ht="22.5" customHeight="1" x14ac:dyDescent="0.25">
      <c r="A693" s="35">
        <v>28</v>
      </c>
      <c r="B693" s="18" t="s">
        <v>1130</v>
      </c>
      <c r="C693" s="19">
        <f t="shared" si="142"/>
        <v>31796135.226000004</v>
      </c>
      <c r="D693" s="19">
        <f t="shared" si="143"/>
        <v>12550688.91</v>
      </c>
      <c r="E693" s="19">
        <v>2448289.8000000003</v>
      </c>
      <c r="F693" s="19">
        <v>5820589.8000000007</v>
      </c>
      <c r="G693" s="19">
        <v>2013735.2220000001</v>
      </c>
      <c r="H693" s="19">
        <v>962218.35900000005</v>
      </c>
      <c r="I693" s="19">
        <v>1305855.7290000001</v>
      </c>
      <c r="J693" s="20">
        <v>0</v>
      </c>
      <c r="K693" s="19">
        <v>0</v>
      </c>
      <c r="L693" s="19">
        <v>9638033.4000000004</v>
      </c>
      <c r="M693" s="19">
        <v>0</v>
      </c>
      <c r="N693" s="19">
        <v>8969137.6950000003</v>
      </c>
      <c r="O693" s="19">
        <v>0</v>
      </c>
      <c r="P693" s="19">
        <v>638275.22100000002</v>
      </c>
      <c r="Q693" s="19">
        <v>0</v>
      </c>
      <c r="R693" s="19">
        <v>0</v>
      </c>
      <c r="S693" s="19">
        <v>0</v>
      </c>
      <c r="T693" s="19">
        <v>0</v>
      </c>
    </row>
    <row r="694" spans="1:20" ht="22.5" customHeight="1" x14ac:dyDescent="0.25">
      <c r="A694" s="35">
        <v>29</v>
      </c>
      <c r="B694" s="18" t="s">
        <v>1131</v>
      </c>
      <c r="C694" s="19">
        <f t="shared" si="142"/>
        <v>3470332.1159999999</v>
      </c>
      <c r="D694" s="19">
        <f t="shared" si="143"/>
        <v>1588342.8</v>
      </c>
      <c r="E694" s="19">
        <v>1588342.8</v>
      </c>
      <c r="F694" s="19">
        <v>0</v>
      </c>
      <c r="G694" s="19">
        <v>0</v>
      </c>
      <c r="H694" s="19">
        <v>0</v>
      </c>
      <c r="I694" s="19">
        <v>0</v>
      </c>
      <c r="J694" s="20">
        <v>0</v>
      </c>
      <c r="K694" s="19">
        <v>0</v>
      </c>
      <c r="L694" s="19">
        <v>0</v>
      </c>
      <c r="M694" s="19">
        <v>0</v>
      </c>
      <c r="N694" s="19">
        <v>1467904.4100000001</v>
      </c>
      <c r="O694" s="19">
        <v>0</v>
      </c>
      <c r="P694" s="19">
        <v>414084.90600000008</v>
      </c>
      <c r="Q694" s="19">
        <v>0</v>
      </c>
      <c r="R694" s="19">
        <v>0</v>
      </c>
      <c r="S694" s="19">
        <v>0</v>
      </c>
      <c r="T694" s="19">
        <v>0</v>
      </c>
    </row>
    <row r="695" spans="1:20" ht="22.5" customHeight="1" x14ac:dyDescent="0.25">
      <c r="A695" s="35">
        <v>30</v>
      </c>
      <c r="B695" s="18" t="s">
        <v>506</v>
      </c>
      <c r="C695" s="19">
        <f t="shared" si="142"/>
        <v>6297790.8100000005</v>
      </c>
      <c r="D695" s="19">
        <f t="shared" si="143"/>
        <v>5675433.2000000002</v>
      </c>
      <c r="E695" s="19">
        <v>0</v>
      </c>
      <c r="F695" s="19">
        <v>5675433.2000000002</v>
      </c>
      <c r="G695" s="19">
        <v>0</v>
      </c>
      <c r="H695" s="19">
        <v>0</v>
      </c>
      <c r="I695" s="19">
        <v>0</v>
      </c>
      <c r="J695" s="20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622357.61</v>
      </c>
      <c r="Q695" s="19">
        <v>0</v>
      </c>
      <c r="R695" s="19">
        <v>0</v>
      </c>
      <c r="S695" s="19">
        <v>0</v>
      </c>
      <c r="T695" s="19">
        <v>0</v>
      </c>
    </row>
    <row r="696" spans="1:20" ht="24" customHeight="1" x14ac:dyDescent="0.25">
      <c r="A696" s="35">
        <v>31</v>
      </c>
      <c r="B696" s="18" t="s">
        <v>1132</v>
      </c>
      <c r="C696" s="19">
        <f t="shared" si="142"/>
        <v>11598807.995999999</v>
      </c>
      <c r="D696" s="19">
        <f t="shared" si="143"/>
        <v>0</v>
      </c>
      <c r="E696" s="19">
        <v>0</v>
      </c>
      <c r="F696" s="19">
        <v>0</v>
      </c>
      <c r="G696" s="19">
        <v>0</v>
      </c>
      <c r="H696" s="19">
        <v>0</v>
      </c>
      <c r="I696" s="19">
        <v>0</v>
      </c>
      <c r="J696" s="20">
        <v>0</v>
      </c>
      <c r="K696" s="19">
        <v>0</v>
      </c>
      <c r="L696" s="19">
        <v>0</v>
      </c>
      <c r="M696" s="19">
        <v>0</v>
      </c>
      <c r="N696" s="19">
        <v>10828233.045</v>
      </c>
      <c r="O696" s="19">
        <v>0</v>
      </c>
      <c r="P696" s="19">
        <v>770574.95100000012</v>
      </c>
      <c r="Q696" s="19">
        <v>0</v>
      </c>
      <c r="R696" s="19">
        <v>0</v>
      </c>
      <c r="S696" s="19">
        <v>0</v>
      </c>
      <c r="T696" s="19">
        <v>0</v>
      </c>
    </row>
    <row r="697" spans="1:20" ht="22.5" customHeight="1" x14ac:dyDescent="0.25">
      <c r="A697" s="35">
        <v>32</v>
      </c>
      <c r="B697" s="18" t="s">
        <v>264</v>
      </c>
      <c r="C697" s="19">
        <f t="shared" si="142"/>
        <v>1454784.3870000001</v>
      </c>
      <c r="D697" s="19">
        <f t="shared" si="143"/>
        <v>1454784.3870000001</v>
      </c>
      <c r="E697" s="19">
        <v>0</v>
      </c>
      <c r="F697" s="19">
        <v>0</v>
      </c>
      <c r="G697" s="19">
        <v>0</v>
      </c>
      <c r="H697" s="19">
        <v>0</v>
      </c>
      <c r="I697" s="19">
        <v>1454784.3870000001</v>
      </c>
      <c r="J697" s="20">
        <v>0</v>
      </c>
      <c r="K697" s="19">
        <v>0</v>
      </c>
      <c r="L697" s="19">
        <v>0</v>
      </c>
      <c r="M697" s="19">
        <v>0</v>
      </c>
      <c r="N697" s="19">
        <v>0</v>
      </c>
      <c r="O697" s="19">
        <v>0</v>
      </c>
      <c r="P697" s="19">
        <v>0</v>
      </c>
      <c r="Q697" s="19">
        <v>0</v>
      </c>
      <c r="R697" s="19">
        <v>0</v>
      </c>
      <c r="S697" s="19">
        <v>0</v>
      </c>
      <c r="T697" s="19">
        <v>0</v>
      </c>
    </row>
    <row r="698" spans="1:20" ht="22.5" customHeight="1" x14ac:dyDescent="0.25">
      <c r="A698" s="35">
        <v>33</v>
      </c>
      <c r="B698" s="18" t="s">
        <v>115</v>
      </c>
      <c r="C698" s="19">
        <f t="shared" si="142"/>
        <v>679588.65</v>
      </c>
      <c r="D698" s="19">
        <f t="shared" si="143"/>
        <v>679588.65</v>
      </c>
      <c r="E698" s="19">
        <v>0</v>
      </c>
      <c r="F698" s="19">
        <v>0</v>
      </c>
      <c r="G698" s="19">
        <v>0</v>
      </c>
      <c r="H698" s="19">
        <v>0</v>
      </c>
      <c r="I698" s="19">
        <v>679588.65</v>
      </c>
      <c r="J698" s="20">
        <v>0</v>
      </c>
      <c r="K698" s="19">
        <v>0</v>
      </c>
      <c r="L698" s="19">
        <v>0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0</v>
      </c>
      <c r="S698" s="19">
        <v>0</v>
      </c>
      <c r="T698" s="19">
        <v>0</v>
      </c>
    </row>
    <row r="699" spans="1:20" ht="22.5" customHeight="1" x14ac:dyDescent="0.25">
      <c r="A699" s="35">
        <v>34</v>
      </c>
      <c r="B699" s="18" t="s">
        <v>1133</v>
      </c>
      <c r="C699" s="19">
        <f t="shared" si="142"/>
        <v>13748977.512999998</v>
      </c>
      <c r="D699" s="19">
        <f t="shared" si="143"/>
        <v>0</v>
      </c>
      <c r="E699" s="19">
        <v>0</v>
      </c>
      <c r="F699" s="19">
        <v>0</v>
      </c>
      <c r="G699" s="19">
        <v>0</v>
      </c>
      <c r="H699" s="19">
        <v>0</v>
      </c>
      <c r="I699" s="19">
        <v>0</v>
      </c>
      <c r="J699" s="20">
        <v>0</v>
      </c>
      <c r="K699" s="19">
        <v>0</v>
      </c>
      <c r="L699" s="19">
        <v>12895010.199999999</v>
      </c>
      <c r="M699" s="19">
        <v>0</v>
      </c>
      <c r="N699" s="19">
        <v>0</v>
      </c>
      <c r="O699" s="19">
        <v>0</v>
      </c>
      <c r="P699" s="19">
        <v>853967.31299999997</v>
      </c>
      <c r="Q699" s="19">
        <v>0</v>
      </c>
      <c r="R699" s="19">
        <v>0</v>
      </c>
      <c r="S699" s="19">
        <v>0</v>
      </c>
      <c r="T699" s="19">
        <v>0</v>
      </c>
    </row>
    <row r="700" spans="1:20" ht="23.25" customHeight="1" x14ac:dyDescent="0.25">
      <c r="A700" s="35">
        <v>35</v>
      </c>
      <c r="B700" s="18" t="s">
        <v>1134</v>
      </c>
      <c r="C700" s="19">
        <f t="shared" si="142"/>
        <v>5786155.4000000004</v>
      </c>
      <c r="D700" s="19">
        <f t="shared" si="143"/>
        <v>3263990.3600000003</v>
      </c>
      <c r="E700" s="19">
        <v>2128632</v>
      </c>
      <c r="F700" s="19">
        <v>0</v>
      </c>
      <c r="G700" s="19">
        <v>0</v>
      </c>
      <c r="H700" s="19">
        <v>0</v>
      </c>
      <c r="I700" s="19">
        <v>1135358.3600000001</v>
      </c>
      <c r="J700" s="20">
        <v>0</v>
      </c>
      <c r="K700" s="19">
        <v>0</v>
      </c>
      <c r="L700" s="19">
        <v>0</v>
      </c>
      <c r="M700" s="19">
        <v>0</v>
      </c>
      <c r="N700" s="19">
        <v>1967225.4000000001</v>
      </c>
      <c r="O700" s="19">
        <v>0</v>
      </c>
      <c r="P700" s="19">
        <v>554939.64</v>
      </c>
      <c r="Q700" s="19">
        <v>0</v>
      </c>
      <c r="R700" s="19">
        <v>0</v>
      </c>
      <c r="S700" s="19">
        <v>0</v>
      </c>
      <c r="T700" s="19">
        <v>0</v>
      </c>
    </row>
    <row r="701" spans="1:20" ht="22.5" customHeight="1" x14ac:dyDescent="0.25">
      <c r="A701" s="35">
        <v>36</v>
      </c>
      <c r="B701" s="18" t="s">
        <v>105</v>
      </c>
      <c r="C701" s="19">
        <f t="shared" si="142"/>
        <v>9659731.6000000015</v>
      </c>
      <c r="D701" s="19">
        <f t="shared" si="143"/>
        <v>9659731.6000000015</v>
      </c>
      <c r="E701" s="19">
        <v>0</v>
      </c>
      <c r="F701" s="19">
        <v>9659731.6000000015</v>
      </c>
      <c r="G701" s="19">
        <v>0</v>
      </c>
      <c r="H701" s="19">
        <v>0</v>
      </c>
      <c r="I701" s="19">
        <v>0</v>
      </c>
      <c r="J701" s="20">
        <v>0</v>
      </c>
      <c r="K701" s="19">
        <v>0</v>
      </c>
      <c r="L701" s="19">
        <v>0</v>
      </c>
      <c r="M701" s="19">
        <v>0</v>
      </c>
      <c r="N701" s="19">
        <v>0</v>
      </c>
      <c r="O701" s="19">
        <v>0</v>
      </c>
      <c r="P701" s="19">
        <v>0</v>
      </c>
      <c r="Q701" s="19">
        <v>0</v>
      </c>
      <c r="R701" s="19">
        <v>0</v>
      </c>
      <c r="S701" s="19">
        <v>0</v>
      </c>
      <c r="T701" s="19">
        <v>0</v>
      </c>
    </row>
    <row r="702" spans="1:20" ht="22.5" customHeight="1" x14ac:dyDescent="0.25">
      <c r="A702" s="35">
        <v>37</v>
      </c>
      <c r="B702" s="18" t="s">
        <v>272</v>
      </c>
      <c r="C702" s="19">
        <f t="shared" si="142"/>
        <v>2523283.3260000004</v>
      </c>
      <c r="D702" s="19">
        <f t="shared" si="143"/>
        <v>0</v>
      </c>
      <c r="E702" s="19">
        <v>0</v>
      </c>
      <c r="F702" s="19">
        <v>0</v>
      </c>
      <c r="G702" s="19">
        <v>0</v>
      </c>
      <c r="H702" s="19">
        <v>0</v>
      </c>
      <c r="I702" s="19">
        <v>0</v>
      </c>
      <c r="J702" s="20">
        <v>0</v>
      </c>
      <c r="K702" s="19">
        <v>0</v>
      </c>
      <c r="L702" s="19">
        <v>0</v>
      </c>
      <c r="M702" s="19">
        <v>0</v>
      </c>
      <c r="N702" s="19">
        <v>1968097.6350000002</v>
      </c>
      <c r="O702" s="19">
        <v>0</v>
      </c>
      <c r="P702" s="19">
        <v>555185.69100000011</v>
      </c>
      <c r="Q702" s="19">
        <v>0</v>
      </c>
      <c r="R702" s="19">
        <v>0</v>
      </c>
      <c r="S702" s="19">
        <v>0</v>
      </c>
      <c r="T702" s="19">
        <v>0</v>
      </c>
    </row>
    <row r="703" spans="1:20" ht="23.25" customHeight="1" x14ac:dyDescent="0.25">
      <c r="A703" s="35">
        <v>38</v>
      </c>
      <c r="B703" s="18" t="s">
        <v>265</v>
      </c>
      <c r="C703" s="19">
        <f t="shared" si="142"/>
        <v>3421129.8</v>
      </c>
      <c r="D703" s="19">
        <f t="shared" si="143"/>
        <v>3421129.8</v>
      </c>
      <c r="E703" s="19">
        <v>3421129.8</v>
      </c>
      <c r="F703" s="19">
        <v>0</v>
      </c>
      <c r="G703" s="19">
        <v>0</v>
      </c>
      <c r="H703" s="19">
        <v>0</v>
      </c>
      <c r="I703" s="19">
        <v>0</v>
      </c>
      <c r="J703" s="20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</row>
    <row r="704" spans="1:20" ht="22.5" customHeight="1" x14ac:dyDescent="0.25">
      <c r="A704" s="35">
        <v>39</v>
      </c>
      <c r="B704" s="18" t="s">
        <v>1135</v>
      </c>
      <c r="C704" s="19">
        <f t="shared" si="142"/>
        <v>2916059.7780000004</v>
      </c>
      <c r="D704" s="19">
        <f t="shared" si="143"/>
        <v>0</v>
      </c>
      <c r="E704" s="19">
        <v>0</v>
      </c>
      <c r="F704" s="19">
        <v>0</v>
      </c>
      <c r="G704" s="19">
        <v>0</v>
      </c>
      <c r="H704" s="19">
        <v>0</v>
      </c>
      <c r="I704" s="19">
        <v>0</v>
      </c>
      <c r="J704" s="20">
        <v>0</v>
      </c>
      <c r="K704" s="19">
        <v>0</v>
      </c>
      <c r="L704" s="19">
        <v>0</v>
      </c>
      <c r="M704" s="19">
        <v>0</v>
      </c>
      <c r="N704" s="19">
        <v>2274453.4050000003</v>
      </c>
      <c r="O704" s="19">
        <v>0</v>
      </c>
      <c r="P704" s="19">
        <v>641606.37300000002</v>
      </c>
      <c r="Q704" s="19">
        <v>0</v>
      </c>
      <c r="R704" s="19">
        <v>0</v>
      </c>
      <c r="S704" s="19">
        <v>0</v>
      </c>
      <c r="T704" s="19">
        <v>0</v>
      </c>
    </row>
    <row r="705" spans="1:20" ht="22.5" customHeight="1" x14ac:dyDescent="0.25">
      <c r="A705" s="35">
        <v>40</v>
      </c>
      <c r="B705" s="18" t="s">
        <v>1136</v>
      </c>
      <c r="C705" s="19">
        <f t="shared" si="142"/>
        <v>10240655.561999999</v>
      </c>
      <c r="D705" s="19">
        <f t="shared" si="143"/>
        <v>0</v>
      </c>
      <c r="E705" s="19">
        <v>0</v>
      </c>
      <c r="F705" s="19">
        <v>0</v>
      </c>
      <c r="G705" s="19">
        <v>0</v>
      </c>
      <c r="H705" s="19">
        <v>0</v>
      </c>
      <c r="I705" s="19">
        <v>0</v>
      </c>
      <c r="J705" s="20">
        <v>0</v>
      </c>
      <c r="K705" s="19">
        <v>0</v>
      </c>
      <c r="L705" s="19">
        <v>9604594.7999999989</v>
      </c>
      <c r="M705" s="19">
        <v>0</v>
      </c>
      <c r="N705" s="19">
        <v>0</v>
      </c>
      <c r="O705" s="19">
        <v>0</v>
      </c>
      <c r="P705" s="19">
        <v>636060.76199999999</v>
      </c>
      <c r="Q705" s="19">
        <v>0</v>
      </c>
      <c r="R705" s="19">
        <v>0</v>
      </c>
      <c r="S705" s="19">
        <v>0</v>
      </c>
      <c r="T705" s="19">
        <v>0</v>
      </c>
    </row>
    <row r="706" spans="1:20" ht="22.5" customHeight="1" x14ac:dyDescent="0.25">
      <c r="A706" s="35">
        <v>41</v>
      </c>
      <c r="B706" s="18" t="s">
        <v>1137</v>
      </c>
      <c r="C706" s="19">
        <f t="shared" si="142"/>
        <v>3900704.9040000001</v>
      </c>
      <c r="D706" s="19">
        <f t="shared" si="143"/>
        <v>3211837.8119999999</v>
      </c>
      <c r="E706" s="19">
        <v>0</v>
      </c>
      <c r="F706" s="19">
        <v>0</v>
      </c>
      <c r="G706" s="19">
        <v>2173350.7439999999</v>
      </c>
      <c r="H706" s="19">
        <v>1038487.068</v>
      </c>
      <c r="I706" s="19">
        <v>0</v>
      </c>
      <c r="J706" s="20">
        <v>0</v>
      </c>
      <c r="K706" s="19">
        <v>0</v>
      </c>
      <c r="L706" s="19">
        <v>0</v>
      </c>
      <c r="M706" s="19">
        <v>0</v>
      </c>
      <c r="N706" s="19">
        <v>0</v>
      </c>
      <c r="O706" s="19">
        <v>0</v>
      </c>
      <c r="P706" s="19">
        <v>688867.09200000006</v>
      </c>
      <c r="Q706" s="19">
        <v>0</v>
      </c>
      <c r="R706" s="19">
        <v>0</v>
      </c>
      <c r="S706" s="19">
        <v>0</v>
      </c>
      <c r="T706" s="19">
        <v>0</v>
      </c>
    </row>
    <row r="707" spans="1:20" ht="22.5" customHeight="1" x14ac:dyDescent="0.25">
      <c r="A707" s="35">
        <v>42</v>
      </c>
      <c r="B707" s="18" t="s">
        <v>510</v>
      </c>
      <c r="C707" s="19">
        <f t="shared" si="142"/>
        <v>11768981.060000001</v>
      </c>
      <c r="D707" s="19">
        <f t="shared" si="143"/>
        <v>0</v>
      </c>
      <c r="E707" s="19">
        <v>0</v>
      </c>
      <c r="F707" s="19">
        <v>0</v>
      </c>
      <c r="G707" s="19">
        <v>0</v>
      </c>
      <c r="H707" s="19">
        <v>0</v>
      </c>
      <c r="I707" s="19">
        <v>0</v>
      </c>
      <c r="J707" s="20">
        <v>0</v>
      </c>
      <c r="K707" s="19">
        <v>0</v>
      </c>
      <c r="L707" s="19">
        <v>11768981.060000001</v>
      </c>
      <c r="M707" s="19">
        <v>0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</row>
    <row r="708" spans="1:20" ht="22.5" customHeight="1" x14ac:dyDescent="0.25">
      <c r="A708" s="35">
        <v>43</v>
      </c>
      <c r="B708" s="18" t="s">
        <v>1277</v>
      </c>
      <c r="C708" s="19">
        <f t="shared" si="142"/>
        <v>166833</v>
      </c>
      <c r="D708" s="19">
        <f t="shared" si="143"/>
        <v>0</v>
      </c>
      <c r="E708" s="19">
        <v>0</v>
      </c>
      <c r="F708" s="19">
        <v>0</v>
      </c>
      <c r="G708" s="19">
        <v>0</v>
      </c>
      <c r="H708" s="19">
        <v>0</v>
      </c>
      <c r="I708" s="19">
        <v>0</v>
      </c>
      <c r="J708" s="20">
        <v>0</v>
      </c>
      <c r="K708" s="19">
        <v>0</v>
      </c>
      <c r="L708" s="19">
        <v>0</v>
      </c>
      <c r="M708" s="19">
        <v>0</v>
      </c>
      <c r="N708" s="19">
        <v>0</v>
      </c>
      <c r="O708" s="19"/>
      <c r="P708" s="19">
        <v>166833</v>
      </c>
      <c r="Q708" s="19">
        <v>0</v>
      </c>
      <c r="R708" s="19">
        <v>0</v>
      </c>
      <c r="S708" s="19">
        <v>0</v>
      </c>
      <c r="T708" s="19">
        <v>0</v>
      </c>
    </row>
    <row r="709" spans="1:20" ht="22.5" customHeight="1" x14ac:dyDescent="0.25">
      <c r="A709" s="35">
        <v>44</v>
      </c>
      <c r="B709" s="18" t="s">
        <v>1138</v>
      </c>
      <c r="C709" s="19">
        <f t="shared" si="142"/>
        <v>1992110.0450000002</v>
      </c>
      <c r="D709" s="19">
        <f t="shared" si="143"/>
        <v>0</v>
      </c>
      <c r="E709" s="19">
        <v>0</v>
      </c>
      <c r="F709" s="19">
        <v>0</v>
      </c>
      <c r="G709" s="19">
        <v>0</v>
      </c>
      <c r="H709" s="19">
        <v>0</v>
      </c>
      <c r="I709" s="19">
        <v>0</v>
      </c>
      <c r="J709" s="20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v>500000</v>
      </c>
      <c r="P709" s="19">
        <v>1492110.0450000002</v>
      </c>
      <c r="Q709" s="19">
        <v>0</v>
      </c>
      <c r="R709" s="19">
        <v>0</v>
      </c>
      <c r="S709" s="19">
        <v>0</v>
      </c>
      <c r="T709" s="19">
        <v>0</v>
      </c>
    </row>
    <row r="710" spans="1:20" ht="22.5" customHeight="1" x14ac:dyDescent="0.25">
      <c r="A710" s="35">
        <v>45</v>
      </c>
      <c r="B710" s="18" t="s">
        <v>1139</v>
      </c>
      <c r="C710" s="19">
        <f t="shared" si="142"/>
        <v>6529538.4839999992</v>
      </c>
      <c r="D710" s="19">
        <f t="shared" si="143"/>
        <v>5884279.1999999993</v>
      </c>
      <c r="E710" s="19">
        <v>0</v>
      </c>
      <c r="F710" s="19">
        <v>5884279.1999999993</v>
      </c>
      <c r="G710" s="19">
        <v>0</v>
      </c>
      <c r="H710" s="19">
        <v>0</v>
      </c>
      <c r="I710" s="19">
        <v>0</v>
      </c>
      <c r="J710" s="20">
        <v>0</v>
      </c>
      <c r="K710" s="19">
        <v>0</v>
      </c>
      <c r="L710" s="19">
        <v>0</v>
      </c>
      <c r="M710" s="19">
        <v>0</v>
      </c>
      <c r="N710" s="19">
        <v>0</v>
      </c>
      <c r="O710" s="19">
        <v>0</v>
      </c>
      <c r="P710" s="19">
        <v>645259.28399999999</v>
      </c>
      <c r="Q710" s="19">
        <v>0</v>
      </c>
      <c r="R710" s="19">
        <v>0</v>
      </c>
      <c r="S710" s="19">
        <v>0</v>
      </c>
      <c r="T710" s="19">
        <v>0</v>
      </c>
    </row>
    <row r="711" spans="1:20" ht="22.5" customHeight="1" x14ac:dyDescent="0.25">
      <c r="A711" s="35">
        <v>46</v>
      </c>
      <c r="B711" s="18" t="s">
        <v>1140</v>
      </c>
      <c r="C711" s="19">
        <f t="shared" si="142"/>
        <v>13888304.399999999</v>
      </c>
      <c r="D711" s="19">
        <f t="shared" si="143"/>
        <v>0</v>
      </c>
      <c r="E711" s="19">
        <v>0</v>
      </c>
      <c r="F711" s="19">
        <v>0</v>
      </c>
      <c r="G711" s="19">
        <v>0</v>
      </c>
      <c r="H711" s="19">
        <v>0</v>
      </c>
      <c r="I711" s="19">
        <v>0</v>
      </c>
      <c r="J711" s="20">
        <v>3</v>
      </c>
      <c r="K711" s="19">
        <v>12003885.359999999</v>
      </c>
      <c r="L711" s="19">
        <v>0</v>
      </c>
      <c r="M711" s="19">
        <v>0</v>
      </c>
      <c r="N711" s="19">
        <v>0</v>
      </c>
      <c r="O711" s="19">
        <v>0</v>
      </c>
      <c r="P711" s="19">
        <v>1884419.04</v>
      </c>
      <c r="Q711" s="19">
        <v>0</v>
      </c>
      <c r="R711" s="19">
        <v>0</v>
      </c>
      <c r="S711" s="19">
        <v>0</v>
      </c>
      <c r="T711" s="19">
        <v>0</v>
      </c>
    </row>
    <row r="712" spans="1:20" ht="22.5" customHeight="1" x14ac:dyDescent="0.25">
      <c r="A712" s="35">
        <v>47</v>
      </c>
      <c r="B712" s="18" t="s">
        <v>266</v>
      </c>
      <c r="C712" s="19">
        <f t="shared" si="142"/>
        <v>1121069.5730000001</v>
      </c>
      <c r="D712" s="19">
        <f t="shared" si="143"/>
        <v>1121069.5730000001</v>
      </c>
      <c r="E712" s="19">
        <v>0</v>
      </c>
      <c r="F712" s="19">
        <v>0</v>
      </c>
      <c r="G712" s="19">
        <v>0</v>
      </c>
      <c r="H712" s="19">
        <v>0</v>
      </c>
      <c r="I712" s="19">
        <v>1121069.5730000001</v>
      </c>
      <c r="J712" s="20">
        <v>0</v>
      </c>
      <c r="K712" s="19">
        <v>0</v>
      </c>
      <c r="L712" s="19">
        <v>0</v>
      </c>
      <c r="M712" s="19">
        <v>0</v>
      </c>
      <c r="N712" s="19">
        <v>0</v>
      </c>
      <c r="O712" s="19">
        <v>0</v>
      </c>
      <c r="P712" s="19">
        <v>0</v>
      </c>
      <c r="Q712" s="19">
        <v>0</v>
      </c>
      <c r="R712" s="19">
        <v>0</v>
      </c>
      <c r="S712" s="19">
        <v>0</v>
      </c>
      <c r="T712" s="19">
        <v>0</v>
      </c>
    </row>
    <row r="713" spans="1:20" ht="22.5" customHeight="1" x14ac:dyDescent="0.25">
      <c r="A713" s="35">
        <v>48</v>
      </c>
      <c r="B713" s="18" t="s">
        <v>1108</v>
      </c>
      <c r="C713" s="19">
        <f t="shared" si="142"/>
        <v>8835958.7100000009</v>
      </c>
      <c r="D713" s="19">
        <f t="shared" si="143"/>
        <v>0</v>
      </c>
      <c r="E713" s="19">
        <v>0</v>
      </c>
      <c r="F713" s="19">
        <v>0</v>
      </c>
      <c r="G713" s="19">
        <v>0</v>
      </c>
      <c r="H713" s="19">
        <v>0</v>
      </c>
      <c r="I713" s="19">
        <v>0</v>
      </c>
      <c r="J713" s="20">
        <v>2</v>
      </c>
      <c r="K713" s="19">
        <v>8002590.2400000002</v>
      </c>
      <c r="L713" s="19">
        <v>0</v>
      </c>
      <c r="M713" s="19">
        <v>0</v>
      </c>
      <c r="N713" s="19">
        <v>0</v>
      </c>
      <c r="O713" s="19">
        <v>0</v>
      </c>
      <c r="P713" s="19">
        <v>833368.47</v>
      </c>
      <c r="Q713" s="19">
        <v>0</v>
      </c>
      <c r="R713" s="19">
        <v>0</v>
      </c>
      <c r="S713" s="19">
        <v>0</v>
      </c>
      <c r="T713" s="19">
        <v>0</v>
      </c>
    </row>
    <row r="714" spans="1:20" ht="22.5" customHeight="1" x14ac:dyDescent="0.25">
      <c r="A714" s="35">
        <v>49</v>
      </c>
      <c r="B714" s="18" t="s">
        <v>1141</v>
      </c>
      <c r="C714" s="19">
        <f t="shared" si="142"/>
        <v>5132157.4919999996</v>
      </c>
      <c r="D714" s="19">
        <f t="shared" si="143"/>
        <v>4624989.5999999996</v>
      </c>
      <c r="E714" s="19">
        <v>0</v>
      </c>
      <c r="F714" s="19">
        <v>4624989.5999999996</v>
      </c>
      <c r="G714" s="19">
        <v>0</v>
      </c>
      <c r="H714" s="19">
        <v>0</v>
      </c>
      <c r="I714" s="19">
        <v>0</v>
      </c>
      <c r="J714" s="20">
        <v>0</v>
      </c>
      <c r="K714" s="19">
        <v>0</v>
      </c>
      <c r="L714" s="19">
        <v>0</v>
      </c>
      <c r="M714" s="19">
        <v>0</v>
      </c>
      <c r="N714" s="19">
        <v>0</v>
      </c>
      <c r="O714" s="19">
        <v>0</v>
      </c>
      <c r="P714" s="19">
        <v>507167.89199999999</v>
      </c>
      <c r="Q714" s="19">
        <v>0</v>
      </c>
      <c r="R714" s="19">
        <v>0</v>
      </c>
      <c r="S714" s="19">
        <v>0</v>
      </c>
      <c r="T714" s="19">
        <v>0</v>
      </c>
    </row>
    <row r="715" spans="1:20" ht="22.5" customHeight="1" x14ac:dyDescent="0.25">
      <c r="A715" s="35">
        <v>50</v>
      </c>
      <c r="B715" s="18" t="s">
        <v>268</v>
      </c>
      <c r="C715" s="19">
        <f t="shared" si="142"/>
        <v>1264496.9609999999</v>
      </c>
      <c r="D715" s="19">
        <f t="shared" si="143"/>
        <v>1264496.9609999999</v>
      </c>
      <c r="E715" s="19">
        <v>0</v>
      </c>
      <c r="F715" s="19">
        <v>0</v>
      </c>
      <c r="G715" s="19">
        <v>0</v>
      </c>
      <c r="H715" s="19">
        <v>1264496.9609999999</v>
      </c>
      <c r="I715" s="19">
        <v>0</v>
      </c>
      <c r="J715" s="20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</row>
    <row r="716" spans="1:20" ht="22.5" customHeight="1" x14ac:dyDescent="0.25">
      <c r="A716" s="35">
        <v>51</v>
      </c>
      <c r="B716" s="18" t="s">
        <v>1142</v>
      </c>
      <c r="C716" s="19">
        <f t="shared" si="142"/>
        <v>2126327.04</v>
      </c>
      <c r="D716" s="19">
        <f t="shared" si="143"/>
        <v>0</v>
      </c>
      <c r="E716" s="19">
        <v>0</v>
      </c>
      <c r="F716" s="19">
        <v>0</v>
      </c>
      <c r="G716" s="19">
        <v>0</v>
      </c>
      <c r="H716" s="19">
        <v>0</v>
      </c>
      <c r="I716" s="19">
        <v>0</v>
      </c>
      <c r="J716" s="20">
        <v>0</v>
      </c>
      <c r="K716" s="19">
        <v>0</v>
      </c>
      <c r="L716" s="19">
        <v>0</v>
      </c>
      <c r="M716" s="19">
        <v>0</v>
      </c>
      <c r="N716" s="19">
        <v>0</v>
      </c>
      <c r="O716" s="19">
        <v>0</v>
      </c>
      <c r="P716" s="19">
        <v>2126327.04</v>
      </c>
      <c r="Q716" s="19">
        <v>0</v>
      </c>
      <c r="R716" s="19">
        <v>0</v>
      </c>
      <c r="S716" s="19">
        <v>0</v>
      </c>
      <c r="T716" s="19">
        <v>0</v>
      </c>
    </row>
    <row r="717" spans="1:20" ht="22.5" customHeight="1" x14ac:dyDescent="0.25">
      <c r="A717" s="35">
        <v>52</v>
      </c>
      <c r="B717" s="18" t="s">
        <v>1143</v>
      </c>
      <c r="C717" s="19">
        <f t="shared" si="142"/>
        <v>23176554.974999998</v>
      </c>
      <c r="D717" s="19">
        <f t="shared" si="143"/>
        <v>6071924.186999999</v>
      </c>
      <c r="E717" s="19">
        <v>4358831.3999999994</v>
      </c>
      <c r="F717" s="19">
        <v>0</v>
      </c>
      <c r="G717" s="19">
        <v>0</v>
      </c>
      <c r="H717" s="19">
        <v>1713092.7869999998</v>
      </c>
      <c r="I717" s="19">
        <v>0</v>
      </c>
      <c r="J717" s="20">
        <v>0</v>
      </c>
      <c r="K717" s="19">
        <v>0</v>
      </c>
      <c r="L717" s="19">
        <v>0</v>
      </c>
      <c r="M717" s="19">
        <v>0</v>
      </c>
      <c r="N717" s="19">
        <v>15968272.635</v>
      </c>
      <c r="O717" s="19">
        <v>0</v>
      </c>
      <c r="P717" s="19">
        <v>1136358.1529999999</v>
      </c>
      <c r="Q717" s="19">
        <v>0</v>
      </c>
      <c r="R717" s="19">
        <v>0</v>
      </c>
      <c r="S717" s="19">
        <v>0</v>
      </c>
      <c r="T717" s="19">
        <v>0</v>
      </c>
    </row>
    <row r="718" spans="1:20" ht="22.5" customHeight="1" x14ac:dyDescent="0.25">
      <c r="A718" s="35">
        <v>53</v>
      </c>
      <c r="B718" s="18" t="s">
        <v>1144</v>
      </c>
      <c r="C718" s="19">
        <f t="shared" si="142"/>
        <v>26639560.559999999</v>
      </c>
      <c r="D718" s="19">
        <f t="shared" si="143"/>
        <v>0</v>
      </c>
      <c r="E718" s="19">
        <v>0</v>
      </c>
      <c r="F718" s="19">
        <v>0</v>
      </c>
      <c r="G718" s="19">
        <v>0</v>
      </c>
      <c r="H718" s="19">
        <v>0</v>
      </c>
      <c r="I718" s="19">
        <v>0</v>
      </c>
      <c r="J718" s="20">
        <v>6</v>
      </c>
      <c r="K718" s="19">
        <v>24007770.719999999</v>
      </c>
      <c r="L718" s="19">
        <v>0</v>
      </c>
      <c r="M718" s="19">
        <v>0</v>
      </c>
      <c r="N718" s="19">
        <v>0</v>
      </c>
      <c r="O718" s="19">
        <v>0</v>
      </c>
      <c r="P718" s="19">
        <v>2631789.84</v>
      </c>
      <c r="Q718" s="19">
        <v>0</v>
      </c>
      <c r="R718" s="19">
        <v>0</v>
      </c>
      <c r="S718" s="19">
        <v>0</v>
      </c>
      <c r="T718" s="19">
        <v>0</v>
      </c>
    </row>
    <row r="719" spans="1:20" ht="19.5" customHeight="1" x14ac:dyDescent="0.25">
      <c r="A719" s="35">
        <v>54</v>
      </c>
      <c r="B719" s="18" t="s">
        <v>1145</v>
      </c>
      <c r="C719" s="19">
        <f t="shared" si="142"/>
        <v>4921122.63</v>
      </c>
      <c r="D719" s="19">
        <f t="shared" si="143"/>
        <v>0</v>
      </c>
      <c r="E719" s="19">
        <v>0</v>
      </c>
      <c r="F719" s="19">
        <v>0</v>
      </c>
      <c r="G719" s="19">
        <v>0</v>
      </c>
      <c r="H719" s="19">
        <v>0</v>
      </c>
      <c r="I719" s="19">
        <v>0</v>
      </c>
      <c r="J719" s="20">
        <v>1</v>
      </c>
      <c r="K719" s="19">
        <v>4001295.12</v>
      </c>
      <c r="L719" s="19">
        <v>0</v>
      </c>
      <c r="M719" s="19">
        <v>0</v>
      </c>
      <c r="N719" s="19">
        <v>0</v>
      </c>
      <c r="O719" s="19">
        <v>0</v>
      </c>
      <c r="P719" s="19">
        <v>919827.51</v>
      </c>
      <c r="Q719" s="19">
        <v>0</v>
      </c>
      <c r="R719" s="19">
        <v>0</v>
      </c>
      <c r="S719" s="19">
        <v>0</v>
      </c>
      <c r="T719" s="19">
        <v>0</v>
      </c>
    </row>
    <row r="720" spans="1:20" ht="22.5" customHeight="1" x14ac:dyDescent="0.25">
      <c r="A720" s="35">
        <v>55</v>
      </c>
      <c r="B720" s="18" t="s">
        <v>1146</v>
      </c>
      <c r="C720" s="19">
        <f t="shared" si="142"/>
        <v>2135108.88</v>
      </c>
      <c r="D720" s="19">
        <f t="shared" si="143"/>
        <v>0</v>
      </c>
      <c r="E720" s="19">
        <v>0</v>
      </c>
      <c r="F720" s="19">
        <v>0</v>
      </c>
      <c r="G720" s="19">
        <v>0</v>
      </c>
      <c r="H720" s="19">
        <v>0</v>
      </c>
      <c r="I720" s="19">
        <v>0</v>
      </c>
      <c r="J720" s="20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2135108.88</v>
      </c>
      <c r="Q720" s="19">
        <v>0</v>
      </c>
      <c r="R720" s="19">
        <v>0</v>
      </c>
      <c r="S720" s="19">
        <v>0</v>
      </c>
      <c r="T720" s="19">
        <v>0</v>
      </c>
    </row>
    <row r="721" spans="1:20" ht="22.5" customHeight="1" x14ac:dyDescent="0.25">
      <c r="A721" s="35">
        <v>56</v>
      </c>
      <c r="B721" s="18" t="s">
        <v>1147</v>
      </c>
      <c r="C721" s="19">
        <f t="shared" si="142"/>
        <v>18844787.68</v>
      </c>
      <c r="D721" s="19">
        <f t="shared" si="143"/>
        <v>8909703.8399999999</v>
      </c>
      <c r="E721" s="19">
        <v>1939872</v>
      </c>
      <c r="F721" s="19">
        <v>4611872</v>
      </c>
      <c r="G721" s="19">
        <v>1595558.08</v>
      </c>
      <c r="H721" s="19">
        <v>762401.76</v>
      </c>
      <c r="I721" s="19">
        <v>0</v>
      </c>
      <c r="J721" s="20">
        <v>0</v>
      </c>
      <c r="K721" s="19">
        <v>0</v>
      </c>
      <c r="L721" s="19">
        <v>7636576</v>
      </c>
      <c r="M721" s="19">
        <v>0</v>
      </c>
      <c r="N721" s="19">
        <v>1792778.4000000001</v>
      </c>
      <c r="O721" s="19">
        <v>0</v>
      </c>
      <c r="P721" s="19">
        <v>505729.44</v>
      </c>
      <c r="Q721" s="19">
        <v>0</v>
      </c>
      <c r="R721" s="19">
        <v>0</v>
      </c>
      <c r="S721" s="19">
        <v>0</v>
      </c>
      <c r="T721" s="19">
        <v>0</v>
      </c>
    </row>
    <row r="722" spans="1:20" ht="22.5" customHeight="1" x14ac:dyDescent="0.25">
      <c r="A722" s="35">
        <v>57</v>
      </c>
      <c r="B722" s="18" t="s">
        <v>536</v>
      </c>
      <c r="C722" s="19">
        <f t="shared" si="142"/>
        <v>194981.94</v>
      </c>
      <c r="D722" s="19">
        <f t="shared" si="143"/>
        <v>194981.94</v>
      </c>
      <c r="E722" s="19">
        <v>0</v>
      </c>
      <c r="F722" s="19">
        <v>0</v>
      </c>
      <c r="G722" s="19">
        <v>0</v>
      </c>
      <c r="H722" s="19">
        <v>0</v>
      </c>
      <c r="I722" s="19">
        <v>194981.94</v>
      </c>
      <c r="J722" s="20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</row>
    <row r="723" spans="1:20" ht="22.5" customHeight="1" x14ac:dyDescent="0.25">
      <c r="A723" s="35">
        <v>58</v>
      </c>
      <c r="B723" s="18" t="s">
        <v>1148</v>
      </c>
      <c r="C723" s="19">
        <f t="shared" si="142"/>
        <v>18065978.170000002</v>
      </c>
      <c r="D723" s="19">
        <f t="shared" si="143"/>
        <v>0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20">
        <v>4</v>
      </c>
      <c r="K723" s="19">
        <v>16005180.48</v>
      </c>
      <c r="L723" s="19">
        <v>0</v>
      </c>
      <c r="M723" s="19">
        <v>0</v>
      </c>
      <c r="N723" s="19">
        <v>0</v>
      </c>
      <c r="O723" s="19">
        <v>0</v>
      </c>
      <c r="P723" s="19">
        <v>2060797.69</v>
      </c>
      <c r="Q723" s="19">
        <v>0</v>
      </c>
      <c r="R723" s="19">
        <v>0</v>
      </c>
      <c r="S723" s="19">
        <v>0</v>
      </c>
      <c r="T723" s="19">
        <v>0</v>
      </c>
    </row>
    <row r="724" spans="1:20" ht="22.5" customHeight="1" x14ac:dyDescent="0.25">
      <c r="A724" s="35">
        <v>59</v>
      </c>
      <c r="B724" s="18" t="s">
        <v>1149</v>
      </c>
      <c r="C724" s="19">
        <f t="shared" si="142"/>
        <v>13215465.755000001</v>
      </c>
      <c r="D724" s="19">
        <f t="shared" si="143"/>
        <v>1581331.1510000001</v>
      </c>
      <c r="E724" s="19">
        <v>0</v>
      </c>
      <c r="F724" s="19">
        <v>0</v>
      </c>
      <c r="G724" s="19">
        <v>0</v>
      </c>
      <c r="H724" s="19">
        <v>0</v>
      </c>
      <c r="I724" s="19">
        <v>1581331.1510000001</v>
      </c>
      <c r="J724" s="20">
        <v>0</v>
      </c>
      <c r="K724" s="19">
        <v>0</v>
      </c>
      <c r="L724" s="19">
        <v>0</v>
      </c>
      <c r="M724" s="19">
        <v>0</v>
      </c>
      <c r="N724" s="19">
        <v>10861212.705</v>
      </c>
      <c r="O724" s="19">
        <v>0</v>
      </c>
      <c r="P724" s="19">
        <v>772921.89899999998</v>
      </c>
      <c r="Q724" s="19">
        <v>0</v>
      </c>
      <c r="R724" s="19">
        <v>0</v>
      </c>
      <c r="S724" s="19">
        <v>0</v>
      </c>
      <c r="T724" s="19">
        <v>0</v>
      </c>
    </row>
    <row r="725" spans="1:20" ht="22.5" customHeight="1" x14ac:dyDescent="0.25">
      <c r="A725" s="35">
        <v>60</v>
      </c>
      <c r="B725" s="18" t="s">
        <v>1150</v>
      </c>
      <c r="C725" s="19">
        <f t="shared" si="142"/>
        <v>34421358.814000003</v>
      </c>
      <c r="D725" s="19">
        <f t="shared" si="143"/>
        <v>16274214.282</v>
      </c>
      <c r="E725" s="19">
        <v>3543315.6</v>
      </c>
      <c r="F725" s="19">
        <v>8423915.6000000015</v>
      </c>
      <c r="G725" s="19">
        <v>2914401.4840000002</v>
      </c>
      <c r="H725" s="19">
        <v>1392581.598</v>
      </c>
      <c r="I725" s="19">
        <v>0</v>
      </c>
      <c r="J725" s="20">
        <v>0</v>
      </c>
      <c r="K725" s="19">
        <v>0</v>
      </c>
      <c r="L725" s="19">
        <v>13948754.800000001</v>
      </c>
      <c r="M725" s="19">
        <v>0</v>
      </c>
      <c r="N725" s="19">
        <v>3274638.5700000003</v>
      </c>
      <c r="O725" s="19">
        <v>0</v>
      </c>
      <c r="P725" s="19">
        <v>923751.16200000013</v>
      </c>
      <c r="Q725" s="19">
        <v>0</v>
      </c>
      <c r="R725" s="19">
        <v>0</v>
      </c>
      <c r="S725" s="19">
        <v>0</v>
      </c>
      <c r="T725" s="19">
        <v>0</v>
      </c>
    </row>
    <row r="726" spans="1:20" s="9" customFormat="1" ht="22.5" customHeight="1" x14ac:dyDescent="0.25">
      <c r="A726" s="45" t="s">
        <v>481</v>
      </c>
      <c r="B726" s="45"/>
      <c r="C726" s="16">
        <f>SUM(C727:C730)</f>
        <v>2679677.4726</v>
      </c>
      <c r="D726" s="16">
        <f t="shared" ref="D726:T726" si="144">SUM(D727:D730)</f>
        <v>2561854.5035999999</v>
      </c>
      <c r="E726" s="16">
        <f t="shared" si="144"/>
        <v>0</v>
      </c>
      <c r="F726" s="16">
        <f t="shared" si="144"/>
        <v>948303.35999999999</v>
      </c>
      <c r="G726" s="16">
        <f t="shared" si="144"/>
        <v>0</v>
      </c>
      <c r="H726" s="16">
        <f t="shared" si="144"/>
        <v>1613551.1436000001</v>
      </c>
      <c r="I726" s="16">
        <f t="shared" si="144"/>
        <v>0</v>
      </c>
      <c r="J726" s="17">
        <f t="shared" si="144"/>
        <v>0</v>
      </c>
      <c r="K726" s="16">
        <f t="shared" si="144"/>
        <v>0</v>
      </c>
      <c r="L726" s="16">
        <f t="shared" si="144"/>
        <v>0</v>
      </c>
      <c r="M726" s="16">
        <f t="shared" si="144"/>
        <v>0</v>
      </c>
      <c r="N726" s="16">
        <f t="shared" si="144"/>
        <v>0</v>
      </c>
      <c r="O726" s="16">
        <f t="shared" si="144"/>
        <v>0</v>
      </c>
      <c r="P726" s="16">
        <f t="shared" si="144"/>
        <v>117822.96900000001</v>
      </c>
      <c r="Q726" s="16">
        <f t="shared" si="144"/>
        <v>0</v>
      </c>
      <c r="R726" s="16">
        <f t="shared" si="144"/>
        <v>0</v>
      </c>
      <c r="S726" s="16">
        <f t="shared" si="144"/>
        <v>0</v>
      </c>
      <c r="T726" s="16">
        <f t="shared" si="144"/>
        <v>0</v>
      </c>
    </row>
    <row r="727" spans="1:20" ht="22.5" customHeight="1" x14ac:dyDescent="0.25">
      <c r="A727" s="35">
        <v>1</v>
      </c>
      <c r="B727" s="18" t="s">
        <v>64</v>
      </c>
      <c r="C727" s="19">
        <f>D727+K727+L727+M727+N727+O727+P727+Q727+R727+S727+T727</f>
        <v>364513.28759999998</v>
      </c>
      <c r="D727" s="19">
        <f>SUM(E727:I727)</f>
        <v>364513.28759999998</v>
      </c>
      <c r="E727" s="19">
        <v>0</v>
      </c>
      <c r="F727" s="19">
        <v>0</v>
      </c>
      <c r="G727" s="19">
        <v>0</v>
      </c>
      <c r="H727" s="19">
        <v>364513.28759999998</v>
      </c>
      <c r="I727" s="19">
        <v>0</v>
      </c>
      <c r="J727" s="20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</row>
    <row r="728" spans="1:20" ht="22.5" customHeight="1" x14ac:dyDescent="0.25">
      <c r="A728" s="35">
        <v>2</v>
      </c>
      <c r="B728" s="18" t="s">
        <v>1260</v>
      </c>
      <c r="C728" s="19">
        <f>D728+K728+L728+M728+N728+O728+P728+Q728+R728+S728+T728</f>
        <v>1066126.3289999999</v>
      </c>
      <c r="D728" s="19">
        <f>SUM(E728:I728)</f>
        <v>948303.35999999999</v>
      </c>
      <c r="E728" s="19">
        <v>0</v>
      </c>
      <c r="F728" s="19">
        <v>948303.35999999999</v>
      </c>
      <c r="G728" s="19">
        <v>0</v>
      </c>
      <c r="H728" s="19">
        <v>0</v>
      </c>
      <c r="I728" s="19">
        <v>0</v>
      </c>
      <c r="J728" s="20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117822.96900000001</v>
      </c>
      <c r="Q728" s="19">
        <v>0</v>
      </c>
      <c r="R728" s="19">
        <v>0</v>
      </c>
      <c r="S728" s="19">
        <v>0</v>
      </c>
      <c r="T728" s="19">
        <v>0</v>
      </c>
    </row>
    <row r="729" spans="1:20" ht="22.5" customHeight="1" x14ac:dyDescent="0.25">
      <c r="A729" s="35">
        <v>3</v>
      </c>
      <c r="B729" s="18" t="s">
        <v>66</v>
      </c>
      <c r="C729" s="19">
        <f>D729+K729+L729+M729+N729+O729+P729+Q729+R729+S729+T729</f>
        <v>464097.38319999998</v>
      </c>
      <c r="D729" s="19">
        <f>SUM(E729:I729)</f>
        <v>464097.38319999998</v>
      </c>
      <c r="E729" s="19">
        <v>0</v>
      </c>
      <c r="F729" s="19">
        <v>0</v>
      </c>
      <c r="G729" s="19">
        <v>0</v>
      </c>
      <c r="H729" s="19">
        <v>464097.38319999998</v>
      </c>
      <c r="I729" s="19">
        <v>0</v>
      </c>
      <c r="J729" s="20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  <c r="S729" s="19">
        <v>0</v>
      </c>
      <c r="T729" s="19">
        <v>0</v>
      </c>
    </row>
    <row r="730" spans="1:20" ht="22.5" customHeight="1" x14ac:dyDescent="0.25">
      <c r="A730" s="35">
        <v>4</v>
      </c>
      <c r="B730" s="18" t="s">
        <v>65</v>
      </c>
      <c r="C730" s="19">
        <f>D730+K730+L730+M730+N730+O730+P730+Q730+R730+S730+T730</f>
        <v>784940.47279999999</v>
      </c>
      <c r="D730" s="19">
        <f>SUM(E730:I730)</f>
        <v>784940.47279999999</v>
      </c>
      <c r="E730" s="19">
        <v>0</v>
      </c>
      <c r="F730" s="19">
        <v>0</v>
      </c>
      <c r="G730" s="19">
        <v>0</v>
      </c>
      <c r="H730" s="19">
        <v>784940.47279999999</v>
      </c>
      <c r="I730" s="19">
        <v>0</v>
      </c>
      <c r="J730" s="20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  <c r="S730" s="19">
        <v>0</v>
      </c>
      <c r="T730" s="19">
        <v>0</v>
      </c>
    </row>
    <row r="731" spans="1:20" s="9" customFormat="1" ht="22.5" customHeight="1" x14ac:dyDescent="0.25">
      <c r="A731" s="45" t="s">
        <v>1246</v>
      </c>
      <c r="B731" s="45"/>
      <c r="C731" s="16">
        <f>SUM(C732:C734)</f>
        <v>7262845.3763000006</v>
      </c>
      <c r="D731" s="16">
        <f t="shared" ref="D731:T731" si="145">SUM(D732:D734)</f>
        <v>0</v>
      </c>
      <c r="E731" s="16">
        <f t="shared" si="145"/>
        <v>0</v>
      </c>
      <c r="F731" s="16">
        <f t="shared" si="145"/>
        <v>0</v>
      </c>
      <c r="G731" s="16">
        <f t="shared" si="145"/>
        <v>0</v>
      </c>
      <c r="H731" s="16">
        <f t="shared" si="145"/>
        <v>0</v>
      </c>
      <c r="I731" s="16">
        <f t="shared" si="145"/>
        <v>0</v>
      </c>
      <c r="J731" s="17">
        <f t="shared" si="145"/>
        <v>0</v>
      </c>
      <c r="K731" s="16">
        <f t="shared" si="145"/>
        <v>0</v>
      </c>
      <c r="L731" s="16">
        <f t="shared" si="145"/>
        <v>6669276.2883000001</v>
      </c>
      <c r="M731" s="16">
        <f t="shared" si="145"/>
        <v>0</v>
      </c>
      <c r="N731" s="16">
        <f t="shared" si="145"/>
        <v>0</v>
      </c>
      <c r="O731" s="16">
        <f t="shared" si="145"/>
        <v>0</v>
      </c>
      <c r="P731" s="16">
        <f t="shared" si="145"/>
        <v>593569.08799999999</v>
      </c>
      <c r="Q731" s="16">
        <f t="shared" si="145"/>
        <v>0</v>
      </c>
      <c r="R731" s="16">
        <f t="shared" si="145"/>
        <v>0</v>
      </c>
      <c r="S731" s="16">
        <f t="shared" si="145"/>
        <v>0</v>
      </c>
      <c r="T731" s="16">
        <f t="shared" si="145"/>
        <v>0</v>
      </c>
    </row>
    <row r="732" spans="1:20" ht="22.5" customHeight="1" x14ac:dyDescent="0.25">
      <c r="A732" s="35">
        <v>1</v>
      </c>
      <c r="B732" s="18" t="s">
        <v>1152</v>
      </c>
      <c r="C732" s="19">
        <f>D732+K732+L732+M732+N732+O732+P732+Q732+R732+S732+T732</f>
        <v>3517030.4832000001</v>
      </c>
      <c r="D732" s="19">
        <f>SUM(E732:I732)</f>
        <v>0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20">
        <v>0</v>
      </c>
      <c r="K732" s="19">
        <v>0</v>
      </c>
      <c r="L732" s="19">
        <v>3289739.1551999999</v>
      </c>
      <c r="M732" s="19">
        <v>0</v>
      </c>
      <c r="N732" s="19">
        <v>0</v>
      </c>
      <c r="O732" s="19">
        <v>0</v>
      </c>
      <c r="P732" s="19">
        <v>227291.32800000001</v>
      </c>
      <c r="Q732" s="19">
        <v>0</v>
      </c>
      <c r="R732" s="19">
        <v>0</v>
      </c>
      <c r="S732" s="19">
        <v>0</v>
      </c>
      <c r="T732" s="19">
        <v>0</v>
      </c>
    </row>
    <row r="733" spans="1:20" ht="25.5" customHeight="1" x14ac:dyDescent="0.25">
      <c r="A733" s="35">
        <v>2</v>
      </c>
      <c r="B733" s="18" t="s">
        <v>1278</v>
      </c>
      <c r="C733" s="19">
        <f>D733+K733+L733+M733+N733+O733+P733+Q733+R733+S733+T733</f>
        <v>366277.76</v>
      </c>
      <c r="D733" s="19">
        <f>SUM(E733:I733)</f>
        <v>0</v>
      </c>
      <c r="E733" s="19">
        <v>0</v>
      </c>
      <c r="F733" s="19">
        <v>0</v>
      </c>
      <c r="G733" s="19">
        <v>0</v>
      </c>
      <c r="H733" s="19">
        <v>0</v>
      </c>
      <c r="I733" s="19">
        <v>0</v>
      </c>
      <c r="J733" s="20">
        <v>0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366277.76</v>
      </c>
      <c r="Q733" s="19">
        <v>0</v>
      </c>
      <c r="R733" s="19">
        <v>0</v>
      </c>
      <c r="S733" s="19">
        <v>0</v>
      </c>
      <c r="T733" s="19">
        <v>0</v>
      </c>
    </row>
    <row r="734" spans="1:20" ht="22.5" customHeight="1" x14ac:dyDescent="0.25">
      <c r="A734" s="35">
        <v>3</v>
      </c>
      <c r="B734" s="18" t="s">
        <v>159</v>
      </c>
      <c r="C734" s="19">
        <f>D734+K734+L734+M734+N734+O734+P734+Q734+R734+S734+T734</f>
        <v>3379537.1331000002</v>
      </c>
      <c r="D734" s="19">
        <f>SUM(E734:I734)</f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20">
        <v>0</v>
      </c>
      <c r="K734" s="19">
        <v>0</v>
      </c>
      <c r="L734" s="19">
        <v>3379537.1331000002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  <c r="S734" s="19">
        <v>0</v>
      </c>
      <c r="T734" s="19">
        <v>0</v>
      </c>
    </row>
    <row r="735" spans="1:20" s="9" customFormat="1" ht="22.5" customHeight="1" x14ac:dyDescent="0.25">
      <c r="A735" s="45" t="s">
        <v>737</v>
      </c>
      <c r="B735" s="45"/>
      <c r="C735" s="16">
        <f>SUM(C736:C738)</f>
        <v>1044474.8099999999</v>
      </c>
      <c r="D735" s="16">
        <f t="shared" ref="D735:T735" si="146">SUM(D736:D738)</f>
        <v>1044474.8099999999</v>
      </c>
      <c r="E735" s="16">
        <f t="shared" si="146"/>
        <v>0</v>
      </c>
      <c r="F735" s="16">
        <f t="shared" si="146"/>
        <v>0</v>
      </c>
      <c r="G735" s="16">
        <f t="shared" si="146"/>
        <v>0</v>
      </c>
      <c r="H735" s="16">
        <f t="shared" si="146"/>
        <v>1044474.8099999999</v>
      </c>
      <c r="I735" s="16">
        <f t="shared" si="146"/>
        <v>0</v>
      </c>
      <c r="J735" s="17">
        <f t="shared" si="146"/>
        <v>0</v>
      </c>
      <c r="K735" s="16">
        <f t="shared" si="146"/>
        <v>0</v>
      </c>
      <c r="L735" s="16">
        <f t="shared" si="146"/>
        <v>0</v>
      </c>
      <c r="M735" s="16">
        <f t="shared" si="146"/>
        <v>0</v>
      </c>
      <c r="N735" s="16">
        <f t="shared" si="146"/>
        <v>0</v>
      </c>
      <c r="O735" s="16">
        <f t="shared" si="146"/>
        <v>0</v>
      </c>
      <c r="P735" s="16">
        <f t="shared" si="146"/>
        <v>0</v>
      </c>
      <c r="Q735" s="16">
        <f t="shared" si="146"/>
        <v>0</v>
      </c>
      <c r="R735" s="16">
        <f t="shared" si="146"/>
        <v>0</v>
      </c>
      <c r="S735" s="16">
        <f t="shared" si="146"/>
        <v>0</v>
      </c>
      <c r="T735" s="16">
        <f t="shared" si="146"/>
        <v>0</v>
      </c>
    </row>
    <row r="736" spans="1:20" ht="22.5" customHeight="1" x14ac:dyDescent="0.25">
      <c r="A736" s="35">
        <v>1</v>
      </c>
      <c r="B736" s="18" t="s">
        <v>1221</v>
      </c>
      <c r="C736" s="19">
        <f>D736+K736+L736+M736+N736+O736+P736+Q736+R736+S736+T736</f>
        <v>282176.65999999997</v>
      </c>
      <c r="D736" s="19">
        <f>SUM(E736:I736)</f>
        <v>282176.65999999997</v>
      </c>
      <c r="E736" s="19">
        <v>0</v>
      </c>
      <c r="F736" s="19">
        <v>0</v>
      </c>
      <c r="G736" s="19">
        <v>0</v>
      </c>
      <c r="H736" s="19">
        <v>282176.65999999997</v>
      </c>
      <c r="I736" s="19">
        <v>0</v>
      </c>
      <c r="J736" s="20">
        <v>0</v>
      </c>
      <c r="K736" s="19">
        <v>0</v>
      </c>
      <c r="L736" s="19">
        <v>0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  <c r="R736" s="19">
        <v>0</v>
      </c>
      <c r="S736" s="19">
        <v>0</v>
      </c>
      <c r="T736" s="19">
        <v>0</v>
      </c>
    </row>
    <row r="737" spans="1:20" ht="22.5" customHeight="1" x14ac:dyDescent="0.25">
      <c r="A737" s="35">
        <v>2</v>
      </c>
      <c r="B737" s="18" t="s">
        <v>1222</v>
      </c>
      <c r="C737" s="19">
        <f>D737+K737+L737+M737+N737+O737+P737+Q737+R737+S737+T737</f>
        <v>475258.1</v>
      </c>
      <c r="D737" s="19">
        <f>SUM(E737:I737)</f>
        <v>475258.1</v>
      </c>
      <c r="E737" s="19">
        <v>0</v>
      </c>
      <c r="F737" s="19">
        <v>0</v>
      </c>
      <c r="G737" s="19">
        <v>0</v>
      </c>
      <c r="H737" s="19">
        <v>475258.1</v>
      </c>
      <c r="I737" s="19">
        <v>0</v>
      </c>
      <c r="J737" s="20">
        <v>0</v>
      </c>
      <c r="K737" s="19">
        <v>0</v>
      </c>
      <c r="L737" s="19">
        <v>0</v>
      </c>
      <c r="M737" s="19">
        <v>0</v>
      </c>
      <c r="N737" s="19">
        <v>0</v>
      </c>
      <c r="O737" s="19">
        <v>0</v>
      </c>
      <c r="P737" s="19">
        <v>0</v>
      </c>
      <c r="Q737" s="19">
        <v>0</v>
      </c>
      <c r="R737" s="19">
        <v>0</v>
      </c>
      <c r="S737" s="19">
        <v>0</v>
      </c>
      <c r="T737" s="19">
        <v>0</v>
      </c>
    </row>
    <row r="738" spans="1:20" ht="22.5" customHeight="1" x14ac:dyDescent="0.25">
      <c r="A738" s="35">
        <v>3</v>
      </c>
      <c r="B738" s="18" t="s">
        <v>671</v>
      </c>
      <c r="C738" s="19">
        <f>D738+K738+L738+M738+N738+O738+P738+Q738+R738+S738+T738</f>
        <v>287040.04999999993</v>
      </c>
      <c r="D738" s="19">
        <f>SUM(E738:I738)</f>
        <v>287040.04999999993</v>
      </c>
      <c r="E738" s="19">
        <v>0</v>
      </c>
      <c r="F738" s="19">
        <v>0</v>
      </c>
      <c r="G738" s="19">
        <v>0</v>
      </c>
      <c r="H738" s="19">
        <v>287040.04999999993</v>
      </c>
      <c r="I738" s="19">
        <v>0</v>
      </c>
      <c r="J738" s="20">
        <v>0</v>
      </c>
      <c r="K738" s="19">
        <v>0</v>
      </c>
      <c r="L738" s="19">
        <v>0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0</v>
      </c>
      <c r="S738" s="19">
        <v>0</v>
      </c>
      <c r="T738" s="19">
        <v>0</v>
      </c>
    </row>
    <row r="739" spans="1:20" s="9" customFormat="1" ht="22.5" customHeight="1" x14ac:dyDescent="0.25">
      <c r="A739" s="45" t="s">
        <v>1250</v>
      </c>
      <c r="B739" s="45"/>
      <c r="C739" s="16">
        <f>SUM(C740:C741)</f>
        <v>5699028.9199999999</v>
      </c>
      <c r="D739" s="16">
        <f t="shared" ref="D739:T739" si="147">SUM(D740:D741)</f>
        <v>1328083.52</v>
      </c>
      <c r="E739" s="16">
        <f t="shared" si="147"/>
        <v>0</v>
      </c>
      <c r="F739" s="16">
        <f t="shared" si="147"/>
        <v>1328083.52</v>
      </c>
      <c r="G739" s="16">
        <f t="shared" si="147"/>
        <v>0</v>
      </c>
      <c r="H739" s="16">
        <f t="shared" si="147"/>
        <v>0</v>
      </c>
      <c r="I739" s="16">
        <f t="shared" si="147"/>
        <v>0</v>
      </c>
      <c r="J739" s="17">
        <f t="shared" si="147"/>
        <v>0</v>
      </c>
      <c r="K739" s="16">
        <f t="shared" si="147"/>
        <v>0</v>
      </c>
      <c r="L739" s="16">
        <f t="shared" si="147"/>
        <v>3763986</v>
      </c>
      <c r="M739" s="16">
        <f t="shared" si="147"/>
        <v>0</v>
      </c>
      <c r="N739" s="16">
        <f t="shared" si="147"/>
        <v>0</v>
      </c>
      <c r="O739" s="16">
        <f t="shared" si="147"/>
        <v>0</v>
      </c>
      <c r="P739" s="16">
        <f t="shared" si="147"/>
        <v>606959.4</v>
      </c>
      <c r="Q739" s="16">
        <f t="shared" si="147"/>
        <v>0</v>
      </c>
      <c r="R739" s="16">
        <f t="shared" si="147"/>
        <v>0</v>
      </c>
      <c r="S739" s="16">
        <f t="shared" si="147"/>
        <v>0</v>
      </c>
      <c r="T739" s="16">
        <f t="shared" si="147"/>
        <v>0</v>
      </c>
    </row>
    <row r="740" spans="1:20" ht="22.5" customHeight="1" x14ac:dyDescent="0.25">
      <c r="A740" s="35">
        <v>1</v>
      </c>
      <c r="B740" s="18" t="s">
        <v>1279</v>
      </c>
      <c r="C740" s="19">
        <f>D740+K740+L740+M740+N740+O740+P740+Q740+R740+S740+T740</f>
        <v>1571068.52</v>
      </c>
      <c r="D740" s="19">
        <f>SUM(E740:I740)</f>
        <v>1328083.52</v>
      </c>
      <c r="E740" s="19">
        <v>0</v>
      </c>
      <c r="F740" s="19">
        <v>1328083.52</v>
      </c>
      <c r="G740" s="19">
        <v>0</v>
      </c>
      <c r="H740" s="19">
        <v>0</v>
      </c>
      <c r="I740" s="19">
        <v>0</v>
      </c>
      <c r="J740" s="20">
        <v>0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242985</v>
      </c>
      <c r="Q740" s="19">
        <v>0</v>
      </c>
      <c r="R740" s="19">
        <v>0</v>
      </c>
      <c r="S740" s="19">
        <v>0</v>
      </c>
      <c r="T740" s="19">
        <v>0</v>
      </c>
    </row>
    <row r="741" spans="1:20" ht="22.5" customHeight="1" x14ac:dyDescent="0.25">
      <c r="A741" s="35">
        <v>2</v>
      </c>
      <c r="B741" s="18" t="s">
        <v>1280</v>
      </c>
      <c r="C741" s="19">
        <f>D741+K741+L741+M741+N741+O741+P741+Q741+R741+S741+T741</f>
        <v>4127960.4</v>
      </c>
      <c r="D741" s="19">
        <f>SUM(E741:I741)</f>
        <v>0</v>
      </c>
      <c r="E741" s="19">
        <v>0</v>
      </c>
      <c r="F741" s="19">
        <v>0</v>
      </c>
      <c r="G741" s="19">
        <v>0</v>
      </c>
      <c r="H741" s="19">
        <v>0</v>
      </c>
      <c r="I741" s="19">
        <v>0</v>
      </c>
      <c r="J741" s="20">
        <v>0</v>
      </c>
      <c r="K741" s="19">
        <v>0</v>
      </c>
      <c r="L741" s="19">
        <v>3763986</v>
      </c>
      <c r="M741" s="19">
        <v>0</v>
      </c>
      <c r="N741" s="19">
        <v>0</v>
      </c>
      <c r="O741" s="19">
        <v>0</v>
      </c>
      <c r="P741" s="19">
        <v>363974.40000000002</v>
      </c>
      <c r="Q741" s="19">
        <v>0</v>
      </c>
      <c r="R741" s="19">
        <v>0</v>
      </c>
      <c r="S741" s="19">
        <v>0</v>
      </c>
      <c r="T741" s="19">
        <v>0</v>
      </c>
    </row>
    <row r="742" spans="1:20" s="9" customFormat="1" ht="22.5" customHeight="1" x14ac:dyDescent="0.25">
      <c r="A742" s="45" t="s">
        <v>483</v>
      </c>
      <c r="B742" s="45"/>
      <c r="C742" s="16">
        <f>SUM(C743:C743)</f>
        <v>9709666.3039999977</v>
      </c>
      <c r="D742" s="16">
        <f t="shared" ref="D742:T742" si="148">SUM(D743:D743)</f>
        <v>5788181.3899999987</v>
      </c>
      <c r="E742" s="16">
        <f t="shared" si="148"/>
        <v>0</v>
      </c>
      <c r="F742" s="16">
        <f t="shared" si="148"/>
        <v>0</v>
      </c>
      <c r="G742" s="16">
        <f t="shared" si="148"/>
        <v>2722182.1179999993</v>
      </c>
      <c r="H742" s="16">
        <f t="shared" si="148"/>
        <v>1300733.8709999996</v>
      </c>
      <c r="I742" s="16">
        <f t="shared" si="148"/>
        <v>1765265.4009999996</v>
      </c>
      <c r="J742" s="17">
        <f t="shared" si="148"/>
        <v>0</v>
      </c>
      <c r="K742" s="16">
        <f t="shared" si="148"/>
        <v>0</v>
      </c>
      <c r="L742" s="16">
        <f t="shared" si="148"/>
        <v>0</v>
      </c>
      <c r="M742" s="16">
        <f t="shared" si="148"/>
        <v>0</v>
      </c>
      <c r="N742" s="16">
        <f t="shared" si="148"/>
        <v>3058659.7649999997</v>
      </c>
      <c r="O742" s="16">
        <f t="shared" si="148"/>
        <v>0</v>
      </c>
      <c r="P742" s="16">
        <f t="shared" si="148"/>
        <v>862825.14899999986</v>
      </c>
      <c r="Q742" s="16">
        <f t="shared" si="148"/>
        <v>0</v>
      </c>
      <c r="R742" s="16">
        <f t="shared" si="148"/>
        <v>0</v>
      </c>
      <c r="S742" s="16">
        <f t="shared" si="148"/>
        <v>0</v>
      </c>
      <c r="T742" s="16">
        <f t="shared" si="148"/>
        <v>0</v>
      </c>
    </row>
    <row r="743" spans="1:20" ht="22.5" customHeight="1" x14ac:dyDescent="0.25">
      <c r="A743" s="35">
        <v>1</v>
      </c>
      <c r="B743" s="18" t="s">
        <v>1157</v>
      </c>
      <c r="C743" s="19">
        <f>D743+K743+L743+M743+N743+O743+P743+Q743+R743+S743+T743</f>
        <v>9709666.3039999977</v>
      </c>
      <c r="D743" s="19">
        <f>SUM(E743:I743)</f>
        <v>5788181.3899999987</v>
      </c>
      <c r="E743" s="19">
        <v>0</v>
      </c>
      <c r="F743" s="19">
        <v>0</v>
      </c>
      <c r="G743" s="19">
        <v>2722182.1179999993</v>
      </c>
      <c r="H743" s="19">
        <v>1300733.8709999996</v>
      </c>
      <c r="I743" s="19">
        <v>1765265.4009999996</v>
      </c>
      <c r="J743" s="20">
        <v>0</v>
      </c>
      <c r="K743" s="19">
        <v>0</v>
      </c>
      <c r="L743" s="19">
        <v>0</v>
      </c>
      <c r="M743" s="19">
        <v>0</v>
      </c>
      <c r="N743" s="19">
        <v>3058659.7649999997</v>
      </c>
      <c r="O743" s="19">
        <v>0</v>
      </c>
      <c r="P743" s="19">
        <v>862825.14899999986</v>
      </c>
      <c r="Q743" s="19">
        <v>0</v>
      </c>
      <c r="R743" s="19">
        <v>0</v>
      </c>
      <c r="S743" s="19">
        <v>0</v>
      </c>
      <c r="T743" s="19">
        <v>0</v>
      </c>
    </row>
    <row r="744" spans="1:20" s="9" customFormat="1" ht="22.5" customHeight="1" x14ac:dyDescent="0.25">
      <c r="A744" s="45" t="s">
        <v>743</v>
      </c>
      <c r="B744" s="45"/>
      <c r="C744" s="16">
        <f>C745</f>
        <v>868253.61</v>
      </c>
      <c r="D744" s="16">
        <f t="shared" ref="D744:T744" si="149">D745</f>
        <v>868253.61</v>
      </c>
      <c r="E744" s="16">
        <f t="shared" si="149"/>
        <v>0</v>
      </c>
      <c r="F744" s="16">
        <f t="shared" si="149"/>
        <v>0</v>
      </c>
      <c r="G744" s="16">
        <f t="shared" si="149"/>
        <v>0</v>
      </c>
      <c r="H744" s="16">
        <f t="shared" si="149"/>
        <v>362698.29</v>
      </c>
      <c r="I744" s="16">
        <f t="shared" si="149"/>
        <v>505555.32</v>
      </c>
      <c r="J744" s="17">
        <f t="shared" si="149"/>
        <v>0</v>
      </c>
      <c r="K744" s="16">
        <f t="shared" si="149"/>
        <v>0</v>
      </c>
      <c r="L744" s="16">
        <f t="shared" si="149"/>
        <v>0</v>
      </c>
      <c r="M744" s="16">
        <f t="shared" si="149"/>
        <v>0</v>
      </c>
      <c r="N744" s="16">
        <f t="shared" si="149"/>
        <v>0</v>
      </c>
      <c r="O744" s="16">
        <f t="shared" si="149"/>
        <v>0</v>
      </c>
      <c r="P744" s="16">
        <f t="shared" si="149"/>
        <v>0</v>
      </c>
      <c r="Q744" s="16">
        <f t="shared" si="149"/>
        <v>0</v>
      </c>
      <c r="R744" s="16">
        <f t="shared" si="149"/>
        <v>0</v>
      </c>
      <c r="S744" s="16">
        <f t="shared" si="149"/>
        <v>0</v>
      </c>
      <c r="T744" s="16">
        <f t="shared" si="149"/>
        <v>0</v>
      </c>
    </row>
    <row r="745" spans="1:20" ht="24.75" customHeight="1" x14ac:dyDescent="0.25">
      <c r="A745" s="35">
        <v>1</v>
      </c>
      <c r="B745" s="18" t="s">
        <v>194</v>
      </c>
      <c r="C745" s="19">
        <f>D745+K745+L745+M745+N745+O745+P745+Q745+R745+S745+T745</f>
        <v>868253.61</v>
      </c>
      <c r="D745" s="19">
        <f>SUM(E745:I745)</f>
        <v>868253.61</v>
      </c>
      <c r="E745" s="19">
        <v>0</v>
      </c>
      <c r="F745" s="19">
        <v>0</v>
      </c>
      <c r="G745" s="19">
        <v>0</v>
      </c>
      <c r="H745" s="19">
        <v>362698.29</v>
      </c>
      <c r="I745" s="19">
        <v>505555.32</v>
      </c>
      <c r="J745" s="20">
        <v>0</v>
      </c>
      <c r="K745" s="19">
        <v>0</v>
      </c>
      <c r="L745" s="19">
        <v>0</v>
      </c>
      <c r="M745" s="19">
        <v>0</v>
      </c>
      <c r="N745" s="19">
        <v>0</v>
      </c>
      <c r="O745" s="19">
        <v>0</v>
      </c>
      <c r="P745" s="19">
        <v>0</v>
      </c>
      <c r="Q745" s="19">
        <v>0</v>
      </c>
      <c r="R745" s="19">
        <v>0</v>
      </c>
      <c r="S745" s="19">
        <v>0</v>
      </c>
      <c r="T745" s="19">
        <v>0</v>
      </c>
    </row>
    <row r="746" spans="1:20" s="9" customFormat="1" ht="27" customHeight="1" x14ac:dyDescent="0.25">
      <c r="A746" s="45" t="s">
        <v>1248</v>
      </c>
      <c r="B746" s="45"/>
      <c r="C746" s="16">
        <f>C747</f>
        <v>880680.59100000001</v>
      </c>
      <c r="D746" s="16">
        <f t="shared" ref="D746:T746" si="150">D747</f>
        <v>880680.59100000001</v>
      </c>
      <c r="E746" s="16">
        <f t="shared" si="150"/>
        <v>427190.337</v>
      </c>
      <c r="F746" s="16">
        <f t="shared" si="150"/>
        <v>0</v>
      </c>
      <c r="G746" s="16">
        <f t="shared" si="150"/>
        <v>0</v>
      </c>
      <c r="H746" s="16">
        <f t="shared" si="150"/>
        <v>0</v>
      </c>
      <c r="I746" s="16">
        <f t="shared" si="150"/>
        <v>453490.25400000002</v>
      </c>
      <c r="J746" s="17">
        <f t="shared" si="150"/>
        <v>0</v>
      </c>
      <c r="K746" s="16">
        <f t="shared" si="150"/>
        <v>0</v>
      </c>
      <c r="L746" s="16">
        <f t="shared" si="150"/>
        <v>0</v>
      </c>
      <c r="M746" s="16">
        <f t="shared" si="150"/>
        <v>0</v>
      </c>
      <c r="N746" s="16">
        <f t="shared" si="150"/>
        <v>0</v>
      </c>
      <c r="O746" s="16">
        <f t="shared" si="150"/>
        <v>0</v>
      </c>
      <c r="P746" s="16">
        <f t="shared" si="150"/>
        <v>0</v>
      </c>
      <c r="Q746" s="16">
        <f t="shared" si="150"/>
        <v>0</v>
      </c>
      <c r="R746" s="16">
        <f t="shared" si="150"/>
        <v>0</v>
      </c>
      <c r="S746" s="16">
        <f t="shared" si="150"/>
        <v>0</v>
      </c>
      <c r="T746" s="16">
        <f t="shared" si="150"/>
        <v>0</v>
      </c>
    </row>
    <row r="747" spans="1:20" ht="21.75" customHeight="1" x14ac:dyDescent="0.25">
      <c r="A747" s="35">
        <v>1</v>
      </c>
      <c r="B747" s="18" t="s">
        <v>223</v>
      </c>
      <c r="C747" s="19">
        <f>D747+K747+L747+M747+N747+O747+P747+Q747+R747+S747+T747</f>
        <v>880680.59100000001</v>
      </c>
      <c r="D747" s="19">
        <f>SUM(E747:I747)</f>
        <v>880680.59100000001</v>
      </c>
      <c r="E747" s="19">
        <v>427190.337</v>
      </c>
      <c r="F747" s="19">
        <v>0</v>
      </c>
      <c r="G747" s="19">
        <v>0</v>
      </c>
      <c r="H747" s="19">
        <v>0</v>
      </c>
      <c r="I747" s="19">
        <v>453490.25400000002</v>
      </c>
      <c r="J747" s="20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</row>
    <row r="748" spans="1:20" s="9" customFormat="1" ht="23.25" customHeight="1" x14ac:dyDescent="0.25">
      <c r="A748" s="45" t="s">
        <v>738</v>
      </c>
      <c r="B748" s="45"/>
      <c r="C748" s="16">
        <f>SUM(C749:C754)</f>
        <v>22130632.369999997</v>
      </c>
      <c r="D748" s="16">
        <f t="shared" ref="D748:T748" si="151">SUM(D749:D754)</f>
        <v>2989979.92</v>
      </c>
      <c r="E748" s="16">
        <f t="shared" si="151"/>
        <v>673800.76</v>
      </c>
      <c r="F748" s="16">
        <f t="shared" si="151"/>
        <v>2072408.2</v>
      </c>
      <c r="G748" s="16">
        <f t="shared" si="151"/>
        <v>0</v>
      </c>
      <c r="H748" s="16">
        <f t="shared" si="151"/>
        <v>243770.96</v>
      </c>
      <c r="I748" s="16">
        <f t="shared" si="151"/>
        <v>0</v>
      </c>
      <c r="J748" s="17">
        <f t="shared" si="151"/>
        <v>0</v>
      </c>
      <c r="K748" s="16">
        <f t="shared" si="151"/>
        <v>0</v>
      </c>
      <c r="L748" s="16">
        <f t="shared" si="151"/>
        <v>8922363.6000000015</v>
      </c>
      <c r="M748" s="16">
        <f t="shared" si="151"/>
        <v>215177.45</v>
      </c>
      <c r="N748" s="16">
        <f t="shared" si="151"/>
        <v>7194536.6600000001</v>
      </c>
      <c r="O748" s="16">
        <f t="shared" si="151"/>
        <v>1400000</v>
      </c>
      <c r="P748" s="16">
        <f t="shared" si="151"/>
        <v>1408574.7400000002</v>
      </c>
      <c r="Q748" s="16">
        <f t="shared" si="151"/>
        <v>0</v>
      </c>
      <c r="R748" s="16">
        <f t="shared" si="151"/>
        <v>0</v>
      </c>
      <c r="S748" s="16">
        <f t="shared" si="151"/>
        <v>0</v>
      </c>
      <c r="T748" s="16">
        <f t="shared" si="151"/>
        <v>0</v>
      </c>
    </row>
    <row r="749" spans="1:20" ht="22.5" customHeight="1" x14ac:dyDescent="0.25">
      <c r="A749" s="35">
        <v>1</v>
      </c>
      <c r="B749" s="18" t="s">
        <v>1162</v>
      </c>
      <c r="C749" s="19">
        <f t="shared" ref="C749:C754" si="152">D749+K749+L749+M749+N749+O749+P749+Q749+R749+S749+T749</f>
        <v>4806040.0199999996</v>
      </c>
      <c r="D749" s="19">
        <f t="shared" ref="D749:D754" si="153">SUM(E749:I749)</f>
        <v>563851.01</v>
      </c>
      <c r="E749" s="19">
        <v>320080.05</v>
      </c>
      <c r="F749" s="19">
        <v>0</v>
      </c>
      <c r="G749" s="19">
        <v>0</v>
      </c>
      <c r="H749" s="19">
        <v>243770.96</v>
      </c>
      <c r="I749" s="19">
        <v>0</v>
      </c>
      <c r="J749" s="20">
        <v>0</v>
      </c>
      <c r="K749" s="19">
        <v>0</v>
      </c>
      <c r="L749" s="19">
        <v>2020350.62</v>
      </c>
      <c r="M749" s="19">
        <v>0</v>
      </c>
      <c r="N749" s="19">
        <v>1882250.37</v>
      </c>
      <c r="O749" s="19">
        <v>200000</v>
      </c>
      <c r="P749" s="19">
        <v>139588.01999999999</v>
      </c>
      <c r="Q749" s="19">
        <v>0</v>
      </c>
      <c r="R749" s="19">
        <v>0</v>
      </c>
      <c r="S749" s="19">
        <v>0</v>
      </c>
      <c r="T749" s="19">
        <v>0</v>
      </c>
    </row>
    <row r="750" spans="1:20" ht="22.5" customHeight="1" x14ac:dyDescent="0.25">
      <c r="A750" s="35">
        <v>2</v>
      </c>
      <c r="B750" s="18" t="s">
        <v>560</v>
      </c>
      <c r="C750" s="19">
        <f t="shared" si="152"/>
        <v>2118844.5299999998</v>
      </c>
      <c r="D750" s="19">
        <f t="shared" si="153"/>
        <v>0</v>
      </c>
      <c r="E750" s="19">
        <v>0</v>
      </c>
      <c r="F750" s="19">
        <v>0</v>
      </c>
      <c r="G750" s="19">
        <v>0</v>
      </c>
      <c r="H750" s="19">
        <v>0</v>
      </c>
      <c r="I750" s="19">
        <v>0</v>
      </c>
      <c r="J750" s="20">
        <v>0</v>
      </c>
      <c r="K750" s="19">
        <v>0</v>
      </c>
      <c r="L750" s="19">
        <v>0</v>
      </c>
      <c r="M750" s="19">
        <v>0</v>
      </c>
      <c r="N750" s="19">
        <v>2118844.5299999998</v>
      </c>
      <c r="O750" s="19">
        <v>0</v>
      </c>
      <c r="P750" s="19">
        <v>0</v>
      </c>
      <c r="Q750" s="19">
        <v>0</v>
      </c>
      <c r="R750" s="19">
        <v>0</v>
      </c>
      <c r="S750" s="19">
        <v>0</v>
      </c>
      <c r="T750" s="19">
        <v>0</v>
      </c>
    </row>
    <row r="751" spans="1:20" ht="21" customHeight="1" x14ac:dyDescent="0.25">
      <c r="A751" s="35">
        <v>3</v>
      </c>
      <c r="B751" s="18" t="s">
        <v>1244</v>
      </c>
      <c r="C751" s="19">
        <f t="shared" si="152"/>
        <v>500000</v>
      </c>
      <c r="D751" s="19">
        <f t="shared" si="153"/>
        <v>0</v>
      </c>
      <c r="E751" s="19">
        <v>0</v>
      </c>
      <c r="F751" s="19">
        <v>0</v>
      </c>
      <c r="G751" s="19">
        <v>0</v>
      </c>
      <c r="H751" s="19">
        <v>0</v>
      </c>
      <c r="I751" s="19">
        <v>0</v>
      </c>
      <c r="J751" s="20">
        <v>0</v>
      </c>
      <c r="K751" s="19">
        <v>0</v>
      </c>
      <c r="L751" s="19">
        <v>0</v>
      </c>
      <c r="M751" s="19">
        <v>0</v>
      </c>
      <c r="N751" s="19">
        <v>0</v>
      </c>
      <c r="O751" s="19">
        <v>500000</v>
      </c>
      <c r="P751" s="19">
        <v>0</v>
      </c>
      <c r="Q751" s="19">
        <v>0</v>
      </c>
      <c r="R751" s="19">
        <v>0</v>
      </c>
      <c r="S751" s="19">
        <v>0</v>
      </c>
      <c r="T751" s="19">
        <v>0</v>
      </c>
    </row>
    <row r="752" spans="1:20" ht="21" customHeight="1" x14ac:dyDescent="0.25">
      <c r="A752" s="35">
        <v>4</v>
      </c>
      <c r="B752" s="18" t="s">
        <v>1245</v>
      </c>
      <c r="C752" s="19">
        <f t="shared" si="152"/>
        <v>6609117.2999999998</v>
      </c>
      <c r="D752" s="19">
        <f t="shared" si="153"/>
        <v>2072408.2</v>
      </c>
      <c r="E752" s="19">
        <v>0</v>
      </c>
      <c r="F752" s="19">
        <v>2072408.2</v>
      </c>
      <c r="G752" s="19">
        <v>0</v>
      </c>
      <c r="H752" s="19">
        <v>0</v>
      </c>
      <c r="I752" s="19">
        <v>0</v>
      </c>
      <c r="J752" s="20">
        <v>0</v>
      </c>
      <c r="K752" s="19">
        <v>0</v>
      </c>
      <c r="L752" s="19">
        <v>0</v>
      </c>
      <c r="M752" s="19">
        <v>215177.45</v>
      </c>
      <c r="N752" s="19">
        <v>3193441.76</v>
      </c>
      <c r="O752" s="19">
        <v>500000</v>
      </c>
      <c r="P752" s="19">
        <v>628089.89</v>
      </c>
      <c r="Q752" s="19">
        <v>0</v>
      </c>
      <c r="R752" s="19">
        <v>0</v>
      </c>
      <c r="S752" s="19">
        <v>0</v>
      </c>
      <c r="T752" s="19">
        <v>0</v>
      </c>
    </row>
    <row r="753" spans="1:20" ht="21" customHeight="1" x14ac:dyDescent="0.25">
      <c r="A753" s="35">
        <v>5</v>
      </c>
      <c r="B753" s="18" t="s">
        <v>1281</v>
      </c>
      <c r="C753" s="19">
        <f t="shared" si="152"/>
        <v>7388650.9800000004</v>
      </c>
      <c r="D753" s="19">
        <f t="shared" si="153"/>
        <v>0</v>
      </c>
      <c r="E753" s="19">
        <v>0</v>
      </c>
      <c r="F753" s="19">
        <v>0</v>
      </c>
      <c r="G753" s="19">
        <v>0</v>
      </c>
      <c r="H753" s="19">
        <v>0</v>
      </c>
      <c r="I753" s="19">
        <v>0</v>
      </c>
      <c r="J753" s="20">
        <v>0</v>
      </c>
      <c r="K753" s="19">
        <v>0</v>
      </c>
      <c r="L753" s="19">
        <v>6902012.9800000004</v>
      </c>
      <c r="M753" s="19">
        <v>0</v>
      </c>
      <c r="N753" s="19">
        <v>0</v>
      </c>
      <c r="O753" s="19">
        <v>0</v>
      </c>
      <c r="P753" s="19">
        <v>486638</v>
      </c>
      <c r="Q753" s="19">
        <v>0</v>
      </c>
      <c r="R753" s="19">
        <v>0</v>
      </c>
      <c r="S753" s="19">
        <v>0</v>
      </c>
      <c r="T753" s="19">
        <v>0</v>
      </c>
    </row>
    <row r="754" spans="1:20" ht="22.5" customHeight="1" x14ac:dyDescent="0.25">
      <c r="A754" s="35">
        <v>6</v>
      </c>
      <c r="B754" s="18" t="s">
        <v>1163</v>
      </c>
      <c r="C754" s="19">
        <f t="shared" si="152"/>
        <v>707979.53999999992</v>
      </c>
      <c r="D754" s="19">
        <f t="shared" si="153"/>
        <v>353720.71</v>
      </c>
      <c r="E754" s="19">
        <v>353720.71</v>
      </c>
      <c r="F754" s="19">
        <v>0</v>
      </c>
      <c r="G754" s="19">
        <v>0</v>
      </c>
      <c r="H754" s="19">
        <v>0</v>
      </c>
      <c r="I754" s="19">
        <v>0</v>
      </c>
      <c r="J754" s="20">
        <v>0</v>
      </c>
      <c r="K754" s="19">
        <v>0</v>
      </c>
      <c r="L754" s="19">
        <v>0</v>
      </c>
      <c r="M754" s="19">
        <v>0</v>
      </c>
      <c r="N754" s="19">
        <v>0</v>
      </c>
      <c r="O754" s="19">
        <v>200000</v>
      </c>
      <c r="P754" s="19">
        <v>154258.82999999999</v>
      </c>
      <c r="Q754" s="19">
        <v>0</v>
      </c>
      <c r="R754" s="19">
        <v>0</v>
      </c>
      <c r="S754" s="19">
        <v>0</v>
      </c>
      <c r="T754" s="19">
        <v>0</v>
      </c>
    </row>
    <row r="755" spans="1:20" s="9" customFormat="1" ht="22.5" customHeight="1" x14ac:dyDescent="0.25">
      <c r="A755" s="45" t="s">
        <v>704</v>
      </c>
      <c r="B755" s="45"/>
      <c r="C755" s="16">
        <f>C756</f>
        <v>349662.41</v>
      </c>
      <c r="D755" s="16">
        <f t="shared" ref="D755:T755" si="154">D756</f>
        <v>349662.41</v>
      </c>
      <c r="E755" s="16">
        <f t="shared" si="154"/>
        <v>0</v>
      </c>
      <c r="F755" s="16">
        <f t="shared" si="154"/>
        <v>0</v>
      </c>
      <c r="G755" s="16">
        <f t="shared" si="154"/>
        <v>0</v>
      </c>
      <c r="H755" s="16">
        <f t="shared" si="154"/>
        <v>349662.41</v>
      </c>
      <c r="I755" s="16">
        <f t="shared" si="154"/>
        <v>0</v>
      </c>
      <c r="J755" s="17">
        <f t="shared" si="154"/>
        <v>0</v>
      </c>
      <c r="K755" s="16">
        <f t="shared" si="154"/>
        <v>0</v>
      </c>
      <c r="L755" s="16">
        <f t="shared" si="154"/>
        <v>0</v>
      </c>
      <c r="M755" s="16">
        <f t="shared" si="154"/>
        <v>0</v>
      </c>
      <c r="N755" s="16">
        <f t="shared" si="154"/>
        <v>0</v>
      </c>
      <c r="O755" s="16">
        <f t="shared" si="154"/>
        <v>0</v>
      </c>
      <c r="P755" s="16">
        <f t="shared" si="154"/>
        <v>0</v>
      </c>
      <c r="Q755" s="16">
        <f t="shared" si="154"/>
        <v>0</v>
      </c>
      <c r="R755" s="16">
        <f t="shared" si="154"/>
        <v>0</v>
      </c>
      <c r="S755" s="16">
        <f t="shared" si="154"/>
        <v>0</v>
      </c>
      <c r="T755" s="16">
        <f t="shared" si="154"/>
        <v>0</v>
      </c>
    </row>
    <row r="756" spans="1:20" ht="22.5" customHeight="1" x14ac:dyDescent="0.25">
      <c r="A756" s="35">
        <v>1</v>
      </c>
      <c r="B756" s="18" t="s">
        <v>232</v>
      </c>
      <c r="C756" s="19">
        <f>D756+K756+L756+M756+N756+O756+P756+Q756+R756+S756+T756</f>
        <v>349662.41</v>
      </c>
      <c r="D756" s="19">
        <f>SUM(E756:I756)</f>
        <v>349662.41</v>
      </c>
      <c r="E756" s="19">
        <v>0</v>
      </c>
      <c r="F756" s="19">
        <v>0</v>
      </c>
      <c r="G756" s="19">
        <v>0</v>
      </c>
      <c r="H756" s="19">
        <v>349662.41</v>
      </c>
      <c r="I756" s="19">
        <v>0</v>
      </c>
      <c r="J756" s="20">
        <v>0</v>
      </c>
      <c r="K756" s="19">
        <v>0</v>
      </c>
      <c r="L756" s="19">
        <v>0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0</v>
      </c>
      <c r="S756" s="19">
        <v>0</v>
      </c>
      <c r="T756" s="19">
        <v>0</v>
      </c>
    </row>
    <row r="757" spans="1:20" s="9" customFormat="1" ht="24" customHeight="1" x14ac:dyDescent="0.25">
      <c r="A757" s="45" t="s">
        <v>1254</v>
      </c>
      <c r="B757" s="45"/>
      <c r="C757" s="16">
        <f>SUM(C758:C763)</f>
        <v>17244845.149999999</v>
      </c>
      <c r="D757" s="16">
        <f t="shared" ref="D757:T757" si="155">SUM(D758:D763)</f>
        <v>3548729.3499999996</v>
      </c>
      <c r="E757" s="16">
        <f t="shared" si="155"/>
        <v>940628.47999999998</v>
      </c>
      <c r="F757" s="16">
        <f t="shared" si="155"/>
        <v>1262527.53</v>
      </c>
      <c r="G757" s="16">
        <f t="shared" si="155"/>
        <v>0</v>
      </c>
      <c r="H757" s="16">
        <f t="shared" si="155"/>
        <v>347035.18</v>
      </c>
      <c r="I757" s="16">
        <f t="shared" si="155"/>
        <v>998538.15999999992</v>
      </c>
      <c r="J757" s="17">
        <f t="shared" si="155"/>
        <v>0</v>
      </c>
      <c r="K757" s="16">
        <f t="shared" si="155"/>
        <v>0</v>
      </c>
      <c r="L757" s="16">
        <f t="shared" si="155"/>
        <v>11667504.039999999</v>
      </c>
      <c r="M757" s="16">
        <f t="shared" si="155"/>
        <v>0</v>
      </c>
      <c r="N757" s="16">
        <f t="shared" si="155"/>
        <v>1234573.52</v>
      </c>
      <c r="O757" s="16">
        <f t="shared" si="155"/>
        <v>0</v>
      </c>
      <c r="P757" s="16">
        <f t="shared" si="155"/>
        <v>794038.24</v>
      </c>
      <c r="Q757" s="16">
        <f t="shared" si="155"/>
        <v>0</v>
      </c>
      <c r="R757" s="16">
        <f t="shared" si="155"/>
        <v>0</v>
      </c>
      <c r="S757" s="16">
        <f t="shared" si="155"/>
        <v>0</v>
      </c>
      <c r="T757" s="16">
        <f t="shared" si="155"/>
        <v>0</v>
      </c>
    </row>
    <row r="758" spans="1:20" ht="22.5" customHeight="1" x14ac:dyDescent="0.25">
      <c r="A758" s="35">
        <v>1</v>
      </c>
      <c r="B758" s="18" t="s">
        <v>257</v>
      </c>
      <c r="C758" s="19">
        <f t="shared" ref="C758:C763" si="156">D758+K758+L758+M758+N758+O758+P758+Q758+R758+S758+T758</f>
        <v>1234573.52</v>
      </c>
      <c r="D758" s="19">
        <f t="shared" ref="D758:D763" si="157">SUM(E758:I758)</f>
        <v>0</v>
      </c>
      <c r="E758" s="19">
        <v>0</v>
      </c>
      <c r="F758" s="19">
        <v>0</v>
      </c>
      <c r="G758" s="19">
        <v>0</v>
      </c>
      <c r="H758" s="19">
        <v>0</v>
      </c>
      <c r="I758" s="19">
        <v>0</v>
      </c>
      <c r="J758" s="20">
        <v>0</v>
      </c>
      <c r="K758" s="19">
        <v>0</v>
      </c>
      <c r="L758" s="19">
        <v>0</v>
      </c>
      <c r="M758" s="19">
        <v>0</v>
      </c>
      <c r="N758" s="19">
        <v>1234573.52</v>
      </c>
      <c r="O758" s="19">
        <v>0</v>
      </c>
      <c r="P758" s="19">
        <v>0</v>
      </c>
      <c r="Q758" s="19">
        <v>0</v>
      </c>
      <c r="R758" s="19">
        <v>0</v>
      </c>
      <c r="S758" s="19">
        <v>0</v>
      </c>
      <c r="T758" s="19">
        <v>0</v>
      </c>
    </row>
    <row r="759" spans="1:20" ht="20.25" customHeight="1" x14ac:dyDescent="0.25">
      <c r="A759" s="35">
        <v>2</v>
      </c>
      <c r="B759" s="18" t="s">
        <v>1282</v>
      </c>
      <c r="C759" s="19">
        <f t="shared" si="156"/>
        <v>6180543.21</v>
      </c>
      <c r="D759" s="19">
        <f t="shared" si="157"/>
        <v>0</v>
      </c>
      <c r="E759" s="19">
        <v>0</v>
      </c>
      <c r="F759" s="19">
        <v>0</v>
      </c>
      <c r="G759" s="19">
        <v>0</v>
      </c>
      <c r="H759" s="19">
        <v>0</v>
      </c>
      <c r="I759" s="19">
        <v>0</v>
      </c>
      <c r="J759" s="20">
        <v>0</v>
      </c>
      <c r="K759" s="19">
        <v>0</v>
      </c>
      <c r="L759" s="19">
        <v>5720725.4100000001</v>
      </c>
      <c r="M759" s="19">
        <v>0</v>
      </c>
      <c r="N759" s="19">
        <v>0</v>
      </c>
      <c r="O759" s="19">
        <v>0</v>
      </c>
      <c r="P759" s="19">
        <v>459817.8</v>
      </c>
      <c r="Q759" s="19">
        <v>0</v>
      </c>
      <c r="R759" s="19">
        <v>0</v>
      </c>
      <c r="S759" s="19">
        <v>0</v>
      </c>
      <c r="T759" s="19">
        <v>0</v>
      </c>
    </row>
    <row r="760" spans="1:20" ht="20.25" customHeight="1" x14ac:dyDescent="0.25">
      <c r="A760" s="35">
        <v>3</v>
      </c>
      <c r="B760" s="18" t="s">
        <v>254</v>
      </c>
      <c r="C760" s="19">
        <f t="shared" si="156"/>
        <v>2709314.28</v>
      </c>
      <c r="D760" s="19">
        <f t="shared" si="157"/>
        <v>0</v>
      </c>
      <c r="E760" s="19">
        <v>0</v>
      </c>
      <c r="F760" s="19">
        <v>0</v>
      </c>
      <c r="G760" s="19">
        <v>0</v>
      </c>
      <c r="H760" s="19">
        <v>0</v>
      </c>
      <c r="I760" s="19">
        <v>0</v>
      </c>
      <c r="J760" s="20">
        <v>0</v>
      </c>
      <c r="K760" s="19">
        <v>0</v>
      </c>
      <c r="L760" s="19">
        <v>2709314.28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0</v>
      </c>
    </row>
    <row r="761" spans="1:20" ht="20.25" customHeight="1" x14ac:dyDescent="0.25">
      <c r="A761" s="35">
        <v>4</v>
      </c>
      <c r="B761" s="18" t="s">
        <v>411</v>
      </c>
      <c r="C761" s="19">
        <f t="shared" si="156"/>
        <v>3237464.35</v>
      </c>
      <c r="D761" s="19">
        <f t="shared" si="157"/>
        <v>0</v>
      </c>
      <c r="E761" s="19">
        <v>0</v>
      </c>
      <c r="F761" s="19">
        <v>0</v>
      </c>
      <c r="G761" s="19">
        <v>0</v>
      </c>
      <c r="H761" s="19">
        <v>0</v>
      </c>
      <c r="I761" s="19">
        <v>0</v>
      </c>
      <c r="J761" s="20">
        <v>0</v>
      </c>
      <c r="K761" s="19">
        <v>0</v>
      </c>
      <c r="L761" s="19">
        <v>3237464.35</v>
      </c>
      <c r="M761" s="19">
        <v>0</v>
      </c>
      <c r="N761" s="19">
        <v>0</v>
      </c>
      <c r="O761" s="19">
        <v>0</v>
      </c>
      <c r="P761" s="19">
        <v>0</v>
      </c>
      <c r="Q761" s="19">
        <v>0</v>
      </c>
      <c r="R761" s="19">
        <v>0</v>
      </c>
      <c r="S761" s="19">
        <v>0</v>
      </c>
      <c r="T761" s="19">
        <v>0</v>
      </c>
    </row>
    <row r="762" spans="1:20" ht="22.5" customHeight="1" x14ac:dyDescent="0.25">
      <c r="A762" s="35">
        <v>5</v>
      </c>
      <c r="B762" s="18" t="s">
        <v>1283</v>
      </c>
      <c r="C762" s="19">
        <f t="shared" si="156"/>
        <v>2883175.78</v>
      </c>
      <c r="D762" s="19">
        <f t="shared" si="157"/>
        <v>2548955.34</v>
      </c>
      <c r="E762" s="19">
        <v>455669.69</v>
      </c>
      <c r="F762" s="19">
        <v>1262527.53</v>
      </c>
      <c r="G762" s="19">
        <v>0</v>
      </c>
      <c r="H762" s="19">
        <v>347035.18</v>
      </c>
      <c r="I762" s="19">
        <v>483722.94</v>
      </c>
      <c r="J762" s="20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334220.44</v>
      </c>
      <c r="Q762" s="19">
        <v>0</v>
      </c>
      <c r="R762" s="19">
        <v>0</v>
      </c>
      <c r="S762" s="19">
        <v>0</v>
      </c>
      <c r="T762" s="19">
        <v>0</v>
      </c>
    </row>
    <row r="763" spans="1:20" ht="18.75" customHeight="1" x14ac:dyDescent="0.25">
      <c r="A763" s="35">
        <v>6</v>
      </c>
      <c r="B763" s="18" t="s">
        <v>389</v>
      </c>
      <c r="C763" s="19">
        <f t="shared" si="156"/>
        <v>999774.01</v>
      </c>
      <c r="D763" s="19">
        <f t="shared" si="157"/>
        <v>999774.01</v>
      </c>
      <c r="E763" s="19">
        <v>484958.79</v>
      </c>
      <c r="F763" s="19">
        <v>0</v>
      </c>
      <c r="G763" s="19">
        <v>0</v>
      </c>
      <c r="H763" s="19">
        <v>0</v>
      </c>
      <c r="I763" s="19">
        <v>514815.22</v>
      </c>
      <c r="J763" s="20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</row>
    <row r="764" spans="1:20" s="9" customFormat="1" ht="22.5" customHeight="1" x14ac:dyDescent="0.25">
      <c r="A764" s="45" t="s">
        <v>395</v>
      </c>
      <c r="B764" s="45"/>
      <c r="C764" s="16">
        <f>SUM(C765:C767)</f>
        <v>10303114.406400001</v>
      </c>
      <c r="D764" s="16">
        <f t="shared" ref="D764:T764" si="158">SUM(D765:D767)</f>
        <v>5702742.4463999998</v>
      </c>
      <c r="E764" s="16">
        <f t="shared" si="158"/>
        <v>0</v>
      </c>
      <c r="F764" s="16">
        <f t="shared" si="158"/>
        <v>725055.9</v>
      </c>
      <c r="G764" s="16">
        <f t="shared" si="158"/>
        <v>2265277.4560000002</v>
      </c>
      <c r="H764" s="16">
        <f t="shared" si="158"/>
        <v>1147618.4846999999</v>
      </c>
      <c r="I764" s="16">
        <f t="shared" si="158"/>
        <v>1564790.6057000002</v>
      </c>
      <c r="J764" s="17">
        <f t="shared" si="158"/>
        <v>0</v>
      </c>
      <c r="K764" s="16">
        <f t="shared" si="158"/>
        <v>0</v>
      </c>
      <c r="L764" s="16">
        <f t="shared" si="158"/>
        <v>1651767.5250000001</v>
      </c>
      <c r="M764" s="16">
        <f t="shared" si="158"/>
        <v>595620.56000000006</v>
      </c>
      <c r="N764" s="16">
        <f t="shared" si="158"/>
        <v>1538861.625</v>
      </c>
      <c r="O764" s="16">
        <f t="shared" si="158"/>
        <v>700000</v>
      </c>
      <c r="P764" s="16">
        <f t="shared" si="158"/>
        <v>114122.25</v>
      </c>
      <c r="Q764" s="16">
        <f t="shared" si="158"/>
        <v>0</v>
      </c>
      <c r="R764" s="16">
        <f t="shared" si="158"/>
        <v>0</v>
      </c>
      <c r="S764" s="16">
        <f t="shared" si="158"/>
        <v>0</v>
      </c>
      <c r="T764" s="16">
        <f t="shared" si="158"/>
        <v>0</v>
      </c>
    </row>
    <row r="765" spans="1:20" ht="22.5" customHeight="1" x14ac:dyDescent="0.25">
      <c r="A765" s="35">
        <v>1</v>
      </c>
      <c r="B765" s="18" t="s">
        <v>215</v>
      </c>
      <c r="C765" s="19">
        <f>D765+K765+L765+M765+N765+O765+P765+Q765+R765+S765+T765</f>
        <v>2449900.9560000002</v>
      </c>
      <c r="D765" s="19">
        <f>SUM(E765:I765)</f>
        <v>1949900.956</v>
      </c>
      <c r="E765" s="19">
        <v>0</v>
      </c>
      <c r="F765" s="19">
        <v>0</v>
      </c>
      <c r="G765" s="19">
        <v>1949900.956</v>
      </c>
      <c r="H765" s="19">
        <v>0</v>
      </c>
      <c r="I765" s="19">
        <v>0</v>
      </c>
      <c r="J765" s="20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500000</v>
      </c>
      <c r="P765" s="19">
        <v>0</v>
      </c>
      <c r="Q765" s="19">
        <v>0</v>
      </c>
      <c r="R765" s="19">
        <v>0</v>
      </c>
      <c r="S765" s="19">
        <v>0</v>
      </c>
      <c r="T765" s="19">
        <v>0</v>
      </c>
    </row>
    <row r="766" spans="1:20" ht="22.5" customHeight="1" x14ac:dyDescent="0.25">
      <c r="A766" s="35">
        <v>2</v>
      </c>
      <c r="B766" s="18" t="s">
        <v>233</v>
      </c>
      <c r="C766" s="19">
        <f>D766+K766+L766+M766+N766+O766+P766+Q766+R766+S766+T766</f>
        <v>2830934.2504000003</v>
      </c>
      <c r="D766" s="19">
        <f>SUM(E766:I766)</f>
        <v>2235313.6904000002</v>
      </c>
      <c r="E766" s="19">
        <v>0</v>
      </c>
      <c r="F766" s="19">
        <v>0</v>
      </c>
      <c r="G766" s="19">
        <v>0</v>
      </c>
      <c r="H766" s="19">
        <v>948319.93469999998</v>
      </c>
      <c r="I766" s="19">
        <v>1286993.7557000001</v>
      </c>
      <c r="J766" s="20">
        <v>0</v>
      </c>
      <c r="K766" s="19">
        <v>0</v>
      </c>
      <c r="L766" s="19">
        <v>0</v>
      </c>
      <c r="M766" s="19">
        <v>595620.56000000006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  <c r="S766" s="19">
        <v>0</v>
      </c>
      <c r="T766" s="19">
        <v>0</v>
      </c>
    </row>
    <row r="767" spans="1:20" ht="22.5" customHeight="1" x14ac:dyDescent="0.25">
      <c r="A767" s="35">
        <v>3</v>
      </c>
      <c r="B767" s="18" t="s">
        <v>1168</v>
      </c>
      <c r="C767" s="19">
        <f>D767+K767+L767+M767+N767+O767+P767+Q767+R767+S767+T767</f>
        <v>5022279.2</v>
      </c>
      <c r="D767" s="19">
        <f>SUM(E767:I767)</f>
        <v>1517527.7999999998</v>
      </c>
      <c r="E767" s="19">
        <v>0</v>
      </c>
      <c r="F767" s="19">
        <v>725055.9</v>
      </c>
      <c r="G767" s="19">
        <v>315376.5</v>
      </c>
      <c r="H767" s="19">
        <v>199298.55</v>
      </c>
      <c r="I767" s="19">
        <v>277796.84999999998</v>
      </c>
      <c r="J767" s="20">
        <v>0</v>
      </c>
      <c r="K767" s="19">
        <v>0</v>
      </c>
      <c r="L767" s="19">
        <v>1651767.5250000001</v>
      </c>
      <c r="M767" s="19">
        <v>0</v>
      </c>
      <c r="N767" s="19">
        <v>1538861.625</v>
      </c>
      <c r="O767" s="19">
        <v>200000</v>
      </c>
      <c r="P767" s="19">
        <v>114122.25</v>
      </c>
      <c r="Q767" s="19">
        <v>0</v>
      </c>
      <c r="R767" s="19">
        <v>0</v>
      </c>
      <c r="S767" s="19">
        <v>0</v>
      </c>
      <c r="T767" s="19">
        <v>0</v>
      </c>
    </row>
    <row r="768" spans="1:20" s="9" customFormat="1" ht="20.25" customHeight="1" x14ac:dyDescent="0.25">
      <c r="A768" s="45" t="s">
        <v>593</v>
      </c>
      <c r="B768" s="45"/>
      <c r="C768" s="16">
        <f>C769</f>
        <v>2690042.4899999998</v>
      </c>
      <c r="D768" s="16">
        <f t="shared" ref="D768:T768" si="159">D769</f>
        <v>0</v>
      </c>
      <c r="E768" s="16">
        <f t="shared" si="159"/>
        <v>0</v>
      </c>
      <c r="F768" s="16">
        <f t="shared" si="159"/>
        <v>0</v>
      </c>
      <c r="G768" s="16">
        <f t="shared" si="159"/>
        <v>0</v>
      </c>
      <c r="H768" s="16">
        <f t="shared" si="159"/>
        <v>0</v>
      </c>
      <c r="I768" s="16">
        <f t="shared" si="159"/>
        <v>0</v>
      </c>
      <c r="J768" s="17">
        <f t="shared" si="159"/>
        <v>0</v>
      </c>
      <c r="K768" s="16">
        <f t="shared" si="159"/>
        <v>0</v>
      </c>
      <c r="L768" s="16">
        <f t="shared" si="159"/>
        <v>2489909.69</v>
      </c>
      <c r="M768" s="16">
        <f t="shared" si="159"/>
        <v>0</v>
      </c>
      <c r="N768" s="16">
        <f t="shared" si="159"/>
        <v>0</v>
      </c>
      <c r="O768" s="16">
        <f t="shared" si="159"/>
        <v>200132.8</v>
      </c>
      <c r="P768" s="16">
        <f t="shared" si="159"/>
        <v>0</v>
      </c>
      <c r="Q768" s="16">
        <f t="shared" si="159"/>
        <v>0</v>
      </c>
      <c r="R768" s="16">
        <f t="shared" si="159"/>
        <v>0</v>
      </c>
      <c r="S768" s="16">
        <f t="shared" si="159"/>
        <v>0</v>
      </c>
      <c r="T768" s="16">
        <f t="shared" si="159"/>
        <v>0</v>
      </c>
    </row>
    <row r="769" spans="1:20" ht="22.5" customHeight="1" x14ac:dyDescent="0.25">
      <c r="A769" s="35">
        <v>1</v>
      </c>
      <c r="B769" s="18" t="s">
        <v>1284</v>
      </c>
      <c r="C769" s="19">
        <f>D769+K769+L769+M769+N769+O769+P769+Q769+R769+S769+T769</f>
        <v>2690042.4899999998</v>
      </c>
      <c r="D769" s="19">
        <f>SUM(E769:I769)</f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20">
        <v>0</v>
      </c>
      <c r="K769" s="19">
        <v>0</v>
      </c>
      <c r="L769" s="19">
        <v>2489909.69</v>
      </c>
      <c r="M769" s="19">
        <v>0</v>
      </c>
      <c r="N769" s="19">
        <v>0</v>
      </c>
      <c r="O769" s="19">
        <v>200132.8</v>
      </c>
      <c r="P769" s="19">
        <v>0</v>
      </c>
      <c r="Q769" s="19">
        <v>0</v>
      </c>
      <c r="R769" s="19">
        <v>0</v>
      </c>
      <c r="S769" s="19">
        <v>0</v>
      </c>
      <c r="T769" s="19">
        <v>0</v>
      </c>
    </row>
    <row r="770" spans="1:20" s="9" customFormat="1" ht="22.5" customHeight="1" x14ac:dyDescent="0.25">
      <c r="A770" s="45" t="s">
        <v>73</v>
      </c>
      <c r="B770" s="45"/>
      <c r="C770" s="16">
        <f>C771</f>
        <v>6053002.9601999996</v>
      </c>
      <c r="D770" s="16">
        <f t="shared" ref="D770:T770" si="160">D771</f>
        <v>3715464.1001999993</v>
      </c>
      <c r="E770" s="16">
        <f t="shared" si="160"/>
        <v>595683</v>
      </c>
      <c r="F770" s="16">
        <f t="shared" si="160"/>
        <v>0</v>
      </c>
      <c r="G770" s="16">
        <f t="shared" si="160"/>
        <v>1229272.9724999999</v>
      </c>
      <c r="H770" s="16">
        <f t="shared" si="160"/>
        <v>1890508.1276999996</v>
      </c>
      <c r="I770" s="16">
        <f t="shared" si="160"/>
        <v>0</v>
      </c>
      <c r="J770" s="17">
        <f t="shared" si="160"/>
        <v>0</v>
      </c>
      <c r="K770" s="16">
        <f t="shared" si="160"/>
        <v>0</v>
      </c>
      <c r="L770" s="16">
        <f t="shared" si="160"/>
        <v>0</v>
      </c>
      <c r="M770" s="16">
        <f t="shared" si="160"/>
        <v>0</v>
      </c>
      <c r="N770" s="16">
        <f t="shared" si="160"/>
        <v>2182242.8250000002</v>
      </c>
      <c r="O770" s="16">
        <f t="shared" si="160"/>
        <v>0</v>
      </c>
      <c r="P770" s="16">
        <f t="shared" si="160"/>
        <v>155296.035</v>
      </c>
      <c r="Q770" s="16">
        <f t="shared" si="160"/>
        <v>0</v>
      </c>
      <c r="R770" s="16">
        <f t="shared" si="160"/>
        <v>0</v>
      </c>
      <c r="S770" s="16">
        <f t="shared" si="160"/>
        <v>0</v>
      </c>
      <c r="T770" s="16">
        <f t="shared" si="160"/>
        <v>0</v>
      </c>
    </row>
    <row r="771" spans="1:20" s="9" customFormat="1" ht="22.5" customHeight="1" x14ac:dyDescent="0.25">
      <c r="A771" s="45" t="s">
        <v>383</v>
      </c>
      <c r="B771" s="45"/>
      <c r="C771" s="16">
        <f>SUM(C772:C774)</f>
        <v>6053002.9601999996</v>
      </c>
      <c r="D771" s="16">
        <f t="shared" ref="D771:T771" si="161">SUM(D772:D774)</f>
        <v>3715464.1001999993</v>
      </c>
      <c r="E771" s="16">
        <f t="shared" si="161"/>
        <v>595683</v>
      </c>
      <c r="F771" s="16">
        <f t="shared" si="161"/>
        <v>0</v>
      </c>
      <c r="G771" s="16">
        <f t="shared" si="161"/>
        <v>1229272.9724999999</v>
      </c>
      <c r="H771" s="16">
        <f t="shared" si="161"/>
        <v>1890508.1276999996</v>
      </c>
      <c r="I771" s="16">
        <f t="shared" si="161"/>
        <v>0</v>
      </c>
      <c r="J771" s="17">
        <f t="shared" si="161"/>
        <v>0</v>
      </c>
      <c r="K771" s="16">
        <f t="shared" si="161"/>
        <v>0</v>
      </c>
      <c r="L771" s="16">
        <f t="shared" si="161"/>
        <v>0</v>
      </c>
      <c r="M771" s="16">
        <f t="shared" si="161"/>
        <v>0</v>
      </c>
      <c r="N771" s="16">
        <f t="shared" si="161"/>
        <v>2182242.8250000002</v>
      </c>
      <c r="O771" s="16">
        <f t="shared" si="161"/>
        <v>0</v>
      </c>
      <c r="P771" s="16">
        <f t="shared" si="161"/>
        <v>155296.035</v>
      </c>
      <c r="Q771" s="16">
        <f t="shared" si="161"/>
        <v>0</v>
      </c>
      <c r="R771" s="16">
        <f t="shared" si="161"/>
        <v>0</v>
      </c>
      <c r="S771" s="16">
        <f t="shared" si="161"/>
        <v>0</v>
      </c>
      <c r="T771" s="16">
        <f t="shared" si="161"/>
        <v>0</v>
      </c>
    </row>
    <row r="772" spans="1:20" ht="22.5" customHeight="1" x14ac:dyDescent="0.25">
      <c r="A772" s="35">
        <v>1</v>
      </c>
      <c r="B772" s="18" t="s">
        <v>1151</v>
      </c>
      <c r="C772" s="19">
        <f>D772+K772+L772+M772+N772+O772+P772+Q772+R772+S772+T772</f>
        <v>3167335.1250000005</v>
      </c>
      <c r="D772" s="19">
        <f>SUM(E772:I772)</f>
        <v>829796.26500000001</v>
      </c>
      <c r="E772" s="19">
        <v>595683</v>
      </c>
      <c r="F772" s="19">
        <v>0</v>
      </c>
      <c r="G772" s="19">
        <v>0</v>
      </c>
      <c r="H772" s="19">
        <v>234113.26499999998</v>
      </c>
      <c r="I772" s="19">
        <v>0</v>
      </c>
      <c r="J772" s="20">
        <v>0</v>
      </c>
      <c r="K772" s="19">
        <v>0</v>
      </c>
      <c r="L772" s="19">
        <v>0</v>
      </c>
      <c r="M772" s="19">
        <v>0</v>
      </c>
      <c r="N772" s="19">
        <v>2182242.8250000002</v>
      </c>
      <c r="O772" s="19">
        <v>0</v>
      </c>
      <c r="P772" s="19">
        <v>155296.035</v>
      </c>
      <c r="Q772" s="19">
        <v>0</v>
      </c>
      <c r="R772" s="19">
        <v>0</v>
      </c>
      <c r="S772" s="19">
        <v>0</v>
      </c>
      <c r="T772" s="19">
        <v>0</v>
      </c>
    </row>
    <row r="773" spans="1:20" ht="22.5" customHeight="1" x14ac:dyDescent="0.25">
      <c r="A773" s="35">
        <v>2</v>
      </c>
      <c r="B773" s="18" t="s">
        <v>666</v>
      </c>
      <c r="C773" s="19">
        <f>D773+K773+L773+M773+N773+O773+P773+Q773+R773+S773+T773</f>
        <v>1229272.9724999999</v>
      </c>
      <c r="D773" s="19">
        <f>SUM(E773:I773)</f>
        <v>1229272.9724999999</v>
      </c>
      <c r="E773" s="19">
        <v>0</v>
      </c>
      <c r="F773" s="19">
        <v>0</v>
      </c>
      <c r="G773" s="19">
        <v>1229272.9724999999</v>
      </c>
      <c r="H773" s="19">
        <v>0</v>
      </c>
      <c r="I773" s="19">
        <v>0</v>
      </c>
      <c r="J773" s="20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  <c r="S773" s="19">
        <v>0</v>
      </c>
      <c r="T773" s="19">
        <v>0</v>
      </c>
    </row>
    <row r="774" spans="1:20" ht="23.25" customHeight="1" x14ac:dyDescent="0.25">
      <c r="A774" s="35">
        <v>3</v>
      </c>
      <c r="B774" s="18" t="s">
        <v>703</v>
      </c>
      <c r="C774" s="19">
        <f>D774+K774+L774+M774+N774+O774+P774+Q774+R774+S774+T774</f>
        <v>1656394.8626999997</v>
      </c>
      <c r="D774" s="19">
        <f>SUM(E774:I774)</f>
        <v>1656394.8626999997</v>
      </c>
      <c r="E774" s="19">
        <v>0</v>
      </c>
      <c r="F774" s="19">
        <v>0</v>
      </c>
      <c r="G774" s="19">
        <v>0</v>
      </c>
      <c r="H774" s="19">
        <v>1656394.8626999997</v>
      </c>
      <c r="I774" s="19">
        <v>0</v>
      </c>
      <c r="J774" s="20">
        <v>0</v>
      </c>
      <c r="K774" s="19">
        <v>0</v>
      </c>
      <c r="L774" s="1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0</v>
      </c>
      <c r="S774" s="19">
        <v>0</v>
      </c>
      <c r="T774" s="19">
        <v>0</v>
      </c>
    </row>
    <row r="775" spans="1:20" s="9" customFormat="1" ht="22.5" customHeight="1" x14ac:dyDescent="0.25">
      <c r="A775" s="45" t="s">
        <v>163</v>
      </c>
      <c r="B775" s="45"/>
      <c r="C775" s="16">
        <f>C776+C783</f>
        <v>52324458.800100006</v>
      </c>
      <c r="D775" s="16">
        <f t="shared" ref="D775:T775" si="162">D776+D783</f>
        <v>12034946.7136</v>
      </c>
      <c r="E775" s="16">
        <f t="shared" si="162"/>
        <v>419751.20800000004</v>
      </c>
      <c r="F775" s="16">
        <f t="shared" si="162"/>
        <v>4773147.8720000004</v>
      </c>
      <c r="G775" s="16">
        <f t="shared" si="162"/>
        <v>2076169.12</v>
      </c>
      <c r="H775" s="16">
        <f t="shared" si="162"/>
        <v>3497447.6135999998</v>
      </c>
      <c r="I775" s="16">
        <f t="shared" si="162"/>
        <v>1268430.8999999999</v>
      </c>
      <c r="J775" s="17">
        <f t="shared" si="162"/>
        <v>0</v>
      </c>
      <c r="K775" s="16">
        <f t="shared" si="162"/>
        <v>0</v>
      </c>
      <c r="L775" s="16">
        <f t="shared" si="162"/>
        <v>3736526.6880000005</v>
      </c>
      <c r="M775" s="16">
        <f t="shared" si="162"/>
        <v>0</v>
      </c>
      <c r="N775" s="16">
        <f t="shared" si="162"/>
        <v>35257055.396499999</v>
      </c>
      <c r="O775" s="16">
        <f t="shared" si="162"/>
        <v>400000</v>
      </c>
      <c r="P775" s="16">
        <f t="shared" si="162"/>
        <v>895930.00200000009</v>
      </c>
      <c r="Q775" s="16">
        <f t="shared" si="162"/>
        <v>0</v>
      </c>
      <c r="R775" s="16">
        <f t="shared" si="162"/>
        <v>0</v>
      </c>
      <c r="S775" s="16">
        <f t="shared" si="162"/>
        <v>0</v>
      </c>
      <c r="T775" s="16">
        <f t="shared" si="162"/>
        <v>0</v>
      </c>
    </row>
    <row r="776" spans="1:20" s="9" customFormat="1" ht="22.5" customHeight="1" x14ac:dyDescent="0.25">
      <c r="A776" s="45" t="s">
        <v>165</v>
      </c>
      <c r="B776" s="45"/>
      <c r="C776" s="16">
        <f>SUM(C777:C782)</f>
        <v>34771399.798100002</v>
      </c>
      <c r="D776" s="16">
        <f t="shared" ref="D776:T776" si="163">SUM(D777:D782)</f>
        <v>1128002.4395999999</v>
      </c>
      <c r="E776" s="16">
        <f t="shared" si="163"/>
        <v>0</v>
      </c>
      <c r="F776" s="16">
        <f t="shared" si="163"/>
        <v>0</v>
      </c>
      <c r="G776" s="16">
        <f t="shared" si="163"/>
        <v>0</v>
      </c>
      <c r="H776" s="16">
        <f t="shared" si="163"/>
        <v>933579.58759999997</v>
      </c>
      <c r="I776" s="16">
        <f t="shared" si="163"/>
        <v>194422.85199999998</v>
      </c>
      <c r="J776" s="17">
        <f t="shared" si="163"/>
        <v>0</v>
      </c>
      <c r="K776" s="16">
        <f t="shared" si="163"/>
        <v>0</v>
      </c>
      <c r="L776" s="16">
        <f t="shared" si="163"/>
        <v>0</v>
      </c>
      <c r="M776" s="16">
        <f t="shared" si="163"/>
        <v>0</v>
      </c>
      <c r="N776" s="16">
        <f t="shared" si="163"/>
        <v>32788682.636500001</v>
      </c>
      <c r="O776" s="16">
        <f t="shared" si="163"/>
        <v>400000</v>
      </c>
      <c r="P776" s="16">
        <f t="shared" si="163"/>
        <v>454714.72200000007</v>
      </c>
      <c r="Q776" s="16">
        <f t="shared" si="163"/>
        <v>0</v>
      </c>
      <c r="R776" s="16">
        <f t="shared" si="163"/>
        <v>0</v>
      </c>
      <c r="S776" s="16">
        <f t="shared" si="163"/>
        <v>0</v>
      </c>
      <c r="T776" s="16">
        <f t="shared" si="163"/>
        <v>0</v>
      </c>
    </row>
    <row r="777" spans="1:20" ht="22.5" customHeight="1" x14ac:dyDescent="0.25">
      <c r="A777" s="35">
        <v>1</v>
      </c>
      <c r="B777" s="18" t="s">
        <v>166</v>
      </c>
      <c r="C777" s="19">
        <f t="shared" ref="C777:C782" si="164">D777+K777+L777+M777+N777+O777+P777+Q777+R777+S777+T777</f>
        <v>18068624.8365</v>
      </c>
      <c r="D777" s="19">
        <f t="shared" ref="D777:D782" si="165">SUM(E777:I777)</f>
        <v>0</v>
      </c>
      <c r="E777" s="19">
        <v>0</v>
      </c>
      <c r="F777" s="19">
        <v>0</v>
      </c>
      <c r="G777" s="19">
        <v>0</v>
      </c>
      <c r="H777" s="19">
        <v>0</v>
      </c>
      <c r="I777" s="19">
        <v>0</v>
      </c>
      <c r="J777" s="20">
        <v>0</v>
      </c>
      <c r="K777" s="19">
        <v>0</v>
      </c>
      <c r="L777" s="19">
        <v>0</v>
      </c>
      <c r="M777" s="19">
        <v>0</v>
      </c>
      <c r="N777" s="19">
        <v>18068624.8365</v>
      </c>
      <c r="O777" s="19">
        <v>0</v>
      </c>
      <c r="P777" s="19">
        <v>0</v>
      </c>
      <c r="Q777" s="19">
        <v>0</v>
      </c>
      <c r="R777" s="19">
        <v>0</v>
      </c>
      <c r="S777" s="19">
        <v>0</v>
      </c>
      <c r="T777" s="19">
        <v>0</v>
      </c>
    </row>
    <row r="778" spans="1:20" ht="22.5" customHeight="1" x14ac:dyDescent="0.25">
      <c r="A778" s="35">
        <v>2</v>
      </c>
      <c r="B778" s="18" t="s">
        <v>1153</v>
      </c>
      <c r="C778" s="19">
        <f t="shared" si="164"/>
        <v>948346.36800000002</v>
      </c>
      <c r="D778" s="19">
        <f t="shared" si="165"/>
        <v>475859.75800000003</v>
      </c>
      <c r="E778" s="19">
        <v>0</v>
      </c>
      <c r="F778" s="19">
        <v>0</v>
      </c>
      <c r="G778" s="19">
        <v>0</v>
      </c>
      <c r="H778" s="19">
        <v>475859.75800000003</v>
      </c>
      <c r="I778" s="19">
        <v>0</v>
      </c>
      <c r="J778" s="20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200000</v>
      </c>
      <c r="P778" s="19">
        <v>272486.61000000004</v>
      </c>
      <c r="Q778" s="19">
        <v>0</v>
      </c>
      <c r="R778" s="19">
        <v>0</v>
      </c>
      <c r="S778" s="19">
        <v>0</v>
      </c>
      <c r="T778" s="19">
        <v>0</v>
      </c>
    </row>
    <row r="779" spans="1:20" ht="22.5" customHeight="1" x14ac:dyDescent="0.25">
      <c r="A779" s="35">
        <v>3</v>
      </c>
      <c r="B779" s="18" t="s">
        <v>168</v>
      </c>
      <c r="C779" s="19">
        <f t="shared" si="164"/>
        <v>7331731.2999999998</v>
      </c>
      <c r="D779" s="19">
        <f t="shared" si="165"/>
        <v>0</v>
      </c>
      <c r="E779" s="19">
        <v>0</v>
      </c>
      <c r="F779" s="19">
        <v>0</v>
      </c>
      <c r="G779" s="19">
        <v>0</v>
      </c>
      <c r="H779" s="19">
        <v>0</v>
      </c>
      <c r="I779" s="19">
        <v>0</v>
      </c>
      <c r="J779" s="20">
        <v>0</v>
      </c>
      <c r="K779" s="19">
        <v>0</v>
      </c>
      <c r="L779" s="19">
        <v>0</v>
      </c>
      <c r="M779" s="19">
        <v>0</v>
      </c>
      <c r="N779" s="19">
        <v>7331731.2999999998</v>
      </c>
      <c r="O779" s="19">
        <v>0</v>
      </c>
      <c r="P779" s="19">
        <v>0</v>
      </c>
      <c r="Q779" s="19">
        <v>0</v>
      </c>
      <c r="R779" s="19">
        <v>0</v>
      </c>
      <c r="S779" s="19">
        <v>0</v>
      </c>
      <c r="T779" s="19">
        <v>0</v>
      </c>
    </row>
    <row r="780" spans="1:20" ht="22.5" customHeight="1" x14ac:dyDescent="0.25">
      <c r="A780" s="35">
        <v>4</v>
      </c>
      <c r="B780" s="18" t="s">
        <v>170</v>
      </c>
      <c r="C780" s="19">
        <f t="shared" si="164"/>
        <v>7388326.5</v>
      </c>
      <c r="D780" s="19">
        <f t="shared" si="165"/>
        <v>0</v>
      </c>
      <c r="E780" s="19">
        <v>0</v>
      </c>
      <c r="F780" s="19">
        <v>0</v>
      </c>
      <c r="G780" s="19">
        <v>0</v>
      </c>
      <c r="H780" s="19">
        <v>0</v>
      </c>
      <c r="I780" s="19">
        <v>0</v>
      </c>
      <c r="J780" s="20">
        <v>0</v>
      </c>
      <c r="K780" s="19">
        <v>0</v>
      </c>
      <c r="L780" s="19">
        <v>0</v>
      </c>
      <c r="M780" s="19">
        <v>0</v>
      </c>
      <c r="N780" s="19">
        <v>7388326.5</v>
      </c>
      <c r="O780" s="19">
        <v>0</v>
      </c>
      <c r="P780" s="19">
        <v>0</v>
      </c>
      <c r="Q780" s="19">
        <v>0</v>
      </c>
      <c r="R780" s="19">
        <v>0</v>
      </c>
      <c r="S780" s="19">
        <v>0</v>
      </c>
      <c r="T780" s="19">
        <v>0</v>
      </c>
    </row>
    <row r="781" spans="1:20" ht="21.75" customHeight="1" x14ac:dyDescent="0.25">
      <c r="A781" s="35">
        <v>5</v>
      </c>
      <c r="B781" s="18" t="s">
        <v>1154</v>
      </c>
      <c r="C781" s="19">
        <f t="shared" si="164"/>
        <v>700464.02560000005</v>
      </c>
      <c r="D781" s="19">
        <f t="shared" si="165"/>
        <v>318235.91360000003</v>
      </c>
      <c r="E781" s="19">
        <v>0</v>
      </c>
      <c r="F781" s="19">
        <v>0</v>
      </c>
      <c r="G781" s="19">
        <v>0</v>
      </c>
      <c r="H781" s="19">
        <v>318235.91360000003</v>
      </c>
      <c r="I781" s="19">
        <v>0</v>
      </c>
      <c r="J781" s="20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200000</v>
      </c>
      <c r="P781" s="19">
        <v>182228.11200000002</v>
      </c>
      <c r="Q781" s="19">
        <v>0</v>
      </c>
      <c r="R781" s="19">
        <v>0</v>
      </c>
      <c r="S781" s="19">
        <v>0</v>
      </c>
      <c r="T781" s="19">
        <v>0</v>
      </c>
    </row>
    <row r="782" spans="1:20" ht="22.5" customHeight="1" x14ac:dyDescent="0.25">
      <c r="A782" s="35">
        <v>6</v>
      </c>
      <c r="B782" s="18" t="s">
        <v>386</v>
      </c>
      <c r="C782" s="19">
        <f t="shared" si="164"/>
        <v>333906.76799999998</v>
      </c>
      <c r="D782" s="19">
        <f t="shared" si="165"/>
        <v>333906.76799999998</v>
      </c>
      <c r="E782" s="19">
        <v>0</v>
      </c>
      <c r="F782" s="19">
        <v>0</v>
      </c>
      <c r="G782" s="19">
        <v>0</v>
      </c>
      <c r="H782" s="19">
        <v>139483.916</v>
      </c>
      <c r="I782" s="19">
        <v>194422.85199999998</v>
      </c>
      <c r="J782" s="20">
        <v>0</v>
      </c>
      <c r="K782" s="19">
        <v>0</v>
      </c>
      <c r="L782" s="19">
        <v>0</v>
      </c>
      <c r="M782" s="19">
        <v>0</v>
      </c>
      <c r="N782" s="19">
        <v>0</v>
      </c>
      <c r="O782" s="19">
        <v>0</v>
      </c>
      <c r="P782" s="19">
        <v>0</v>
      </c>
      <c r="Q782" s="19">
        <v>0</v>
      </c>
      <c r="R782" s="19">
        <v>0</v>
      </c>
      <c r="S782" s="19">
        <v>0</v>
      </c>
      <c r="T782" s="19">
        <v>0</v>
      </c>
    </row>
    <row r="783" spans="1:20" s="9" customFormat="1" ht="22.5" customHeight="1" x14ac:dyDescent="0.25">
      <c r="A783" s="45" t="s">
        <v>164</v>
      </c>
      <c r="B783" s="45"/>
      <c r="C783" s="16">
        <f>SUM(C784:C787)</f>
        <v>17553059.002000004</v>
      </c>
      <c r="D783" s="16">
        <f t="shared" ref="D783:T783" si="166">SUM(D784:D787)</f>
        <v>10906944.274</v>
      </c>
      <c r="E783" s="16">
        <f t="shared" si="166"/>
        <v>419751.20800000004</v>
      </c>
      <c r="F783" s="16">
        <f t="shared" si="166"/>
        <v>4773147.8720000004</v>
      </c>
      <c r="G783" s="16">
        <f t="shared" si="166"/>
        <v>2076169.12</v>
      </c>
      <c r="H783" s="16">
        <f t="shared" si="166"/>
        <v>2563868.0260000001</v>
      </c>
      <c r="I783" s="16">
        <f t="shared" si="166"/>
        <v>1074008.048</v>
      </c>
      <c r="J783" s="17">
        <f t="shared" si="166"/>
        <v>0</v>
      </c>
      <c r="K783" s="16">
        <f t="shared" si="166"/>
        <v>0</v>
      </c>
      <c r="L783" s="16">
        <f t="shared" si="166"/>
        <v>3736526.6880000005</v>
      </c>
      <c r="M783" s="16">
        <f t="shared" si="166"/>
        <v>0</v>
      </c>
      <c r="N783" s="16">
        <f t="shared" si="166"/>
        <v>2468372.7600000002</v>
      </c>
      <c r="O783" s="16">
        <f t="shared" si="166"/>
        <v>0</v>
      </c>
      <c r="P783" s="16">
        <f t="shared" si="166"/>
        <v>441215.28</v>
      </c>
      <c r="Q783" s="16">
        <f t="shared" si="166"/>
        <v>0</v>
      </c>
      <c r="R783" s="16">
        <f t="shared" si="166"/>
        <v>0</v>
      </c>
      <c r="S783" s="16">
        <f t="shared" si="166"/>
        <v>0</v>
      </c>
      <c r="T783" s="16">
        <f t="shared" si="166"/>
        <v>0</v>
      </c>
    </row>
    <row r="784" spans="1:20" ht="22.5" customHeight="1" x14ac:dyDescent="0.25">
      <c r="A784" s="35">
        <v>1</v>
      </c>
      <c r="B784" s="18" t="s">
        <v>162</v>
      </c>
      <c r="C784" s="19">
        <f>D784+K784+L784+M784+N784+O784+P784+Q784+R784+S784+T784</f>
        <v>1251856.8419999997</v>
      </c>
      <c r="D784" s="19">
        <f>SUM(E784:I784)</f>
        <v>1251856.8419999997</v>
      </c>
      <c r="E784" s="19">
        <v>0</v>
      </c>
      <c r="F784" s="19">
        <v>0</v>
      </c>
      <c r="G784" s="19">
        <v>0</v>
      </c>
      <c r="H784" s="19">
        <v>1251856.8419999997</v>
      </c>
      <c r="I784" s="19">
        <v>0</v>
      </c>
      <c r="J784" s="20">
        <v>0</v>
      </c>
      <c r="K784" s="19">
        <v>0</v>
      </c>
      <c r="L784" s="19">
        <v>0</v>
      </c>
      <c r="M784" s="19">
        <v>0</v>
      </c>
      <c r="N784" s="19">
        <v>0</v>
      </c>
      <c r="O784" s="19">
        <v>0</v>
      </c>
      <c r="P784" s="19">
        <v>0</v>
      </c>
      <c r="Q784" s="19">
        <v>0</v>
      </c>
      <c r="R784" s="19">
        <v>0</v>
      </c>
      <c r="S784" s="19">
        <v>0</v>
      </c>
      <c r="T784" s="19">
        <v>0</v>
      </c>
    </row>
    <row r="785" spans="1:20" ht="22.5" customHeight="1" x14ac:dyDescent="0.25">
      <c r="A785" s="35">
        <v>2</v>
      </c>
      <c r="B785" s="18" t="s">
        <v>167</v>
      </c>
      <c r="C785" s="19">
        <f>D785+K785+L785+M785+N785+O785+P785+Q785+R785+S785+T785</f>
        <v>3368325.6</v>
      </c>
      <c r="D785" s="19">
        <f>SUM(E785:I785)</f>
        <v>3368325.6</v>
      </c>
      <c r="E785" s="19">
        <v>0</v>
      </c>
      <c r="F785" s="19">
        <v>1969963.2</v>
      </c>
      <c r="G785" s="19">
        <v>856872</v>
      </c>
      <c r="H785" s="19">
        <v>541490.4</v>
      </c>
      <c r="I785" s="19">
        <v>0</v>
      </c>
      <c r="J785" s="20">
        <v>0</v>
      </c>
      <c r="K785" s="19">
        <v>0</v>
      </c>
      <c r="L785" s="19">
        <v>0</v>
      </c>
      <c r="M785" s="19">
        <v>0</v>
      </c>
      <c r="N785" s="19">
        <v>0</v>
      </c>
      <c r="O785" s="19">
        <v>0</v>
      </c>
      <c r="P785" s="19">
        <v>0</v>
      </c>
      <c r="Q785" s="19">
        <v>0</v>
      </c>
      <c r="R785" s="19">
        <v>0</v>
      </c>
      <c r="S785" s="19">
        <v>0</v>
      </c>
      <c r="T785" s="19">
        <v>0</v>
      </c>
    </row>
    <row r="786" spans="1:20" ht="22.5" customHeight="1" x14ac:dyDescent="0.25">
      <c r="A786" s="35">
        <v>3</v>
      </c>
      <c r="B786" s="18" t="s">
        <v>1155</v>
      </c>
      <c r="C786" s="19">
        <f>D786+K786+L786+M786+N786+O786+P786+Q786+R786+S786+T786</f>
        <v>5505331.6960000005</v>
      </c>
      <c r="D786" s="19">
        <f>SUM(E786:I786)</f>
        <v>2853903.9760000003</v>
      </c>
      <c r="E786" s="19">
        <v>419751.20800000004</v>
      </c>
      <c r="F786" s="19">
        <v>1163007.9040000001</v>
      </c>
      <c r="G786" s="19">
        <v>505871.84</v>
      </c>
      <c r="H786" s="19">
        <v>319679.88800000004</v>
      </c>
      <c r="I786" s="19">
        <v>445593.136</v>
      </c>
      <c r="J786" s="20">
        <v>0</v>
      </c>
      <c r="K786" s="19">
        <v>0</v>
      </c>
      <c r="L786" s="19">
        <v>0</v>
      </c>
      <c r="M786" s="19">
        <v>0</v>
      </c>
      <c r="N786" s="19">
        <v>2468372.7600000002</v>
      </c>
      <c r="O786" s="19">
        <v>0</v>
      </c>
      <c r="P786" s="19">
        <v>183054.96000000002</v>
      </c>
      <c r="Q786" s="19">
        <v>0</v>
      </c>
      <c r="R786" s="19">
        <v>0</v>
      </c>
      <c r="S786" s="19">
        <v>0</v>
      </c>
      <c r="T786" s="19">
        <v>0</v>
      </c>
    </row>
    <row r="787" spans="1:20" ht="22.5" customHeight="1" x14ac:dyDescent="0.25">
      <c r="A787" s="35">
        <v>4</v>
      </c>
      <c r="B787" s="18" t="s">
        <v>1156</v>
      </c>
      <c r="C787" s="19">
        <f>D787+K787+L787+M787+N787+O787+P787+Q787+R787+S787+T787</f>
        <v>7427544.8640000019</v>
      </c>
      <c r="D787" s="19">
        <f>SUM(E787:I787)</f>
        <v>3432857.8560000006</v>
      </c>
      <c r="E787" s="19">
        <v>0</v>
      </c>
      <c r="F787" s="19">
        <v>1640176.7680000002</v>
      </c>
      <c r="G787" s="19">
        <v>713425.28</v>
      </c>
      <c r="H787" s="19">
        <v>450840.89600000001</v>
      </c>
      <c r="I787" s="19">
        <v>628414.91200000001</v>
      </c>
      <c r="J787" s="20">
        <v>0</v>
      </c>
      <c r="K787" s="19">
        <v>0</v>
      </c>
      <c r="L787" s="19">
        <v>3736526.6880000005</v>
      </c>
      <c r="M787" s="19">
        <v>0</v>
      </c>
      <c r="N787" s="19">
        <v>0</v>
      </c>
      <c r="O787" s="19">
        <v>0</v>
      </c>
      <c r="P787" s="19">
        <v>258160.32000000004</v>
      </c>
      <c r="Q787" s="19">
        <v>0</v>
      </c>
      <c r="R787" s="19">
        <v>0</v>
      </c>
      <c r="S787" s="19">
        <v>0</v>
      </c>
      <c r="T787" s="19">
        <v>0</v>
      </c>
    </row>
    <row r="788" spans="1:20" s="9" customFormat="1" ht="22.5" customHeight="1" x14ac:dyDescent="0.25">
      <c r="A788" s="45" t="s">
        <v>24</v>
      </c>
      <c r="B788" s="45"/>
      <c r="C788" s="16">
        <f>C789+C795</f>
        <v>16714014.630399998</v>
      </c>
      <c r="D788" s="16">
        <f t="shared" ref="D788:T788" si="167">D789+D795</f>
        <v>8307705.5373999998</v>
      </c>
      <c r="E788" s="16">
        <f t="shared" si="167"/>
        <v>2599727.6189999999</v>
      </c>
      <c r="F788" s="16">
        <f t="shared" si="167"/>
        <v>3763724.1319999998</v>
      </c>
      <c r="G788" s="16">
        <f t="shared" si="167"/>
        <v>0</v>
      </c>
      <c r="H788" s="16">
        <f t="shared" si="167"/>
        <v>1497794.064</v>
      </c>
      <c r="I788" s="16">
        <f t="shared" si="167"/>
        <v>446459.72240000003</v>
      </c>
      <c r="J788" s="17">
        <f t="shared" si="167"/>
        <v>0</v>
      </c>
      <c r="K788" s="16">
        <f t="shared" si="167"/>
        <v>0</v>
      </c>
      <c r="L788" s="16">
        <f t="shared" si="167"/>
        <v>4777534.9950000001</v>
      </c>
      <c r="M788" s="16">
        <f t="shared" si="167"/>
        <v>0</v>
      </c>
      <c r="N788" s="16">
        <f t="shared" si="167"/>
        <v>2473173.2340000002</v>
      </c>
      <c r="O788" s="16">
        <f t="shared" si="167"/>
        <v>200000</v>
      </c>
      <c r="P788" s="16">
        <f t="shared" si="167"/>
        <v>955600.86399999994</v>
      </c>
      <c r="Q788" s="16">
        <f t="shared" si="167"/>
        <v>0</v>
      </c>
      <c r="R788" s="16">
        <f t="shared" si="167"/>
        <v>0</v>
      </c>
      <c r="S788" s="16">
        <f t="shared" si="167"/>
        <v>0</v>
      </c>
      <c r="T788" s="16">
        <f t="shared" si="167"/>
        <v>0</v>
      </c>
    </row>
    <row r="789" spans="1:20" s="9" customFormat="1" ht="22.5" customHeight="1" x14ac:dyDescent="0.25">
      <c r="A789" s="45" t="s">
        <v>360</v>
      </c>
      <c r="B789" s="45"/>
      <c r="C789" s="16">
        <f>SUM(C790:C794)</f>
        <v>11109233.250399999</v>
      </c>
      <c r="D789" s="16">
        <f t="shared" ref="D789:T789" si="168">SUM(D790:D794)</f>
        <v>5868781.6573999999</v>
      </c>
      <c r="E789" s="16">
        <f t="shared" si="168"/>
        <v>2599727.6189999999</v>
      </c>
      <c r="F789" s="16">
        <f t="shared" si="168"/>
        <v>1324800.2519999999</v>
      </c>
      <c r="G789" s="16">
        <f t="shared" si="168"/>
        <v>0</v>
      </c>
      <c r="H789" s="16">
        <f t="shared" si="168"/>
        <v>1497794.064</v>
      </c>
      <c r="I789" s="16">
        <f t="shared" si="168"/>
        <v>446459.72240000003</v>
      </c>
      <c r="J789" s="17">
        <f t="shared" si="168"/>
        <v>0</v>
      </c>
      <c r="K789" s="16">
        <f t="shared" si="168"/>
        <v>0</v>
      </c>
      <c r="L789" s="16">
        <f t="shared" si="168"/>
        <v>2175346.665</v>
      </c>
      <c r="M789" s="16">
        <f t="shared" si="168"/>
        <v>0</v>
      </c>
      <c r="N789" s="16">
        <f t="shared" si="168"/>
        <v>2473173.2340000002</v>
      </c>
      <c r="O789" s="16">
        <f t="shared" si="168"/>
        <v>200000</v>
      </c>
      <c r="P789" s="16">
        <f t="shared" si="168"/>
        <v>391931.69400000002</v>
      </c>
      <c r="Q789" s="16">
        <f t="shared" si="168"/>
        <v>0</v>
      </c>
      <c r="R789" s="16">
        <f t="shared" si="168"/>
        <v>0</v>
      </c>
      <c r="S789" s="16">
        <f t="shared" si="168"/>
        <v>0</v>
      </c>
      <c r="T789" s="16">
        <f t="shared" si="168"/>
        <v>0</v>
      </c>
    </row>
    <row r="790" spans="1:20" ht="22.5" customHeight="1" x14ac:dyDescent="0.25">
      <c r="A790" s="35">
        <v>1</v>
      </c>
      <c r="B790" s="18" t="s">
        <v>1158</v>
      </c>
      <c r="C790" s="19">
        <f>D790+K790+L790+M790+N790+O790+P790+Q790+R790+S790+T790</f>
        <v>3303043.9204000002</v>
      </c>
      <c r="D790" s="19">
        <f>SUM(E790:I790)</f>
        <v>446459.72240000003</v>
      </c>
      <c r="E790" s="19">
        <v>0</v>
      </c>
      <c r="F790" s="19">
        <v>0</v>
      </c>
      <c r="G790" s="19">
        <v>0</v>
      </c>
      <c r="H790" s="19">
        <v>0</v>
      </c>
      <c r="I790" s="19">
        <v>446459.72240000003</v>
      </c>
      <c r="J790" s="20">
        <v>0</v>
      </c>
      <c r="K790" s="19">
        <v>0</v>
      </c>
      <c r="L790" s="19">
        <v>0</v>
      </c>
      <c r="M790" s="19">
        <v>0</v>
      </c>
      <c r="N790" s="19">
        <v>2473173.2340000002</v>
      </c>
      <c r="O790" s="19">
        <v>200000</v>
      </c>
      <c r="P790" s="19">
        <v>183410.96400000004</v>
      </c>
      <c r="Q790" s="19">
        <v>0</v>
      </c>
      <c r="R790" s="19">
        <v>0</v>
      </c>
      <c r="S790" s="19">
        <v>0</v>
      </c>
      <c r="T790" s="19">
        <v>0</v>
      </c>
    </row>
    <row r="791" spans="1:20" ht="22.5" customHeight="1" x14ac:dyDescent="0.25">
      <c r="A791" s="35">
        <v>2</v>
      </c>
      <c r="B791" s="18" t="s">
        <v>335</v>
      </c>
      <c r="C791" s="19">
        <f>D791+K791+L791+M791+N791+O791+P791+Q791+R791+S791+T791</f>
        <v>2121582.54</v>
      </c>
      <c r="D791" s="19">
        <f>SUM(E791:I791)</f>
        <v>2121582.54</v>
      </c>
      <c r="E791" s="19">
        <v>2121582.54</v>
      </c>
      <c r="F791" s="19">
        <v>0</v>
      </c>
      <c r="G791" s="19">
        <v>0</v>
      </c>
      <c r="H791" s="19">
        <v>0</v>
      </c>
      <c r="I791" s="19">
        <v>0</v>
      </c>
      <c r="J791" s="20">
        <v>0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</row>
    <row r="792" spans="1:20" ht="22.5" customHeight="1" x14ac:dyDescent="0.25">
      <c r="A792" s="35">
        <v>3</v>
      </c>
      <c r="B792" s="18" t="s">
        <v>334</v>
      </c>
      <c r="C792" s="19">
        <f>D792+K792+L792+M792+N792+O792+P792+Q792+R792+S792+T792</f>
        <v>1133641.77</v>
      </c>
      <c r="D792" s="19">
        <f>SUM(E792:I792)</f>
        <v>1133641.77</v>
      </c>
      <c r="E792" s="19">
        <v>0</v>
      </c>
      <c r="F792" s="19">
        <v>0</v>
      </c>
      <c r="G792" s="19">
        <v>0</v>
      </c>
      <c r="H792" s="19">
        <v>1133641.77</v>
      </c>
      <c r="I792" s="19">
        <v>0</v>
      </c>
      <c r="J792" s="20">
        <v>0</v>
      </c>
      <c r="K792" s="19">
        <v>0</v>
      </c>
      <c r="L792" s="19">
        <v>0</v>
      </c>
      <c r="M792" s="19">
        <v>0</v>
      </c>
      <c r="N792" s="19">
        <v>0</v>
      </c>
      <c r="O792" s="19">
        <v>0</v>
      </c>
      <c r="P792" s="19">
        <v>0</v>
      </c>
      <c r="Q792" s="19">
        <v>0</v>
      </c>
      <c r="R792" s="19">
        <v>0</v>
      </c>
      <c r="S792" s="19">
        <v>0</v>
      </c>
      <c r="T792" s="19">
        <v>0</v>
      </c>
    </row>
    <row r="793" spans="1:20" ht="22.5" customHeight="1" x14ac:dyDescent="0.25">
      <c r="A793" s="35">
        <v>4</v>
      </c>
      <c r="B793" s="18" t="s">
        <v>195</v>
      </c>
      <c r="C793" s="19">
        <f>D793+K793+L793+M793+N793+O793+P793+Q793+R793+S793+T793</f>
        <v>2175346.665</v>
      </c>
      <c r="D793" s="19">
        <f>SUM(E793:I793)</f>
        <v>0</v>
      </c>
      <c r="E793" s="19">
        <v>0</v>
      </c>
      <c r="F793" s="19">
        <v>0</v>
      </c>
      <c r="G793" s="19">
        <v>0</v>
      </c>
      <c r="H793" s="19">
        <v>0</v>
      </c>
      <c r="I793" s="19">
        <v>0</v>
      </c>
      <c r="J793" s="20">
        <v>0</v>
      </c>
      <c r="K793" s="19">
        <v>0</v>
      </c>
      <c r="L793" s="19">
        <v>2175346.665</v>
      </c>
      <c r="M793" s="19">
        <v>0</v>
      </c>
      <c r="N793" s="19">
        <v>0</v>
      </c>
      <c r="O793" s="19">
        <v>0</v>
      </c>
      <c r="P793" s="19">
        <v>0</v>
      </c>
      <c r="Q793" s="19">
        <v>0</v>
      </c>
      <c r="R793" s="19">
        <v>0</v>
      </c>
      <c r="S793" s="19">
        <v>0</v>
      </c>
      <c r="T793" s="19">
        <v>0</v>
      </c>
    </row>
    <row r="794" spans="1:20" ht="22.5" customHeight="1" x14ac:dyDescent="0.25">
      <c r="A794" s="35">
        <v>5</v>
      </c>
      <c r="B794" s="18" t="s">
        <v>1159</v>
      </c>
      <c r="C794" s="19">
        <f>D794+K794+L794+M794+N794+O794+P794+Q794+R794+S794+T794</f>
        <v>2375618.355</v>
      </c>
      <c r="D794" s="19">
        <f>SUM(E794:I794)</f>
        <v>2167097.625</v>
      </c>
      <c r="E794" s="19">
        <v>478145.07900000003</v>
      </c>
      <c r="F794" s="19">
        <v>1324800.2519999999</v>
      </c>
      <c r="G794" s="19">
        <v>0</v>
      </c>
      <c r="H794" s="19">
        <v>364152.29399999999</v>
      </c>
      <c r="I794" s="19">
        <v>0</v>
      </c>
      <c r="J794" s="20">
        <v>0</v>
      </c>
      <c r="K794" s="19">
        <v>0</v>
      </c>
      <c r="L794" s="19">
        <v>0</v>
      </c>
      <c r="M794" s="19">
        <v>0</v>
      </c>
      <c r="N794" s="19">
        <v>0</v>
      </c>
      <c r="O794" s="19">
        <v>0</v>
      </c>
      <c r="P794" s="19">
        <v>208520.73</v>
      </c>
      <c r="Q794" s="19">
        <v>0</v>
      </c>
      <c r="R794" s="19">
        <v>0</v>
      </c>
      <c r="S794" s="19">
        <v>0</v>
      </c>
      <c r="T794" s="19">
        <v>0</v>
      </c>
    </row>
    <row r="795" spans="1:20" s="9" customFormat="1" ht="24.75" customHeight="1" x14ac:dyDescent="0.25">
      <c r="A795" s="45" t="s">
        <v>4</v>
      </c>
      <c r="B795" s="45"/>
      <c r="C795" s="16">
        <f>SUM(C796:C797)</f>
        <v>5604781.3799999999</v>
      </c>
      <c r="D795" s="16">
        <f t="shared" ref="D795:T795" si="169">SUM(D796:D797)</f>
        <v>2438923.88</v>
      </c>
      <c r="E795" s="16">
        <f t="shared" si="169"/>
        <v>0</v>
      </c>
      <c r="F795" s="16">
        <f t="shared" si="169"/>
        <v>2438923.88</v>
      </c>
      <c r="G795" s="16">
        <f t="shared" si="169"/>
        <v>0</v>
      </c>
      <c r="H795" s="16">
        <f t="shared" si="169"/>
        <v>0</v>
      </c>
      <c r="I795" s="16">
        <f t="shared" si="169"/>
        <v>0</v>
      </c>
      <c r="J795" s="17">
        <f t="shared" si="169"/>
        <v>0</v>
      </c>
      <c r="K795" s="16">
        <f t="shared" si="169"/>
        <v>0</v>
      </c>
      <c r="L795" s="16">
        <f t="shared" si="169"/>
        <v>2602188.33</v>
      </c>
      <c r="M795" s="16">
        <f t="shared" si="169"/>
        <v>0</v>
      </c>
      <c r="N795" s="16">
        <f t="shared" si="169"/>
        <v>0</v>
      </c>
      <c r="O795" s="16">
        <f t="shared" si="169"/>
        <v>0</v>
      </c>
      <c r="P795" s="16">
        <f t="shared" si="169"/>
        <v>563669.16999999993</v>
      </c>
      <c r="Q795" s="16">
        <f t="shared" si="169"/>
        <v>0</v>
      </c>
      <c r="R795" s="16">
        <f t="shared" si="169"/>
        <v>0</v>
      </c>
      <c r="S795" s="16">
        <f t="shared" si="169"/>
        <v>0</v>
      </c>
      <c r="T795" s="16">
        <f t="shared" si="169"/>
        <v>0</v>
      </c>
    </row>
    <row r="796" spans="1:20" ht="24.75" customHeight="1" x14ac:dyDescent="0.25">
      <c r="A796" s="35">
        <v>1</v>
      </c>
      <c r="B796" s="18" t="s">
        <v>1160</v>
      </c>
      <c r="C796" s="19">
        <f>D796+K796+L796+M796+N796+O796+P796+Q796+R796+S796+T796</f>
        <v>2822805.29</v>
      </c>
      <c r="D796" s="19">
        <f>SUM(E796:I796)</f>
        <v>2438923.88</v>
      </c>
      <c r="E796" s="19">
        <v>0</v>
      </c>
      <c r="F796" s="19">
        <v>2438923.88</v>
      </c>
      <c r="G796" s="19">
        <v>0</v>
      </c>
      <c r="H796" s="19">
        <v>0</v>
      </c>
      <c r="I796" s="19">
        <v>0</v>
      </c>
      <c r="J796" s="20">
        <v>0</v>
      </c>
      <c r="K796" s="19">
        <v>0</v>
      </c>
      <c r="L796" s="19">
        <v>0</v>
      </c>
      <c r="M796" s="19">
        <v>0</v>
      </c>
      <c r="N796" s="19">
        <v>0</v>
      </c>
      <c r="O796" s="19">
        <v>0</v>
      </c>
      <c r="P796" s="19">
        <v>383881.41</v>
      </c>
      <c r="Q796" s="19">
        <v>0</v>
      </c>
      <c r="R796" s="19">
        <v>0</v>
      </c>
      <c r="S796" s="19">
        <v>0</v>
      </c>
      <c r="T796" s="19">
        <v>0</v>
      </c>
    </row>
    <row r="797" spans="1:20" ht="22.5" customHeight="1" x14ac:dyDescent="0.25">
      <c r="A797" s="35">
        <v>2</v>
      </c>
      <c r="B797" s="18" t="s">
        <v>1161</v>
      </c>
      <c r="C797" s="19">
        <f>D797+K797+L797+M797+N797+O797+P797+Q797+R797+S797+T797</f>
        <v>2781976.09</v>
      </c>
      <c r="D797" s="19">
        <f>SUM(E797:I797)</f>
        <v>0</v>
      </c>
      <c r="E797" s="19">
        <v>0</v>
      </c>
      <c r="F797" s="19">
        <v>0</v>
      </c>
      <c r="G797" s="19">
        <v>0</v>
      </c>
      <c r="H797" s="19">
        <v>0</v>
      </c>
      <c r="I797" s="19">
        <v>0</v>
      </c>
      <c r="J797" s="20">
        <v>0</v>
      </c>
      <c r="K797" s="19">
        <v>0</v>
      </c>
      <c r="L797" s="19">
        <v>2602188.33</v>
      </c>
      <c r="M797" s="19">
        <v>0</v>
      </c>
      <c r="N797" s="19">
        <v>0</v>
      </c>
      <c r="O797" s="19">
        <v>0</v>
      </c>
      <c r="P797" s="19">
        <v>179787.76</v>
      </c>
      <c r="Q797" s="19">
        <v>0</v>
      </c>
      <c r="R797" s="19">
        <v>0</v>
      </c>
      <c r="S797" s="19">
        <v>0</v>
      </c>
      <c r="T797" s="19">
        <v>0</v>
      </c>
    </row>
    <row r="798" spans="1:20" s="9" customFormat="1" ht="31.5" customHeight="1" x14ac:dyDescent="0.25">
      <c r="A798" s="45" t="s">
        <v>362</v>
      </c>
      <c r="B798" s="45"/>
      <c r="C798" s="16">
        <f>C799</f>
        <v>2395328.9900000002</v>
      </c>
      <c r="D798" s="16">
        <f t="shared" ref="D798:T798" si="170">D799</f>
        <v>733899.99</v>
      </c>
      <c r="E798" s="16">
        <f t="shared" si="170"/>
        <v>0</v>
      </c>
      <c r="F798" s="16">
        <f t="shared" si="170"/>
        <v>0</v>
      </c>
      <c r="G798" s="16">
        <f t="shared" si="170"/>
        <v>0</v>
      </c>
      <c r="H798" s="16">
        <f t="shared" si="170"/>
        <v>733899.99</v>
      </c>
      <c r="I798" s="16">
        <f t="shared" si="170"/>
        <v>0</v>
      </c>
      <c r="J798" s="17">
        <f t="shared" si="170"/>
        <v>0</v>
      </c>
      <c r="K798" s="16">
        <f t="shared" si="170"/>
        <v>0</v>
      </c>
      <c r="L798" s="16">
        <f t="shared" si="170"/>
        <v>0</v>
      </c>
      <c r="M798" s="16">
        <f t="shared" si="170"/>
        <v>0</v>
      </c>
      <c r="N798" s="16">
        <f t="shared" si="170"/>
        <v>1661429</v>
      </c>
      <c r="O798" s="16">
        <f t="shared" si="170"/>
        <v>0</v>
      </c>
      <c r="P798" s="16">
        <f t="shared" si="170"/>
        <v>0</v>
      </c>
      <c r="Q798" s="16">
        <f t="shared" si="170"/>
        <v>0</v>
      </c>
      <c r="R798" s="16">
        <f t="shared" si="170"/>
        <v>0</v>
      </c>
      <c r="S798" s="16">
        <f t="shared" si="170"/>
        <v>0</v>
      </c>
      <c r="T798" s="16">
        <f t="shared" si="170"/>
        <v>0</v>
      </c>
    </row>
    <row r="799" spans="1:20" s="9" customFormat="1" ht="22.5" customHeight="1" x14ac:dyDescent="0.25">
      <c r="A799" s="45" t="s">
        <v>363</v>
      </c>
      <c r="B799" s="45"/>
      <c r="C799" s="16">
        <f>SUM(C800:C802)</f>
        <v>2395328.9900000002</v>
      </c>
      <c r="D799" s="16">
        <f t="shared" ref="D799:T799" si="171">SUM(D800:D802)</f>
        <v>733899.99</v>
      </c>
      <c r="E799" s="16">
        <f t="shared" si="171"/>
        <v>0</v>
      </c>
      <c r="F799" s="16">
        <f t="shared" si="171"/>
        <v>0</v>
      </c>
      <c r="G799" s="16">
        <f t="shared" si="171"/>
        <v>0</v>
      </c>
      <c r="H799" s="16">
        <f t="shared" si="171"/>
        <v>733899.99</v>
      </c>
      <c r="I799" s="16">
        <f t="shared" si="171"/>
        <v>0</v>
      </c>
      <c r="J799" s="17">
        <f t="shared" si="171"/>
        <v>0</v>
      </c>
      <c r="K799" s="16">
        <f t="shared" si="171"/>
        <v>0</v>
      </c>
      <c r="L799" s="16">
        <f t="shared" si="171"/>
        <v>0</v>
      </c>
      <c r="M799" s="16">
        <f t="shared" si="171"/>
        <v>0</v>
      </c>
      <c r="N799" s="16">
        <f t="shared" si="171"/>
        <v>1661429</v>
      </c>
      <c r="O799" s="16">
        <f t="shared" si="171"/>
        <v>0</v>
      </c>
      <c r="P799" s="16">
        <f t="shared" si="171"/>
        <v>0</v>
      </c>
      <c r="Q799" s="16">
        <f t="shared" si="171"/>
        <v>0</v>
      </c>
      <c r="R799" s="16">
        <f t="shared" si="171"/>
        <v>0</v>
      </c>
      <c r="S799" s="16">
        <f t="shared" si="171"/>
        <v>0</v>
      </c>
      <c r="T799" s="16">
        <f t="shared" si="171"/>
        <v>0</v>
      </c>
    </row>
    <row r="800" spans="1:20" ht="23.25" customHeight="1" x14ac:dyDescent="0.25">
      <c r="A800" s="35">
        <v>1</v>
      </c>
      <c r="B800" s="18" t="s">
        <v>531</v>
      </c>
      <c r="C800" s="19">
        <f>D800+K800+L800+M800+N800+O800+P800+Q800+R800+S800+T800</f>
        <v>1661429</v>
      </c>
      <c r="D800" s="19">
        <f>SUM(E800:I800)</f>
        <v>0</v>
      </c>
      <c r="E800" s="19">
        <v>0</v>
      </c>
      <c r="F800" s="19">
        <v>0</v>
      </c>
      <c r="G800" s="19">
        <v>0</v>
      </c>
      <c r="H800" s="19">
        <v>0</v>
      </c>
      <c r="I800" s="19">
        <v>0</v>
      </c>
      <c r="J800" s="20">
        <v>0</v>
      </c>
      <c r="K800" s="19">
        <v>0</v>
      </c>
      <c r="L800" s="19">
        <v>0</v>
      </c>
      <c r="M800" s="19">
        <v>0</v>
      </c>
      <c r="N800" s="19">
        <v>1661429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</row>
    <row r="801" spans="1:20" ht="24" customHeight="1" x14ac:dyDescent="0.25">
      <c r="A801" s="35">
        <v>2</v>
      </c>
      <c r="B801" s="18" t="s">
        <v>353</v>
      </c>
      <c r="C801" s="19">
        <f>D801+K801+L801+M801+N801+O801+P801+Q801+R801+S801+T801</f>
        <v>364889.32</v>
      </c>
      <c r="D801" s="19">
        <f>SUM(E801:I801)</f>
        <v>364889.32</v>
      </c>
      <c r="E801" s="19">
        <v>0</v>
      </c>
      <c r="F801" s="19">
        <v>0</v>
      </c>
      <c r="G801" s="19">
        <v>0</v>
      </c>
      <c r="H801" s="19">
        <v>364889.32</v>
      </c>
      <c r="I801" s="19">
        <v>0</v>
      </c>
      <c r="J801" s="20">
        <v>0</v>
      </c>
      <c r="K801" s="19">
        <v>0</v>
      </c>
      <c r="L801" s="19">
        <v>0</v>
      </c>
      <c r="M801" s="19">
        <v>0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0</v>
      </c>
    </row>
    <row r="802" spans="1:20" ht="24" customHeight="1" x14ac:dyDescent="0.25">
      <c r="A802" s="35">
        <v>3</v>
      </c>
      <c r="B802" s="18" t="s">
        <v>388</v>
      </c>
      <c r="C802" s="19">
        <f>D802+K802+L802+M802+N802+O802+P802+Q802+R802+S802+T802</f>
        <v>369010.67</v>
      </c>
      <c r="D802" s="19">
        <f>SUM(E802:I802)</f>
        <v>369010.67</v>
      </c>
      <c r="E802" s="19">
        <v>0</v>
      </c>
      <c r="F802" s="19">
        <v>0</v>
      </c>
      <c r="G802" s="19">
        <v>0</v>
      </c>
      <c r="H802" s="19">
        <v>369010.67</v>
      </c>
      <c r="I802" s="19">
        <v>0</v>
      </c>
      <c r="J802" s="20">
        <v>0</v>
      </c>
      <c r="K802" s="19">
        <v>0</v>
      </c>
      <c r="L802" s="19">
        <v>0</v>
      </c>
      <c r="M802" s="19">
        <v>0</v>
      </c>
      <c r="N802" s="19">
        <v>0</v>
      </c>
      <c r="O802" s="19">
        <v>0</v>
      </c>
      <c r="P802" s="19">
        <v>0</v>
      </c>
      <c r="Q802" s="19">
        <v>0</v>
      </c>
      <c r="R802" s="19">
        <v>0</v>
      </c>
      <c r="S802" s="19">
        <v>0</v>
      </c>
      <c r="T802" s="19">
        <v>0</v>
      </c>
    </row>
    <row r="803" spans="1:20" s="9" customFormat="1" ht="18.75" customHeight="1" x14ac:dyDescent="0.25">
      <c r="A803" s="45" t="s">
        <v>364</v>
      </c>
      <c r="B803" s="45"/>
      <c r="C803" s="16">
        <f>C804</f>
        <v>8342995.0700000003</v>
      </c>
      <c r="D803" s="16">
        <f t="shared" ref="D803:T803" si="172">D804</f>
        <v>4868010.4000000004</v>
      </c>
      <c r="E803" s="16">
        <f t="shared" si="172"/>
        <v>0</v>
      </c>
      <c r="F803" s="16">
        <f t="shared" si="172"/>
        <v>4868010.4000000004</v>
      </c>
      <c r="G803" s="16">
        <f t="shared" si="172"/>
        <v>0</v>
      </c>
      <c r="H803" s="16">
        <f t="shared" si="172"/>
        <v>0</v>
      </c>
      <c r="I803" s="16">
        <f t="shared" si="172"/>
        <v>0</v>
      </c>
      <c r="J803" s="17">
        <f t="shared" si="172"/>
        <v>0</v>
      </c>
      <c r="K803" s="16">
        <f t="shared" si="172"/>
        <v>0</v>
      </c>
      <c r="L803" s="16">
        <f t="shared" si="172"/>
        <v>2538943.29</v>
      </c>
      <c r="M803" s="16">
        <f t="shared" si="172"/>
        <v>0</v>
      </c>
      <c r="N803" s="16">
        <f t="shared" si="172"/>
        <v>0</v>
      </c>
      <c r="O803" s="16">
        <f t="shared" si="172"/>
        <v>0</v>
      </c>
      <c r="P803" s="16">
        <f t="shared" si="172"/>
        <v>936041.38</v>
      </c>
      <c r="Q803" s="16">
        <f t="shared" si="172"/>
        <v>0</v>
      </c>
      <c r="R803" s="16">
        <f t="shared" si="172"/>
        <v>0</v>
      </c>
      <c r="S803" s="16">
        <f t="shared" si="172"/>
        <v>0</v>
      </c>
      <c r="T803" s="16">
        <f t="shared" si="172"/>
        <v>0</v>
      </c>
    </row>
    <row r="804" spans="1:20" s="9" customFormat="1" ht="21" customHeight="1" x14ac:dyDescent="0.25">
      <c r="A804" s="45" t="s">
        <v>365</v>
      </c>
      <c r="B804" s="45"/>
      <c r="C804" s="16">
        <f>SUM(C805:C806)</f>
        <v>8342995.0700000003</v>
      </c>
      <c r="D804" s="16">
        <f t="shared" ref="D804:T804" si="173">SUM(D805:D806)</f>
        <v>4868010.4000000004</v>
      </c>
      <c r="E804" s="16">
        <f t="shared" si="173"/>
        <v>0</v>
      </c>
      <c r="F804" s="16">
        <f t="shared" si="173"/>
        <v>4868010.4000000004</v>
      </c>
      <c r="G804" s="16">
        <f t="shared" si="173"/>
        <v>0</v>
      </c>
      <c r="H804" s="16">
        <f t="shared" si="173"/>
        <v>0</v>
      </c>
      <c r="I804" s="16">
        <f t="shared" si="173"/>
        <v>0</v>
      </c>
      <c r="J804" s="17">
        <f t="shared" si="173"/>
        <v>0</v>
      </c>
      <c r="K804" s="16">
        <f t="shared" si="173"/>
        <v>0</v>
      </c>
      <c r="L804" s="16">
        <f t="shared" si="173"/>
        <v>2538943.29</v>
      </c>
      <c r="M804" s="16">
        <f t="shared" si="173"/>
        <v>0</v>
      </c>
      <c r="N804" s="16">
        <f t="shared" si="173"/>
        <v>0</v>
      </c>
      <c r="O804" s="16">
        <f t="shared" si="173"/>
        <v>0</v>
      </c>
      <c r="P804" s="16">
        <f t="shared" si="173"/>
        <v>936041.38</v>
      </c>
      <c r="Q804" s="16">
        <f t="shared" si="173"/>
        <v>0</v>
      </c>
      <c r="R804" s="16">
        <f t="shared" si="173"/>
        <v>0</v>
      </c>
      <c r="S804" s="16">
        <f t="shared" si="173"/>
        <v>0</v>
      </c>
      <c r="T804" s="16">
        <f t="shared" si="173"/>
        <v>0</v>
      </c>
    </row>
    <row r="805" spans="1:20" ht="21" customHeight="1" x14ac:dyDescent="0.25">
      <c r="A805" s="35">
        <v>1</v>
      </c>
      <c r="B805" s="18" t="s">
        <v>1285</v>
      </c>
      <c r="C805" s="19">
        <f>D805+K805+L805+M805+N805+O805+P805+Q805+R805+S805+T805</f>
        <v>5599670.5</v>
      </c>
      <c r="D805" s="19">
        <f>SUM(E805:I805)</f>
        <v>4868010.4000000004</v>
      </c>
      <c r="E805" s="19">
        <v>0</v>
      </c>
      <c r="F805" s="19">
        <v>4868010.4000000004</v>
      </c>
      <c r="G805" s="19">
        <v>0</v>
      </c>
      <c r="H805" s="19">
        <v>0</v>
      </c>
      <c r="I805" s="19">
        <v>0</v>
      </c>
      <c r="J805" s="20">
        <v>0</v>
      </c>
      <c r="K805" s="19">
        <v>0</v>
      </c>
      <c r="L805" s="19">
        <v>0</v>
      </c>
      <c r="M805" s="19">
        <v>0</v>
      </c>
      <c r="N805" s="19">
        <v>0</v>
      </c>
      <c r="O805" s="19">
        <v>0</v>
      </c>
      <c r="P805" s="19">
        <v>731660.1</v>
      </c>
      <c r="Q805" s="19">
        <v>0</v>
      </c>
      <c r="R805" s="19">
        <v>0</v>
      </c>
      <c r="S805" s="19">
        <v>0</v>
      </c>
      <c r="T805" s="19">
        <v>0</v>
      </c>
    </row>
    <row r="806" spans="1:20" ht="21" customHeight="1" x14ac:dyDescent="0.25">
      <c r="A806" s="35">
        <v>2</v>
      </c>
      <c r="B806" s="18" t="s">
        <v>1286</v>
      </c>
      <c r="C806" s="19">
        <f>D806+K806+L806+M806+N806+O806+P806+Q806+R806+S806+T806</f>
        <v>2743324.57</v>
      </c>
      <c r="D806" s="19">
        <f>SUM(E806:I806)</f>
        <v>0</v>
      </c>
      <c r="E806" s="19">
        <v>0</v>
      </c>
      <c r="F806" s="19">
        <v>0</v>
      </c>
      <c r="G806" s="19">
        <v>0</v>
      </c>
      <c r="H806" s="19">
        <v>0</v>
      </c>
      <c r="I806" s="19">
        <v>0</v>
      </c>
      <c r="J806" s="20">
        <v>0</v>
      </c>
      <c r="K806" s="19">
        <v>0</v>
      </c>
      <c r="L806" s="19">
        <v>2538943.29</v>
      </c>
      <c r="M806" s="19">
        <v>0</v>
      </c>
      <c r="N806" s="19">
        <v>0</v>
      </c>
      <c r="O806" s="19">
        <v>0</v>
      </c>
      <c r="P806" s="19">
        <v>204381.28</v>
      </c>
      <c r="Q806" s="19">
        <v>0</v>
      </c>
      <c r="R806" s="19">
        <v>0</v>
      </c>
      <c r="S806" s="19">
        <v>0</v>
      </c>
      <c r="T806" s="19">
        <v>0</v>
      </c>
    </row>
    <row r="807" spans="1:20" s="9" customFormat="1" ht="21" customHeight="1" x14ac:dyDescent="0.25">
      <c r="A807" s="45" t="s">
        <v>366</v>
      </c>
      <c r="B807" s="45"/>
      <c r="C807" s="16">
        <f>C808+C812</f>
        <v>15394566.446</v>
      </c>
      <c r="D807" s="16">
        <f t="shared" ref="D807:T807" si="174">D808+D812</f>
        <v>902717.39599999995</v>
      </c>
      <c r="E807" s="16">
        <f t="shared" si="174"/>
        <v>0</v>
      </c>
      <c r="F807" s="16">
        <f t="shared" si="174"/>
        <v>902717.39599999995</v>
      </c>
      <c r="G807" s="16">
        <f t="shared" si="174"/>
        <v>0</v>
      </c>
      <c r="H807" s="16">
        <f t="shared" si="174"/>
        <v>0</v>
      </c>
      <c r="I807" s="16">
        <f t="shared" si="174"/>
        <v>0</v>
      </c>
      <c r="J807" s="17">
        <f t="shared" si="174"/>
        <v>0</v>
      </c>
      <c r="K807" s="16">
        <f t="shared" si="174"/>
        <v>0</v>
      </c>
      <c r="L807" s="16">
        <f t="shared" si="174"/>
        <v>0</v>
      </c>
      <c r="M807" s="16">
        <f t="shared" si="174"/>
        <v>0</v>
      </c>
      <c r="N807" s="16">
        <f t="shared" si="174"/>
        <v>0</v>
      </c>
      <c r="O807" s="16">
        <f t="shared" si="174"/>
        <v>400000</v>
      </c>
      <c r="P807" s="16">
        <f t="shared" si="174"/>
        <v>1998843.01</v>
      </c>
      <c r="Q807" s="16">
        <f t="shared" si="174"/>
        <v>0</v>
      </c>
      <c r="R807" s="16">
        <f t="shared" si="174"/>
        <v>0</v>
      </c>
      <c r="S807" s="16">
        <f t="shared" si="174"/>
        <v>12093006.039999999</v>
      </c>
      <c r="T807" s="16">
        <f t="shared" si="174"/>
        <v>0</v>
      </c>
    </row>
    <row r="808" spans="1:20" s="9" customFormat="1" ht="22.5" customHeight="1" x14ac:dyDescent="0.25">
      <c r="A808" s="45" t="s">
        <v>367</v>
      </c>
      <c r="B808" s="45"/>
      <c r="C808" s="16">
        <f>SUM(C809:C811)</f>
        <v>1843802.8659999997</v>
      </c>
      <c r="D808" s="16">
        <f t="shared" ref="D808:T808" si="175">SUM(D809:D811)</f>
        <v>902717.39599999995</v>
      </c>
      <c r="E808" s="16">
        <f t="shared" si="175"/>
        <v>0</v>
      </c>
      <c r="F808" s="16">
        <f t="shared" si="175"/>
        <v>902717.39599999995</v>
      </c>
      <c r="G808" s="16">
        <f t="shared" si="175"/>
        <v>0</v>
      </c>
      <c r="H808" s="16">
        <f t="shared" si="175"/>
        <v>0</v>
      </c>
      <c r="I808" s="16">
        <f t="shared" si="175"/>
        <v>0</v>
      </c>
      <c r="J808" s="17">
        <f t="shared" si="175"/>
        <v>0</v>
      </c>
      <c r="K808" s="16">
        <f t="shared" si="175"/>
        <v>0</v>
      </c>
      <c r="L808" s="16">
        <f t="shared" si="175"/>
        <v>0</v>
      </c>
      <c r="M808" s="16">
        <f t="shared" si="175"/>
        <v>0</v>
      </c>
      <c r="N808" s="16">
        <f t="shared" si="175"/>
        <v>0</v>
      </c>
      <c r="O808" s="16">
        <f t="shared" si="175"/>
        <v>400000</v>
      </c>
      <c r="P808" s="16">
        <f t="shared" si="175"/>
        <v>541085.47</v>
      </c>
      <c r="Q808" s="16">
        <f t="shared" si="175"/>
        <v>0</v>
      </c>
      <c r="R808" s="16">
        <f t="shared" si="175"/>
        <v>0</v>
      </c>
      <c r="S808" s="16">
        <f t="shared" si="175"/>
        <v>0</v>
      </c>
      <c r="T808" s="16">
        <f t="shared" si="175"/>
        <v>0</v>
      </c>
    </row>
    <row r="809" spans="1:20" ht="21" customHeight="1" x14ac:dyDescent="0.25">
      <c r="A809" s="35">
        <v>1</v>
      </c>
      <c r="B809" s="18" t="s">
        <v>1164</v>
      </c>
      <c r="C809" s="19">
        <f>D809+K809+L809+M809+N809+O809+P809+Q809+R809+S809+T809</f>
        <v>280818.65000000002</v>
      </c>
      <c r="D809" s="19">
        <f>SUM(E809:I809)</f>
        <v>0</v>
      </c>
      <c r="E809" s="19">
        <v>0</v>
      </c>
      <c r="F809" s="19">
        <v>0</v>
      </c>
      <c r="G809" s="19">
        <v>0</v>
      </c>
      <c r="H809" s="19">
        <v>0</v>
      </c>
      <c r="I809" s="19">
        <v>0</v>
      </c>
      <c r="J809" s="20">
        <v>0</v>
      </c>
      <c r="K809" s="19">
        <v>0</v>
      </c>
      <c r="L809" s="19">
        <v>0</v>
      </c>
      <c r="M809" s="19">
        <v>0</v>
      </c>
      <c r="N809" s="19">
        <v>0</v>
      </c>
      <c r="O809" s="19">
        <v>200000</v>
      </c>
      <c r="P809" s="19">
        <v>80818.649999999994</v>
      </c>
      <c r="Q809" s="19">
        <v>0</v>
      </c>
      <c r="R809" s="19">
        <v>0</v>
      </c>
      <c r="S809" s="19">
        <v>0</v>
      </c>
      <c r="T809" s="19">
        <v>0</v>
      </c>
    </row>
    <row r="810" spans="1:20" ht="21" customHeight="1" x14ac:dyDescent="0.25">
      <c r="A810" s="35">
        <v>2</v>
      </c>
      <c r="B810" s="18" t="s">
        <v>1287</v>
      </c>
      <c r="C810" s="19">
        <f>D810+K810+L810+M810+N810+O810+P810+Q810+R810+S810+T810</f>
        <v>1410099.7859999998</v>
      </c>
      <c r="D810" s="19">
        <f>SUM(E810:I810)</f>
        <v>902717.39599999995</v>
      </c>
      <c r="E810" s="19">
        <v>0</v>
      </c>
      <c r="F810" s="19">
        <v>902717.39599999995</v>
      </c>
      <c r="G810" s="19">
        <v>0</v>
      </c>
      <c r="H810" s="19">
        <v>0</v>
      </c>
      <c r="I810" s="19">
        <v>0</v>
      </c>
      <c r="J810" s="20">
        <v>0</v>
      </c>
      <c r="K810" s="19">
        <v>0</v>
      </c>
      <c r="L810" s="19">
        <v>0</v>
      </c>
      <c r="M810" s="19">
        <v>0</v>
      </c>
      <c r="N810" s="19">
        <v>0</v>
      </c>
      <c r="O810" s="19">
        <v>200000</v>
      </c>
      <c r="P810" s="19">
        <f>142085.79+165296.6</f>
        <v>307382.39</v>
      </c>
      <c r="Q810" s="19">
        <v>0</v>
      </c>
      <c r="R810" s="19">
        <v>0</v>
      </c>
      <c r="S810" s="19">
        <v>0</v>
      </c>
      <c r="T810" s="19">
        <v>0</v>
      </c>
    </row>
    <row r="811" spans="1:20" ht="21.75" customHeight="1" x14ac:dyDescent="0.25">
      <c r="A811" s="35">
        <v>3</v>
      </c>
      <c r="B811" s="18" t="s">
        <v>1165</v>
      </c>
      <c r="C811" s="19">
        <f>D811+K811+L811+M811+N811+O811+P811+Q811+R811+S811+T811</f>
        <v>152884.43</v>
      </c>
      <c r="D811" s="19">
        <f>SUM(E811:I811)</f>
        <v>0</v>
      </c>
      <c r="E811" s="19">
        <v>0</v>
      </c>
      <c r="F811" s="19">
        <v>0</v>
      </c>
      <c r="G811" s="19">
        <v>0</v>
      </c>
      <c r="H811" s="19">
        <v>0</v>
      </c>
      <c r="I811" s="19">
        <v>0</v>
      </c>
      <c r="J811" s="20">
        <v>0</v>
      </c>
      <c r="K811" s="19">
        <v>0</v>
      </c>
      <c r="L811" s="19">
        <v>0</v>
      </c>
      <c r="M811" s="19">
        <v>0</v>
      </c>
      <c r="N811" s="19">
        <v>0</v>
      </c>
      <c r="O811" s="19">
        <v>0</v>
      </c>
      <c r="P811" s="19">
        <v>152884.43</v>
      </c>
      <c r="Q811" s="19">
        <v>0</v>
      </c>
      <c r="R811" s="19">
        <v>0</v>
      </c>
      <c r="S811" s="19">
        <v>0</v>
      </c>
      <c r="T811" s="19">
        <v>0</v>
      </c>
    </row>
    <row r="812" spans="1:20" s="9" customFormat="1" ht="24.75" customHeight="1" x14ac:dyDescent="0.25">
      <c r="A812" s="45" t="s">
        <v>590</v>
      </c>
      <c r="B812" s="45"/>
      <c r="C812" s="16">
        <f>SUM(C813:C814)</f>
        <v>13550763.58</v>
      </c>
      <c r="D812" s="16">
        <f t="shared" ref="D812:T812" si="176">SUM(D813:D814)</f>
        <v>0</v>
      </c>
      <c r="E812" s="16">
        <f t="shared" si="176"/>
        <v>0</v>
      </c>
      <c r="F812" s="16">
        <f t="shared" si="176"/>
        <v>0</v>
      </c>
      <c r="G812" s="16">
        <f t="shared" si="176"/>
        <v>0</v>
      </c>
      <c r="H812" s="16">
        <f t="shared" si="176"/>
        <v>0</v>
      </c>
      <c r="I812" s="16">
        <f t="shared" si="176"/>
        <v>0</v>
      </c>
      <c r="J812" s="17">
        <f t="shared" si="176"/>
        <v>0</v>
      </c>
      <c r="K812" s="16">
        <f t="shared" si="176"/>
        <v>0</v>
      </c>
      <c r="L812" s="16">
        <f t="shared" si="176"/>
        <v>0</v>
      </c>
      <c r="M812" s="16">
        <f t="shared" si="176"/>
        <v>0</v>
      </c>
      <c r="N812" s="16">
        <f t="shared" si="176"/>
        <v>0</v>
      </c>
      <c r="O812" s="16">
        <f t="shared" si="176"/>
        <v>0</v>
      </c>
      <c r="P812" s="16">
        <f t="shared" si="176"/>
        <v>1457757.54</v>
      </c>
      <c r="Q812" s="16">
        <f t="shared" si="176"/>
        <v>0</v>
      </c>
      <c r="R812" s="16">
        <f t="shared" si="176"/>
        <v>0</v>
      </c>
      <c r="S812" s="16">
        <f t="shared" si="176"/>
        <v>12093006.039999999</v>
      </c>
      <c r="T812" s="16">
        <f t="shared" si="176"/>
        <v>0</v>
      </c>
    </row>
    <row r="813" spans="1:20" ht="24.75" customHeight="1" x14ac:dyDescent="0.25">
      <c r="A813" s="35">
        <v>1</v>
      </c>
      <c r="B813" s="18" t="s">
        <v>1166</v>
      </c>
      <c r="C813" s="19">
        <f>D813+K813+L813+M813+N813+O813+P813+Q813+R813+S813+T813</f>
        <v>12883813.949999999</v>
      </c>
      <c r="D813" s="19">
        <f>SUM(E813:I813)</f>
        <v>0</v>
      </c>
      <c r="E813" s="19">
        <v>0</v>
      </c>
      <c r="F813" s="19">
        <v>0</v>
      </c>
      <c r="G813" s="19">
        <v>0</v>
      </c>
      <c r="H813" s="19">
        <v>0</v>
      </c>
      <c r="I813" s="19">
        <v>0</v>
      </c>
      <c r="J813" s="20">
        <v>0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790807.91</v>
      </c>
      <c r="Q813" s="19">
        <v>0</v>
      </c>
      <c r="R813" s="19">
        <v>0</v>
      </c>
      <c r="S813" s="19">
        <v>12093006.039999999</v>
      </c>
      <c r="T813" s="19">
        <v>0</v>
      </c>
    </row>
    <row r="814" spans="1:20" ht="24" customHeight="1" x14ac:dyDescent="0.25">
      <c r="A814" s="35">
        <v>2</v>
      </c>
      <c r="B814" s="18" t="s">
        <v>1167</v>
      </c>
      <c r="C814" s="19">
        <f>D814+K814+L814+M814+N814+O814+P814+Q814+R814+S814+T814</f>
        <v>666949.63</v>
      </c>
      <c r="D814" s="19">
        <f>SUM(E814:I814)</f>
        <v>0</v>
      </c>
      <c r="E814" s="19">
        <v>0</v>
      </c>
      <c r="F814" s="19">
        <v>0</v>
      </c>
      <c r="G814" s="19">
        <v>0</v>
      </c>
      <c r="H814" s="19">
        <v>0</v>
      </c>
      <c r="I814" s="19">
        <v>0</v>
      </c>
      <c r="J814" s="20">
        <v>0</v>
      </c>
      <c r="K814" s="19">
        <v>0</v>
      </c>
      <c r="L814" s="19">
        <v>0</v>
      </c>
      <c r="M814" s="19">
        <v>0</v>
      </c>
      <c r="N814" s="19">
        <v>0</v>
      </c>
      <c r="O814" s="19">
        <v>0</v>
      </c>
      <c r="P814" s="19">
        <v>666949.63</v>
      </c>
      <c r="Q814" s="19">
        <v>0</v>
      </c>
      <c r="R814" s="19">
        <v>0</v>
      </c>
      <c r="S814" s="19">
        <v>0</v>
      </c>
      <c r="T814" s="19">
        <v>0</v>
      </c>
    </row>
    <row r="815" spans="1:20" s="9" customFormat="1" ht="24.75" customHeight="1" x14ac:dyDescent="0.25">
      <c r="A815" s="45" t="s">
        <v>368</v>
      </c>
      <c r="B815" s="45"/>
      <c r="C815" s="16">
        <f>C816+C819</f>
        <v>4148115.03</v>
      </c>
      <c r="D815" s="16">
        <f t="shared" ref="D815:T815" si="177">D816+D819</f>
        <v>4148115.03</v>
      </c>
      <c r="E815" s="16">
        <f t="shared" si="177"/>
        <v>3001501.8</v>
      </c>
      <c r="F815" s="16">
        <f t="shared" si="177"/>
        <v>0</v>
      </c>
      <c r="G815" s="16">
        <f t="shared" si="177"/>
        <v>0</v>
      </c>
      <c r="H815" s="16">
        <f t="shared" si="177"/>
        <v>306543.73</v>
      </c>
      <c r="I815" s="16">
        <f t="shared" si="177"/>
        <v>840069.5</v>
      </c>
      <c r="J815" s="17">
        <f t="shared" si="177"/>
        <v>0</v>
      </c>
      <c r="K815" s="16">
        <f t="shared" si="177"/>
        <v>0</v>
      </c>
      <c r="L815" s="16">
        <f t="shared" si="177"/>
        <v>0</v>
      </c>
      <c r="M815" s="16">
        <f t="shared" si="177"/>
        <v>0</v>
      </c>
      <c r="N815" s="16">
        <f t="shared" si="177"/>
        <v>0</v>
      </c>
      <c r="O815" s="16">
        <f t="shared" si="177"/>
        <v>0</v>
      </c>
      <c r="P815" s="16">
        <f t="shared" si="177"/>
        <v>0</v>
      </c>
      <c r="Q815" s="16">
        <f t="shared" si="177"/>
        <v>0</v>
      </c>
      <c r="R815" s="16">
        <f t="shared" si="177"/>
        <v>0</v>
      </c>
      <c r="S815" s="16">
        <f t="shared" si="177"/>
        <v>0</v>
      </c>
      <c r="T815" s="16">
        <f t="shared" si="177"/>
        <v>0</v>
      </c>
    </row>
    <row r="816" spans="1:20" s="9" customFormat="1" ht="22.5" customHeight="1" x14ac:dyDescent="0.25">
      <c r="A816" s="45" t="s">
        <v>369</v>
      </c>
      <c r="B816" s="45"/>
      <c r="C816" s="16">
        <f>SUM(C817:C818)</f>
        <v>3841571.3</v>
      </c>
      <c r="D816" s="16">
        <f t="shared" ref="D816:T816" si="178">SUM(D817:D818)</f>
        <v>3841571.3</v>
      </c>
      <c r="E816" s="16">
        <f t="shared" si="178"/>
        <v>3001501.8</v>
      </c>
      <c r="F816" s="16">
        <f t="shared" si="178"/>
        <v>0</v>
      </c>
      <c r="G816" s="16">
        <f t="shared" si="178"/>
        <v>0</v>
      </c>
      <c r="H816" s="16">
        <f t="shared" si="178"/>
        <v>0</v>
      </c>
      <c r="I816" s="16">
        <f t="shared" si="178"/>
        <v>840069.5</v>
      </c>
      <c r="J816" s="17">
        <f t="shared" si="178"/>
        <v>0</v>
      </c>
      <c r="K816" s="16">
        <f t="shared" si="178"/>
        <v>0</v>
      </c>
      <c r="L816" s="16">
        <f t="shared" si="178"/>
        <v>0</v>
      </c>
      <c r="M816" s="16">
        <f t="shared" si="178"/>
        <v>0</v>
      </c>
      <c r="N816" s="16">
        <f t="shared" si="178"/>
        <v>0</v>
      </c>
      <c r="O816" s="16">
        <f t="shared" si="178"/>
        <v>0</v>
      </c>
      <c r="P816" s="16">
        <f t="shared" si="178"/>
        <v>0</v>
      </c>
      <c r="Q816" s="16">
        <f t="shared" si="178"/>
        <v>0</v>
      </c>
      <c r="R816" s="16">
        <f t="shared" si="178"/>
        <v>0</v>
      </c>
      <c r="S816" s="16">
        <f t="shared" si="178"/>
        <v>0</v>
      </c>
      <c r="T816" s="16">
        <f t="shared" si="178"/>
        <v>0</v>
      </c>
    </row>
    <row r="817" spans="1:20" ht="22.5" customHeight="1" x14ac:dyDescent="0.25">
      <c r="A817" s="35">
        <v>1</v>
      </c>
      <c r="B817" s="18" t="s">
        <v>216</v>
      </c>
      <c r="C817" s="19">
        <f>D817+K817+L817+M817+N817+O817+P817+Q817+R817+S817+T817</f>
        <v>3001501.8</v>
      </c>
      <c r="D817" s="19">
        <f>SUM(E817:I817)</f>
        <v>3001501.8</v>
      </c>
      <c r="E817" s="19">
        <v>3001501.8</v>
      </c>
      <c r="F817" s="19">
        <v>0</v>
      </c>
      <c r="G817" s="19">
        <v>0</v>
      </c>
      <c r="H817" s="19">
        <v>0</v>
      </c>
      <c r="I817" s="19">
        <v>0</v>
      </c>
      <c r="J817" s="20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  <c r="S817" s="19">
        <v>0</v>
      </c>
      <c r="T817" s="19">
        <v>0</v>
      </c>
    </row>
    <row r="818" spans="1:20" ht="22.5" customHeight="1" x14ac:dyDescent="0.25">
      <c r="A818" s="35">
        <v>2</v>
      </c>
      <c r="B818" s="18" t="s">
        <v>234</v>
      </c>
      <c r="C818" s="19">
        <f>D818+K818+L818+M818+N818+O818+P818+Q818+R818+S818+T818</f>
        <v>840069.5</v>
      </c>
      <c r="D818" s="19">
        <f>SUM(E818:I818)</f>
        <v>840069.5</v>
      </c>
      <c r="E818" s="19">
        <v>0</v>
      </c>
      <c r="F818" s="19">
        <v>0</v>
      </c>
      <c r="G818" s="19">
        <v>0</v>
      </c>
      <c r="H818" s="19">
        <v>0</v>
      </c>
      <c r="I818" s="19">
        <v>840069.5</v>
      </c>
      <c r="J818" s="20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  <c r="S818" s="19">
        <v>0</v>
      </c>
      <c r="T818" s="19">
        <v>0</v>
      </c>
    </row>
    <row r="819" spans="1:20" s="9" customFormat="1" ht="24.75" customHeight="1" x14ac:dyDescent="0.25">
      <c r="A819" s="45" t="s">
        <v>384</v>
      </c>
      <c r="B819" s="45"/>
      <c r="C819" s="16">
        <f>C820</f>
        <v>306543.73</v>
      </c>
      <c r="D819" s="16">
        <f t="shared" ref="D819:T819" si="179">D820</f>
        <v>306543.73</v>
      </c>
      <c r="E819" s="16">
        <f t="shared" si="179"/>
        <v>0</v>
      </c>
      <c r="F819" s="16">
        <f t="shared" si="179"/>
        <v>0</v>
      </c>
      <c r="G819" s="16">
        <f t="shared" si="179"/>
        <v>0</v>
      </c>
      <c r="H819" s="16">
        <f t="shared" si="179"/>
        <v>306543.73</v>
      </c>
      <c r="I819" s="16">
        <f t="shared" si="179"/>
        <v>0</v>
      </c>
      <c r="J819" s="17">
        <f t="shared" si="179"/>
        <v>0</v>
      </c>
      <c r="K819" s="16">
        <f t="shared" si="179"/>
        <v>0</v>
      </c>
      <c r="L819" s="16">
        <f t="shared" si="179"/>
        <v>0</v>
      </c>
      <c r="M819" s="16">
        <f t="shared" si="179"/>
        <v>0</v>
      </c>
      <c r="N819" s="16">
        <f t="shared" si="179"/>
        <v>0</v>
      </c>
      <c r="O819" s="16">
        <f t="shared" si="179"/>
        <v>0</v>
      </c>
      <c r="P819" s="16">
        <f t="shared" si="179"/>
        <v>0</v>
      </c>
      <c r="Q819" s="16">
        <f t="shared" si="179"/>
        <v>0</v>
      </c>
      <c r="R819" s="16">
        <f t="shared" si="179"/>
        <v>0</v>
      </c>
      <c r="S819" s="16">
        <f t="shared" si="179"/>
        <v>0</v>
      </c>
      <c r="T819" s="16">
        <f t="shared" si="179"/>
        <v>0</v>
      </c>
    </row>
    <row r="820" spans="1:20" ht="23.25" customHeight="1" x14ac:dyDescent="0.25">
      <c r="A820" s="35">
        <v>1</v>
      </c>
      <c r="B820" s="18" t="s">
        <v>236</v>
      </c>
      <c r="C820" s="19">
        <f>D820+K820+L820+M820+N820+O820+P820+Q820+R820+S820+T820</f>
        <v>306543.73</v>
      </c>
      <c r="D820" s="19">
        <f>SUM(E820:I820)</f>
        <v>306543.73</v>
      </c>
      <c r="E820" s="19">
        <v>0</v>
      </c>
      <c r="F820" s="19">
        <v>0</v>
      </c>
      <c r="G820" s="19">
        <v>0</v>
      </c>
      <c r="H820" s="19">
        <v>306543.73</v>
      </c>
      <c r="I820" s="19">
        <v>0</v>
      </c>
      <c r="J820" s="20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  <c r="S820" s="19">
        <v>0</v>
      </c>
      <c r="T820" s="19">
        <v>0</v>
      </c>
    </row>
    <row r="821" spans="1:20" s="9" customFormat="1" ht="22.5" customHeight="1" x14ac:dyDescent="0.25">
      <c r="A821" s="45" t="s">
        <v>402</v>
      </c>
      <c r="B821" s="45"/>
      <c r="C821" s="16">
        <f>C822</f>
        <v>6466617.9180000005</v>
      </c>
      <c r="D821" s="16">
        <f t="shared" ref="D821:T822" si="180">D822</f>
        <v>0</v>
      </c>
      <c r="E821" s="16">
        <f t="shared" si="180"/>
        <v>0</v>
      </c>
      <c r="F821" s="16">
        <f t="shared" si="180"/>
        <v>0</v>
      </c>
      <c r="G821" s="16">
        <f t="shared" si="180"/>
        <v>0</v>
      </c>
      <c r="H821" s="16">
        <f t="shared" si="180"/>
        <v>0</v>
      </c>
      <c r="I821" s="16">
        <f t="shared" si="180"/>
        <v>0</v>
      </c>
      <c r="J821" s="17">
        <f t="shared" si="180"/>
        <v>0</v>
      </c>
      <c r="K821" s="16">
        <f t="shared" si="180"/>
        <v>0</v>
      </c>
      <c r="L821" s="16">
        <f t="shared" si="180"/>
        <v>6466617.9180000005</v>
      </c>
      <c r="M821" s="16">
        <f t="shared" si="180"/>
        <v>0</v>
      </c>
      <c r="N821" s="16">
        <f t="shared" si="180"/>
        <v>0</v>
      </c>
      <c r="O821" s="16">
        <f t="shared" si="180"/>
        <v>0</v>
      </c>
      <c r="P821" s="16">
        <f t="shared" si="180"/>
        <v>0</v>
      </c>
      <c r="Q821" s="16">
        <f t="shared" si="180"/>
        <v>0</v>
      </c>
      <c r="R821" s="16">
        <f t="shared" si="180"/>
        <v>0</v>
      </c>
      <c r="S821" s="16">
        <f t="shared" si="180"/>
        <v>0</v>
      </c>
      <c r="T821" s="16">
        <f t="shared" si="180"/>
        <v>0</v>
      </c>
    </row>
    <row r="822" spans="1:20" s="9" customFormat="1" ht="23.25" customHeight="1" x14ac:dyDescent="0.25">
      <c r="A822" s="45" t="s">
        <v>382</v>
      </c>
      <c r="B822" s="45"/>
      <c r="C822" s="16">
        <f>C823</f>
        <v>6466617.9180000005</v>
      </c>
      <c r="D822" s="16">
        <f t="shared" si="180"/>
        <v>0</v>
      </c>
      <c r="E822" s="16">
        <f t="shared" si="180"/>
        <v>0</v>
      </c>
      <c r="F822" s="16">
        <f t="shared" si="180"/>
        <v>0</v>
      </c>
      <c r="G822" s="16">
        <f t="shared" si="180"/>
        <v>0</v>
      </c>
      <c r="H822" s="16">
        <f t="shared" si="180"/>
        <v>0</v>
      </c>
      <c r="I822" s="16">
        <f t="shared" si="180"/>
        <v>0</v>
      </c>
      <c r="J822" s="17">
        <f t="shared" si="180"/>
        <v>0</v>
      </c>
      <c r="K822" s="16">
        <f t="shared" si="180"/>
        <v>0</v>
      </c>
      <c r="L822" s="16">
        <f t="shared" si="180"/>
        <v>6466617.9180000005</v>
      </c>
      <c r="M822" s="16">
        <f t="shared" si="180"/>
        <v>0</v>
      </c>
      <c r="N822" s="16">
        <f t="shared" si="180"/>
        <v>0</v>
      </c>
      <c r="O822" s="16">
        <f t="shared" si="180"/>
        <v>0</v>
      </c>
      <c r="P822" s="16">
        <f t="shared" si="180"/>
        <v>0</v>
      </c>
      <c r="Q822" s="16">
        <f t="shared" si="180"/>
        <v>0</v>
      </c>
      <c r="R822" s="16">
        <f t="shared" si="180"/>
        <v>0</v>
      </c>
      <c r="S822" s="16">
        <f t="shared" si="180"/>
        <v>0</v>
      </c>
      <c r="T822" s="16">
        <f t="shared" si="180"/>
        <v>0</v>
      </c>
    </row>
    <row r="823" spans="1:20" ht="22.5" customHeight="1" x14ac:dyDescent="0.25">
      <c r="A823" s="35">
        <v>1</v>
      </c>
      <c r="B823" s="18" t="s">
        <v>239</v>
      </c>
      <c r="C823" s="19">
        <f>D823+K823+L823+M823+N823+O823+P823+Q823+R823+S823+T823</f>
        <v>6466617.9180000005</v>
      </c>
      <c r="D823" s="19">
        <f>SUM(E823:I823)</f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  <c r="J823" s="20">
        <v>0</v>
      </c>
      <c r="K823" s="19">
        <v>0</v>
      </c>
      <c r="L823" s="19">
        <v>6466617.9180000005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</row>
    <row r="824" spans="1:20" s="9" customFormat="1" ht="22.5" customHeight="1" x14ac:dyDescent="0.25">
      <c r="A824" s="45" t="s">
        <v>370</v>
      </c>
      <c r="B824" s="45"/>
      <c r="C824" s="16">
        <f>C825+C828</f>
        <v>5394133.9000000004</v>
      </c>
      <c r="D824" s="16">
        <f t="shared" ref="D824:T824" si="181">D825+D828</f>
        <v>714809.16</v>
      </c>
      <c r="E824" s="16">
        <f t="shared" si="181"/>
        <v>348124.9</v>
      </c>
      <c r="F824" s="16">
        <f t="shared" si="181"/>
        <v>0</v>
      </c>
      <c r="G824" s="16">
        <f t="shared" si="181"/>
        <v>0</v>
      </c>
      <c r="H824" s="16">
        <f t="shared" si="181"/>
        <v>366684.26</v>
      </c>
      <c r="I824" s="16">
        <f t="shared" si="181"/>
        <v>0</v>
      </c>
      <c r="J824" s="17">
        <f t="shared" si="181"/>
        <v>0</v>
      </c>
      <c r="K824" s="16">
        <f t="shared" si="181"/>
        <v>0</v>
      </c>
      <c r="L824" s="16">
        <f t="shared" si="181"/>
        <v>4327506.26</v>
      </c>
      <c r="M824" s="16">
        <f t="shared" si="181"/>
        <v>0</v>
      </c>
      <c r="N824" s="16">
        <f t="shared" si="181"/>
        <v>0</v>
      </c>
      <c r="O824" s="16">
        <f t="shared" si="181"/>
        <v>200000</v>
      </c>
      <c r="P824" s="16">
        <f t="shared" si="181"/>
        <v>151818.48000000001</v>
      </c>
      <c r="Q824" s="16">
        <f t="shared" si="181"/>
        <v>0</v>
      </c>
      <c r="R824" s="16">
        <f t="shared" si="181"/>
        <v>0</v>
      </c>
      <c r="S824" s="16">
        <f t="shared" si="181"/>
        <v>0</v>
      </c>
      <c r="T824" s="16">
        <f t="shared" si="181"/>
        <v>0</v>
      </c>
    </row>
    <row r="825" spans="1:20" s="9" customFormat="1" ht="22.5" customHeight="1" x14ac:dyDescent="0.25">
      <c r="A825" s="45" t="s">
        <v>574</v>
      </c>
      <c r="B825" s="45"/>
      <c r="C825" s="16">
        <f>SUM(C826:C827)</f>
        <v>1066627.6400000001</v>
      </c>
      <c r="D825" s="16">
        <f t="shared" ref="D825:T825" si="182">SUM(D826:D827)</f>
        <v>714809.16</v>
      </c>
      <c r="E825" s="16">
        <f t="shared" si="182"/>
        <v>348124.9</v>
      </c>
      <c r="F825" s="16">
        <f t="shared" si="182"/>
        <v>0</v>
      </c>
      <c r="G825" s="16">
        <f t="shared" si="182"/>
        <v>0</v>
      </c>
      <c r="H825" s="16">
        <f t="shared" si="182"/>
        <v>366684.26</v>
      </c>
      <c r="I825" s="16">
        <f t="shared" si="182"/>
        <v>0</v>
      </c>
      <c r="J825" s="17">
        <f t="shared" si="182"/>
        <v>0</v>
      </c>
      <c r="K825" s="16">
        <f t="shared" si="182"/>
        <v>0</v>
      </c>
      <c r="L825" s="16">
        <f t="shared" si="182"/>
        <v>0</v>
      </c>
      <c r="M825" s="16">
        <f t="shared" si="182"/>
        <v>0</v>
      </c>
      <c r="N825" s="16">
        <f t="shared" si="182"/>
        <v>0</v>
      </c>
      <c r="O825" s="16">
        <f t="shared" si="182"/>
        <v>200000</v>
      </c>
      <c r="P825" s="16">
        <f t="shared" si="182"/>
        <v>151818.48000000001</v>
      </c>
      <c r="Q825" s="16">
        <f t="shared" si="182"/>
        <v>0</v>
      </c>
      <c r="R825" s="16">
        <f t="shared" si="182"/>
        <v>0</v>
      </c>
      <c r="S825" s="16">
        <f t="shared" si="182"/>
        <v>0</v>
      </c>
      <c r="T825" s="16">
        <f t="shared" si="182"/>
        <v>0</v>
      </c>
    </row>
    <row r="826" spans="1:20" ht="23.25" customHeight="1" x14ac:dyDescent="0.25">
      <c r="A826" s="35">
        <v>1</v>
      </c>
      <c r="B826" s="18" t="s">
        <v>1169</v>
      </c>
      <c r="C826" s="19">
        <f>D826+K826+L826+M826+N826+O826+P826+Q826+R826+S826+T826</f>
        <v>699943.38</v>
      </c>
      <c r="D826" s="19">
        <f>SUM(E826:I826)</f>
        <v>348124.9</v>
      </c>
      <c r="E826" s="19">
        <v>348124.9</v>
      </c>
      <c r="F826" s="19">
        <v>0</v>
      </c>
      <c r="G826" s="19">
        <v>0</v>
      </c>
      <c r="H826" s="19">
        <v>0</v>
      </c>
      <c r="I826" s="19">
        <v>0</v>
      </c>
      <c r="J826" s="20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200000</v>
      </c>
      <c r="P826" s="19">
        <v>151818.48000000001</v>
      </c>
      <c r="Q826" s="19">
        <v>0</v>
      </c>
      <c r="R826" s="19">
        <v>0</v>
      </c>
      <c r="S826" s="19">
        <v>0</v>
      </c>
      <c r="T826" s="19">
        <v>0</v>
      </c>
    </row>
    <row r="827" spans="1:20" ht="22.5" customHeight="1" x14ac:dyDescent="0.25">
      <c r="A827" s="35">
        <v>2</v>
      </c>
      <c r="B827" s="18" t="s">
        <v>577</v>
      </c>
      <c r="C827" s="19">
        <f>D827+K827+L827+M827+N827+O827+P827+Q827+R827+S827+T827</f>
        <v>366684.26</v>
      </c>
      <c r="D827" s="19">
        <f>SUM(E827:I827)</f>
        <v>366684.26</v>
      </c>
      <c r="E827" s="19">
        <v>0</v>
      </c>
      <c r="F827" s="19">
        <v>0</v>
      </c>
      <c r="G827" s="19">
        <v>0</v>
      </c>
      <c r="H827" s="19">
        <v>366684.26</v>
      </c>
      <c r="I827" s="19">
        <v>0</v>
      </c>
      <c r="J827" s="20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</row>
    <row r="828" spans="1:20" s="9" customFormat="1" ht="22.5" customHeight="1" x14ac:dyDescent="0.25">
      <c r="A828" s="45" t="s">
        <v>372</v>
      </c>
      <c r="B828" s="45"/>
      <c r="C828" s="16">
        <f>SUM(C829:C830)</f>
        <v>4327506.26</v>
      </c>
      <c r="D828" s="16">
        <f t="shared" ref="D828:T828" si="183">SUM(D829:D830)</f>
        <v>0</v>
      </c>
      <c r="E828" s="16">
        <f t="shared" si="183"/>
        <v>0</v>
      </c>
      <c r="F828" s="16">
        <f t="shared" si="183"/>
        <v>0</v>
      </c>
      <c r="G828" s="16">
        <f t="shared" si="183"/>
        <v>0</v>
      </c>
      <c r="H828" s="16">
        <f t="shared" si="183"/>
        <v>0</v>
      </c>
      <c r="I828" s="16">
        <f t="shared" si="183"/>
        <v>0</v>
      </c>
      <c r="J828" s="17">
        <f t="shared" si="183"/>
        <v>0</v>
      </c>
      <c r="K828" s="16">
        <f t="shared" si="183"/>
        <v>0</v>
      </c>
      <c r="L828" s="16">
        <f t="shared" si="183"/>
        <v>4327506.26</v>
      </c>
      <c r="M828" s="16">
        <f t="shared" si="183"/>
        <v>0</v>
      </c>
      <c r="N828" s="16">
        <f t="shared" si="183"/>
        <v>0</v>
      </c>
      <c r="O828" s="16">
        <f t="shared" si="183"/>
        <v>0</v>
      </c>
      <c r="P828" s="16">
        <f t="shared" si="183"/>
        <v>0</v>
      </c>
      <c r="Q828" s="16">
        <f t="shared" si="183"/>
        <v>0</v>
      </c>
      <c r="R828" s="16">
        <f t="shared" si="183"/>
        <v>0</v>
      </c>
      <c r="S828" s="16">
        <f t="shared" si="183"/>
        <v>0</v>
      </c>
      <c r="T828" s="16">
        <f t="shared" si="183"/>
        <v>0</v>
      </c>
    </row>
    <row r="829" spans="1:20" ht="22.5" customHeight="1" x14ac:dyDescent="0.25">
      <c r="A829" s="35">
        <v>1</v>
      </c>
      <c r="B829" s="18" t="s">
        <v>400</v>
      </c>
      <c r="C829" s="19">
        <f>D829+K829+L829+M829+N829+O829+P829+Q829+R829+S829+T829</f>
        <v>1409175.86</v>
      </c>
      <c r="D829" s="19">
        <f>SUM(E829:I829)</f>
        <v>0</v>
      </c>
      <c r="E829" s="19">
        <v>0</v>
      </c>
      <c r="F829" s="19">
        <v>0</v>
      </c>
      <c r="G829" s="19">
        <v>0</v>
      </c>
      <c r="H829" s="19">
        <v>0</v>
      </c>
      <c r="I829" s="19">
        <v>0</v>
      </c>
      <c r="J829" s="20">
        <v>0</v>
      </c>
      <c r="K829" s="19">
        <v>0</v>
      </c>
      <c r="L829" s="19">
        <v>1409175.86</v>
      </c>
      <c r="M829" s="19">
        <v>0</v>
      </c>
      <c r="N829" s="19">
        <v>0</v>
      </c>
      <c r="O829" s="19">
        <v>0</v>
      </c>
      <c r="P829" s="19">
        <v>0</v>
      </c>
      <c r="Q829" s="19">
        <v>0</v>
      </c>
      <c r="R829" s="19">
        <v>0</v>
      </c>
      <c r="S829" s="19">
        <v>0</v>
      </c>
      <c r="T829" s="19">
        <v>0</v>
      </c>
    </row>
    <row r="830" spans="1:20" ht="22.5" customHeight="1" x14ac:dyDescent="0.25">
      <c r="A830" s="35">
        <v>2</v>
      </c>
      <c r="B830" s="18" t="s">
        <v>240</v>
      </c>
      <c r="C830" s="19">
        <f>D830+K830+L830+M830+N830+O830+P830+Q830+R830+S830+T830</f>
        <v>2918330.4</v>
      </c>
      <c r="D830" s="19">
        <f>SUM(E830:I830)</f>
        <v>0</v>
      </c>
      <c r="E830" s="19">
        <v>0</v>
      </c>
      <c r="F830" s="19">
        <v>0</v>
      </c>
      <c r="G830" s="19">
        <v>0</v>
      </c>
      <c r="H830" s="19">
        <v>0</v>
      </c>
      <c r="I830" s="19">
        <v>0</v>
      </c>
      <c r="J830" s="20">
        <v>0</v>
      </c>
      <c r="K830" s="19">
        <v>0</v>
      </c>
      <c r="L830" s="19">
        <v>2918330.4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  <c r="R830" s="19">
        <v>0</v>
      </c>
      <c r="S830" s="19">
        <v>0</v>
      </c>
      <c r="T830" s="19">
        <v>0</v>
      </c>
    </row>
    <row r="831" spans="1:20" s="9" customFormat="1" ht="22.5" customHeight="1" x14ac:dyDescent="0.25">
      <c r="A831" s="45" t="s">
        <v>401</v>
      </c>
      <c r="B831" s="45"/>
      <c r="C831" s="16">
        <f>C832</f>
        <v>6933791.75</v>
      </c>
      <c r="D831" s="16">
        <f t="shared" ref="D831:T832" si="184">D832</f>
        <v>2952586.9000000004</v>
      </c>
      <c r="E831" s="16">
        <f t="shared" si="184"/>
        <v>0</v>
      </c>
      <c r="F831" s="16">
        <f t="shared" si="184"/>
        <v>1726818.67</v>
      </c>
      <c r="G831" s="16">
        <f t="shared" si="184"/>
        <v>751111.78</v>
      </c>
      <c r="H831" s="16">
        <f t="shared" si="184"/>
        <v>474656.45</v>
      </c>
      <c r="I831" s="16">
        <f t="shared" si="184"/>
        <v>0</v>
      </c>
      <c r="J831" s="17">
        <f t="shared" si="184"/>
        <v>0</v>
      </c>
      <c r="K831" s="16">
        <f t="shared" si="184"/>
        <v>0</v>
      </c>
      <c r="L831" s="16">
        <f t="shared" si="184"/>
        <v>0</v>
      </c>
      <c r="M831" s="16">
        <f t="shared" si="184"/>
        <v>0</v>
      </c>
      <c r="N831" s="16">
        <f t="shared" si="184"/>
        <v>3665007.05</v>
      </c>
      <c r="O831" s="16">
        <f t="shared" si="184"/>
        <v>0</v>
      </c>
      <c r="P831" s="16">
        <f t="shared" si="184"/>
        <v>316197.8</v>
      </c>
      <c r="Q831" s="16">
        <f t="shared" si="184"/>
        <v>0</v>
      </c>
      <c r="R831" s="16">
        <f t="shared" si="184"/>
        <v>0</v>
      </c>
      <c r="S831" s="16">
        <f t="shared" si="184"/>
        <v>0</v>
      </c>
      <c r="T831" s="16">
        <f t="shared" si="184"/>
        <v>0</v>
      </c>
    </row>
    <row r="832" spans="1:20" s="9" customFormat="1" ht="22.5" customHeight="1" x14ac:dyDescent="0.25">
      <c r="A832" s="45" t="s">
        <v>477</v>
      </c>
      <c r="B832" s="45"/>
      <c r="C832" s="16">
        <f>C833</f>
        <v>6933791.75</v>
      </c>
      <c r="D832" s="16">
        <f t="shared" si="184"/>
        <v>2952586.9000000004</v>
      </c>
      <c r="E832" s="16">
        <f t="shared" si="184"/>
        <v>0</v>
      </c>
      <c r="F832" s="16">
        <f t="shared" si="184"/>
        <v>1726818.67</v>
      </c>
      <c r="G832" s="16">
        <f t="shared" si="184"/>
        <v>751111.78</v>
      </c>
      <c r="H832" s="16">
        <f t="shared" si="184"/>
        <v>474656.45</v>
      </c>
      <c r="I832" s="16">
        <f t="shared" si="184"/>
        <v>0</v>
      </c>
      <c r="J832" s="17">
        <f t="shared" si="184"/>
        <v>0</v>
      </c>
      <c r="K832" s="16">
        <f t="shared" si="184"/>
        <v>0</v>
      </c>
      <c r="L832" s="16">
        <f t="shared" si="184"/>
        <v>0</v>
      </c>
      <c r="M832" s="16">
        <f t="shared" si="184"/>
        <v>0</v>
      </c>
      <c r="N832" s="16">
        <f t="shared" si="184"/>
        <v>3665007.05</v>
      </c>
      <c r="O832" s="16">
        <f t="shared" si="184"/>
        <v>0</v>
      </c>
      <c r="P832" s="16">
        <f t="shared" si="184"/>
        <v>316197.8</v>
      </c>
      <c r="Q832" s="16">
        <f t="shared" si="184"/>
        <v>0</v>
      </c>
      <c r="R832" s="16">
        <f t="shared" si="184"/>
        <v>0</v>
      </c>
      <c r="S832" s="16">
        <f t="shared" si="184"/>
        <v>0</v>
      </c>
      <c r="T832" s="16">
        <f t="shared" si="184"/>
        <v>0</v>
      </c>
    </row>
    <row r="833" spans="1:20" ht="22.5" customHeight="1" x14ac:dyDescent="0.25">
      <c r="A833" s="35">
        <v>1</v>
      </c>
      <c r="B833" s="18" t="s">
        <v>1288</v>
      </c>
      <c r="C833" s="19">
        <f>D833+K833+L833+M833+N833+O833+P833+Q833+R833+S833+T833</f>
        <v>6933791.75</v>
      </c>
      <c r="D833" s="19">
        <f>SUM(E833:I833)</f>
        <v>2952586.9000000004</v>
      </c>
      <c r="E833" s="19">
        <v>0</v>
      </c>
      <c r="F833" s="19">
        <v>1726818.67</v>
      </c>
      <c r="G833" s="19">
        <v>751111.78</v>
      </c>
      <c r="H833" s="19">
        <v>474656.45</v>
      </c>
      <c r="I833" s="19">
        <v>0</v>
      </c>
      <c r="J833" s="20">
        <v>0</v>
      </c>
      <c r="K833" s="19">
        <v>0</v>
      </c>
      <c r="L833" s="19">
        <v>0</v>
      </c>
      <c r="M833" s="19">
        <v>0</v>
      </c>
      <c r="N833" s="19">
        <v>3665007.05</v>
      </c>
      <c r="O833" s="19">
        <v>0</v>
      </c>
      <c r="P833" s="19">
        <v>316197.8</v>
      </c>
      <c r="Q833" s="19">
        <v>0</v>
      </c>
      <c r="R833" s="19">
        <v>0</v>
      </c>
      <c r="S833" s="19">
        <v>0</v>
      </c>
      <c r="T833" s="19">
        <v>0</v>
      </c>
    </row>
    <row r="834" spans="1:20" s="9" customFormat="1" ht="22.5" customHeight="1" x14ac:dyDescent="0.25">
      <c r="A834" s="45" t="s">
        <v>200</v>
      </c>
      <c r="B834" s="45"/>
      <c r="C834" s="16">
        <f>C835+C838</f>
        <v>15344073.417000003</v>
      </c>
      <c r="D834" s="16">
        <f t="shared" ref="D834:T834" si="185">D835+D838</f>
        <v>14579081.454000002</v>
      </c>
      <c r="E834" s="16">
        <f t="shared" si="185"/>
        <v>1857761.4</v>
      </c>
      <c r="F834" s="16">
        <f t="shared" si="185"/>
        <v>7908489.3000000007</v>
      </c>
      <c r="G834" s="16">
        <f t="shared" si="185"/>
        <v>1528021.5460000001</v>
      </c>
      <c r="H834" s="16">
        <f t="shared" si="185"/>
        <v>1610720.825</v>
      </c>
      <c r="I834" s="16">
        <f t="shared" si="185"/>
        <v>1674088.3830000001</v>
      </c>
      <c r="J834" s="17">
        <f t="shared" si="185"/>
        <v>0</v>
      </c>
      <c r="K834" s="16">
        <f t="shared" si="185"/>
        <v>0</v>
      </c>
      <c r="L834" s="16">
        <f t="shared" si="185"/>
        <v>0</v>
      </c>
      <c r="M834" s="16">
        <f t="shared" si="185"/>
        <v>0</v>
      </c>
      <c r="N834" s="16">
        <f t="shared" si="185"/>
        <v>0</v>
      </c>
      <c r="O834" s="16">
        <f t="shared" si="185"/>
        <v>0</v>
      </c>
      <c r="P834" s="16">
        <f t="shared" si="185"/>
        <v>764991.96299999999</v>
      </c>
      <c r="Q834" s="16">
        <f t="shared" si="185"/>
        <v>0</v>
      </c>
      <c r="R834" s="16">
        <f t="shared" si="185"/>
        <v>0</v>
      </c>
      <c r="S834" s="16">
        <f t="shared" si="185"/>
        <v>0</v>
      </c>
      <c r="T834" s="16">
        <f t="shared" si="185"/>
        <v>0</v>
      </c>
    </row>
    <row r="835" spans="1:20" s="9" customFormat="1" ht="22.5" customHeight="1" x14ac:dyDescent="0.25">
      <c r="A835" s="45" t="s">
        <v>201</v>
      </c>
      <c r="B835" s="45"/>
      <c r="C835" s="16">
        <f>SUM(C836:C837)</f>
        <v>13244986.217000004</v>
      </c>
      <c r="D835" s="16">
        <f t="shared" ref="D835:S835" si="186">SUM(D836:D837)</f>
        <v>12479994.254000003</v>
      </c>
      <c r="E835" s="16">
        <f t="shared" si="186"/>
        <v>1857761.4</v>
      </c>
      <c r="F835" s="16">
        <f t="shared" si="186"/>
        <v>6199842.9000000004</v>
      </c>
      <c r="G835" s="16">
        <f t="shared" si="186"/>
        <v>1528021.5460000001</v>
      </c>
      <c r="H835" s="16">
        <f t="shared" si="186"/>
        <v>1220280.0249999999</v>
      </c>
      <c r="I835" s="16">
        <f t="shared" si="186"/>
        <v>1674088.3830000001</v>
      </c>
      <c r="J835" s="17">
        <f t="shared" si="186"/>
        <v>0</v>
      </c>
      <c r="K835" s="16">
        <f t="shared" si="186"/>
        <v>0</v>
      </c>
      <c r="L835" s="16">
        <f t="shared" si="186"/>
        <v>0</v>
      </c>
      <c r="M835" s="16">
        <f t="shared" si="186"/>
        <v>0</v>
      </c>
      <c r="N835" s="16">
        <f t="shared" si="186"/>
        <v>0</v>
      </c>
      <c r="O835" s="16">
        <f t="shared" si="186"/>
        <v>0</v>
      </c>
      <c r="P835" s="16">
        <f t="shared" si="186"/>
        <v>764991.96299999999</v>
      </c>
      <c r="Q835" s="16">
        <f t="shared" si="186"/>
        <v>0</v>
      </c>
      <c r="R835" s="16">
        <f t="shared" si="186"/>
        <v>0</v>
      </c>
      <c r="S835" s="16">
        <f t="shared" si="186"/>
        <v>0</v>
      </c>
      <c r="T835" s="16">
        <f>SUM(T836:T837)</f>
        <v>0</v>
      </c>
    </row>
    <row r="836" spans="1:20" ht="22.5" customHeight="1" x14ac:dyDescent="0.25">
      <c r="A836" s="35">
        <v>1</v>
      </c>
      <c r="B836" s="18" t="s">
        <v>1170</v>
      </c>
      <c r="C836" s="19">
        <f>D836+K836+L836+M836+N836+O836+P836+Q836+R836+S836+T836</f>
        <v>10007781.133000003</v>
      </c>
      <c r="D836" s="19">
        <f>SUM(E836:I836)</f>
        <v>9523458.1300000027</v>
      </c>
      <c r="E836" s="19">
        <v>1857761.4</v>
      </c>
      <c r="F836" s="19">
        <v>4416661.4000000004</v>
      </c>
      <c r="G836" s="19">
        <v>1528021.5460000001</v>
      </c>
      <c r="H836" s="19">
        <v>730130.93700000003</v>
      </c>
      <c r="I836" s="19">
        <v>990882.84700000007</v>
      </c>
      <c r="J836" s="20">
        <v>0</v>
      </c>
      <c r="K836" s="19">
        <v>0</v>
      </c>
      <c r="L836" s="19">
        <v>0</v>
      </c>
      <c r="M836" s="19">
        <v>0</v>
      </c>
      <c r="N836" s="19">
        <v>0</v>
      </c>
      <c r="O836" s="19">
        <v>0</v>
      </c>
      <c r="P836" s="19">
        <v>484323.00300000003</v>
      </c>
      <c r="Q836" s="19">
        <v>0</v>
      </c>
      <c r="R836" s="19">
        <v>0</v>
      </c>
      <c r="S836" s="19">
        <v>0</v>
      </c>
      <c r="T836" s="19">
        <v>0</v>
      </c>
    </row>
    <row r="837" spans="1:20" ht="22.5" customHeight="1" x14ac:dyDescent="0.25">
      <c r="A837" s="35">
        <v>2</v>
      </c>
      <c r="B837" s="18" t="s">
        <v>1171</v>
      </c>
      <c r="C837" s="19">
        <f>D837+K837+L837+M837+N837+O837+P837+Q837+R837+S837+T837</f>
        <v>3237205.0839999998</v>
      </c>
      <c r="D837" s="19">
        <f>SUM(E837:I837)</f>
        <v>2956536.1239999998</v>
      </c>
      <c r="E837" s="19">
        <v>0</v>
      </c>
      <c r="F837" s="19">
        <v>1783181.5</v>
      </c>
      <c r="G837" s="19">
        <v>0</v>
      </c>
      <c r="H837" s="19">
        <v>490149.08799999999</v>
      </c>
      <c r="I837" s="19">
        <v>683205.53600000008</v>
      </c>
      <c r="J837" s="20">
        <v>0</v>
      </c>
      <c r="K837" s="19">
        <v>0</v>
      </c>
      <c r="L837" s="19">
        <v>0</v>
      </c>
      <c r="M837" s="19">
        <v>0</v>
      </c>
      <c r="N837" s="19">
        <v>0</v>
      </c>
      <c r="O837" s="19">
        <v>0</v>
      </c>
      <c r="P837" s="19">
        <v>280668.96000000002</v>
      </c>
      <c r="Q837" s="19">
        <v>0</v>
      </c>
      <c r="R837" s="19">
        <v>0</v>
      </c>
      <c r="S837" s="19">
        <v>0</v>
      </c>
      <c r="T837" s="19">
        <v>0</v>
      </c>
    </row>
    <row r="838" spans="1:20" s="9" customFormat="1" ht="22.5" customHeight="1" x14ac:dyDescent="0.25">
      <c r="A838" s="45" t="s">
        <v>583</v>
      </c>
      <c r="B838" s="45"/>
      <c r="C838" s="16">
        <f>C839</f>
        <v>2099087.1999999997</v>
      </c>
      <c r="D838" s="16">
        <f t="shared" ref="D838:T838" si="187">D839</f>
        <v>2099087.1999999997</v>
      </c>
      <c r="E838" s="16">
        <f t="shared" si="187"/>
        <v>0</v>
      </c>
      <c r="F838" s="16">
        <f t="shared" si="187"/>
        <v>1708646.3999999999</v>
      </c>
      <c r="G838" s="16">
        <f t="shared" si="187"/>
        <v>0</v>
      </c>
      <c r="H838" s="16">
        <f t="shared" si="187"/>
        <v>390440.8</v>
      </c>
      <c r="I838" s="16">
        <f t="shared" si="187"/>
        <v>0</v>
      </c>
      <c r="J838" s="17">
        <f t="shared" si="187"/>
        <v>0</v>
      </c>
      <c r="K838" s="16">
        <f t="shared" si="187"/>
        <v>0</v>
      </c>
      <c r="L838" s="16">
        <f t="shared" si="187"/>
        <v>0</v>
      </c>
      <c r="M838" s="16">
        <f t="shared" si="187"/>
        <v>0</v>
      </c>
      <c r="N838" s="16">
        <f t="shared" si="187"/>
        <v>0</v>
      </c>
      <c r="O838" s="16">
        <f t="shared" si="187"/>
        <v>0</v>
      </c>
      <c r="P838" s="16">
        <f t="shared" si="187"/>
        <v>0</v>
      </c>
      <c r="Q838" s="16">
        <f t="shared" si="187"/>
        <v>0</v>
      </c>
      <c r="R838" s="16">
        <f t="shared" si="187"/>
        <v>0</v>
      </c>
      <c r="S838" s="16">
        <f t="shared" si="187"/>
        <v>0</v>
      </c>
      <c r="T838" s="16">
        <f t="shared" si="187"/>
        <v>0</v>
      </c>
    </row>
    <row r="839" spans="1:20" s="3" customFormat="1" ht="22.5" customHeight="1" x14ac:dyDescent="0.25">
      <c r="A839" s="35">
        <v>1</v>
      </c>
      <c r="B839" s="18" t="s">
        <v>1293</v>
      </c>
      <c r="C839" s="19">
        <f>D839+K839+L839+M839+N839+O839+P839+Q839+R839+S839+T839</f>
        <v>2099087.1999999997</v>
      </c>
      <c r="D839" s="19">
        <f>SUM(E839:I839)</f>
        <v>2099087.1999999997</v>
      </c>
      <c r="E839" s="19">
        <v>0</v>
      </c>
      <c r="F839" s="19">
        <v>1708646.3999999999</v>
      </c>
      <c r="G839" s="19">
        <v>0</v>
      </c>
      <c r="H839" s="19">
        <v>390440.8</v>
      </c>
      <c r="I839" s="19">
        <v>0</v>
      </c>
      <c r="J839" s="20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</row>
    <row r="840" spans="1:20" s="9" customFormat="1" ht="22.5" customHeight="1" x14ac:dyDescent="0.25">
      <c r="A840" s="45" t="s">
        <v>375</v>
      </c>
      <c r="B840" s="45"/>
      <c r="C840" s="16">
        <f>C841</f>
        <v>38122106.496999994</v>
      </c>
      <c r="D840" s="16">
        <f t="shared" ref="D840:T840" si="188">D841</f>
        <v>4965237.8929999992</v>
      </c>
      <c r="E840" s="16">
        <f t="shared" si="188"/>
        <v>730285.46900000004</v>
      </c>
      <c r="F840" s="16">
        <f t="shared" si="188"/>
        <v>2023407.5719999999</v>
      </c>
      <c r="G840" s="16">
        <f t="shared" si="188"/>
        <v>880118.61999999988</v>
      </c>
      <c r="H840" s="16">
        <f t="shared" si="188"/>
        <v>556180.83399999992</v>
      </c>
      <c r="I840" s="16">
        <f t="shared" si="188"/>
        <v>775245.39800000004</v>
      </c>
      <c r="J840" s="17">
        <f t="shared" si="188"/>
        <v>0</v>
      </c>
      <c r="K840" s="16">
        <f t="shared" si="188"/>
        <v>0</v>
      </c>
      <c r="L840" s="16">
        <f t="shared" si="188"/>
        <v>10711997.594000001</v>
      </c>
      <c r="M840" s="16">
        <f t="shared" si="188"/>
        <v>0</v>
      </c>
      <c r="N840" s="16">
        <f t="shared" si="188"/>
        <v>2007682.11</v>
      </c>
      <c r="O840" s="16">
        <f t="shared" si="188"/>
        <v>0</v>
      </c>
      <c r="P840" s="16">
        <f t="shared" si="188"/>
        <v>792638.62999999989</v>
      </c>
      <c r="Q840" s="16">
        <f t="shared" si="188"/>
        <v>0</v>
      </c>
      <c r="R840" s="16">
        <f t="shared" si="188"/>
        <v>0</v>
      </c>
      <c r="S840" s="16">
        <f t="shared" si="188"/>
        <v>19644550.27</v>
      </c>
      <c r="T840" s="16">
        <f t="shared" si="188"/>
        <v>0</v>
      </c>
    </row>
    <row r="841" spans="1:20" s="9" customFormat="1" ht="22.5" customHeight="1" x14ac:dyDescent="0.25">
      <c r="A841" s="45" t="s">
        <v>376</v>
      </c>
      <c r="B841" s="45"/>
      <c r="C841" s="16">
        <f>SUM(C842:C848)</f>
        <v>38122106.496999994</v>
      </c>
      <c r="D841" s="16">
        <f t="shared" ref="D841:T841" si="189">SUM(D842:D848)</f>
        <v>4965237.8929999992</v>
      </c>
      <c r="E841" s="16">
        <f t="shared" si="189"/>
        <v>730285.46900000004</v>
      </c>
      <c r="F841" s="16">
        <f t="shared" si="189"/>
        <v>2023407.5719999999</v>
      </c>
      <c r="G841" s="16">
        <f t="shared" si="189"/>
        <v>880118.61999999988</v>
      </c>
      <c r="H841" s="16">
        <f t="shared" si="189"/>
        <v>556180.83399999992</v>
      </c>
      <c r="I841" s="16">
        <f t="shared" si="189"/>
        <v>775245.39800000004</v>
      </c>
      <c r="J841" s="17">
        <f t="shared" si="189"/>
        <v>0</v>
      </c>
      <c r="K841" s="16">
        <f t="shared" si="189"/>
        <v>0</v>
      </c>
      <c r="L841" s="16">
        <f t="shared" si="189"/>
        <v>10711997.594000001</v>
      </c>
      <c r="M841" s="16">
        <f t="shared" si="189"/>
        <v>0</v>
      </c>
      <c r="N841" s="16">
        <f t="shared" si="189"/>
        <v>2007682.11</v>
      </c>
      <c r="O841" s="16">
        <f t="shared" si="189"/>
        <v>0</v>
      </c>
      <c r="P841" s="16">
        <f t="shared" si="189"/>
        <v>792638.62999999989</v>
      </c>
      <c r="Q841" s="16">
        <f t="shared" si="189"/>
        <v>0</v>
      </c>
      <c r="R841" s="16">
        <f t="shared" si="189"/>
        <v>0</v>
      </c>
      <c r="S841" s="16">
        <f t="shared" si="189"/>
        <v>19644550.27</v>
      </c>
      <c r="T841" s="16">
        <f t="shared" si="189"/>
        <v>0</v>
      </c>
    </row>
    <row r="842" spans="1:20" ht="22.5" customHeight="1" x14ac:dyDescent="0.25">
      <c r="A842" s="35">
        <v>1</v>
      </c>
      <c r="B842" s="18" t="s">
        <v>1223</v>
      </c>
      <c r="C842" s="19">
        <f>D842+K842+L842+M842+N842+O842+P842+Q842+R842+S842+T842</f>
        <v>6796318.3999999994</v>
      </c>
      <c r="D842" s="19">
        <f>SUM(E842:I842)</f>
        <v>0</v>
      </c>
      <c r="E842" s="19">
        <v>0</v>
      </c>
      <c r="F842" s="19">
        <v>0</v>
      </c>
      <c r="G842" s="19">
        <v>0</v>
      </c>
      <c r="H842" s="19">
        <v>0</v>
      </c>
      <c r="I842" s="19">
        <v>0</v>
      </c>
      <c r="J842" s="20">
        <v>0</v>
      </c>
      <c r="K842" s="19">
        <v>0</v>
      </c>
      <c r="L842" s="19">
        <v>6374185.9699999997</v>
      </c>
      <c r="M842" s="19">
        <v>0</v>
      </c>
      <c r="N842" s="19">
        <v>0</v>
      </c>
      <c r="O842" s="19">
        <v>0</v>
      </c>
      <c r="P842" s="19">
        <v>422132.43</v>
      </c>
      <c r="Q842" s="19">
        <v>0</v>
      </c>
      <c r="R842" s="19">
        <v>0</v>
      </c>
      <c r="S842" s="19">
        <v>0</v>
      </c>
      <c r="T842" s="19">
        <v>0</v>
      </c>
    </row>
    <row r="843" spans="1:20" ht="22.5" customHeight="1" x14ac:dyDescent="0.25">
      <c r="A843" s="35">
        <v>2</v>
      </c>
      <c r="B843" s="18" t="s">
        <v>390</v>
      </c>
      <c r="C843" s="19">
        <f t="shared" ref="C843:C848" si="190">D843+K843+L843+M843+N843+O843+P843+Q843+R843+S843+T843</f>
        <v>11740768.52</v>
      </c>
      <c r="D843" s="19">
        <f t="shared" ref="D843:D848" si="191">SUM(E843:I843)</f>
        <v>0</v>
      </c>
      <c r="E843" s="19">
        <v>0</v>
      </c>
      <c r="F843" s="19">
        <v>0</v>
      </c>
      <c r="G843" s="19">
        <v>0</v>
      </c>
      <c r="H843" s="19">
        <v>0</v>
      </c>
      <c r="I843" s="19">
        <v>0</v>
      </c>
      <c r="J843" s="20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11740768.52</v>
      </c>
      <c r="T843" s="19">
        <v>0</v>
      </c>
    </row>
    <row r="844" spans="1:20" ht="21" customHeight="1" x14ac:dyDescent="0.25">
      <c r="A844" s="35">
        <v>3</v>
      </c>
      <c r="B844" s="18" t="s">
        <v>1289</v>
      </c>
      <c r="C844" s="19">
        <f t="shared" si="190"/>
        <v>2426650.0449999999</v>
      </c>
      <c r="D844" s="19">
        <f t="shared" si="191"/>
        <v>2258147.0449999999</v>
      </c>
      <c r="E844" s="19">
        <v>332127.48500000004</v>
      </c>
      <c r="F844" s="19">
        <v>920228.17999999993</v>
      </c>
      <c r="G844" s="19">
        <v>400270.3</v>
      </c>
      <c r="H844" s="19">
        <v>252946.21</v>
      </c>
      <c r="I844" s="19">
        <v>352574.87</v>
      </c>
      <c r="J844" s="20">
        <v>0</v>
      </c>
      <c r="K844" s="19">
        <v>0</v>
      </c>
      <c r="L844" s="19">
        <v>0</v>
      </c>
      <c r="M844" s="19">
        <v>0</v>
      </c>
      <c r="N844" s="19">
        <v>0</v>
      </c>
      <c r="O844" s="19">
        <v>0</v>
      </c>
      <c r="P844" s="19">
        <v>168503</v>
      </c>
      <c r="Q844" s="19">
        <v>0</v>
      </c>
      <c r="R844" s="19">
        <v>0</v>
      </c>
      <c r="S844" s="19">
        <v>0</v>
      </c>
      <c r="T844" s="19">
        <v>0</v>
      </c>
    </row>
    <row r="845" spans="1:20" ht="21" customHeight="1" x14ac:dyDescent="0.25">
      <c r="A845" s="35">
        <v>4</v>
      </c>
      <c r="B845" s="18" t="s">
        <v>418</v>
      </c>
      <c r="C845" s="19">
        <f t="shared" si="190"/>
        <v>4162667.3640000001</v>
      </c>
      <c r="D845" s="19">
        <f t="shared" si="191"/>
        <v>0</v>
      </c>
      <c r="E845" s="19">
        <v>0</v>
      </c>
      <c r="F845" s="19">
        <v>0</v>
      </c>
      <c r="G845" s="19">
        <v>0</v>
      </c>
      <c r="H845" s="19">
        <v>0</v>
      </c>
      <c r="I845" s="19">
        <v>0</v>
      </c>
      <c r="J845" s="20">
        <v>0</v>
      </c>
      <c r="K845" s="19">
        <v>0</v>
      </c>
      <c r="L845" s="19">
        <v>2154985.2540000002</v>
      </c>
      <c r="M845" s="19">
        <v>0</v>
      </c>
      <c r="N845" s="19">
        <v>2007682.11</v>
      </c>
      <c r="O845" s="19">
        <v>0</v>
      </c>
      <c r="P845" s="19">
        <v>0</v>
      </c>
      <c r="Q845" s="19">
        <v>0</v>
      </c>
      <c r="R845" s="19">
        <v>0</v>
      </c>
      <c r="S845" s="19">
        <v>0</v>
      </c>
      <c r="T845" s="19">
        <v>0</v>
      </c>
    </row>
    <row r="846" spans="1:20" ht="21" customHeight="1" x14ac:dyDescent="0.25">
      <c r="A846" s="35">
        <v>5</v>
      </c>
      <c r="B846" s="18" t="s">
        <v>340</v>
      </c>
      <c r="C846" s="19">
        <f t="shared" si="190"/>
        <v>7903781.75</v>
      </c>
      <c r="D846" s="19">
        <f t="shared" si="191"/>
        <v>0</v>
      </c>
      <c r="E846" s="19">
        <v>0</v>
      </c>
      <c r="F846" s="19">
        <v>0</v>
      </c>
      <c r="G846" s="19">
        <v>0</v>
      </c>
      <c r="H846" s="19">
        <v>0</v>
      </c>
      <c r="I846" s="19">
        <v>0</v>
      </c>
      <c r="J846" s="20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7903781.75</v>
      </c>
      <c r="T846" s="19">
        <v>0</v>
      </c>
    </row>
    <row r="847" spans="1:20" ht="21" customHeight="1" x14ac:dyDescent="0.25">
      <c r="A847" s="35">
        <v>6</v>
      </c>
      <c r="B847" s="18" t="s">
        <v>419</v>
      </c>
      <c r="C847" s="19">
        <f t="shared" si="190"/>
        <v>2182826.37</v>
      </c>
      <c r="D847" s="19">
        <f t="shared" si="191"/>
        <v>0</v>
      </c>
      <c r="E847" s="19">
        <v>0</v>
      </c>
      <c r="F847" s="19">
        <v>0</v>
      </c>
      <c r="G847" s="19">
        <v>0</v>
      </c>
      <c r="H847" s="19">
        <v>0</v>
      </c>
      <c r="I847" s="19">
        <v>0</v>
      </c>
      <c r="J847" s="20">
        <v>0</v>
      </c>
      <c r="K847" s="19">
        <v>0</v>
      </c>
      <c r="L847" s="19">
        <v>2182826.37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</row>
    <row r="848" spans="1:20" ht="21" customHeight="1" x14ac:dyDescent="0.25">
      <c r="A848" s="35">
        <v>7</v>
      </c>
      <c r="B848" s="18" t="s">
        <v>1290</v>
      </c>
      <c r="C848" s="19">
        <f t="shared" si="190"/>
        <v>2909094.048</v>
      </c>
      <c r="D848" s="19">
        <f t="shared" si="191"/>
        <v>2707090.8479999998</v>
      </c>
      <c r="E848" s="19">
        <v>398157.984</v>
      </c>
      <c r="F848" s="19">
        <v>1103179.392</v>
      </c>
      <c r="G848" s="19">
        <v>479848.31999999995</v>
      </c>
      <c r="H848" s="19">
        <v>303234.62399999995</v>
      </c>
      <c r="I848" s="19">
        <v>422670.52799999999</v>
      </c>
      <c r="J848" s="20">
        <v>0</v>
      </c>
      <c r="K848" s="19">
        <v>0</v>
      </c>
      <c r="L848" s="19">
        <v>0</v>
      </c>
      <c r="M848" s="19">
        <v>0</v>
      </c>
      <c r="N848" s="19">
        <v>0</v>
      </c>
      <c r="O848" s="19">
        <v>0</v>
      </c>
      <c r="P848" s="19">
        <v>202003.20000000001</v>
      </c>
      <c r="Q848" s="19">
        <v>0</v>
      </c>
      <c r="R848" s="19">
        <v>0</v>
      </c>
      <c r="S848" s="19">
        <v>0</v>
      </c>
      <c r="T848" s="19">
        <v>0</v>
      </c>
    </row>
    <row r="849" spans="1:20" ht="24" customHeight="1" x14ac:dyDescent="0.25"/>
    <row r="850" spans="1:20" ht="14.25" customHeight="1" x14ac:dyDescent="0.25"/>
    <row r="851" spans="1:20" s="9" customFormat="1" ht="24" customHeight="1" x14ac:dyDescent="0.3">
      <c r="A851" s="47" t="s">
        <v>682</v>
      </c>
      <c r="B851" s="47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</row>
    <row r="852" spans="1:20" s="9" customFormat="1" ht="29.25" customHeight="1" x14ac:dyDescent="0.3">
      <c r="A852" s="48" t="s">
        <v>706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31"/>
    </row>
    <row r="853" spans="1:20" s="9" customFormat="1" ht="23.25" customHeight="1" x14ac:dyDescent="0.25">
      <c r="A853" s="45" t="s">
        <v>380</v>
      </c>
      <c r="B853" s="45"/>
      <c r="C853" s="16">
        <f>C854+C919+C921+C924+C930+C934+C942+C954+C963+C967+C974</f>
        <v>121471111.34999999</v>
      </c>
      <c r="D853" s="16">
        <f t="shared" ref="D853:T853" si="192">D854+D919+D921+D924+D930+D934+D942+D954+D963+D967+D974</f>
        <v>87366966.930000007</v>
      </c>
      <c r="E853" s="16">
        <f t="shared" si="192"/>
        <v>19876868.049999997</v>
      </c>
      <c r="F853" s="16">
        <f t="shared" si="192"/>
        <v>38516689.920000002</v>
      </c>
      <c r="G853" s="16">
        <f t="shared" si="192"/>
        <v>11366410.280000003</v>
      </c>
      <c r="H853" s="16">
        <f t="shared" si="192"/>
        <v>11883753.52</v>
      </c>
      <c r="I853" s="16">
        <f t="shared" si="192"/>
        <v>5723245.1599999992</v>
      </c>
      <c r="J853" s="17">
        <f t="shared" si="192"/>
        <v>6</v>
      </c>
      <c r="K853" s="16">
        <f t="shared" si="192"/>
        <v>5234084.07</v>
      </c>
      <c r="L853" s="16">
        <f t="shared" si="192"/>
        <v>17460084.509999998</v>
      </c>
      <c r="M853" s="16">
        <f t="shared" si="192"/>
        <v>109676</v>
      </c>
      <c r="N853" s="16">
        <f t="shared" si="192"/>
        <v>11195619.5</v>
      </c>
      <c r="O853" s="16">
        <f t="shared" si="192"/>
        <v>0</v>
      </c>
      <c r="P853" s="16">
        <f t="shared" si="192"/>
        <v>50000</v>
      </c>
      <c r="Q853" s="16">
        <f t="shared" si="192"/>
        <v>0</v>
      </c>
      <c r="R853" s="16">
        <f t="shared" si="192"/>
        <v>54680.34</v>
      </c>
      <c r="S853" s="16">
        <f t="shared" si="192"/>
        <v>0</v>
      </c>
      <c r="T853" s="16">
        <f t="shared" si="192"/>
        <v>0</v>
      </c>
    </row>
    <row r="854" spans="1:20" s="9" customFormat="1" ht="24" customHeight="1" x14ac:dyDescent="0.25">
      <c r="A854" s="45" t="s">
        <v>263</v>
      </c>
      <c r="B854" s="45"/>
      <c r="C854" s="16">
        <f>SUM(C855:C918)</f>
        <v>98719449.25999999</v>
      </c>
      <c r="D854" s="16">
        <f t="shared" ref="D854:T854" si="193">SUM(D855:D918)</f>
        <v>73272346.789999992</v>
      </c>
      <c r="E854" s="16">
        <f t="shared" si="193"/>
        <v>18553379.399999999</v>
      </c>
      <c r="F854" s="16">
        <f t="shared" si="193"/>
        <v>31149269.440000001</v>
      </c>
      <c r="G854" s="16">
        <f t="shared" si="193"/>
        <v>12959024.750000002</v>
      </c>
      <c r="H854" s="16">
        <f t="shared" si="193"/>
        <v>7465042</v>
      </c>
      <c r="I854" s="16">
        <f t="shared" si="193"/>
        <v>3145631.2</v>
      </c>
      <c r="J854" s="17">
        <f t="shared" si="193"/>
        <v>6</v>
      </c>
      <c r="K854" s="16">
        <f t="shared" si="193"/>
        <v>5234084.07</v>
      </c>
      <c r="L854" s="16">
        <f t="shared" si="193"/>
        <v>14255897.529999999</v>
      </c>
      <c r="M854" s="16">
        <f t="shared" si="193"/>
        <v>0</v>
      </c>
      <c r="N854" s="16">
        <f t="shared" si="193"/>
        <v>5852440.5299999993</v>
      </c>
      <c r="O854" s="16">
        <f t="shared" si="193"/>
        <v>0</v>
      </c>
      <c r="P854" s="16">
        <f t="shared" si="193"/>
        <v>50000</v>
      </c>
      <c r="Q854" s="16">
        <f t="shared" si="193"/>
        <v>0</v>
      </c>
      <c r="R854" s="16">
        <f t="shared" si="193"/>
        <v>54680.34</v>
      </c>
      <c r="S854" s="16">
        <f t="shared" si="193"/>
        <v>0</v>
      </c>
      <c r="T854" s="16">
        <f t="shared" si="193"/>
        <v>0</v>
      </c>
    </row>
    <row r="855" spans="1:20" ht="24" customHeight="1" x14ac:dyDescent="0.25">
      <c r="A855" s="35">
        <v>1</v>
      </c>
      <c r="B855" s="18" t="s">
        <v>882</v>
      </c>
      <c r="C855" s="19">
        <f>D855+K855+L855+M855+N855+O855+P855+Q855+R855+S855+T855</f>
        <v>2558237</v>
      </c>
      <c r="D855" s="19">
        <f>E855+F855+G855+H855+I855</f>
        <v>2558237</v>
      </c>
      <c r="E855" s="19">
        <v>2558237</v>
      </c>
      <c r="F855" s="19">
        <v>0</v>
      </c>
      <c r="G855" s="19">
        <v>0</v>
      </c>
      <c r="H855" s="19">
        <v>0</v>
      </c>
      <c r="I855" s="19">
        <v>0</v>
      </c>
      <c r="J855" s="20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</row>
    <row r="856" spans="1:20" ht="24" customHeight="1" x14ac:dyDescent="0.25">
      <c r="A856" s="35">
        <v>2</v>
      </c>
      <c r="B856" s="18" t="s">
        <v>859</v>
      </c>
      <c r="C856" s="19">
        <f t="shared" ref="C856:C918" si="194">D856+K856+L856+M856+N856+O856+P856+Q856+R856+S856+T856</f>
        <v>1693660.08</v>
      </c>
      <c r="D856" s="19">
        <f t="shared" ref="D856:D918" si="195">E856+F856+G856+H856+I856</f>
        <v>1693660.08</v>
      </c>
      <c r="E856" s="19">
        <v>0</v>
      </c>
      <c r="F856" s="19">
        <v>1693660.08</v>
      </c>
      <c r="G856" s="19">
        <v>0</v>
      </c>
      <c r="H856" s="19">
        <v>0</v>
      </c>
      <c r="I856" s="19">
        <v>0</v>
      </c>
      <c r="J856" s="20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</row>
    <row r="857" spans="1:20" ht="24" customHeight="1" x14ac:dyDescent="0.25">
      <c r="A857" s="35">
        <v>3</v>
      </c>
      <c r="B857" s="18" t="s">
        <v>795</v>
      </c>
      <c r="C857" s="19">
        <f t="shared" si="194"/>
        <v>1822472</v>
      </c>
      <c r="D857" s="19">
        <f t="shared" si="195"/>
        <v>1822472</v>
      </c>
      <c r="E857" s="19">
        <v>0</v>
      </c>
      <c r="F857" s="19">
        <v>0</v>
      </c>
      <c r="G857" s="19">
        <v>1533373</v>
      </c>
      <c r="H857" s="19">
        <v>289099</v>
      </c>
      <c r="I857" s="19">
        <v>0</v>
      </c>
      <c r="J857" s="20">
        <v>0</v>
      </c>
      <c r="K857" s="19">
        <v>0</v>
      </c>
      <c r="L857" s="19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0</v>
      </c>
      <c r="S857" s="19">
        <v>0</v>
      </c>
      <c r="T857" s="19">
        <v>0</v>
      </c>
    </row>
    <row r="858" spans="1:20" ht="24" customHeight="1" x14ac:dyDescent="0.25">
      <c r="A858" s="35">
        <v>4</v>
      </c>
      <c r="B858" s="18" t="s">
        <v>796</v>
      </c>
      <c r="C858" s="19">
        <f t="shared" si="194"/>
        <v>486937</v>
      </c>
      <c r="D858" s="19">
        <f t="shared" si="195"/>
        <v>486937</v>
      </c>
      <c r="E858" s="19">
        <v>0</v>
      </c>
      <c r="F858" s="19">
        <v>0</v>
      </c>
      <c r="G858" s="19">
        <v>0</v>
      </c>
      <c r="H858" s="19">
        <v>0</v>
      </c>
      <c r="I858" s="19">
        <v>486937</v>
      </c>
      <c r="J858" s="20">
        <v>0</v>
      </c>
      <c r="K858" s="19">
        <v>0</v>
      </c>
      <c r="L858" s="19">
        <v>0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  <c r="R858" s="19">
        <v>0</v>
      </c>
      <c r="S858" s="19">
        <v>0</v>
      </c>
      <c r="T858" s="19">
        <v>0</v>
      </c>
    </row>
    <row r="859" spans="1:20" ht="22.5" customHeight="1" x14ac:dyDescent="0.25">
      <c r="A859" s="35">
        <v>5</v>
      </c>
      <c r="B859" s="18" t="s">
        <v>1237</v>
      </c>
      <c r="C859" s="19">
        <f t="shared" si="194"/>
        <v>3487887.64</v>
      </c>
      <c r="D859" s="19">
        <f t="shared" si="195"/>
        <v>0</v>
      </c>
      <c r="E859" s="19">
        <v>0</v>
      </c>
      <c r="F859" s="19">
        <v>0</v>
      </c>
      <c r="G859" s="19">
        <v>0</v>
      </c>
      <c r="H859" s="19">
        <v>0</v>
      </c>
      <c r="I859" s="19">
        <v>0</v>
      </c>
      <c r="J859" s="20">
        <v>0</v>
      </c>
      <c r="K859" s="19">
        <v>0</v>
      </c>
      <c r="L859" s="19">
        <v>3487887.64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</row>
    <row r="860" spans="1:20" ht="24" customHeight="1" x14ac:dyDescent="0.25">
      <c r="A860" s="35">
        <v>6</v>
      </c>
      <c r="B860" s="18" t="s">
        <v>683</v>
      </c>
      <c r="C860" s="19">
        <f t="shared" si="194"/>
        <v>1680211</v>
      </c>
      <c r="D860" s="19">
        <f t="shared" si="195"/>
        <v>1680211</v>
      </c>
      <c r="E860" s="19">
        <v>0</v>
      </c>
      <c r="F860" s="19">
        <v>1680211</v>
      </c>
      <c r="G860" s="19">
        <v>0</v>
      </c>
      <c r="H860" s="19">
        <v>0</v>
      </c>
      <c r="I860" s="19">
        <v>0</v>
      </c>
      <c r="J860" s="20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  <c r="T860" s="19">
        <v>0</v>
      </c>
    </row>
    <row r="861" spans="1:20" ht="24" customHeight="1" x14ac:dyDescent="0.25">
      <c r="A861" s="35">
        <v>7</v>
      </c>
      <c r="B861" s="18" t="s">
        <v>801</v>
      </c>
      <c r="C861" s="19">
        <f t="shared" si="194"/>
        <v>471310</v>
      </c>
      <c r="D861" s="19">
        <f t="shared" si="195"/>
        <v>471310</v>
      </c>
      <c r="E861" s="19">
        <v>0</v>
      </c>
      <c r="F861" s="19">
        <v>0</v>
      </c>
      <c r="G861" s="19">
        <v>0</v>
      </c>
      <c r="H861" s="19">
        <v>471310</v>
      </c>
      <c r="I861" s="19">
        <v>0</v>
      </c>
      <c r="J861" s="20">
        <v>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0</v>
      </c>
    </row>
    <row r="862" spans="1:20" ht="24" customHeight="1" x14ac:dyDescent="0.25">
      <c r="A862" s="35">
        <v>8</v>
      </c>
      <c r="B862" s="18" t="s">
        <v>112</v>
      </c>
      <c r="C862" s="19">
        <f t="shared" si="194"/>
        <v>1488379</v>
      </c>
      <c r="D862" s="19">
        <f t="shared" si="195"/>
        <v>1488379</v>
      </c>
      <c r="E862" s="19">
        <v>0</v>
      </c>
      <c r="F862" s="19">
        <v>1488379</v>
      </c>
      <c r="G862" s="19">
        <v>0</v>
      </c>
      <c r="H862" s="19">
        <v>0</v>
      </c>
      <c r="I862" s="19">
        <v>0</v>
      </c>
      <c r="J862" s="20">
        <v>0</v>
      </c>
      <c r="K862" s="19">
        <v>0</v>
      </c>
      <c r="L862" s="19">
        <v>0</v>
      </c>
      <c r="M862" s="19">
        <v>0</v>
      </c>
      <c r="N862" s="19">
        <v>0</v>
      </c>
      <c r="O862" s="19">
        <v>0</v>
      </c>
      <c r="P862" s="19">
        <v>0</v>
      </c>
      <c r="Q862" s="19">
        <v>0</v>
      </c>
      <c r="R862" s="19">
        <v>0</v>
      </c>
      <c r="S862" s="19">
        <v>0</v>
      </c>
      <c r="T862" s="19">
        <v>0</v>
      </c>
    </row>
    <row r="863" spans="1:20" ht="24" customHeight="1" x14ac:dyDescent="0.25">
      <c r="A863" s="35">
        <v>9</v>
      </c>
      <c r="B863" s="18" t="s">
        <v>728</v>
      </c>
      <c r="C863" s="19">
        <f t="shared" si="194"/>
        <v>1737856</v>
      </c>
      <c r="D863" s="19">
        <f t="shared" si="195"/>
        <v>1227856</v>
      </c>
      <c r="E863" s="19">
        <v>0</v>
      </c>
      <c r="F863" s="19">
        <v>674603</v>
      </c>
      <c r="G863" s="19">
        <v>189385</v>
      </c>
      <c r="H863" s="19">
        <v>189385</v>
      </c>
      <c r="I863" s="19">
        <v>174483</v>
      </c>
      <c r="J863" s="20">
        <v>0</v>
      </c>
      <c r="K863" s="19">
        <v>0</v>
      </c>
      <c r="L863" s="19">
        <v>0</v>
      </c>
      <c r="M863" s="19">
        <v>0</v>
      </c>
      <c r="N863" s="19">
        <v>510000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</row>
    <row r="864" spans="1:20" ht="24" customHeight="1" x14ac:dyDescent="0.25">
      <c r="A864" s="35">
        <v>10</v>
      </c>
      <c r="B864" s="18" t="s">
        <v>797</v>
      </c>
      <c r="C864" s="19">
        <f t="shared" si="194"/>
        <v>3579752</v>
      </c>
      <c r="D864" s="19">
        <f t="shared" si="195"/>
        <v>3579752</v>
      </c>
      <c r="E864" s="19">
        <v>3579752</v>
      </c>
      <c r="F864" s="19">
        <v>0</v>
      </c>
      <c r="G864" s="19">
        <v>0</v>
      </c>
      <c r="H864" s="19">
        <v>0</v>
      </c>
      <c r="I864" s="19">
        <v>0</v>
      </c>
      <c r="J864" s="20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</row>
    <row r="865" spans="1:20" ht="24" customHeight="1" x14ac:dyDescent="0.25">
      <c r="A865" s="35">
        <v>11</v>
      </c>
      <c r="B865" s="18" t="s">
        <v>803</v>
      </c>
      <c r="C865" s="19">
        <f t="shared" si="194"/>
        <v>1158000</v>
      </c>
      <c r="D865" s="19">
        <f t="shared" si="195"/>
        <v>1158000</v>
      </c>
      <c r="E865" s="19">
        <v>1158000</v>
      </c>
      <c r="F865" s="19">
        <v>0</v>
      </c>
      <c r="G865" s="19">
        <v>0</v>
      </c>
      <c r="H865" s="19">
        <v>0</v>
      </c>
      <c r="I865" s="19">
        <v>0</v>
      </c>
      <c r="J865" s="20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19">
        <v>0</v>
      </c>
      <c r="T865" s="19">
        <v>0</v>
      </c>
    </row>
    <row r="866" spans="1:20" ht="24" customHeight="1" x14ac:dyDescent="0.25">
      <c r="A866" s="35">
        <v>12</v>
      </c>
      <c r="B866" s="18" t="s">
        <v>802</v>
      </c>
      <c r="C866" s="19">
        <f t="shared" si="194"/>
        <v>1999586.4</v>
      </c>
      <c r="D866" s="19">
        <f t="shared" si="195"/>
        <v>0</v>
      </c>
      <c r="E866" s="19">
        <v>0</v>
      </c>
      <c r="F866" s="19">
        <v>0</v>
      </c>
      <c r="G866" s="19">
        <v>0</v>
      </c>
      <c r="H866" s="19">
        <v>0</v>
      </c>
      <c r="I866" s="19">
        <v>0</v>
      </c>
      <c r="J866" s="20">
        <v>1</v>
      </c>
      <c r="K866" s="19">
        <v>1999586.4</v>
      </c>
      <c r="L866" s="19">
        <v>0</v>
      </c>
      <c r="M866" s="19">
        <v>0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  <c r="T866" s="19">
        <v>0</v>
      </c>
    </row>
    <row r="867" spans="1:20" ht="24" customHeight="1" x14ac:dyDescent="0.25">
      <c r="A867" s="35">
        <v>13</v>
      </c>
      <c r="B867" s="18" t="s">
        <v>808</v>
      </c>
      <c r="C867" s="19">
        <f t="shared" si="194"/>
        <v>2117780.98</v>
      </c>
      <c r="D867" s="19">
        <f t="shared" si="195"/>
        <v>2117780.98</v>
      </c>
      <c r="E867" s="19">
        <v>0</v>
      </c>
      <c r="F867" s="19">
        <v>1444363.29</v>
      </c>
      <c r="G867" s="19">
        <v>0</v>
      </c>
      <c r="H867" s="19">
        <v>673417.69</v>
      </c>
      <c r="I867" s="19">
        <v>0</v>
      </c>
      <c r="J867" s="20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</row>
    <row r="868" spans="1:20" ht="24" customHeight="1" x14ac:dyDescent="0.25">
      <c r="A868" s="35">
        <v>14</v>
      </c>
      <c r="B868" s="18" t="s">
        <v>811</v>
      </c>
      <c r="C868" s="19">
        <f t="shared" si="194"/>
        <v>2423881</v>
      </c>
      <c r="D868" s="19">
        <f t="shared" si="195"/>
        <v>2423881</v>
      </c>
      <c r="E868" s="19">
        <v>0</v>
      </c>
      <c r="F868" s="19">
        <v>2220882</v>
      </c>
      <c r="G868" s="19">
        <v>202999</v>
      </c>
      <c r="H868" s="19">
        <v>0</v>
      </c>
      <c r="I868" s="19">
        <v>0</v>
      </c>
      <c r="J868" s="20">
        <v>0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  <c r="S868" s="19">
        <v>0</v>
      </c>
      <c r="T868" s="19">
        <v>0</v>
      </c>
    </row>
    <row r="869" spans="1:20" ht="24" customHeight="1" x14ac:dyDescent="0.25">
      <c r="A869" s="35">
        <v>15</v>
      </c>
      <c r="B869" s="18" t="s">
        <v>1238</v>
      </c>
      <c r="C869" s="19">
        <f t="shared" si="194"/>
        <v>855978</v>
      </c>
      <c r="D869" s="19">
        <f t="shared" si="195"/>
        <v>855978</v>
      </c>
      <c r="E869" s="19">
        <v>0</v>
      </c>
      <c r="F869" s="19">
        <v>427989</v>
      </c>
      <c r="G869" s="19">
        <v>0</v>
      </c>
      <c r="H869" s="19">
        <v>0</v>
      </c>
      <c r="I869" s="19">
        <v>427989</v>
      </c>
      <c r="J869" s="20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  <c r="S869" s="19">
        <v>0</v>
      </c>
      <c r="T869" s="19">
        <v>0</v>
      </c>
    </row>
    <row r="870" spans="1:20" ht="24" customHeight="1" x14ac:dyDescent="0.25">
      <c r="A870" s="35">
        <v>16</v>
      </c>
      <c r="B870" s="18" t="s">
        <v>883</v>
      </c>
      <c r="C870" s="19">
        <f t="shared" si="194"/>
        <v>200000</v>
      </c>
      <c r="D870" s="19">
        <f t="shared" si="195"/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20">
        <v>0</v>
      </c>
      <c r="K870" s="19">
        <v>0</v>
      </c>
      <c r="L870" s="19">
        <v>0</v>
      </c>
      <c r="M870" s="19">
        <v>0</v>
      </c>
      <c r="N870" s="19">
        <v>200000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  <c r="T870" s="19">
        <v>0</v>
      </c>
    </row>
    <row r="871" spans="1:20" ht="24" customHeight="1" x14ac:dyDescent="0.25">
      <c r="A871" s="35">
        <v>17</v>
      </c>
      <c r="B871" s="18" t="s">
        <v>884</v>
      </c>
      <c r="C871" s="19">
        <f t="shared" si="194"/>
        <v>1268216.8999999999</v>
      </c>
      <c r="D871" s="19">
        <f t="shared" si="195"/>
        <v>1268216.8999999999</v>
      </c>
      <c r="E871" s="19">
        <v>0</v>
      </c>
      <c r="F871" s="19">
        <v>0</v>
      </c>
      <c r="G871" s="19">
        <v>1268216.8999999999</v>
      </c>
      <c r="H871" s="19">
        <v>0</v>
      </c>
      <c r="I871" s="19">
        <v>0</v>
      </c>
      <c r="J871" s="20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  <c r="T871" s="19">
        <v>0</v>
      </c>
    </row>
    <row r="872" spans="1:20" ht="24" customHeight="1" x14ac:dyDescent="0.25">
      <c r="A872" s="35">
        <v>18</v>
      </c>
      <c r="B872" s="18" t="s">
        <v>865</v>
      </c>
      <c r="C872" s="19">
        <f t="shared" si="194"/>
        <v>1467248.41</v>
      </c>
      <c r="D872" s="19">
        <f t="shared" si="195"/>
        <v>0</v>
      </c>
      <c r="E872" s="19">
        <v>0</v>
      </c>
      <c r="F872" s="19">
        <v>0</v>
      </c>
      <c r="G872" s="19">
        <v>0</v>
      </c>
      <c r="H872" s="19">
        <v>0</v>
      </c>
      <c r="I872" s="19">
        <v>0</v>
      </c>
      <c r="J872" s="20">
        <v>0</v>
      </c>
      <c r="K872" s="19">
        <v>0</v>
      </c>
      <c r="L872" s="19">
        <v>1467248.41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0</v>
      </c>
      <c r="S872" s="19">
        <v>0</v>
      </c>
      <c r="T872" s="19">
        <v>0</v>
      </c>
    </row>
    <row r="873" spans="1:20" ht="24" customHeight="1" x14ac:dyDescent="0.25">
      <c r="A873" s="35">
        <v>19</v>
      </c>
      <c r="B873" s="18" t="s">
        <v>684</v>
      </c>
      <c r="C873" s="19">
        <f t="shared" si="194"/>
        <v>2814047.91</v>
      </c>
      <c r="D873" s="19">
        <f t="shared" si="195"/>
        <v>1858137.91</v>
      </c>
      <c r="E873" s="19">
        <v>1041336</v>
      </c>
      <c r="F873" s="19">
        <v>101115</v>
      </c>
      <c r="G873" s="19">
        <v>339404.91</v>
      </c>
      <c r="H873" s="19">
        <v>188141</v>
      </c>
      <c r="I873" s="19">
        <v>188141</v>
      </c>
      <c r="J873" s="20">
        <v>1</v>
      </c>
      <c r="K873" s="19">
        <v>151323</v>
      </c>
      <c r="L873" s="19">
        <v>804587</v>
      </c>
      <c r="M873" s="19">
        <v>0</v>
      </c>
      <c r="N873" s="19">
        <v>0</v>
      </c>
      <c r="O873" s="19">
        <v>0</v>
      </c>
      <c r="P873" s="19">
        <v>0</v>
      </c>
      <c r="Q873" s="19">
        <v>0</v>
      </c>
      <c r="R873" s="19">
        <v>0</v>
      </c>
      <c r="S873" s="19">
        <v>0</v>
      </c>
      <c r="T873" s="19">
        <v>0</v>
      </c>
    </row>
    <row r="874" spans="1:20" ht="24" customHeight="1" x14ac:dyDescent="0.25">
      <c r="A874" s="35">
        <v>20</v>
      </c>
      <c r="B874" s="18" t="s">
        <v>885</v>
      </c>
      <c r="C874" s="19">
        <f t="shared" si="194"/>
        <v>507251.34</v>
      </c>
      <c r="D874" s="19">
        <f t="shared" si="195"/>
        <v>0</v>
      </c>
      <c r="E874" s="19">
        <v>0</v>
      </c>
      <c r="F874" s="19">
        <v>0</v>
      </c>
      <c r="G874" s="19">
        <v>0</v>
      </c>
      <c r="H874" s="19">
        <v>0</v>
      </c>
      <c r="I874" s="19">
        <v>0</v>
      </c>
      <c r="J874" s="20">
        <v>0</v>
      </c>
      <c r="K874" s="19">
        <v>0</v>
      </c>
      <c r="L874" s="19">
        <v>0</v>
      </c>
      <c r="M874" s="19">
        <v>0</v>
      </c>
      <c r="N874" s="19">
        <v>507251.34</v>
      </c>
      <c r="O874" s="19">
        <v>0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</row>
    <row r="875" spans="1:20" ht="24" customHeight="1" x14ac:dyDescent="0.25">
      <c r="A875" s="35">
        <v>21</v>
      </c>
      <c r="B875" s="18" t="s">
        <v>727</v>
      </c>
      <c r="C875" s="19">
        <f t="shared" si="194"/>
        <v>1876333.6900000002</v>
      </c>
      <c r="D875" s="19">
        <f t="shared" si="195"/>
        <v>1821653.35</v>
      </c>
      <c r="E875" s="19">
        <v>0</v>
      </c>
      <c r="F875" s="19">
        <v>1821653.35</v>
      </c>
      <c r="G875" s="19">
        <v>0</v>
      </c>
      <c r="H875" s="19">
        <v>0</v>
      </c>
      <c r="I875" s="19">
        <v>0</v>
      </c>
      <c r="J875" s="20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54680.34</v>
      </c>
      <c r="S875" s="19">
        <v>0</v>
      </c>
      <c r="T875" s="19">
        <v>0</v>
      </c>
    </row>
    <row r="876" spans="1:20" ht="24" customHeight="1" x14ac:dyDescent="0.25">
      <c r="A876" s="35">
        <v>22</v>
      </c>
      <c r="B876" s="18" t="s">
        <v>685</v>
      </c>
      <c r="C876" s="19">
        <f t="shared" si="194"/>
        <v>1955491.75</v>
      </c>
      <c r="D876" s="19">
        <f t="shared" si="195"/>
        <v>0</v>
      </c>
      <c r="E876" s="19">
        <v>0</v>
      </c>
      <c r="F876" s="19">
        <v>0</v>
      </c>
      <c r="G876" s="19">
        <v>0</v>
      </c>
      <c r="H876" s="19">
        <v>0</v>
      </c>
      <c r="I876" s="19">
        <v>0</v>
      </c>
      <c r="J876" s="20">
        <v>1</v>
      </c>
      <c r="K876" s="19">
        <v>1955491.75</v>
      </c>
      <c r="L876" s="19">
        <v>0</v>
      </c>
      <c r="M876" s="19">
        <v>0</v>
      </c>
      <c r="N876" s="19">
        <v>0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0</v>
      </c>
    </row>
    <row r="877" spans="1:20" ht="24" customHeight="1" x14ac:dyDescent="0.25">
      <c r="A877" s="35">
        <v>23</v>
      </c>
      <c r="B877" s="18" t="s">
        <v>864</v>
      </c>
      <c r="C877" s="19">
        <f t="shared" si="194"/>
        <v>918339.83000000007</v>
      </c>
      <c r="D877" s="19">
        <f t="shared" si="195"/>
        <v>570829</v>
      </c>
      <c r="E877" s="19">
        <v>570829</v>
      </c>
      <c r="F877" s="19">
        <v>0</v>
      </c>
      <c r="G877" s="19">
        <v>0</v>
      </c>
      <c r="H877" s="19">
        <v>0</v>
      </c>
      <c r="I877" s="19">
        <v>0</v>
      </c>
      <c r="J877" s="20">
        <v>0</v>
      </c>
      <c r="K877" s="19">
        <v>0</v>
      </c>
      <c r="L877" s="19">
        <v>0</v>
      </c>
      <c r="M877" s="19">
        <v>0</v>
      </c>
      <c r="N877" s="19">
        <v>347510.83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</row>
    <row r="878" spans="1:20" ht="24" customHeight="1" x14ac:dyDescent="0.25">
      <c r="A878" s="35">
        <v>24</v>
      </c>
      <c r="B878" s="18" t="s">
        <v>889</v>
      </c>
      <c r="C878" s="19">
        <f t="shared" si="194"/>
        <v>799468</v>
      </c>
      <c r="D878" s="19">
        <f t="shared" si="195"/>
        <v>799468</v>
      </c>
      <c r="E878" s="19">
        <v>0</v>
      </c>
      <c r="F878" s="19">
        <v>799468</v>
      </c>
      <c r="G878" s="19">
        <v>0</v>
      </c>
      <c r="H878" s="19">
        <v>0</v>
      </c>
      <c r="I878" s="19">
        <v>0</v>
      </c>
      <c r="J878" s="20">
        <v>0</v>
      </c>
      <c r="K878" s="19">
        <v>0</v>
      </c>
      <c r="L878" s="19">
        <v>0</v>
      </c>
      <c r="M878" s="19">
        <v>0</v>
      </c>
      <c r="N878" s="19">
        <v>0</v>
      </c>
      <c r="O878" s="19">
        <v>0</v>
      </c>
      <c r="P878" s="19">
        <v>0</v>
      </c>
      <c r="Q878" s="19">
        <v>0</v>
      </c>
      <c r="R878" s="19">
        <v>0</v>
      </c>
      <c r="S878" s="19">
        <v>0</v>
      </c>
      <c r="T878" s="19">
        <v>0</v>
      </c>
    </row>
    <row r="879" spans="1:20" ht="24" customHeight="1" x14ac:dyDescent="0.25">
      <c r="A879" s="35">
        <v>25</v>
      </c>
      <c r="B879" s="18" t="s">
        <v>867</v>
      </c>
      <c r="C879" s="19">
        <f t="shared" si="194"/>
        <v>3141424.94</v>
      </c>
      <c r="D879" s="19">
        <f t="shared" si="195"/>
        <v>3141424.94</v>
      </c>
      <c r="E879" s="19">
        <v>0</v>
      </c>
      <c r="F879" s="19">
        <v>1892648.95</v>
      </c>
      <c r="G879" s="19">
        <v>451875.01</v>
      </c>
      <c r="H879" s="19">
        <v>796900.98</v>
      </c>
      <c r="I879" s="19">
        <v>0</v>
      </c>
      <c r="J879" s="20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  <c r="T879" s="19">
        <v>0</v>
      </c>
    </row>
    <row r="880" spans="1:20" ht="24" customHeight="1" x14ac:dyDescent="0.25">
      <c r="A880" s="35">
        <v>26</v>
      </c>
      <c r="B880" s="18" t="s">
        <v>868</v>
      </c>
      <c r="C880" s="19">
        <f t="shared" si="194"/>
        <v>1513317</v>
      </c>
      <c r="D880" s="19">
        <f t="shared" si="195"/>
        <v>1513317</v>
      </c>
      <c r="E880" s="19">
        <v>0</v>
      </c>
      <c r="F880" s="19">
        <v>0</v>
      </c>
      <c r="G880" s="19">
        <v>832720</v>
      </c>
      <c r="H880" s="19">
        <v>680597</v>
      </c>
      <c r="I880" s="19">
        <v>0</v>
      </c>
      <c r="J880" s="20">
        <v>0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  <c r="T880" s="19">
        <v>0</v>
      </c>
    </row>
    <row r="881" spans="1:20" ht="24" customHeight="1" x14ac:dyDescent="0.25">
      <c r="A881" s="35">
        <v>27</v>
      </c>
      <c r="B881" s="18" t="s">
        <v>890</v>
      </c>
      <c r="C881" s="19">
        <f t="shared" si="194"/>
        <v>1593246</v>
      </c>
      <c r="D881" s="19">
        <f t="shared" si="195"/>
        <v>1117964.3999999999</v>
      </c>
      <c r="E881" s="19">
        <v>505238.4</v>
      </c>
      <c r="F881" s="19">
        <v>612726</v>
      </c>
      <c r="G881" s="19">
        <v>0</v>
      </c>
      <c r="H881" s="19">
        <v>0</v>
      </c>
      <c r="I881" s="19">
        <v>0</v>
      </c>
      <c r="J881" s="20">
        <v>0</v>
      </c>
      <c r="K881" s="19">
        <v>0</v>
      </c>
      <c r="L881" s="19">
        <v>0</v>
      </c>
      <c r="M881" s="19">
        <v>0</v>
      </c>
      <c r="N881" s="19">
        <v>475281.6</v>
      </c>
      <c r="O881" s="19">
        <v>0</v>
      </c>
      <c r="P881" s="19">
        <v>0</v>
      </c>
      <c r="Q881" s="19">
        <v>0</v>
      </c>
      <c r="R881" s="19">
        <v>0</v>
      </c>
      <c r="S881" s="19">
        <v>0</v>
      </c>
      <c r="T881" s="19">
        <v>0</v>
      </c>
    </row>
    <row r="882" spans="1:20" ht="24" customHeight="1" x14ac:dyDescent="0.25">
      <c r="A882" s="35">
        <v>28</v>
      </c>
      <c r="B882" s="18" t="s">
        <v>862</v>
      </c>
      <c r="C882" s="19">
        <f t="shared" si="194"/>
        <v>1262813</v>
      </c>
      <c r="D882" s="19">
        <f t="shared" si="195"/>
        <v>272315</v>
      </c>
      <c r="E882" s="19">
        <v>272315</v>
      </c>
      <c r="F882" s="19">
        <v>0</v>
      </c>
      <c r="G882" s="19">
        <v>0</v>
      </c>
      <c r="H882" s="19">
        <v>0</v>
      </c>
      <c r="I882" s="19">
        <v>0</v>
      </c>
      <c r="J882" s="20">
        <v>0</v>
      </c>
      <c r="K882" s="19">
        <v>0</v>
      </c>
      <c r="L882" s="19">
        <v>0</v>
      </c>
      <c r="M882" s="19">
        <v>0</v>
      </c>
      <c r="N882" s="19">
        <v>990498</v>
      </c>
      <c r="O882" s="19">
        <v>0</v>
      </c>
      <c r="P882" s="19">
        <v>0</v>
      </c>
      <c r="Q882" s="19">
        <v>0</v>
      </c>
      <c r="R882" s="19">
        <v>0</v>
      </c>
      <c r="S882" s="19">
        <v>0</v>
      </c>
      <c r="T882" s="19">
        <v>0</v>
      </c>
    </row>
    <row r="883" spans="1:20" ht="24" customHeight="1" x14ac:dyDescent="0.25">
      <c r="A883" s="35">
        <v>29</v>
      </c>
      <c r="B883" s="18" t="s">
        <v>891</v>
      </c>
      <c r="C883" s="19">
        <f t="shared" si="194"/>
        <v>1042844</v>
      </c>
      <c r="D883" s="19">
        <f t="shared" si="195"/>
        <v>1042844</v>
      </c>
      <c r="E883" s="19">
        <v>0</v>
      </c>
      <c r="F883" s="19">
        <v>1042844</v>
      </c>
      <c r="G883" s="19">
        <v>0</v>
      </c>
      <c r="H883" s="19">
        <v>0</v>
      </c>
      <c r="I883" s="19">
        <v>0</v>
      </c>
      <c r="J883" s="20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</row>
    <row r="884" spans="1:20" ht="24" customHeight="1" x14ac:dyDescent="0.25">
      <c r="A884" s="35">
        <v>30</v>
      </c>
      <c r="B884" s="18" t="s">
        <v>869</v>
      </c>
      <c r="C884" s="19">
        <f t="shared" si="194"/>
        <v>1048859</v>
      </c>
      <c r="D884" s="19">
        <f t="shared" si="195"/>
        <v>1048859</v>
      </c>
      <c r="E884" s="19">
        <v>0</v>
      </c>
      <c r="F884" s="19">
        <v>1048859</v>
      </c>
      <c r="G884" s="19">
        <v>0</v>
      </c>
      <c r="H884" s="19">
        <v>0</v>
      </c>
      <c r="I884" s="19">
        <v>0</v>
      </c>
      <c r="J884" s="20">
        <v>0</v>
      </c>
      <c r="K884" s="19">
        <v>0</v>
      </c>
      <c r="L884" s="1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0</v>
      </c>
      <c r="S884" s="19">
        <v>0</v>
      </c>
      <c r="T884" s="19">
        <v>0</v>
      </c>
    </row>
    <row r="885" spans="1:20" ht="24" customHeight="1" x14ac:dyDescent="0.25">
      <c r="A885" s="35">
        <v>31</v>
      </c>
      <c r="B885" s="18" t="s">
        <v>686</v>
      </c>
      <c r="C885" s="19">
        <f t="shared" si="194"/>
        <v>1917494</v>
      </c>
      <c r="D885" s="19">
        <f t="shared" si="195"/>
        <v>1917494</v>
      </c>
      <c r="E885" s="19">
        <v>774525</v>
      </c>
      <c r="F885" s="19">
        <v>0</v>
      </c>
      <c r="G885" s="19">
        <v>975645</v>
      </c>
      <c r="H885" s="19">
        <v>167324</v>
      </c>
      <c r="I885" s="19">
        <v>0</v>
      </c>
      <c r="J885" s="20">
        <v>0</v>
      </c>
      <c r="K885" s="19">
        <v>0</v>
      </c>
      <c r="L885" s="19">
        <v>0</v>
      </c>
      <c r="M885" s="19">
        <v>0</v>
      </c>
      <c r="N885" s="19">
        <v>0</v>
      </c>
      <c r="O885" s="19">
        <v>0</v>
      </c>
      <c r="P885" s="19">
        <v>0</v>
      </c>
      <c r="Q885" s="19">
        <v>0</v>
      </c>
      <c r="R885" s="19">
        <v>0</v>
      </c>
      <c r="S885" s="19">
        <v>0</v>
      </c>
      <c r="T885" s="19">
        <v>0</v>
      </c>
    </row>
    <row r="886" spans="1:20" ht="24" customHeight="1" x14ac:dyDescent="0.25">
      <c r="A886" s="35">
        <v>32</v>
      </c>
      <c r="B886" s="18" t="s">
        <v>870</v>
      </c>
      <c r="C886" s="19">
        <f t="shared" si="194"/>
        <v>1679003</v>
      </c>
      <c r="D886" s="19">
        <f t="shared" si="195"/>
        <v>1679003</v>
      </c>
      <c r="E886" s="19">
        <v>0</v>
      </c>
      <c r="F886" s="19">
        <v>1679003</v>
      </c>
      <c r="G886" s="19">
        <v>0</v>
      </c>
      <c r="H886" s="19">
        <v>0</v>
      </c>
      <c r="I886" s="19">
        <v>0</v>
      </c>
      <c r="J886" s="20">
        <v>0</v>
      </c>
      <c r="K886" s="19">
        <v>0</v>
      </c>
      <c r="L886" s="19">
        <v>0</v>
      </c>
      <c r="M886" s="19">
        <v>0</v>
      </c>
      <c r="N886" s="19">
        <v>0</v>
      </c>
      <c r="O886" s="19">
        <v>0</v>
      </c>
      <c r="P886" s="19">
        <v>0</v>
      </c>
      <c r="Q886" s="19">
        <v>0</v>
      </c>
      <c r="R886" s="19">
        <v>0</v>
      </c>
      <c r="S886" s="19">
        <v>0</v>
      </c>
      <c r="T886" s="19">
        <v>0</v>
      </c>
    </row>
    <row r="887" spans="1:20" ht="24" customHeight="1" x14ac:dyDescent="0.25">
      <c r="A887" s="35">
        <v>33</v>
      </c>
      <c r="B887" s="18" t="s">
        <v>687</v>
      </c>
      <c r="C887" s="19">
        <f t="shared" si="194"/>
        <v>1761187</v>
      </c>
      <c r="D887" s="19">
        <f t="shared" si="195"/>
        <v>1761187</v>
      </c>
      <c r="E887" s="19">
        <v>0</v>
      </c>
      <c r="F887" s="19">
        <v>778761</v>
      </c>
      <c r="G887" s="19">
        <v>600238</v>
      </c>
      <c r="H887" s="19">
        <v>382188</v>
      </c>
      <c r="I887" s="19">
        <v>0</v>
      </c>
      <c r="J887" s="20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</row>
    <row r="888" spans="1:20" ht="24" customHeight="1" x14ac:dyDescent="0.25">
      <c r="A888" s="35">
        <v>34</v>
      </c>
      <c r="B888" s="18" t="s">
        <v>871</v>
      </c>
      <c r="C888" s="19">
        <f t="shared" si="194"/>
        <v>1006919</v>
      </c>
      <c r="D888" s="19">
        <f t="shared" si="195"/>
        <v>1006919</v>
      </c>
      <c r="E888" s="19">
        <v>1006919</v>
      </c>
      <c r="F888" s="19">
        <v>0</v>
      </c>
      <c r="G888" s="19">
        <v>0</v>
      </c>
      <c r="H888" s="19">
        <v>0</v>
      </c>
      <c r="I888" s="19">
        <v>0</v>
      </c>
      <c r="J888" s="20">
        <v>0</v>
      </c>
      <c r="K888" s="19">
        <v>0</v>
      </c>
      <c r="L888" s="19">
        <v>0</v>
      </c>
      <c r="M888" s="19">
        <v>0</v>
      </c>
      <c r="N888" s="19">
        <v>0</v>
      </c>
      <c r="O888" s="19">
        <v>0</v>
      </c>
      <c r="P888" s="19">
        <v>0</v>
      </c>
      <c r="Q888" s="19">
        <v>0</v>
      </c>
      <c r="R888" s="19">
        <v>0</v>
      </c>
      <c r="S888" s="19">
        <v>0</v>
      </c>
      <c r="T888" s="19">
        <v>0</v>
      </c>
    </row>
    <row r="889" spans="1:20" ht="24" customHeight="1" x14ac:dyDescent="0.25">
      <c r="A889" s="35">
        <v>35</v>
      </c>
      <c r="B889" s="18" t="s">
        <v>872</v>
      </c>
      <c r="C889" s="19">
        <f t="shared" si="194"/>
        <v>454826</v>
      </c>
      <c r="D889" s="19">
        <f t="shared" si="195"/>
        <v>454826</v>
      </c>
      <c r="E889" s="19">
        <v>0</v>
      </c>
      <c r="F889" s="19">
        <v>0</v>
      </c>
      <c r="G889" s="19">
        <v>0</v>
      </c>
      <c r="H889" s="19">
        <v>454826</v>
      </c>
      <c r="I889" s="19">
        <v>0</v>
      </c>
      <c r="J889" s="20">
        <v>0</v>
      </c>
      <c r="K889" s="19">
        <v>0</v>
      </c>
      <c r="L889" s="19">
        <v>0</v>
      </c>
      <c r="M889" s="19">
        <v>0</v>
      </c>
      <c r="N889" s="19">
        <v>0</v>
      </c>
      <c r="O889" s="19">
        <v>0</v>
      </c>
      <c r="P889" s="19">
        <v>0</v>
      </c>
      <c r="Q889" s="19">
        <v>0</v>
      </c>
      <c r="R889" s="19">
        <v>0</v>
      </c>
      <c r="S889" s="19">
        <v>0</v>
      </c>
      <c r="T889" s="19">
        <v>0</v>
      </c>
    </row>
    <row r="890" spans="1:20" ht="24" customHeight="1" x14ac:dyDescent="0.25">
      <c r="A890" s="35">
        <v>36</v>
      </c>
      <c r="B890" s="18" t="s">
        <v>825</v>
      </c>
      <c r="C890" s="19">
        <f t="shared" si="194"/>
        <v>735454</v>
      </c>
      <c r="D890" s="19">
        <f t="shared" si="195"/>
        <v>246169</v>
      </c>
      <c r="E890" s="19">
        <v>0</v>
      </c>
      <c r="F890" s="19">
        <v>0</v>
      </c>
      <c r="G890" s="19">
        <v>0</v>
      </c>
      <c r="H890" s="19">
        <v>246169</v>
      </c>
      <c r="I890" s="19">
        <v>0</v>
      </c>
      <c r="J890" s="20">
        <v>0</v>
      </c>
      <c r="K890" s="19">
        <v>0</v>
      </c>
      <c r="L890" s="19">
        <v>489285</v>
      </c>
      <c r="M890" s="19">
        <v>0</v>
      </c>
      <c r="N890" s="19">
        <v>0</v>
      </c>
      <c r="O890" s="19">
        <v>0</v>
      </c>
      <c r="P890" s="19">
        <v>0</v>
      </c>
      <c r="Q890" s="19">
        <v>0</v>
      </c>
      <c r="R890" s="19">
        <v>0</v>
      </c>
      <c r="S890" s="19">
        <v>0</v>
      </c>
      <c r="T890" s="19">
        <v>0</v>
      </c>
    </row>
    <row r="891" spans="1:20" ht="24" customHeight="1" x14ac:dyDescent="0.25">
      <c r="A891" s="35">
        <v>37</v>
      </c>
      <c r="B891" s="18" t="s">
        <v>894</v>
      </c>
      <c r="C891" s="19">
        <f t="shared" si="194"/>
        <v>956340</v>
      </c>
      <c r="D891" s="19">
        <f t="shared" si="195"/>
        <v>956340</v>
      </c>
      <c r="E891" s="19">
        <v>0</v>
      </c>
      <c r="F891" s="19">
        <v>956340</v>
      </c>
      <c r="G891" s="19">
        <v>0</v>
      </c>
      <c r="H891" s="19">
        <v>0</v>
      </c>
      <c r="I891" s="19">
        <v>0</v>
      </c>
      <c r="J891" s="20">
        <v>0</v>
      </c>
      <c r="K891" s="19">
        <v>0</v>
      </c>
      <c r="L891" s="19">
        <v>0</v>
      </c>
      <c r="M891" s="19">
        <v>0</v>
      </c>
      <c r="N891" s="19">
        <v>0</v>
      </c>
      <c r="O891" s="19">
        <v>0</v>
      </c>
      <c r="P891" s="19">
        <v>0</v>
      </c>
      <c r="Q891" s="19">
        <v>0</v>
      </c>
      <c r="R891" s="19">
        <v>0</v>
      </c>
      <c r="S891" s="19">
        <v>0</v>
      </c>
      <c r="T891" s="19">
        <v>0</v>
      </c>
    </row>
    <row r="892" spans="1:20" ht="24" customHeight="1" x14ac:dyDescent="0.25">
      <c r="A892" s="35">
        <v>38</v>
      </c>
      <c r="B892" s="18" t="s">
        <v>729</v>
      </c>
      <c r="C892" s="19">
        <f t="shared" si="194"/>
        <v>128101</v>
      </c>
      <c r="D892" s="19">
        <f t="shared" si="195"/>
        <v>128101</v>
      </c>
      <c r="E892" s="19">
        <v>0</v>
      </c>
      <c r="F892" s="19">
        <v>0</v>
      </c>
      <c r="G892" s="19">
        <v>0</v>
      </c>
      <c r="H892" s="19">
        <v>0</v>
      </c>
      <c r="I892" s="19">
        <v>128101</v>
      </c>
      <c r="J892" s="20">
        <v>0</v>
      </c>
      <c r="K892" s="19">
        <v>0</v>
      </c>
      <c r="L892" s="19">
        <v>0</v>
      </c>
      <c r="M892" s="19">
        <v>0</v>
      </c>
      <c r="N892" s="19">
        <v>0</v>
      </c>
      <c r="O892" s="19">
        <v>0</v>
      </c>
      <c r="P892" s="19">
        <v>0</v>
      </c>
      <c r="Q892" s="19">
        <v>0</v>
      </c>
      <c r="R892" s="19">
        <v>0</v>
      </c>
      <c r="S892" s="19">
        <v>0</v>
      </c>
      <c r="T892" s="19">
        <v>0</v>
      </c>
    </row>
    <row r="893" spans="1:20" ht="24" customHeight="1" x14ac:dyDescent="0.25">
      <c r="A893" s="35">
        <v>39</v>
      </c>
      <c r="B893" s="18" t="s">
        <v>873</v>
      </c>
      <c r="C893" s="19">
        <f t="shared" si="194"/>
        <v>1524750</v>
      </c>
      <c r="D893" s="19">
        <f t="shared" si="195"/>
        <v>1524750</v>
      </c>
      <c r="E893" s="19">
        <v>0</v>
      </c>
      <c r="F893" s="19">
        <v>0</v>
      </c>
      <c r="G893" s="19">
        <v>991236</v>
      </c>
      <c r="H893" s="19">
        <v>533514</v>
      </c>
      <c r="I893" s="19">
        <v>0</v>
      </c>
      <c r="J893" s="20">
        <v>0</v>
      </c>
      <c r="K893" s="19">
        <v>0</v>
      </c>
      <c r="L893" s="19">
        <v>0</v>
      </c>
      <c r="M893" s="19">
        <v>0</v>
      </c>
      <c r="N893" s="19">
        <v>0</v>
      </c>
      <c r="O893" s="19">
        <v>0</v>
      </c>
      <c r="P893" s="19">
        <v>0</v>
      </c>
      <c r="Q893" s="19">
        <v>0</v>
      </c>
      <c r="R893" s="19">
        <v>0</v>
      </c>
      <c r="S893" s="19">
        <v>0</v>
      </c>
      <c r="T893" s="19">
        <v>0</v>
      </c>
    </row>
    <row r="894" spans="1:20" ht="24" customHeight="1" x14ac:dyDescent="0.25">
      <c r="A894" s="35">
        <v>40</v>
      </c>
      <c r="B894" s="18" t="s">
        <v>895</v>
      </c>
      <c r="C894" s="19">
        <f t="shared" si="194"/>
        <v>189660.55</v>
      </c>
      <c r="D894" s="19">
        <f t="shared" si="195"/>
        <v>189660.55</v>
      </c>
      <c r="E894" s="19">
        <v>0</v>
      </c>
      <c r="F894" s="19">
        <v>0</v>
      </c>
      <c r="G894" s="19">
        <v>189660.55</v>
      </c>
      <c r="H894" s="19">
        <v>0</v>
      </c>
      <c r="I894" s="19">
        <v>0</v>
      </c>
      <c r="J894" s="20">
        <v>0</v>
      </c>
      <c r="K894" s="19">
        <v>0</v>
      </c>
      <c r="L894" s="19">
        <v>0</v>
      </c>
      <c r="M894" s="19">
        <v>0</v>
      </c>
      <c r="N894" s="19">
        <v>0</v>
      </c>
      <c r="O894" s="19">
        <v>0</v>
      </c>
      <c r="P894" s="19">
        <v>0</v>
      </c>
      <c r="Q894" s="19">
        <v>0</v>
      </c>
      <c r="R894" s="19">
        <v>0</v>
      </c>
      <c r="S894" s="19">
        <v>0</v>
      </c>
      <c r="T894" s="19">
        <v>0</v>
      </c>
    </row>
    <row r="895" spans="1:20" ht="24" customHeight="1" x14ac:dyDescent="0.25">
      <c r="A895" s="35">
        <v>41</v>
      </c>
      <c r="B895" s="18" t="s">
        <v>828</v>
      </c>
      <c r="C895" s="19">
        <f t="shared" si="194"/>
        <v>1385500</v>
      </c>
      <c r="D895" s="19">
        <f t="shared" si="195"/>
        <v>1385500</v>
      </c>
      <c r="E895" s="19">
        <v>0</v>
      </c>
      <c r="F895" s="19">
        <v>1385500</v>
      </c>
      <c r="G895" s="19">
        <v>0</v>
      </c>
      <c r="H895" s="19">
        <v>0</v>
      </c>
      <c r="I895" s="19">
        <v>0</v>
      </c>
      <c r="J895" s="20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</row>
    <row r="896" spans="1:20" ht="24" customHeight="1" x14ac:dyDescent="0.25">
      <c r="A896" s="35">
        <v>42</v>
      </c>
      <c r="B896" s="18" t="s">
        <v>896</v>
      </c>
      <c r="C896" s="19">
        <f t="shared" si="194"/>
        <v>906507</v>
      </c>
      <c r="D896" s="19">
        <f t="shared" si="195"/>
        <v>906507</v>
      </c>
      <c r="E896" s="19">
        <v>0</v>
      </c>
      <c r="F896" s="19">
        <v>906507</v>
      </c>
      <c r="G896" s="19">
        <v>0</v>
      </c>
      <c r="H896" s="19">
        <v>0</v>
      </c>
      <c r="I896" s="19">
        <v>0</v>
      </c>
      <c r="J896" s="20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  <c r="T896" s="19">
        <v>0</v>
      </c>
    </row>
    <row r="897" spans="1:20" ht="24" customHeight="1" x14ac:dyDescent="0.25">
      <c r="A897" s="35">
        <v>43</v>
      </c>
      <c r="B897" s="18" t="s">
        <v>901</v>
      </c>
      <c r="C897" s="19">
        <f t="shared" si="194"/>
        <v>895954.58</v>
      </c>
      <c r="D897" s="19">
        <f t="shared" si="195"/>
        <v>0</v>
      </c>
      <c r="E897" s="19">
        <v>0</v>
      </c>
      <c r="F897" s="19">
        <v>0</v>
      </c>
      <c r="G897" s="19">
        <v>0</v>
      </c>
      <c r="H897" s="19">
        <v>0</v>
      </c>
      <c r="I897" s="19">
        <v>0</v>
      </c>
      <c r="J897" s="20">
        <v>0</v>
      </c>
      <c r="K897" s="19">
        <v>0</v>
      </c>
      <c r="L897" s="19">
        <v>895954.58</v>
      </c>
      <c r="M897" s="19">
        <v>0</v>
      </c>
      <c r="N897" s="19">
        <v>0</v>
      </c>
      <c r="O897" s="19">
        <v>0</v>
      </c>
      <c r="P897" s="19">
        <v>0</v>
      </c>
      <c r="Q897" s="19">
        <v>0</v>
      </c>
      <c r="R897" s="19">
        <v>0</v>
      </c>
      <c r="S897" s="19">
        <v>0</v>
      </c>
      <c r="T897" s="19">
        <v>0</v>
      </c>
    </row>
    <row r="898" spans="1:20" ht="24" customHeight="1" x14ac:dyDescent="0.25">
      <c r="A898" s="35">
        <v>44</v>
      </c>
      <c r="B898" s="18" t="s">
        <v>829</v>
      </c>
      <c r="C898" s="19">
        <f t="shared" si="194"/>
        <v>1272125.8</v>
      </c>
      <c r="D898" s="19">
        <f t="shared" si="195"/>
        <v>0</v>
      </c>
      <c r="E898" s="19">
        <v>0</v>
      </c>
      <c r="F898" s="19">
        <v>0</v>
      </c>
      <c r="G898" s="19">
        <v>0</v>
      </c>
      <c r="H898" s="19">
        <v>0</v>
      </c>
      <c r="I898" s="19">
        <v>0</v>
      </c>
      <c r="J898" s="20">
        <v>0</v>
      </c>
      <c r="K898" s="19">
        <v>0</v>
      </c>
      <c r="L898" s="19">
        <v>1272125.8</v>
      </c>
      <c r="M898" s="19">
        <v>0</v>
      </c>
      <c r="N898" s="19">
        <v>0</v>
      </c>
      <c r="O898" s="19">
        <v>0</v>
      </c>
      <c r="P898" s="19">
        <v>0</v>
      </c>
      <c r="Q898" s="19">
        <v>0</v>
      </c>
      <c r="R898" s="19">
        <v>0</v>
      </c>
      <c r="S898" s="19">
        <v>0</v>
      </c>
      <c r="T898" s="19">
        <v>0</v>
      </c>
    </row>
    <row r="899" spans="1:20" ht="24" customHeight="1" x14ac:dyDescent="0.25">
      <c r="A899" s="35">
        <v>45</v>
      </c>
      <c r="B899" s="18" t="s">
        <v>832</v>
      </c>
      <c r="C899" s="19">
        <f t="shared" si="194"/>
        <v>1915828.43</v>
      </c>
      <c r="D899" s="19">
        <f t="shared" si="195"/>
        <v>1915828.43</v>
      </c>
      <c r="E899" s="19">
        <v>0</v>
      </c>
      <c r="F899" s="19">
        <v>1915828.43</v>
      </c>
      <c r="G899" s="19">
        <v>0</v>
      </c>
      <c r="H899" s="19">
        <v>0</v>
      </c>
      <c r="I899" s="19">
        <v>0</v>
      </c>
      <c r="J899" s="20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0</v>
      </c>
      <c r="S899" s="19">
        <v>0</v>
      </c>
      <c r="T899" s="19">
        <v>0</v>
      </c>
    </row>
    <row r="900" spans="1:20" ht="24" customHeight="1" x14ac:dyDescent="0.25">
      <c r="A900" s="35">
        <v>46</v>
      </c>
      <c r="B900" s="18" t="s">
        <v>874</v>
      </c>
      <c r="C900" s="19">
        <f t="shared" si="194"/>
        <v>1719466</v>
      </c>
      <c r="D900" s="19">
        <f t="shared" si="195"/>
        <v>1719466</v>
      </c>
      <c r="E900" s="19">
        <v>1719466</v>
      </c>
      <c r="F900" s="19">
        <v>0</v>
      </c>
      <c r="G900" s="19">
        <v>0</v>
      </c>
      <c r="H900" s="19">
        <v>0</v>
      </c>
      <c r="I900" s="19">
        <v>0</v>
      </c>
      <c r="J900" s="20">
        <v>0</v>
      </c>
      <c r="K900" s="19">
        <v>0</v>
      </c>
      <c r="L900" s="1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  <c r="T900" s="19">
        <v>0</v>
      </c>
    </row>
    <row r="901" spans="1:20" ht="24" customHeight="1" x14ac:dyDescent="0.25">
      <c r="A901" s="35">
        <v>47</v>
      </c>
      <c r="B901" s="18" t="s">
        <v>880</v>
      </c>
      <c r="C901" s="19">
        <f t="shared" si="194"/>
        <v>610423</v>
      </c>
      <c r="D901" s="19">
        <f t="shared" si="195"/>
        <v>610423</v>
      </c>
      <c r="E901" s="19">
        <v>0</v>
      </c>
      <c r="F901" s="19">
        <v>0</v>
      </c>
      <c r="G901" s="19">
        <v>610423</v>
      </c>
      <c r="H901" s="19">
        <v>0</v>
      </c>
      <c r="I901" s="19">
        <v>0</v>
      </c>
      <c r="J901" s="20">
        <v>0</v>
      </c>
      <c r="K901" s="19">
        <v>0</v>
      </c>
      <c r="L901" s="19">
        <v>0</v>
      </c>
      <c r="M901" s="19">
        <v>0</v>
      </c>
      <c r="N901" s="19">
        <v>0</v>
      </c>
      <c r="O901" s="19">
        <v>0</v>
      </c>
      <c r="P901" s="19">
        <v>0</v>
      </c>
      <c r="Q901" s="19">
        <v>0</v>
      </c>
      <c r="R901" s="19">
        <v>0</v>
      </c>
      <c r="S901" s="19">
        <v>0</v>
      </c>
      <c r="T901" s="19">
        <v>0</v>
      </c>
    </row>
    <row r="902" spans="1:20" ht="24" customHeight="1" x14ac:dyDescent="0.25">
      <c r="A902" s="35">
        <v>48</v>
      </c>
      <c r="B902" s="18" t="s">
        <v>688</v>
      </c>
      <c r="C902" s="19">
        <f t="shared" si="194"/>
        <v>7445914</v>
      </c>
      <c r="D902" s="19">
        <f t="shared" si="195"/>
        <v>2246613</v>
      </c>
      <c r="E902" s="19">
        <v>1231605</v>
      </c>
      <c r="F902" s="19">
        <v>814492</v>
      </c>
      <c r="G902" s="19">
        <v>200516</v>
      </c>
      <c r="H902" s="19">
        <v>0</v>
      </c>
      <c r="I902" s="19">
        <v>0</v>
      </c>
      <c r="J902" s="20">
        <v>1</v>
      </c>
      <c r="K902" s="19">
        <v>76323</v>
      </c>
      <c r="L902" s="19">
        <v>4927978</v>
      </c>
      <c r="M902" s="19">
        <v>0</v>
      </c>
      <c r="N902" s="19">
        <v>195000</v>
      </c>
      <c r="O902" s="19">
        <v>0</v>
      </c>
      <c r="P902" s="19">
        <v>0</v>
      </c>
      <c r="Q902" s="19">
        <v>0</v>
      </c>
      <c r="R902" s="19">
        <v>0</v>
      </c>
      <c r="S902" s="19">
        <v>0</v>
      </c>
      <c r="T902" s="19">
        <v>0</v>
      </c>
    </row>
    <row r="903" spans="1:20" ht="24" customHeight="1" x14ac:dyDescent="0.25">
      <c r="A903" s="35">
        <v>49</v>
      </c>
      <c r="B903" s="18" t="s">
        <v>875</v>
      </c>
      <c r="C903" s="19">
        <f t="shared" si="194"/>
        <v>1859654</v>
      </c>
      <c r="D903" s="19">
        <f t="shared" si="195"/>
        <v>1859654</v>
      </c>
      <c r="E903" s="19">
        <v>0</v>
      </c>
      <c r="F903" s="19">
        <v>1014974</v>
      </c>
      <c r="G903" s="19">
        <v>844680</v>
      </c>
      <c r="H903" s="19">
        <v>0</v>
      </c>
      <c r="I903" s="19">
        <v>0</v>
      </c>
      <c r="J903" s="20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</row>
    <row r="904" spans="1:20" ht="24" customHeight="1" x14ac:dyDescent="0.25">
      <c r="A904" s="35">
        <v>50</v>
      </c>
      <c r="B904" s="18" t="s">
        <v>731</v>
      </c>
      <c r="C904" s="19">
        <f t="shared" si="194"/>
        <v>433376</v>
      </c>
      <c r="D904" s="19">
        <f t="shared" si="195"/>
        <v>0</v>
      </c>
      <c r="E904" s="19">
        <v>0</v>
      </c>
      <c r="F904" s="19">
        <v>0</v>
      </c>
      <c r="G904" s="19">
        <v>0</v>
      </c>
      <c r="H904" s="19">
        <v>0</v>
      </c>
      <c r="I904" s="19">
        <v>0</v>
      </c>
      <c r="J904" s="20">
        <v>0</v>
      </c>
      <c r="K904" s="19">
        <v>0</v>
      </c>
      <c r="L904" s="19">
        <v>0</v>
      </c>
      <c r="M904" s="19">
        <v>0</v>
      </c>
      <c r="N904" s="19">
        <v>433376</v>
      </c>
      <c r="O904" s="19">
        <v>0</v>
      </c>
      <c r="P904" s="19">
        <v>0</v>
      </c>
      <c r="Q904" s="19">
        <v>0</v>
      </c>
      <c r="R904" s="19">
        <v>0</v>
      </c>
      <c r="S904" s="19">
        <v>0</v>
      </c>
      <c r="T904" s="19">
        <v>0</v>
      </c>
    </row>
    <row r="905" spans="1:20" ht="24" customHeight="1" x14ac:dyDescent="0.25">
      <c r="A905" s="35">
        <v>51</v>
      </c>
      <c r="B905" s="18" t="s">
        <v>876</v>
      </c>
      <c r="C905" s="19">
        <f t="shared" si="194"/>
        <v>1580000</v>
      </c>
      <c r="D905" s="19">
        <f t="shared" si="195"/>
        <v>1580000</v>
      </c>
      <c r="E905" s="19">
        <v>1580000</v>
      </c>
      <c r="F905" s="19">
        <v>0</v>
      </c>
      <c r="G905" s="19">
        <v>0</v>
      </c>
      <c r="H905" s="19">
        <v>0</v>
      </c>
      <c r="I905" s="19">
        <v>0</v>
      </c>
      <c r="J905" s="20">
        <v>0</v>
      </c>
      <c r="K905" s="19">
        <v>0</v>
      </c>
      <c r="L905" s="19">
        <v>0</v>
      </c>
      <c r="M905" s="19">
        <v>0</v>
      </c>
      <c r="N905" s="19">
        <v>0</v>
      </c>
      <c r="O905" s="19">
        <v>0</v>
      </c>
      <c r="P905" s="19">
        <v>0</v>
      </c>
      <c r="Q905" s="19">
        <v>0</v>
      </c>
      <c r="R905" s="19">
        <v>0</v>
      </c>
      <c r="S905" s="19">
        <v>0</v>
      </c>
      <c r="T905" s="19">
        <v>0</v>
      </c>
    </row>
    <row r="906" spans="1:20" ht="24" customHeight="1" x14ac:dyDescent="0.25">
      <c r="A906" s="35">
        <v>52</v>
      </c>
      <c r="B906" s="18" t="s">
        <v>1108</v>
      </c>
      <c r="C906" s="19">
        <f t="shared" si="194"/>
        <v>1774106</v>
      </c>
      <c r="D906" s="19">
        <f t="shared" si="195"/>
        <v>349774</v>
      </c>
      <c r="E906" s="19">
        <v>0</v>
      </c>
      <c r="F906" s="19">
        <v>349774</v>
      </c>
      <c r="G906" s="19">
        <v>0</v>
      </c>
      <c r="H906" s="19">
        <v>0</v>
      </c>
      <c r="I906" s="19">
        <v>0</v>
      </c>
      <c r="J906" s="20">
        <v>0</v>
      </c>
      <c r="K906" s="19">
        <v>0</v>
      </c>
      <c r="L906" s="19">
        <v>0</v>
      </c>
      <c r="M906" s="19">
        <v>0</v>
      </c>
      <c r="N906" s="19">
        <v>1374332</v>
      </c>
      <c r="O906" s="19">
        <v>0</v>
      </c>
      <c r="P906" s="19">
        <v>50000</v>
      </c>
      <c r="Q906" s="19">
        <v>0</v>
      </c>
      <c r="R906" s="19">
        <v>0</v>
      </c>
      <c r="S906" s="19">
        <v>0</v>
      </c>
      <c r="T906" s="19">
        <v>0</v>
      </c>
    </row>
    <row r="907" spans="1:20" ht="24" customHeight="1" x14ac:dyDescent="0.25">
      <c r="A907" s="35">
        <v>53</v>
      </c>
      <c r="B907" s="18" t="s">
        <v>1239</v>
      </c>
      <c r="C907" s="19">
        <f t="shared" si="194"/>
        <v>3651064.2</v>
      </c>
      <c r="D907" s="19">
        <f t="shared" si="195"/>
        <v>3651064.2</v>
      </c>
      <c r="E907" s="19">
        <v>0</v>
      </c>
      <c r="F907" s="19">
        <v>0</v>
      </c>
      <c r="G907" s="19">
        <v>955542</v>
      </c>
      <c r="H907" s="19">
        <v>955542</v>
      </c>
      <c r="I907" s="19">
        <v>1739980.2</v>
      </c>
      <c r="J907" s="20"/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</row>
    <row r="908" spans="1:20" ht="24" customHeight="1" x14ac:dyDescent="0.25">
      <c r="A908" s="35">
        <v>54</v>
      </c>
      <c r="B908" s="18" t="s">
        <v>841</v>
      </c>
      <c r="C908" s="19">
        <f t="shared" si="194"/>
        <v>2628413</v>
      </c>
      <c r="D908" s="19">
        <f t="shared" si="195"/>
        <v>2628413</v>
      </c>
      <c r="E908" s="19">
        <v>0</v>
      </c>
      <c r="F908" s="19">
        <v>1704997</v>
      </c>
      <c r="G908" s="19">
        <v>0</v>
      </c>
      <c r="H908" s="19">
        <v>923416</v>
      </c>
      <c r="I908" s="19">
        <v>0</v>
      </c>
      <c r="J908" s="20">
        <v>0</v>
      </c>
      <c r="K908" s="19">
        <v>0</v>
      </c>
      <c r="L908" s="19">
        <v>0</v>
      </c>
      <c r="M908" s="19">
        <v>0</v>
      </c>
      <c r="N908" s="19">
        <v>0</v>
      </c>
      <c r="O908" s="19">
        <v>0</v>
      </c>
      <c r="P908" s="19">
        <v>0</v>
      </c>
      <c r="Q908" s="19">
        <v>0</v>
      </c>
      <c r="R908" s="19">
        <v>0</v>
      </c>
      <c r="S908" s="19">
        <v>0</v>
      </c>
      <c r="T908" s="19">
        <v>0</v>
      </c>
    </row>
    <row r="909" spans="1:20" ht="24" customHeight="1" x14ac:dyDescent="0.25">
      <c r="A909" s="35">
        <v>55</v>
      </c>
      <c r="B909" s="18" t="s">
        <v>878</v>
      </c>
      <c r="C909" s="19">
        <f t="shared" si="194"/>
        <v>1834266.05</v>
      </c>
      <c r="D909" s="19">
        <f t="shared" si="195"/>
        <v>1834266.05</v>
      </c>
      <c r="E909" s="19">
        <v>0</v>
      </c>
      <c r="F909" s="19">
        <v>0</v>
      </c>
      <c r="G909" s="19">
        <v>1834266.05</v>
      </c>
      <c r="H909" s="19">
        <v>0</v>
      </c>
      <c r="I909" s="19">
        <v>0</v>
      </c>
      <c r="J909" s="20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19">
        <v>0</v>
      </c>
      <c r="T909" s="19">
        <v>0</v>
      </c>
    </row>
    <row r="910" spans="1:20" ht="24" customHeight="1" x14ac:dyDescent="0.25">
      <c r="A910" s="35">
        <v>56</v>
      </c>
      <c r="B910" s="18" t="s">
        <v>879</v>
      </c>
      <c r="C910" s="19">
        <f t="shared" si="194"/>
        <v>560653</v>
      </c>
      <c r="D910" s="19">
        <f t="shared" si="195"/>
        <v>560653</v>
      </c>
      <c r="E910" s="19">
        <v>0</v>
      </c>
      <c r="F910" s="19">
        <v>186884.34</v>
      </c>
      <c r="G910" s="19">
        <v>186884.33</v>
      </c>
      <c r="H910" s="19">
        <v>186884.33</v>
      </c>
      <c r="I910" s="19">
        <v>0</v>
      </c>
      <c r="J910" s="20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  <c r="S910" s="19">
        <v>0</v>
      </c>
      <c r="T910" s="19">
        <v>0</v>
      </c>
    </row>
    <row r="911" spans="1:20" ht="24" customHeight="1" x14ac:dyDescent="0.25">
      <c r="A911" s="35">
        <v>57</v>
      </c>
      <c r="B911" s="18" t="s">
        <v>844</v>
      </c>
      <c r="C911" s="19">
        <f t="shared" si="194"/>
        <v>1900000</v>
      </c>
      <c r="D911" s="19">
        <f t="shared" si="195"/>
        <v>1900000</v>
      </c>
      <c r="E911" s="19">
        <v>0</v>
      </c>
      <c r="F911" s="19">
        <v>1900000</v>
      </c>
      <c r="G911" s="19">
        <v>0</v>
      </c>
      <c r="H911" s="19">
        <v>0</v>
      </c>
      <c r="I911" s="19">
        <v>0</v>
      </c>
      <c r="J911" s="20">
        <v>0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0</v>
      </c>
      <c r="S911" s="19">
        <v>0</v>
      </c>
      <c r="T911" s="19">
        <v>0</v>
      </c>
    </row>
    <row r="912" spans="1:20" ht="24" customHeight="1" x14ac:dyDescent="0.25">
      <c r="A912" s="35">
        <v>58</v>
      </c>
      <c r="B912" s="18" t="s">
        <v>689</v>
      </c>
      <c r="C912" s="19">
        <f t="shared" si="194"/>
        <v>1682083.02</v>
      </c>
      <c r="D912" s="19">
        <f t="shared" si="195"/>
        <v>652566</v>
      </c>
      <c r="E912" s="19">
        <v>0</v>
      </c>
      <c r="F912" s="19">
        <v>0</v>
      </c>
      <c r="G912" s="19">
        <v>326238</v>
      </c>
      <c r="H912" s="19">
        <v>326328</v>
      </c>
      <c r="I912" s="19">
        <v>0</v>
      </c>
      <c r="J912" s="20">
        <v>1</v>
      </c>
      <c r="K912" s="19">
        <v>118685.92</v>
      </c>
      <c r="L912" s="19">
        <v>910831.1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0</v>
      </c>
      <c r="S912" s="19">
        <v>0</v>
      </c>
      <c r="T912" s="19">
        <v>0</v>
      </c>
    </row>
    <row r="913" spans="1:20" ht="23.25" customHeight="1" x14ac:dyDescent="0.25">
      <c r="A913" s="35">
        <v>59</v>
      </c>
      <c r="B913" s="18" t="s">
        <v>690</v>
      </c>
      <c r="C913" s="19">
        <f t="shared" si="194"/>
        <v>932674</v>
      </c>
      <c r="D913" s="19">
        <f t="shared" si="195"/>
        <v>0</v>
      </c>
      <c r="E913" s="19">
        <v>0</v>
      </c>
      <c r="F913" s="19">
        <v>0</v>
      </c>
      <c r="G913" s="19">
        <v>0</v>
      </c>
      <c r="H913" s="19">
        <v>0</v>
      </c>
      <c r="I913" s="19">
        <v>0</v>
      </c>
      <c r="J913" s="20">
        <v>1</v>
      </c>
      <c r="K913" s="19">
        <v>932674</v>
      </c>
      <c r="L913" s="19">
        <v>0</v>
      </c>
      <c r="M913" s="19">
        <v>0</v>
      </c>
      <c r="N913" s="19">
        <v>0</v>
      </c>
      <c r="O913" s="19">
        <v>0</v>
      </c>
      <c r="P913" s="19">
        <v>0</v>
      </c>
      <c r="Q913" s="19">
        <v>0</v>
      </c>
      <c r="R913" s="19">
        <v>0</v>
      </c>
      <c r="S913" s="19">
        <v>0</v>
      </c>
      <c r="T913" s="19">
        <v>0</v>
      </c>
    </row>
    <row r="914" spans="1:20" ht="23.25" customHeight="1" x14ac:dyDescent="0.25">
      <c r="A914" s="35">
        <v>60</v>
      </c>
      <c r="B914" s="18" t="s">
        <v>849</v>
      </c>
      <c r="C914" s="19">
        <f t="shared" si="194"/>
        <v>606807</v>
      </c>
      <c r="D914" s="19">
        <f t="shared" si="195"/>
        <v>606807</v>
      </c>
      <c r="E914" s="19">
        <v>0</v>
      </c>
      <c r="F914" s="19">
        <v>606807</v>
      </c>
      <c r="G914" s="19">
        <v>0</v>
      </c>
      <c r="H914" s="19">
        <v>0</v>
      </c>
      <c r="I914" s="19">
        <v>0</v>
      </c>
      <c r="J914" s="20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  <c r="S914" s="19">
        <v>0</v>
      </c>
      <c r="T914" s="19">
        <v>0</v>
      </c>
    </row>
    <row r="915" spans="1:20" ht="25.5" customHeight="1" x14ac:dyDescent="0.25">
      <c r="A915" s="35">
        <v>61</v>
      </c>
      <c r="B915" s="18" t="s">
        <v>897</v>
      </c>
      <c r="C915" s="19">
        <f t="shared" si="194"/>
        <v>1735510</v>
      </c>
      <c r="D915" s="19">
        <f t="shared" si="195"/>
        <v>1735510</v>
      </c>
      <c r="E915" s="19">
        <v>1735510</v>
      </c>
      <c r="F915" s="19">
        <v>0</v>
      </c>
      <c r="G915" s="19">
        <v>0</v>
      </c>
      <c r="H915" s="19">
        <v>0</v>
      </c>
      <c r="I915" s="19">
        <v>0</v>
      </c>
      <c r="J915" s="20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</row>
    <row r="916" spans="1:20" ht="25.5" customHeight="1" x14ac:dyDescent="0.25">
      <c r="A916" s="35">
        <v>62</v>
      </c>
      <c r="B916" s="18" t="s">
        <v>898</v>
      </c>
      <c r="C916" s="19">
        <f t="shared" si="194"/>
        <v>150078</v>
      </c>
      <c r="D916" s="19">
        <f t="shared" si="195"/>
        <v>150078</v>
      </c>
      <c r="E916" s="19">
        <v>150078</v>
      </c>
      <c r="F916" s="19">
        <v>0</v>
      </c>
      <c r="G916" s="19">
        <v>0</v>
      </c>
      <c r="H916" s="19">
        <v>0</v>
      </c>
      <c r="I916" s="19">
        <v>0</v>
      </c>
      <c r="J916" s="20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  <c r="S916" s="19">
        <v>0</v>
      </c>
      <c r="T916" s="19">
        <v>0</v>
      </c>
    </row>
    <row r="917" spans="1:20" ht="23.25" customHeight="1" x14ac:dyDescent="0.25">
      <c r="A917" s="35">
        <v>63</v>
      </c>
      <c r="B917" s="18" t="s">
        <v>899</v>
      </c>
      <c r="C917" s="19">
        <f t="shared" si="194"/>
        <v>1095291</v>
      </c>
      <c r="D917" s="19">
        <f t="shared" si="195"/>
        <v>1095291</v>
      </c>
      <c r="E917" s="19">
        <v>669569</v>
      </c>
      <c r="F917" s="19">
        <v>0</v>
      </c>
      <c r="G917" s="19">
        <v>425722</v>
      </c>
      <c r="H917" s="19">
        <v>0</v>
      </c>
      <c r="I917" s="19">
        <v>0</v>
      </c>
      <c r="J917" s="20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  <c r="S917" s="19">
        <v>0</v>
      </c>
      <c r="T917" s="19">
        <v>0</v>
      </c>
    </row>
    <row r="918" spans="1:20" ht="27" customHeight="1" x14ac:dyDescent="0.25">
      <c r="A918" s="35">
        <v>64</v>
      </c>
      <c r="B918" s="18" t="s">
        <v>881</v>
      </c>
      <c r="C918" s="19">
        <f t="shared" si="194"/>
        <v>819190.76</v>
      </c>
      <c r="D918" s="19">
        <f t="shared" si="195"/>
        <v>0</v>
      </c>
      <c r="E918" s="19">
        <v>0</v>
      </c>
      <c r="F918" s="19">
        <v>0</v>
      </c>
      <c r="G918" s="19">
        <v>0</v>
      </c>
      <c r="H918" s="19">
        <v>0</v>
      </c>
      <c r="I918" s="19">
        <v>0</v>
      </c>
      <c r="J918" s="20">
        <v>0</v>
      </c>
      <c r="K918" s="19">
        <v>0</v>
      </c>
      <c r="L918" s="19">
        <v>0</v>
      </c>
      <c r="M918" s="19">
        <v>0</v>
      </c>
      <c r="N918" s="19">
        <v>819190.76</v>
      </c>
      <c r="O918" s="19">
        <v>0</v>
      </c>
      <c r="P918" s="19">
        <v>0</v>
      </c>
      <c r="Q918" s="19">
        <v>0</v>
      </c>
      <c r="R918" s="19">
        <v>0</v>
      </c>
      <c r="S918" s="19">
        <v>0</v>
      </c>
      <c r="T918" s="19">
        <v>0</v>
      </c>
    </row>
    <row r="919" spans="1:20" s="9" customFormat="1" ht="22.5" customHeight="1" x14ac:dyDescent="0.25">
      <c r="A919" s="45" t="s">
        <v>1246</v>
      </c>
      <c r="B919" s="45"/>
      <c r="C919" s="16">
        <f>SUM(C920)</f>
        <v>356232</v>
      </c>
      <c r="D919" s="16">
        <f t="shared" ref="D919:T919" si="196">SUM(D920)</f>
        <v>356232</v>
      </c>
      <c r="E919" s="16">
        <f t="shared" si="196"/>
        <v>0</v>
      </c>
      <c r="F919" s="16">
        <f t="shared" si="196"/>
        <v>0</v>
      </c>
      <c r="G919" s="16">
        <f t="shared" si="196"/>
        <v>0</v>
      </c>
      <c r="H919" s="16">
        <f t="shared" si="196"/>
        <v>0</v>
      </c>
      <c r="I919" s="16">
        <f t="shared" si="196"/>
        <v>356232</v>
      </c>
      <c r="J919" s="17">
        <f t="shared" si="196"/>
        <v>0</v>
      </c>
      <c r="K919" s="16">
        <f t="shared" si="196"/>
        <v>0</v>
      </c>
      <c r="L919" s="16">
        <f t="shared" si="196"/>
        <v>0</v>
      </c>
      <c r="M919" s="16">
        <f t="shared" si="196"/>
        <v>0</v>
      </c>
      <c r="N919" s="16">
        <f t="shared" si="196"/>
        <v>0</v>
      </c>
      <c r="O919" s="16">
        <f t="shared" si="196"/>
        <v>0</v>
      </c>
      <c r="P919" s="16">
        <f t="shared" si="196"/>
        <v>0</v>
      </c>
      <c r="Q919" s="16">
        <f t="shared" si="196"/>
        <v>0</v>
      </c>
      <c r="R919" s="16">
        <f t="shared" si="196"/>
        <v>0</v>
      </c>
      <c r="S919" s="16">
        <f t="shared" si="196"/>
        <v>0</v>
      </c>
      <c r="T919" s="16">
        <f t="shared" si="196"/>
        <v>0</v>
      </c>
    </row>
    <row r="920" spans="1:20" ht="27.75" customHeight="1" x14ac:dyDescent="0.25">
      <c r="A920" s="35">
        <v>1</v>
      </c>
      <c r="B920" s="18" t="s">
        <v>788</v>
      </c>
      <c r="C920" s="19">
        <f>D920+K920+L920+M920+N920+O920+P920+Q920+R920+S920+T920</f>
        <v>356232</v>
      </c>
      <c r="D920" s="19">
        <f>SUM(E920:I920)</f>
        <v>356232</v>
      </c>
      <c r="E920" s="19">
        <v>0</v>
      </c>
      <c r="F920" s="19">
        <v>0</v>
      </c>
      <c r="G920" s="19">
        <v>0</v>
      </c>
      <c r="H920" s="19">
        <v>0</v>
      </c>
      <c r="I920" s="19">
        <v>356232</v>
      </c>
      <c r="J920" s="20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  <c r="T920" s="19">
        <v>0</v>
      </c>
    </row>
    <row r="921" spans="1:20" s="9" customFormat="1" ht="22.5" customHeight="1" x14ac:dyDescent="0.25">
      <c r="A921" s="45" t="s">
        <v>738</v>
      </c>
      <c r="B921" s="45"/>
      <c r="C921" s="16">
        <f>SUM(C922:C923)</f>
        <v>-488617.50999999995</v>
      </c>
      <c r="D921" s="16">
        <f t="shared" ref="D921:T921" si="197">SUM(D922:D923)</f>
        <v>74807.69</v>
      </c>
      <c r="E921" s="16">
        <f t="shared" si="197"/>
        <v>0</v>
      </c>
      <c r="F921" s="16">
        <f t="shared" si="197"/>
        <v>0</v>
      </c>
      <c r="G921" s="16">
        <f t="shared" si="197"/>
        <v>0</v>
      </c>
      <c r="H921" s="16">
        <f t="shared" si="197"/>
        <v>74807.69</v>
      </c>
      <c r="I921" s="16">
        <f t="shared" si="197"/>
        <v>0</v>
      </c>
      <c r="J921" s="17">
        <f t="shared" si="197"/>
        <v>0</v>
      </c>
      <c r="K921" s="16">
        <f t="shared" si="197"/>
        <v>0</v>
      </c>
      <c r="L921" s="16">
        <f t="shared" si="197"/>
        <v>0</v>
      </c>
      <c r="M921" s="16">
        <f t="shared" si="197"/>
        <v>0</v>
      </c>
      <c r="N921" s="16">
        <f t="shared" si="197"/>
        <v>-563425.19999999995</v>
      </c>
      <c r="O921" s="16">
        <f t="shared" si="197"/>
        <v>0</v>
      </c>
      <c r="P921" s="16">
        <f t="shared" si="197"/>
        <v>0</v>
      </c>
      <c r="Q921" s="16">
        <f t="shared" si="197"/>
        <v>0</v>
      </c>
      <c r="R921" s="16">
        <f t="shared" si="197"/>
        <v>0</v>
      </c>
      <c r="S921" s="16">
        <f t="shared" si="197"/>
        <v>0</v>
      </c>
      <c r="T921" s="16">
        <f t="shared" si="197"/>
        <v>0</v>
      </c>
    </row>
    <row r="922" spans="1:20" ht="22.5" customHeight="1" x14ac:dyDescent="0.25">
      <c r="A922" s="35">
        <v>1</v>
      </c>
      <c r="B922" s="18" t="s">
        <v>707</v>
      </c>
      <c r="C922" s="19">
        <f>D922+K922+L922+M922+N922+O922+P922+Q922+R922+S922+T922</f>
        <v>74807.69</v>
      </c>
      <c r="D922" s="19">
        <f>SUM(E922:I922)</f>
        <v>74807.69</v>
      </c>
      <c r="E922" s="19">
        <v>0</v>
      </c>
      <c r="F922" s="19">
        <v>0</v>
      </c>
      <c r="G922" s="19">
        <v>0</v>
      </c>
      <c r="H922" s="19">
        <v>74807.69</v>
      </c>
      <c r="I922" s="19">
        <v>0</v>
      </c>
      <c r="J922" s="20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0</v>
      </c>
      <c r="S922" s="19">
        <v>0</v>
      </c>
      <c r="T922" s="19">
        <v>0</v>
      </c>
    </row>
    <row r="923" spans="1:20" ht="22.5" customHeight="1" x14ac:dyDescent="0.25">
      <c r="A923" s="35">
        <v>2</v>
      </c>
      <c r="B923" s="18" t="s">
        <v>1257</v>
      </c>
      <c r="C923" s="19">
        <f>D923+K923+L923+M923+N923+O923+P923+Q923+R923+S923+T923</f>
        <v>-563425.19999999995</v>
      </c>
      <c r="D923" s="19">
        <f>SUM(E923:I923)</f>
        <v>0</v>
      </c>
      <c r="E923" s="19">
        <v>0</v>
      </c>
      <c r="F923" s="19">
        <v>0</v>
      </c>
      <c r="G923" s="19">
        <v>0</v>
      </c>
      <c r="H923" s="19">
        <v>0</v>
      </c>
      <c r="I923" s="19">
        <v>0</v>
      </c>
      <c r="J923" s="20">
        <v>0</v>
      </c>
      <c r="K923" s="19">
        <v>0</v>
      </c>
      <c r="L923" s="19">
        <v>0</v>
      </c>
      <c r="M923" s="19">
        <v>0</v>
      </c>
      <c r="N923" s="19">
        <v>-563425.19999999995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</row>
    <row r="924" spans="1:20" s="9" customFormat="1" ht="22.5" customHeight="1" x14ac:dyDescent="0.25">
      <c r="A924" s="45" t="s">
        <v>903</v>
      </c>
      <c r="B924" s="45"/>
      <c r="C924" s="16">
        <f>C925+C928</f>
        <v>99597.040000000037</v>
      </c>
      <c r="D924" s="16">
        <f t="shared" ref="D924:T924" si="198">D925+D928</f>
        <v>99597.040000000037</v>
      </c>
      <c r="E924" s="16">
        <f t="shared" si="198"/>
        <v>0</v>
      </c>
      <c r="F924" s="16">
        <f t="shared" si="198"/>
        <v>530277.04</v>
      </c>
      <c r="G924" s="16">
        <f t="shared" si="198"/>
        <v>0</v>
      </c>
      <c r="H924" s="16">
        <f t="shared" si="198"/>
        <v>-226142.4</v>
      </c>
      <c r="I924" s="16">
        <f t="shared" si="198"/>
        <v>-204537.60000000001</v>
      </c>
      <c r="J924" s="17">
        <f t="shared" si="198"/>
        <v>0</v>
      </c>
      <c r="K924" s="16">
        <f t="shared" si="198"/>
        <v>0</v>
      </c>
      <c r="L924" s="16">
        <f t="shared" si="198"/>
        <v>0</v>
      </c>
      <c r="M924" s="16">
        <f t="shared" si="198"/>
        <v>0</v>
      </c>
      <c r="N924" s="16">
        <f t="shared" si="198"/>
        <v>0</v>
      </c>
      <c r="O924" s="16">
        <f t="shared" si="198"/>
        <v>0</v>
      </c>
      <c r="P924" s="16">
        <f t="shared" si="198"/>
        <v>0</v>
      </c>
      <c r="Q924" s="16">
        <f t="shared" si="198"/>
        <v>0</v>
      </c>
      <c r="R924" s="16">
        <f t="shared" si="198"/>
        <v>0</v>
      </c>
      <c r="S924" s="16">
        <f t="shared" si="198"/>
        <v>0</v>
      </c>
      <c r="T924" s="16">
        <f t="shared" si="198"/>
        <v>0</v>
      </c>
    </row>
    <row r="925" spans="1:20" s="9" customFormat="1" ht="22.5" customHeight="1" x14ac:dyDescent="0.25">
      <c r="A925" s="45" t="s">
        <v>165</v>
      </c>
      <c r="B925" s="45"/>
      <c r="C925" s="16">
        <f>SUM(C926:C927)</f>
        <v>-967460.96</v>
      </c>
      <c r="D925" s="16">
        <f t="shared" ref="D925:T925" si="199">SUM(D926:D927)</f>
        <v>-967460.96</v>
      </c>
      <c r="E925" s="16">
        <f t="shared" si="199"/>
        <v>0</v>
      </c>
      <c r="F925" s="16">
        <f t="shared" si="199"/>
        <v>-536780.96</v>
      </c>
      <c r="G925" s="16">
        <f t="shared" si="199"/>
        <v>0</v>
      </c>
      <c r="H925" s="16">
        <f t="shared" si="199"/>
        <v>-226142.4</v>
      </c>
      <c r="I925" s="16">
        <f t="shared" si="199"/>
        <v>-204537.60000000001</v>
      </c>
      <c r="J925" s="17">
        <f t="shared" si="199"/>
        <v>0</v>
      </c>
      <c r="K925" s="16">
        <f t="shared" si="199"/>
        <v>0</v>
      </c>
      <c r="L925" s="16">
        <f t="shared" si="199"/>
        <v>0</v>
      </c>
      <c r="M925" s="16">
        <f t="shared" si="199"/>
        <v>0</v>
      </c>
      <c r="N925" s="16">
        <f t="shared" si="199"/>
        <v>0</v>
      </c>
      <c r="O925" s="16">
        <f t="shared" si="199"/>
        <v>0</v>
      </c>
      <c r="P925" s="16">
        <f t="shared" si="199"/>
        <v>0</v>
      </c>
      <c r="Q925" s="16">
        <f t="shared" si="199"/>
        <v>0</v>
      </c>
      <c r="R925" s="16">
        <f t="shared" si="199"/>
        <v>0</v>
      </c>
      <c r="S925" s="16">
        <f t="shared" si="199"/>
        <v>0</v>
      </c>
      <c r="T925" s="16">
        <f t="shared" si="199"/>
        <v>0</v>
      </c>
    </row>
    <row r="926" spans="1:20" ht="22.5" customHeight="1" x14ac:dyDescent="0.25">
      <c r="A926" s="35">
        <v>1</v>
      </c>
      <c r="B926" s="18" t="s">
        <v>1259</v>
      </c>
      <c r="C926" s="19">
        <f>D926+K926+L926+M926+N926+O926+P926+Q926+R926+S926+T926</f>
        <v>-1011443.08</v>
      </c>
      <c r="D926" s="19">
        <f>SUM(E926:I926)</f>
        <v>-1011443.08</v>
      </c>
      <c r="E926" s="19">
        <v>0</v>
      </c>
      <c r="F926" s="19">
        <v>-580763.07999999996</v>
      </c>
      <c r="G926" s="19">
        <v>0</v>
      </c>
      <c r="H926" s="19">
        <v>-226142.4</v>
      </c>
      <c r="I926" s="19">
        <v>-204537.60000000001</v>
      </c>
      <c r="J926" s="20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0</v>
      </c>
    </row>
    <row r="927" spans="1:20" ht="22.5" customHeight="1" x14ac:dyDescent="0.25">
      <c r="A927" s="18"/>
      <c r="B927" s="18" t="s">
        <v>1259</v>
      </c>
      <c r="C927" s="19">
        <f>D927+K927+L927+M927+N927+O927+P927+Q927+R927+S927+T927</f>
        <v>43982.12</v>
      </c>
      <c r="D927" s="19">
        <f>SUM(E927:I927)</f>
        <v>43982.12</v>
      </c>
      <c r="E927" s="19">
        <v>0</v>
      </c>
      <c r="F927" s="19">
        <v>43982.12</v>
      </c>
      <c r="G927" s="19">
        <v>0</v>
      </c>
      <c r="H927" s="19">
        <v>0</v>
      </c>
      <c r="I927" s="19">
        <v>0</v>
      </c>
      <c r="J927" s="20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</row>
    <row r="928" spans="1:20" s="9" customFormat="1" ht="22.5" customHeight="1" x14ac:dyDescent="0.25">
      <c r="A928" s="45" t="s">
        <v>904</v>
      </c>
      <c r="B928" s="45"/>
      <c r="C928" s="16">
        <f>C929</f>
        <v>1067058</v>
      </c>
      <c r="D928" s="16">
        <f t="shared" ref="D928:T928" si="200">D929</f>
        <v>1067058</v>
      </c>
      <c r="E928" s="16">
        <f t="shared" si="200"/>
        <v>0</v>
      </c>
      <c r="F928" s="16">
        <f t="shared" si="200"/>
        <v>1067058</v>
      </c>
      <c r="G928" s="16">
        <f t="shared" si="200"/>
        <v>0</v>
      </c>
      <c r="H928" s="16">
        <f t="shared" si="200"/>
        <v>0</v>
      </c>
      <c r="I928" s="16">
        <f t="shared" si="200"/>
        <v>0</v>
      </c>
      <c r="J928" s="17">
        <f t="shared" si="200"/>
        <v>0</v>
      </c>
      <c r="K928" s="16">
        <f t="shared" si="200"/>
        <v>0</v>
      </c>
      <c r="L928" s="16">
        <f t="shared" si="200"/>
        <v>0</v>
      </c>
      <c r="M928" s="16">
        <f t="shared" si="200"/>
        <v>0</v>
      </c>
      <c r="N928" s="16">
        <f t="shared" si="200"/>
        <v>0</v>
      </c>
      <c r="O928" s="16">
        <f t="shared" si="200"/>
        <v>0</v>
      </c>
      <c r="P928" s="16">
        <f t="shared" si="200"/>
        <v>0</v>
      </c>
      <c r="Q928" s="16">
        <f t="shared" si="200"/>
        <v>0</v>
      </c>
      <c r="R928" s="16">
        <f t="shared" si="200"/>
        <v>0</v>
      </c>
      <c r="S928" s="16">
        <f t="shared" si="200"/>
        <v>0</v>
      </c>
      <c r="T928" s="16">
        <f t="shared" si="200"/>
        <v>0</v>
      </c>
    </row>
    <row r="929" spans="1:20" ht="22.5" customHeight="1" x14ac:dyDescent="0.25">
      <c r="A929" s="35">
        <v>1</v>
      </c>
      <c r="B929" s="18" t="s">
        <v>905</v>
      </c>
      <c r="C929" s="19">
        <f>D929+K929+L929+M929+N929+O929+P929+Q929+R929+S929+T929</f>
        <v>1067058</v>
      </c>
      <c r="D929" s="19">
        <f>E929+F929+G929+H929+I929</f>
        <v>1067058</v>
      </c>
      <c r="E929" s="19">
        <v>0</v>
      </c>
      <c r="F929" s="19">
        <v>1067058</v>
      </c>
      <c r="G929" s="19">
        <v>0</v>
      </c>
      <c r="H929" s="19">
        <v>0</v>
      </c>
      <c r="I929" s="19">
        <v>0</v>
      </c>
      <c r="J929" s="20">
        <v>0</v>
      </c>
      <c r="K929" s="19">
        <v>0</v>
      </c>
      <c r="L929" s="19">
        <v>0</v>
      </c>
      <c r="M929" s="19">
        <v>0</v>
      </c>
      <c r="N929" s="19">
        <v>0</v>
      </c>
      <c r="O929" s="19">
        <v>0</v>
      </c>
      <c r="P929" s="19">
        <v>0</v>
      </c>
      <c r="Q929" s="19">
        <v>0</v>
      </c>
      <c r="R929" s="19">
        <v>0</v>
      </c>
      <c r="S929" s="19">
        <v>0</v>
      </c>
      <c r="T929" s="19">
        <v>0</v>
      </c>
    </row>
    <row r="930" spans="1:20" s="9" customFormat="1" ht="22.5" customHeight="1" x14ac:dyDescent="0.25">
      <c r="A930" s="45" t="s">
        <v>24</v>
      </c>
      <c r="B930" s="45"/>
      <c r="C930" s="16">
        <f>C931</f>
        <v>-60274.400000000001</v>
      </c>
      <c r="D930" s="16">
        <f t="shared" ref="D930:T930" si="201">D931</f>
        <v>-60274.400000000001</v>
      </c>
      <c r="E930" s="16">
        <f t="shared" si="201"/>
        <v>0</v>
      </c>
      <c r="F930" s="16">
        <f t="shared" si="201"/>
        <v>0</v>
      </c>
      <c r="G930" s="16">
        <f t="shared" si="201"/>
        <v>-15184.83</v>
      </c>
      <c r="H930" s="16">
        <f t="shared" si="201"/>
        <v>-45089.57</v>
      </c>
      <c r="I930" s="16">
        <f t="shared" si="201"/>
        <v>0</v>
      </c>
      <c r="J930" s="17">
        <f t="shared" si="201"/>
        <v>0</v>
      </c>
      <c r="K930" s="16">
        <f t="shared" si="201"/>
        <v>0</v>
      </c>
      <c r="L930" s="16">
        <f t="shared" si="201"/>
        <v>0</v>
      </c>
      <c r="M930" s="16">
        <f t="shared" si="201"/>
        <v>0</v>
      </c>
      <c r="N930" s="16">
        <f t="shared" si="201"/>
        <v>0</v>
      </c>
      <c r="O930" s="16">
        <f t="shared" si="201"/>
        <v>0</v>
      </c>
      <c r="P930" s="16">
        <f t="shared" si="201"/>
        <v>0</v>
      </c>
      <c r="Q930" s="16">
        <f t="shared" si="201"/>
        <v>0</v>
      </c>
      <c r="R930" s="16">
        <f t="shared" si="201"/>
        <v>0</v>
      </c>
      <c r="S930" s="16">
        <f t="shared" si="201"/>
        <v>0</v>
      </c>
      <c r="T930" s="16">
        <f t="shared" si="201"/>
        <v>0</v>
      </c>
    </row>
    <row r="931" spans="1:20" s="9" customFormat="1" ht="22.5" customHeight="1" x14ac:dyDescent="0.25">
      <c r="A931" s="45" t="s">
        <v>360</v>
      </c>
      <c r="B931" s="45"/>
      <c r="C931" s="16">
        <f>SUM(C932:C933)</f>
        <v>-60274.400000000001</v>
      </c>
      <c r="D931" s="16">
        <f t="shared" ref="D931:T931" si="202">SUM(D932:D933)</f>
        <v>-60274.400000000001</v>
      </c>
      <c r="E931" s="16">
        <f t="shared" si="202"/>
        <v>0</v>
      </c>
      <c r="F931" s="16">
        <f t="shared" si="202"/>
        <v>0</v>
      </c>
      <c r="G931" s="16">
        <f t="shared" si="202"/>
        <v>-15184.83</v>
      </c>
      <c r="H931" s="16">
        <f t="shared" si="202"/>
        <v>-45089.57</v>
      </c>
      <c r="I931" s="16">
        <f t="shared" si="202"/>
        <v>0</v>
      </c>
      <c r="J931" s="17">
        <f t="shared" si="202"/>
        <v>0</v>
      </c>
      <c r="K931" s="16">
        <f t="shared" si="202"/>
        <v>0</v>
      </c>
      <c r="L931" s="16">
        <f t="shared" si="202"/>
        <v>0</v>
      </c>
      <c r="M931" s="16">
        <f t="shared" si="202"/>
        <v>0</v>
      </c>
      <c r="N931" s="16">
        <f t="shared" si="202"/>
        <v>0</v>
      </c>
      <c r="O931" s="16">
        <f t="shared" si="202"/>
        <v>0</v>
      </c>
      <c r="P931" s="16">
        <f t="shared" si="202"/>
        <v>0</v>
      </c>
      <c r="Q931" s="16">
        <f t="shared" si="202"/>
        <v>0</v>
      </c>
      <c r="R931" s="16">
        <f t="shared" si="202"/>
        <v>0</v>
      </c>
      <c r="S931" s="16">
        <f t="shared" si="202"/>
        <v>0</v>
      </c>
      <c r="T931" s="16">
        <f t="shared" si="202"/>
        <v>0</v>
      </c>
    </row>
    <row r="932" spans="1:20" ht="24.75" customHeight="1" x14ac:dyDescent="0.25">
      <c r="A932" s="35">
        <v>1</v>
      </c>
      <c r="B932" s="18" t="s">
        <v>195</v>
      </c>
      <c r="C932" s="19">
        <f>D932+K932+L932+M932+N932+O932+P932+Q932+R932+S932+T932</f>
        <v>-29904.74</v>
      </c>
      <c r="D932" s="19">
        <f>SUM(E932:I932)</f>
        <v>-29904.74</v>
      </c>
      <c r="E932" s="19">
        <v>0</v>
      </c>
      <c r="F932" s="19">
        <v>0</v>
      </c>
      <c r="G932" s="19">
        <v>0</v>
      </c>
      <c r="H932" s="19">
        <v>-29904.74</v>
      </c>
      <c r="I932" s="19">
        <v>0</v>
      </c>
      <c r="J932" s="20">
        <v>0</v>
      </c>
      <c r="K932" s="19">
        <v>0</v>
      </c>
      <c r="L932" s="19">
        <v>0</v>
      </c>
      <c r="M932" s="19">
        <v>0</v>
      </c>
      <c r="N932" s="19">
        <v>0</v>
      </c>
      <c r="O932" s="19">
        <v>0</v>
      </c>
      <c r="P932" s="19">
        <v>0</v>
      </c>
      <c r="Q932" s="19">
        <v>0</v>
      </c>
      <c r="R932" s="19">
        <v>0</v>
      </c>
      <c r="S932" s="19">
        <v>0</v>
      </c>
      <c r="T932" s="19">
        <v>0</v>
      </c>
    </row>
    <row r="933" spans="1:20" ht="22.5" customHeight="1" x14ac:dyDescent="0.25">
      <c r="A933" s="35">
        <v>2</v>
      </c>
      <c r="B933" s="18" t="s">
        <v>196</v>
      </c>
      <c r="C933" s="19">
        <f>D933+K933+L933+M933+N933+O933+P933+Q933+R933+S933+T933</f>
        <v>-30369.66</v>
      </c>
      <c r="D933" s="19">
        <f>SUM(E933:I933)</f>
        <v>-30369.66</v>
      </c>
      <c r="E933" s="19">
        <v>0</v>
      </c>
      <c r="F933" s="19">
        <v>0</v>
      </c>
      <c r="G933" s="19">
        <v>-15184.83</v>
      </c>
      <c r="H933" s="19">
        <v>-15184.83</v>
      </c>
      <c r="I933" s="19">
        <v>0</v>
      </c>
      <c r="J933" s="20">
        <v>0</v>
      </c>
      <c r="K933" s="19">
        <v>0</v>
      </c>
      <c r="L933" s="19">
        <v>0</v>
      </c>
      <c r="M933" s="19">
        <v>0</v>
      </c>
      <c r="N933" s="19">
        <v>0</v>
      </c>
      <c r="O933" s="19">
        <v>0</v>
      </c>
      <c r="P933" s="19">
        <v>0</v>
      </c>
      <c r="Q933" s="19">
        <v>0</v>
      </c>
      <c r="R933" s="19">
        <v>0</v>
      </c>
      <c r="S933" s="19">
        <v>0</v>
      </c>
      <c r="T933" s="19">
        <v>0</v>
      </c>
    </row>
    <row r="934" spans="1:20" s="9" customFormat="1" ht="22.5" customHeight="1" x14ac:dyDescent="0.25">
      <c r="A934" s="45" t="s">
        <v>906</v>
      </c>
      <c r="B934" s="45"/>
      <c r="C934" s="16">
        <f>C935</f>
        <v>5411330.75</v>
      </c>
      <c r="D934" s="16">
        <f t="shared" ref="D934:T934" si="203">D935</f>
        <v>0</v>
      </c>
      <c r="E934" s="16">
        <f t="shared" si="203"/>
        <v>0</v>
      </c>
      <c r="F934" s="16">
        <f t="shared" si="203"/>
        <v>0</v>
      </c>
      <c r="G934" s="16">
        <f t="shared" si="203"/>
        <v>0</v>
      </c>
      <c r="H934" s="16">
        <f t="shared" si="203"/>
        <v>0</v>
      </c>
      <c r="I934" s="16">
        <f t="shared" si="203"/>
        <v>0</v>
      </c>
      <c r="J934" s="17">
        <f t="shared" si="203"/>
        <v>0</v>
      </c>
      <c r="K934" s="16">
        <f t="shared" si="203"/>
        <v>0</v>
      </c>
      <c r="L934" s="16">
        <f t="shared" si="203"/>
        <v>3204186.98</v>
      </c>
      <c r="M934" s="16">
        <f t="shared" si="203"/>
        <v>0</v>
      </c>
      <c r="N934" s="16">
        <f t="shared" si="203"/>
        <v>2207143.77</v>
      </c>
      <c r="O934" s="16">
        <f t="shared" si="203"/>
        <v>0</v>
      </c>
      <c r="P934" s="16">
        <f t="shared" si="203"/>
        <v>0</v>
      </c>
      <c r="Q934" s="16">
        <f t="shared" si="203"/>
        <v>0</v>
      </c>
      <c r="R934" s="16">
        <f t="shared" si="203"/>
        <v>0</v>
      </c>
      <c r="S934" s="16">
        <f t="shared" si="203"/>
        <v>0</v>
      </c>
      <c r="T934" s="16">
        <f t="shared" si="203"/>
        <v>0</v>
      </c>
    </row>
    <row r="935" spans="1:20" s="9" customFormat="1" ht="22.5" customHeight="1" x14ac:dyDescent="0.25">
      <c r="A935" s="45" t="s">
        <v>907</v>
      </c>
      <c r="B935" s="45"/>
      <c r="C935" s="16">
        <f>SUM(C936:C941)</f>
        <v>5411330.75</v>
      </c>
      <c r="D935" s="16">
        <f t="shared" ref="D935:T935" si="204">SUM(D936:D941)</f>
        <v>0</v>
      </c>
      <c r="E935" s="16">
        <f t="shared" si="204"/>
        <v>0</v>
      </c>
      <c r="F935" s="16">
        <f t="shared" si="204"/>
        <v>0</v>
      </c>
      <c r="G935" s="16">
        <f t="shared" si="204"/>
        <v>0</v>
      </c>
      <c r="H935" s="16">
        <f t="shared" si="204"/>
        <v>0</v>
      </c>
      <c r="I935" s="16">
        <f t="shared" si="204"/>
        <v>0</v>
      </c>
      <c r="J935" s="17">
        <f t="shared" si="204"/>
        <v>0</v>
      </c>
      <c r="K935" s="16">
        <f t="shared" si="204"/>
        <v>0</v>
      </c>
      <c r="L935" s="16">
        <f t="shared" si="204"/>
        <v>3204186.98</v>
      </c>
      <c r="M935" s="16">
        <f t="shared" si="204"/>
        <v>0</v>
      </c>
      <c r="N935" s="16">
        <f t="shared" si="204"/>
        <v>2207143.77</v>
      </c>
      <c r="O935" s="16">
        <f t="shared" si="204"/>
        <v>0</v>
      </c>
      <c r="P935" s="16">
        <f t="shared" si="204"/>
        <v>0</v>
      </c>
      <c r="Q935" s="16">
        <f t="shared" si="204"/>
        <v>0</v>
      </c>
      <c r="R935" s="16">
        <f t="shared" si="204"/>
        <v>0</v>
      </c>
      <c r="S935" s="16">
        <f t="shared" si="204"/>
        <v>0</v>
      </c>
      <c r="T935" s="16">
        <f t="shared" si="204"/>
        <v>0</v>
      </c>
    </row>
    <row r="936" spans="1:20" ht="22.5" customHeight="1" x14ac:dyDescent="0.25">
      <c r="A936" s="35">
        <v>1</v>
      </c>
      <c r="B936" s="18" t="s">
        <v>908</v>
      </c>
      <c r="C936" s="19">
        <f t="shared" ref="C936:C941" si="205">D936+K936+L936+M936+N936+O936+P936+Q936+R936+S936+T936</f>
        <v>711142</v>
      </c>
      <c r="D936" s="19">
        <f t="shared" ref="D936:D941" si="206">SUM(E936:I936)</f>
        <v>0</v>
      </c>
      <c r="E936" s="19">
        <v>0</v>
      </c>
      <c r="F936" s="19">
        <v>0</v>
      </c>
      <c r="G936" s="19">
        <v>0</v>
      </c>
      <c r="H936" s="19">
        <v>0</v>
      </c>
      <c r="I936" s="19">
        <v>0</v>
      </c>
      <c r="J936" s="20">
        <v>0</v>
      </c>
      <c r="K936" s="19">
        <v>0</v>
      </c>
      <c r="L936" s="19">
        <v>0</v>
      </c>
      <c r="M936" s="19">
        <v>0</v>
      </c>
      <c r="N936" s="19">
        <v>711142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  <c r="T936" s="19">
        <v>0</v>
      </c>
    </row>
    <row r="937" spans="1:20" ht="22.5" customHeight="1" x14ac:dyDescent="0.25">
      <c r="A937" s="35">
        <v>2</v>
      </c>
      <c r="B937" s="18" t="s">
        <v>909</v>
      </c>
      <c r="C937" s="19">
        <f t="shared" si="205"/>
        <v>826641.3</v>
      </c>
      <c r="D937" s="19">
        <f t="shared" si="206"/>
        <v>0</v>
      </c>
      <c r="E937" s="19">
        <v>0</v>
      </c>
      <c r="F937" s="19">
        <v>0</v>
      </c>
      <c r="G937" s="19">
        <v>0</v>
      </c>
      <c r="H937" s="19">
        <v>0</v>
      </c>
      <c r="I937" s="19">
        <v>0</v>
      </c>
      <c r="J937" s="20">
        <v>0</v>
      </c>
      <c r="K937" s="19">
        <v>0</v>
      </c>
      <c r="L937" s="19">
        <v>826641.3</v>
      </c>
      <c r="M937" s="19">
        <v>0</v>
      </c>
      <c r="N937" s="19">
        <v>0</v>
      </c>
      <c r="O937" s="19">
        <v>0</v>
      </c>
      <c r="P937" s="19">
        <v>0</v>
      </c>
      <c r="Q937" s="19">
        <v>0</v>
      </c>
      <c r="R937" s="19">
        <v>0</v>
      </c>
      <c r="S937" s="19">
        <v>0</v>
      </c>
      <c r="T937" s="19">
        <v>0</v>
      </c>
    </row>
    <row r="938" spans="1:20" ht="22.5" customHeight="1" x14ac:dyDescent="0.25">
      <c r="A938" s="35">
        <v>3</v>
      </c>
      <c r="B938" s="18" t="s">
        <v>910</v>
      </c>
      <c r="C938" s="19">
        <f t="shared" si="205"/>
        <v>663523.77</v>
      </c>
      <c r="D938" s="19">
        <f t="shared" si="206"/>
        <v>0</v>
      </c>
      <c r="E938" s="19">
        <v>0</v>
      </c>
      <c r="F938" s="19">
        <v>0</v>
      </c>
      <c r="G938" s="19">
        <v>0</v>
      </c>
      <c r="H938" s="19">
        <v>0</v>
      </c>
      <c r="I938" s="19">
        <v>0</v>
      </c>
      <c r="J938" s="20">
        <v>0</v>
      </c>
      <c r="K938" s="19">
        <v>0</v>
      </c>
      <c r="L938" s="19">
        <v>0</v>
      </c>
      <c r="M938" s="19">
        <v>0</v>
      </c>
      <c r="N938" s="19">
        <v>663523.77</v>
      </c>
      <c r="O938" s="19">
        <v>0</v>
      </c>
      <c r="P938" s="19">
        <v>0</v>
      </c>
      <c r="Q938" s="19">
        <v>0</v>
      </c>
      <c r="R938" s="19">
        <v>0</v>
      </c>
      <c r="S938" s="19">
        <v>0</v>
      </c>
      <c r="T938" s="19">
        <v>0</v>
      </c>
    </row>
    <row r="939" spans="1:20" ht="22.5" customHeight="1" x14ac:dyDescent="0.25">
      <c r="A939" s="35">
        <v>4</v>
      </c>
      <c r="B939" s="18" t="s">
        <v>911</v>
      </c>
      <c r="C939" s="19">
        <f t="shared" si="205"/>
        <v>832478</v>
      </c>
      <c r="D939" s="19">
        <f t="shared" si="206"/>
        <v>0</v>
      </c>
      <c r="E939" s="19">
        <v>0</v>
      </c>
      <c r="F939" s="19">
        <v>0</v>
      </c>
      <c r="G939" s="19">
        <v>0</v>
      </c>
      <c r="H939" s="19">
        <v>0</v>
      </c>
      <c r="I939" s="19">
        <v>0</v>
      </c>
      <c r="J939" s="20">
        <v>0</v>
      </c>
      <c r="K939" s="19">
        <v>0</v>
      </c>
      <c r="L939" s="19">
        <v>0</v>
      </c>
      <c r="M939" s="19">
        <v>0</v>
      </c>
      <c r="N939" s="19">
        <v>832478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</row>
    <row r="940" spans="1:20" ht="22.5" customHeight="1" x14ac:dyDescent="0.25">
      <c r="A940" s="35">
        <v>5</v>
      </c>
      <c r="B940" s="18" t="s">
        <v>912</v>
      </c>
      <c r="C940" s="19">
        <f t="shared" si="205"/>
        <v>1550904.68</v>
      </c>
      <c r="D940" s="19">
        <f t="shared" si="206"/>
        <v>0</v>
      </c>
      <c r="E940" s="19">
        <v>0</v>
      </c>
      <c r="F940" s="19">
        <v>0</v>
      </c>
      <c r="G940" s="19">
        <v>0</v>
      </c>
      <c r="H940" s="19">
        <v>0</v>
      </c>
      <c r="I940" s="19">
        <v>0</v>
      </c>
      <c r="J940" s="20">
        <v>0</v>
      </c>
      <c r="K940" s="19">
        <v>0</v>
      </c>
      <c r="L940" s="19">
        <v>1550904.68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0</v>
      </c>
      <c r="S940" s="19">
        <v>0</v>
      </c>
      <c r="T940" s="19">
        <v>0</v>
      </c>
    </row>
    <row r="941" spans="1:20" ht="22.5" customHeight="1" x14ac:dyDescent="0.25">
      <c r="A941" s="35">
        <v>6</v>
      </c>
      <c r="B941" s="18" t="s">
        <v>913</v>
      </c>
      <c r="C941" s="19">
        <f t="shared" si="205"/>
        <v>826641</v>
      </c>
      <c r="D941" s="19">
        <f t="shared" si="206"/>
        <v>0</v>
      </c>
      <c r="E941" s="19">
        <v>0</v>
      </c>
      <c r="F941" s="19">
        <v>0</v>
      </c>
      <c r="G941" s="19">
        <v>0</v>
      </c>
      <c r="H941" s="19">
        <v>0</v>
      </c>
      <c r="I941" s="19">
        <v>0</v>
      </c>
      <c r="J941" s="20">
        <v>0</v>
      </c>
      <c r="K941" s="19">
        <v>0</v>
      </c>
      <c r="L941" s="19">
        <v>826641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0</v>
      </c>
      <c r="S941" s="19">
        <v>0</v>
      </c>
      <c r="T941" s="19">
        <v>0</v>
      </c>
    </row>
    <row r="942" spans="1:20" s="9" customFormat="1" ht="22.5" customHeight="1" x14ac:dyDescent="0.25">
      <c r="A942" s="45" t="s">
        <v>368</v>
      </c>
      <c r="B942" s="45"/>
      <c r="C942" s="16">
        <f>C943</f>
        <v>9240875.4500000011</v>
      </c>
      <c r="D942" s="16">
        <f t="shared" ref="D942:T942" si="207">D943</f>
        <v>8385849.4500000011</v>
      </c>
      <c r="E942" s="16">
        <f t="shared" si="207"/>
        <v>1323488.6499999999</v>
      </c>
      <c r="F942" s="16">
        <f t="shared" si="207"/>
        <v>2063330.4</v>
      </c>
      <c r="G942" s="16">
        <f t="shared" si="207"/>
        <v>0</v>
      </c>
      <c r="H942" s="16">
        <f t="shared" si="207"/>
        <v>3077236.4</v>
      </c>
      <c r="I942" s="16">
        <f t="shared" si="207"/>
        <v>1921794</v>
      </c>
      <c r="J942" s="17">
        <f t="shared" si="207"/>
        <v>0</v>
      </c>
      <c r="K942" s="16">
        <f t="shared" si="207"/>
        <v>0</v>
      </c>
      <c r="L942" s="16">
        <f t="shared" si="207"/>
        <v>0</v>
      </c>
      <c r="M942" s="16">
        <f t="shared" si="207"/>
        <v>0</v>
      </c>
      <c r="N942" s="16">
        <f t="shared" si="207"/>
        <v>855026</v>
      </c>
      <c r="O942" s="16">
        <f t="shared" si="207"/>
        <v>0</v>
      </c>
      <c r="P942" s="16">
        <f t="shared" si="207"/>
        <v>0</v>
      </c>
      <c r="Q942" s="16">
        <f t="shared" si="207"/>
        <v>0</v>
      </c>
      <c r="R942" s="16">
        <f t="shared" si="207"/>
        <v>0</v>
      </c>
      <c r="S942" s="16">
        <f t="shared" si="207"/>
        <v>0</v>
      </c>
      <c r="T942" s="16">
        <f t="shared" si="207"/>
        <v>0</v>
      </c>
    </row>
    <row r="943" spans="1:20" s="9" customFormat="1" ht="22.5" customHeight="1" x14ac:dyDescent="0.25">
      <c r="A943" s="45" t="s">
        <v>764</v>
      </c>
      <c r="B943" s="45"/>
      <c r="C943" s="16">
        <f>SUM(C944:C953)</f>
        <v>9240875.4500000011</v>
      </c>
      <c r="D943" s="16">
        <f t="shared" ref="D943:T943" si="208">SUM(D944:D953)</f>
        <v>8385849.4500000011</v>
      </c>
      <c r="E943" s="16">
        <f t="shared" si="208"/>
        <v>1323488.6499999999</v>
      </c>
      <c r="F943" s="16">
        <f t="shared" si="208"/>
        <v>2063330.4</v>
      </c>
      <c r="G943" s="16">
        <f t="shared" si="208"/>
        <v>0</v>
      </c>
      <c r="H943" s="16">
        <f t="shared" si="208"/>
        <v>3077236.4</v>
      </c>
      <c r="I943" s="16">
        <f t="shared" si="208"/>
        <v>1921794</v>
      </c>
      <c r="J943" s="17">
        <f t="shared" si="208"/>
        <v>0</v>
      </c>
      <c r="K943" s="16">
        <f t="shared" si="208"/>
        <v>0</v>
      </c>
      <c r="L943" s="16">
        <f t="shared" si="208"/>
        <v>0</v>
      </c>
      <c r="M943" s="16">
        <f t="shared" si="208"/>
        <v>0</v>
      </c>
      <c r="N943" s="16">
        <f t="shared" si="208"/>
        <v>855026</v>
      </c>
      <c r="O943" s="16">
        <f t="shared" si="208"/>
        <v>0</v>
      </c>
      <c r="P943" s="16">
        <f t="shared" si="208"/>
        <v>0</v>
      </c>
      <c r="Q943" s="16">
        <f t="shared" si="208"/>
        <v>0</v>
      </c>
      <c r="R943" s="16">
        <f t="shared" si="208"/>
        <v>0</v>
      </c>
      <c r="S943" s="16">
        <f t="shared" si="208"/>
        <v>0</v>
      </c>
      <c r="T943" s="16">
        <f t="shared" si="208"/>
        <v>0</v>
      </c>
    </row>
    <row r="944" spans="1:20" ht="22.5" customHeight="1" x14ac:dyDescent="0.25">
      <c r="A944" s="35">
        <v>1</v>
      </c>
      <c r="B944" s="18" t="s">
        <v>765</v>
      </c>
      <c r="C944" s="19">
        <f>D944+K944+L944+M944+N944+O944+P944+Q944+R944+S944+T944</f>
        <v>1601641.2000000002</v>
      </c>
      <c r="D944" s="19">
        <f>SUM(E944:I944)</f>
        <v>1601641.2000000002</v>
      </c>
      <c r="E944" s="19">
        <v>0</v>
      </c>
      <c r="F944" s="19">
        <v>859588.8</v>
      </c>
      <c r="G944" s="19">
        <v>0</v>
      </c>
      <c r="H944" s="19">
        <v>452456.4</v>
      </c>
      <c r="I944" s="19">
        <v>289596</v>
      </c>
      <c r="J944" s="20">
        <v>0</v>
      </c>
      <c r="K944" s="19">
        <v>0</v>
      </c>
      <c r="L944" s="19">
        <v>0</v>
      </c>
      <c r="M944" s="19">
        <v>0</v>
      </c>
      <c r="N944" s="19">
        <v>0</v>
      </c>
      <c r="O944" s="19">
        <v>0</v>
      </c>
      <c r="P944" s="19">
        <v>0</v>
      </c>
      <c r="Q944" s="19">
        <v>0</v>
      </c>
      <c r="R944" s="19">
        <v>0</v>
      </c>
      <c r="S944" s="19">
        <v>0</v>
      </c>
      <c r="T944" s="19">
        <v>0</v>
      </c>
    </row>
    <row r="945" spans="1:20" ht="22.5" customHeight="1" x14ac:dyDescent="0.25">
      <c r="A945" s="35">
        <v>2</v>
      </c>
      <c r="B945" s="18" t="s">
        <v>766</v>
      </c>
      <c r="C945" s="19">
        <f t="shared" ref="C945:C953" si="209">D945+K945+L945+M945+N945+O945+P945+Q945+R945+S945+T945</f>
        <v>713498.4</v>
      </c>
      <c r="D945" s="19">
        <f t="shared" ref="D945:D953" si="210">SUM(E945:I945)</f>
        <v>713498.4</v>
      </c>
      <c r="E945" s="19">
        <v>0</v>
      </c>
      <c r="F945" s="19">
        <v>0</v>
      </c>
      <c r="G945" s="19">
        <v>0</v>
      </c>
      <c r="H945" s="19">
        <v>423902.4</v>
      </c>
      <c r="I945" s="19">
        <v>289596</v>
      </c>
      <c r="J945" s="20">
        <v>0</v>
      </c>
      <c r="K945" s="19">
        <v>0</v>
      </c>
      <c r="L945" s="19">
        <v>0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0</v>
      </c>
      <c r="S945" s="19">
        <v>0</v>
      </c>
      <c r="T945" s="19">
        <v>0</v>
      </c>
    </row>
    <row r="946" spans="1:20" ht="22.5" customHeight="1" x14ac:dyDescent="0.25">
      <c r="A946" s="35">
        <v>3</v>
      </c>
      <c r="B946" s="18" t="s">
        <v>767</v>
      </c>
      <c r="C946" s="19">
        <f t="shared" si="209"/>
        <v>588819.6</v>
      </c>
      <c r="D946" s="19">
        <f t="shared" si="210"/>
        <v>588819.6</v>
      </c>
      <c r="E946" s="19">
        <v>0</v>
      </c>
      <c r="F946" s="19">
        <v>261993.60000000001</v>
      </c>
      <c r="G946" s="19">
        <v>0</v>
      </c>
      <c r="H946" s="19">
        <v>0</v>
      </c>
      <c r="I946" s="19">
        <v>326826</v>
      </c>
      <c r="J946" s="20">
        <v>0</v>
      </c>
      <c r="K946" s="19">
        <v>0</v>
      </c>
      <c r="L946" s="19">
        <v>0</v>
      </c>
      <c r="M946" s="19">
        <v>0</v>
      </c>
      <c r="N946" s="19">
        <v>0</v>
      </c>
      <c r="O946" s="19">
        <v>0</v>
      </c>
      <c r="P946" s="19">
        <v>0</v>
      </c>
      <c r="Q946" s="19">
        <v>0</v>
      </c>
      <c r="R946" s="19">
        <v>0</v>
      </c>
      <c r="S946" s="19">
        <v>0</v>
      </c>
      <c r="T946" s="19">
        <v>0</v>
      </c>
    </row>
    <row r="947" spans="1:20" ht="22.5" customHeight="1" x14ac:dyDescent="0.25">
      <c r="A947" s="35">
        <v>4</v>
      </c>
      <c r="B947" s="18" t="s">
        <v>768</v>
      </c>
      <c r="C947" s="19">
        <f t="shared" si="209"/>
        <v>1237153.2</v>
      </c>
      <c r="D947" s="19">
        <f t="shared" si="210"/>
        <v>1237153.2</v>
      </c>
      <c r="E947" s="19">
        <v>0</v>
      </c>
      <c r="F947" s="19">
        <v>263103.59999999998</v>
      </c>
      <c r="G947" s="19">
        <v>0</v>
      </c>
      <c r="H947" s="19">
        <v>599536.80000000005</v>
      </c>
      <c r="I947" s="19">
        <v>374512.8</v>
      </c>
      <c r="J947" s="20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</row>
    <row r="948" spans="1:20" ht="21.75" customHeight="1" x14ac:dyDescent="0.25">
      <c r="A948" s="35">
        <v>5</v>
      </c>
      <c r="B948" s="18" t="s">
        <v>769</v>
      </c>
      <c r="C948" s="19">
        <f t="shared" si="209"/>
        <v>301372</v>
      </c>
      <c r="D948" s="19">
        <f t="shared" si="210"/>
        <v>0</v>
      </c>
      <c r="E948" s="19">
        <v>0</v>
      </c>
      <c r="F948" s="19">
        <v>0</v>
      </c>
      <c r="G948" s="19">
        <v>0</v>
      </c>
      <c r="H948" s="19">
        <v>0</v>
      </c>
      <c r="I948" s="19">
        <v>0</v>
      </c>
      <c r="J948" s="20">
        <v>0</v>
      </c>
      <c r="K948" s="19">
        <v>0</v>
      </c>
      <c r="L948" s="19">
        <v>0</v>
      </c>
      <c r="M948" s="19">
        <v>0</v>
      </c>
      <c r="N948" s="19">
        <v>301372</v>
      </c>
      <c r="O948" s="19">
        <v>0</v>
      </c>
      <c r="P948" s="19">
        <v>0</v>
      </c>
      <c r="Q948" s="19">
        <v>0</v>
      </c>
      <c r="R948" s="19">
        <v>0</v>
      </c>
      <c r="S948" s="19">
        <v>0</v>
      </c>
      <c r="T948" s="19">
        <v>0</v>
      </c>
    </row>
    <row r="949" spans="1:20" ht="22.5" customHeight="1" x14ac:dyDescent="0.25">
      <c r="A949" s="35">
        <v>6</v>
      </c>
      <c r="B949" s="18" t="s">
        <v>770</v>
      </c>
      <c r="C949" s="19">
        <f t="shared" si="209"/>
        <v>782167.2</v>
      </c>
      <c r="D949" s="19">
        <f t="shared" si="210"/>
        <v>782167.2</v>
      </c>
      <c r="E949" s="19">
        <v>0</v>
      </c>
      <c r="F949" s="19">
        <v>0</v>
      </c>
      <c r="G949" s="19">
        <v>0</v>
      </c>
      <c r="H949" s="19">
        <v>494726.40000000002</v>
      </c>
      <c r="I949" s="19">
        <v>287440.8</v>
      </c>
      <c r="J949" s="20">
        <v>0</v>
      </c>
      <c r="K949" s="19">
        <v>0</v>
      </c>
      <c r="L949" s="19">
        <v>0</v>
      </c>
      <c r="M949" s="19">
        <v>0</v>
      </c>
      <c r="N949" s="19">
        <v>0</v>
      </c>
      <c r="O949" s="19">
        <v>0</v>
      </c>
      <c r="P949" s="19">
        <v>0</v>
      </c>
      <c r="Q949" s="19">
        <v>0</v>
      </c>
      <c r="R949" s="19">
        <v>0</v>
      </c>
      <c r="S949" s="19">
        <v>0</v>
      </c>
      <c r="T949" s="19">
        <v>0</v>
      </c>
    </row>
    <row r="950" spans="1:20" ht="22.5" customHeight="1" x14ac:dyDescent="0.25">
      <c r="A950" s="35">
        <v>7</v>
      </c>
      <c r="B950" s="18" t="s">
        <v>771</v>
      </c>
      <c r="C950" s="19">
        <f t="shared" si="209"/>
        <v>1689409.2000000002</v>
      </c>
      <c r="D950" s="19">
        <f t="shared" si="210"/>
        <v>1689409.2000000002</v>
      </c>
      <c r="E950" s="19">
        <v>0</v>
      </c>
      <c r="F950" s="19">
        <v>678644.4</v>
      </c>
      <c r="G950" s="19">
        <v>0</v>
      </c>
      <c r="H950" s="19">
        <v>656942.4</v>
      </c>
      <c r="I950" s="19">
        <v>353822.4</v>
      </c>
      <c r="J950" s="20">
        <v>0</v>
      </c>
      <c r="K950" s="19">
        <v>0</v>
      </c>
      <c r="L950" s="19">
        <v>0</v>
      </c>
      <c r="M950" s="19">
        <v>0</v>
      </c>
      <c r="N950" s="19">
        <v>0</v>
      </c>
      <c r="O950" s="19">
        <v>0</v>
      </c>
      <c r="P950" s="19">
        <v>0</v>
      </c>
      <c r="Q950" s="19">
        <v>0</v>
      </c>
      <c r="R950" s="19">
        <v>0</v>
      </c>
      <c r="S950" s="19">
        <v>0</v>
      </c>
      <c r="T950" s="19">
        <v>0</v>
      </c>
    </row>
    <row r="951" spans="1:20" ht="22.5" customHeight="1" x14ac:dyDescent="0.25">
      <c r="A951" s="35">
        <v>8</v>
      </c>
      <c r="B951" s="18" t="s">
        <v>772</v>
      </c>
      <c r="C951" s="19">
        <f t="shared" si="209"/>
        <v>1443890.65</v>
      </c>
      <c r="D951" s="19">
        <f t="shared" si="210"/>
        <v>890236.65</v>
      </c>
      <c r="E951" s="19">
        <v>890236.65</v>
      </c>
      <c r="F951" s="19">
        <v>0</v>
      </c>
      <c r="G951" s="19">
        <v>0</v>
      </c>
      <c r="H951" s="19">
        <v>0</v>
      </c>
      <c r="I951" s="19">
        <v>0</v>
      </c>
      <c r="J951" s="20">
        <v>0</v>
      </c>
      <c r="K951" s="19">
        <v>0</v>
      </c>
      <c r="L951" s="19">
        <v>0</v>
      </c>
      <c r="M951" s="19">
        <v>0</v>
      </c>
      <c r="N951" s="19">
        <v>553654</v>
      </c>
      <c r="O951" s="19">
        <v>0</v>
      </c>
      <c r="P951" s="19">
        <v>0</v>
      </c>
      <c r="Q951" s="19">
        <v>0</v>
      </c>
      <c r="R951" s="19">
        <v>0</v>
      </c>
      <c r="S951" s="19">
        <v>0</v>
      </c>
      <c r="T951" s="19">
        <v>0</v>
      </c>
    </row>
    <row r="952" spans="1:20" ht="22.5" customHeight="1" x14ac:dyDescent="0.25">
      <c r="A952" s="35">
        <v>9</v>
      </c>
      <c r="B952" s="18" t="s">
        <v>773</v>
      </c>
      <c r="C952" s="19">
        <f t="shared" si="209"/>
        <v>433252</v>
      </c>
      <c r="D952" s="19">
        <f t="shared" si="210"/>
        <v>433252</v>
      </c>
      <c r="E952" s="19">
        <v>433252</v>
      </c>
      <c r="F952" s="19">
        <v>0</v>
      </c>
      <c r="G952" s="19">
        <v>0</v>
      </c>
      <c r="H952" s="19">
        <v>0</v>
      </c>
      <c r="I952" s="19">
        <v>0</v>
      </c>
      <c r="J952" s="20">
        <v>0</v>
      </c>
      <c r="K952" s="19">
        <v>0</v>
      </c>
      <c r="L952" s="19">
        <v>0</v>
      </c>
      <c r="M952" s="19">
        <v>0</v>
      </c>
      <c r="N952" s="19">
        <v>0</v>
      </c>
      <c r="O952" s="19">
        <v>0</v>
      </c>
      <c r="P952" s="19">
        <v>0</v>
      </c>
      <c r="Q952" s="19">
        <v>0</v>
      </c>
      <c r="R952" s="19">
        <v>0</v>
      </c>
      <c r="S952" s="19">
        <v>0</v>
      </c>
      <c r="T952" s="19">
        <v>0</v>
      </c>
    </row>
    <row r="953" spans="1:20" ht="22.5" customHeight="1" x14ac:dyDescent="0.25">
      <c r="A953" s="35">
        <v>10</v>
      </c>
      <c r="B953" s="18" t="s">
        <v>774</v>
      </c>
      <c r="C953" s="19">
        <f t="shared" si="209"/>
        <v>449672</v>
      </c>
      <c r="D953" s="19">
        <f t="shared" si="210"/>
        <v>449672</v>
      </c>
      <c r="E953" s="19">
        <v>0</v>
      </c>
      <c r="F953" s="19">
        <v>0</v>
      </c>
      <c r="G953" s="19">
        <v>0</v>
      </c>
      <c r="H953" s="19">
        <v>449672</v>
      </c>
      <c r="I953" s="19">
        <v>0</v>
      </c>
      <c r="J953" s="20">
        <v>0</v>
      </c>
      <c r="K953" s="19">
        <v>0</v>
      </c>
      <c r="L953" s="19">
        <v>0</v>
      </c>
      <c r="M953" s="19">
        <v>0</v>
      </c>
      <c r="N953" s="19">
        <v>0</v>
      </c>
      <c r="O953" s="19">
        <v>0</v>
      </c>
      <c r="P953" s="19">
        <v>0</v>
      </c>
      <c r="Q953" s="19">
        <v>0</v>
      </c>
      <c r="R953" s="19">
        <v>0</v>
      </c>
      <c r="S953" s="19">
        <v>0</v>
      </c>
      <c r="T953" s="19">
        <v>0</v>
      </c>
    </row>
    <row r="954" spans="1:20" s="9" customFormat="1" ht="22.5" customHeight="1" x14ac:dyDescent="0.25">
      <c r="A954" s="45" t="s">
        <v>370</v>
      </c>
      <c r="B954" s="45"/>
      <c r="C954" s="16">
        <f>C955</f>
        <v>2980781</v>
      </c>
      <c r="D954" s="16">
        <f t="shared" ref="D954:T954" si="211">D955</f>
        <v>1811927</v>
      </c>
      <c r="E954" s="16">
        <f t="shared" si="211"/>
        <v>0</v>
      </c>
      <c r="F954" s="16">
        <f t="shared" si="211"/>
        <v>449187</v>
      </c>
      <c r="G954" s="16">
        <f t="shared" si="211"/>
        <v>371713</v>
      </c>
      <c r="H954" s="16">
        <f t="shared" si="211"/>
        <v>991027</v>
      </c>
      <c r="I954" s="16">
        <f t="shared" si="211"/>
        <v>0</v>
      </c>
      <c r="J954" s="17">
        <f t="shared" si="211"/>
        <v>0</v>
      </c>
      <c r="K954" s="16">
        <f t="shared" si="211"/>
        <v>0</v>
      </c>
      <c r="L954" s="16">
        <f t="shared" si="211"/>
        <v>0</v>
      </c>
      <c r="M954" s="16">
        <f t="shared" si="211"/>
        <v>109676</v>
      </c>
      <c r="N954" s="16">
        <f t="shared" si="211"/>
        <v>1059178</v>
      </c>
      <c r="O954" s="16">
        <f t="shared" si="211"/>
        <v>0</v>
      </c>
      <c r="P954" s="16">
        <f t="shared" si="211"/>
        <v>0</v>
      </c>
      <c r="Q954" s="16">
        <f t="shared" si="211"/>
        <v>0</v>
      </c>
      <c r="R954" s="16">
        <f t="shared" si="211"/>
        <v>0</v>
      </c>
      <c r="S954" s="16">
        <f t="shared" si="211"/>
        <v>0</v>
      </c>
      <c r="T954" s="16">
        <f t="shared" si="211"/>
        <v>0</v>
      </c>
    </row>
    <row r="955" spans="1:20" s="9" customFormat="1" ht="22.5" customHeight="1" x14ac:dyDescent="0.25">
      <c r="A955" s="45" t="s">
        <v>573</v>
      </c>
      <c r="B955" s="45"/>
      <c r="C955" s="16">
        <f>SUM(C956:C962)</f>
        <v>2980781</v>
      </c>
      <c r="D955" s="16">
        <f t="shared" ref="D955:T955" si="212">SUM(D956:D962)</f>
        <v>1811927</v>
      </c>
      <c r="E955" s="16">
        <f t="shared" si="212"/>
        <v>0</v>
      </c>
      <c r="F955" s="16">
        <f t="shared" si="212"/>
        <v>449187</v>
      </c>
      <c r="G955" s="16">
        <f t="shared" si="212"/>
        <v>371713</v>
      </c>
      <c r="H955" s="16">
        <f t="shared" si="212"/>
        <v>991027</v>
      </c>
      <c r="I955" s="16">
        <f t="shared" si="212"/>
        <v>0</v>
      </c>
      <c r="J955" s="17">
        <f t="shared" si="212"/>
        <v>0</v>
      </c>
      <c r="K955" s="16">
        <f t="shared" si="212"/>
        <v>0</v>
      </c>
      <c r="L955" s="16">
        <f t="shared" si="212"/>
        <v>0</v>
      </c>
      <c r="M955" s="16">
        <f t="shared" si="212"/>
        <v>109676</v>
      </c>
      <c r="N955" s="16">
        <f t="shared" si="212"/>
        <v>1059178</v>
      </c>
      <c r="O955" s="16">
        <f t="shared" si="212"/>
        <v>0</v>
      </c>
      <c r="P955" s="16">
        <f t="shared" si="212"/>
        <v>0</v>
      </c>
      <c r="Q955" s="16">
        <f t="shared" si="212"/>
        <v>0</v>
      </c>
      <c r="R955" s="16">
        <f t="shared" si="212"/>
        <v>0</v>
      </c>
      <c r="S955" s="16">
        <f t="shared" si="212"/>
        <v>0</v>
      </c>
      <c r="T955" s="16">
        <f t="shared" si="212"/>
        <v>0</v>
      </c>
    </row>
    <row r="956" spans="1:20" ht="22.5" customHeight="1" x14ac:dyDescent="0.25">
      <c r="A956" s="35">
        <v>1</v>
      </c>
      <c r="B956" s="18" t="s">
        <v>750</v>
      </c>
      <c r="C956" s="19">
        <f>D956+K956+L956+M956+N956+O956+P956+Q956+R956+S956+T956</f>
        <v>638935</v>
      </c>
      <c r="D956" s="19">
        <f>SUM(E956:I956)</f>
        <v>638935</v>
      </c>
      <c r="E956" s="19">
        <v>0</v>
      </c>
      <c r="F956" s="19">
        <v>0</v>
      </c>
      <c r="G956" s="19">
        <v>347667</v>
      </c>
      <c r="H956" s="19">
        <v>291268</v>
      </c>
      <c r="I956" s="19">
        <v>0</v>
      </c>
      <c r="J956" s="20">
        <v>0</v>
      </c>
      <c r="K956" s="19">
        <v>0</v>
      </c>
      <c r="L956" s="19">
        <v>0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19">
        <v>0</v>
      </c>
      <c r="T956" s="19">
        <v>0</v>
      </c>
    </row>
    <row r="957" spans="1:20" ht="22.5" customHeight="1" x14ac:dyDescent="0.25">
      <c r="A957" s="35"/>
      <c r="B957" s="18" t="s">
        <v>750</v>
      </c>
      <c r="C957" s="19">
        <f t="shared" ref="C957:C962" si="213">D957+K957+L957+M957+N957+O957+P957+Q957+R957+S957+T957</f>
        <v>-638935</v>
      </c>
      <c r="D957" s="19">
        <f t="shared" ref="D957:D962" si="214">SUM(E957:I957)</f>
        <v>-638935</v>
      </c>
      <c r="E957" s="19">
        <v>0</v>
      </c>
      <c r="F957" s="19">
        <v>0</v>
      </c>
      <c r="G957" s="19">
        <v>-638935</v>
      </c>
      <c r="H957" s="19">
        <v>0</v>
      </c>
      <c r="I957" s="19">
        <v>0</v>
      </c>
      <c r="J957" s="20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  <c r="S957" s="19">
        <v>0</v>
      </c>
      <c r="T957" s="19">
        <v>0</v>
      </c>
    </row>
    <row r="958" spans="1:20" ht="22.5" customHeight="1" x14ac:dyDescent="0.25">
      <c r="A958" s="35">
        <v>2</v>
      </c>
      <c r="B958" s="18" t="s">
        <v>751</v>
      </c>
      <c r="C958" s="19">
        <f t="shared" si="213"/>
        <v>1325962</v>
      </c>
      <c r="D958" s="19">
        <f t="shared" si="214"/>
        <v>1325962</v>
      </c>
      <c r="E958" s="19">
        <v>0</v>
      </c>
      <c r="F958" s="19">
        <v>0</v>
      </c>
      <c r="G958" s="19">
        <v>662981</v>
      </c>
      <c r="H958" s="19">
        <v>662981</v>
      </c>
      <c r="I958" s="19">
        <v>0</v>
      </c>
      <c r="J958" s="20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  <c r="S958" s="19">
        <v>0</v>
      </c>
      <c r="T958" s="19">
        <v>0</v>
      </c>
    </row>
    <row r="959" spans="1:20" ht="22.5" customHeight="1" x14ac:dyDescent="0.25">
      <c r="A959" s="35">
        <v>3</v>
      </c>
      <c r="B959" s="18" t="s">
        <v>752</v>
      </c>
      <c r="C959" s="19">
        <f t="shared" si="213"/>
        <v>602188</v>
      </c>
      <c r="D959" s="19">
        <f t="shared" si="214"/>
        <v>449187</v>
      </c>
      <c r="E959" s="19">
        <v>0</v>
      </c>
      <c r="F959" s="19">
        <v>449187</v>
      </c>
      <c r="G959" s="19">
        <v>0</v>
      </c>
      <c r="H959" s="19">
        <v>0</v>
      </c>
      <c r="I959" s="19">
        <v>0</v>
      </c>
      <c r="J959" s="20">
        <v>0</v>
      </c>
      <c r="K959" s="19">
        <v>0</v>
      </c>
      <c r="L959" s="19">
        <v>0</v>
      </c>
      <c r="M959" s="19">
        <v>0</v>
      </c>
      <c r="N959" s="19">
        <v>153001</v>
      </c>
      <c r="O959" s="19">
        <v>0</v>
      </c>
      <c r="P959" s="19">
        <v>0</v>
      </c>
      <c r="Q959" s="19">
        <v>0</v>
      </c>
      <c r="R959" s="19">
        <v>0</v>
      </c>
      <c r="S959" s="19">
        <v>0</v>
      </c>
      <c r="T959" s="19">
        <v>0</v>
      </c>
    </row>
    <row r="960" spans="1:20" ht="22.5" customHeight="1" x14ac:dyDescent="0.25">
      <c r="A960" s="35">
        <v>4</v>
      </c>
      <c r="B960" s="18" t="s">
        <v>753</v>
      </c>
      <c r="C960" s="19">
        <f t="shared" si="213"/>
        <v>43547</v>
      </c>
      <c r="D960" s="19">
        <f t="shared" si="214"/>
        <v>0</v>
      </c>
      <c r="E960" s="19">
        <v>0</v>
      </c>
      <c r="F960" s="19">
        <v>0</v>
      </c>
      <c r="G960" s="19">
        <v>0</v>
      </c>
      <c r="H960" s="19">
        <v>0</v>
      </c>
      <c r="I960" s="19">
        <v>0</v>
      </c>
      <c r="J960" s="20">
        <v>0</v>
      </c>
      <c r="K960" s="19">
        <v>0</v>
      </c>
      <c r="L960" s="19">
        <v>0</v>
      </c>
      <c r="M960" s="19">
        <v>0</v>
      </c>
      <c r="N960" s="19">
        <v>43547</v>
      </c>
      <c r="O960" s="19">
        <v>0</v>
      </c>
      <c r="P960" s="19">
        <v>0</v>
      </c>
      <c r="Q960" s="19">
        <v>0</v>
      </c>
      <c r="R960" s="19">
        <v>0</v>
      </c>
      <c r="S960" s="19">
        <v>0</v>
      </c>
      <c r="T960" s="19">
        <v>0</v>
      </c>
    </row>
    <row r="961" spans="1:20" ht="22.5" customHeight="1" x14ac:dyDescent="0.25">
      <c r="A961" s="35">
        <v>5</v>
      </c>
      <c r="B961" s="18" t="s">
        <v>754</v>
      </c>
      <c r="C961" s="19">
        <f t="shared" si="213"/>
        <v>894302</v>
      </c>
      <c r="D961" s="19">
        <f t="shared" si="214"/>
        <v>36778</v>
      </c>
      <c r="E961" s="19">
        <v>0</v>
      </c>
      <c r="F961" s="19">
        <v>0</v>
      </c>
      <c r="G961" s="19">
        <v>0</v>
      </c>
      <c r="H961" s="19">
        <v>36778</v>
      </c>
      <c r="I961" s="19">
        <v>0</v>
      </c>
      <c r="J961" s="20">
        <v>0</v>
      </c>
      <c r="K961" s="19">
        <v>0</v>
      </c>
      <c r="L961" s="19">
        <v>0</v>
      </c>
      <c r="M961" s="19">
        <v>109676</v>
      </c>
      <c r="N961" s="19">
        <v>747848</v>
      </c>
      <c r="O961" s="19">
        <v>0</v>
      </c>
      <c r="P961" s="19">
        <v>0</v>
      </c>
      <c r="Q961" s="19">
        <v>0</v>
      </c>
      <c r="R961" s="19">
        <v>0</v>
      </c>
      <c r="S961" s="19">
        <v>0</v>
      </c>
      <c r="T961" s="19">
        <v>0</v>
      </c>
    </row>
    <row r="962" spans="1:20" ht="22.5" customHeight="1" x14ac:dyDescent="0.25">
      <c r="A962" s="35">
        <v>6</v>
      </c>
      <c r="B962" s="18" t="s">
        <v>755</v>
      </c>
      <c r="C962" s="19">
        <f t="shared" si="213"/>
        <v>114782</v>
      </c>
      <c r="D962" s="19">
        <f t="shared" si="214"/>
        <v>0</v>
      </c>
      <c r="E962" s="19">
        <v>0</v>
      </c>
      <c r="F962" s="19">
        <v>0</v>
      </c>
      <c r="G962" s="19">
        <v>0</v>
      </c>
      <c r="H962" s="19">
        <v>0</v>
      </c>
      <c r="I962" s="19">
        <v>0</v>
      </c>
      <c r="J962" s="20">
        <v>0</v>
      </c>
      <c r="K962" s="19">
        <v>0</v>
      </c>
      <c r="L962" s="19">
        <v>0</v>
      </c>
      <c r="M962" s="19">
        <v>0</v>
      </c>
      <c r="N962" s="19">
        <v>114782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  <c r="T962" s="19">
        <v>0</v>
      </c>
    </row>
    <row r="963" spans="1:20" s="9" customFormat="1" ht="22.5" customHeight="1" x14ac:dyDescent="0.25">
      <c r="A963" s="45" t="s">
        <v>401</v>
      </c>
      <c r="B963" s="45"/>
      <c r="C963" s="16">
        <f>C964</f>
        <v>2375483.4</v>
      </c>
      <c r="D963" s="16">
        <f t="shared" ref="D963:T963" si="215">D964</f>
        <v>2375483.4</v>
      </c>
      <c r="E963" s="16">
        <f t="shared" si="215"/>
        <v>0</v>
      </c>
      <c r="F963" s="16">
        <f t="shared" si="215"/>
        <v>2634330.6</v>
      </c>
      <c r="G963" s="16">
        <f t="shared" si="215"/>
        <v>-258847.2</v>
      </c>
      <c r="H963" s="16">
        <f t="shared" si="215"/>
        <v>0</v>
      </c>
      <c r="I963" s="16">
        <f t="shared" si="215"/>
        <v>0</v>
      </c>
      <c r="J963" s="17">
        <f t="shared" si="215"/>
        <v>0</v>
      </c>
      <c r="K963" s="16">
        <f t="shared" si="215"/>
        <v>0</v>
      </c>
      <c r="L963" s="16">
        <f t="shared" si="215"/>
        <v>0</v>
      </c>
      <c r="M963" s="16">
        <f t="shared" si="215"/>
        <v>0</v>
      </c>
      <c r="N963" s="16">
        <f t="shared" si="215"/>
        <v>0</v>
      </c>
      <c r="O963" s="16">
        <f t="shared" si="215"/>
        <v>0</v>
      </c>
      <c r="P963" s="16">
        <f t="shared" si="215"/>
        <v>0</v>
      </c>
      <c r="Q963" s="16">
        <f t="shared" si="215"/>
        <v>0</v>
      </c>
      <c r="R963" s="16">
        <f t="shared" si="215"/>
        <v>0</v>
      </c>
      <c r="S963" s="16">
        <f t="shared" si="215"/>
        <v>0</v>
      </c>
      <c r="T963" s="16">
        <f t="shared" si="215"/>
        <v>0</v>
      </c>
    </row>
    <row r="964" spans="1:20" s="9" customFormat="1" ht="22.5" customHeight="1" x14ac:dyDescent="0.25">
      <c r="A964" s="45" t="s">
        <v>1230</v>
      </c>
      <c r="B964" s="45"/>
      <c r="C964" s="16">
        <f>SUM(C965:C966)</f>
        <v>2375483.4</v>
      </c>
      <c r="D964" s="16">
        <f t="shared" ref="D964:T964" si="216">SUM(D965:D966)</f>
        <v>2375483.4</v>
      </c>
      <c r="E964" s="16">
        <f t="shared" si="216"/>
        <v>0</v>
      </c>
      <c r="F964" s="16">
        <f t="shared" si="216"/>
        <v>2634330.6</v>
      </c>
      <c r="G964" s="16">
        <f t="shared" si="216"/>
        <v>-258847.2</v>
      </c>
      <c r="H964" s="16">
        <f t="shared" si="216"/>
        <v>0</v>
      </c>
      <c r="I964" s="16">
        <f t="shared" si="216"/>
        <v>0</v>
      </c>
      <c r="J964" s="17">
        <f t="shared" si="216"/>
        <v>0</v>
      </c>
      <c r="K964" s="16">
        <f t="shared" si="216"/>
        <v>0</v>
      </c>
      <c r="L964" s="16">
        <f t="shared" si="216"/>
        <v>0</v>
      </c>
      <c r="M964" s="16">
        <f t="shared" si="216"/>
        <v>0</v>
      </c>
      <c r="N964" s="16">
        <f t="shared" si="216"/>
        <v>0</v>
      </c>
      <c r="O964" s="16">
        <f t="shared" si="216"/>
        <v>0</v>
      </c>
      <c r="P964" s="16">
        <f t="shared" si="216"/>
        <v>0</v>
      </c>
      <c r="Q964" s="16">
        <f t="shared" si="216"/>
        <v>0</v>
      </c>
      <c r="R964" s="16">
        <f t="shared" si="216"/>
        <v>0</v>
      </c>
      <c r="S964" s="16">
        <f t="shared" si="216"/>
        <v>0</v>
      </c>
      <c r="T964" s="16">
        <f t="shared" si="216"/>
        <v>0</v>
      </c>
    </row>
    <row r="965" spans="1:20" ht="22.5" customHeight="1" x14ac:dyDescent="0.25">
      <c r="A965" s="35">
        <v>1</v>
      </c>
      <c r="B965" s="18" t="s">
        <v>1228</v>
      </c>
      <c r="C965" s="19">
        <f>D965+K965+L965+M965+N965+O965+P965+Q965+R965+S965+T965</f>
        <v>-441885.6</v>
      </c>
      <c r="D965" s="19">
        <f>SUM(E965:I965)</f>
        <v>-441885.6</v>
      </c>
      <c r="E965" s="19">
        <v>0</v>
      </c>
      <c r="F965" s="19">
        <v>-183038.4</v>
      </c>
      <c r="G965" s="19">
        <v>-258847.2</v>
      </c>
      <c r="H965" s="19">
        <v>0</v>
      </c>
      <c r="I965" s="19">
        <v>0</v>
      </c>
      <c r="J965" s="20">
        <v>0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0</v>
      </c>
      <c r="S965" s="19">
        <v>0</v>
      </c>
      <c r="T965" s="19">
        <v>0</v>
      </c>
    </row>
    <row r="966" spans="1:20" ht="22.5" customHeight="1" x14ac:dyDescent="0.25">
      <c r="A966" s="35">
        <v>2</v>
      </c>
      <c r="B966" s="18" t="s">
        <v>1256</v>
      </c>
      <c r="C966" s="19">
        <f>D966+K966+L966+M966+N966+O966+P966+Q966+R966+S966+T966</f>
        <v>2817369</v>
      </c>
      <c r="D966" s="19">
        <f>SUM(E966:I966)</f>
        <v>2817369</v>
      </c>
      <c r="E966" s="19">
        <v>0</v>
      </c>
      <c r="F966" s="19">
        <v>2817369</v>
      </c>
      <c r="G966" s="19">
        <v>0</v>
      </c>
      <c r="H966" s="19">
        <v>0</v>
      </c>
      <c r="I966" s="19">
        <v>0</v>
      </c>
      <c r="J966" s="20">
        <v>0</v>
      </c>
      <c r="K966" s="19">
        <v>0</v>
      </c>
      <c r="L966" s="19">
        <v>0</v>
      </c>
      <c r="M966" s="19">
        <v>0</v>
      </c>
      <c r="N966" s="19">
        <v>0</v>
      </c>
      <c r="O966" s="19">
        <v>0</v>
      </c>
      <c r="P966" s="19">
        <v>0</v>
      </c>
      <c r="Q966" s="19">
        <v>0</v>
      </c>
      <c r="R966" s="19">
        <v>0</v>
      </c>
      <c r="S966" s="19">
        <v>0</v>
      </c>
      <c r="T966" s="19">
        <v>0</v>
      </c>
    </row>
    <row r="967" spans="1:20" s="9" customFormat="1" ht="22.5" customHeight="1" x14ac:dyDescent="0.25">
      <c r="A967" s="45" t="s">
        <v>200</v>
      </c>
      <c r="B967" s="45"/>
      <c r="C967" s="16">
        <f>C968+C971</f>
        <v>2127326</v>
      </c>
      <c r="D967" s="16">
        <f t="shared" ref="D967:T967" si="217">D968+D971</f>
        <v>829826.39999999991</v>
      </c>
      <c r="E967" s="16">
        <f t="shared" si="217"/>
        <v>0</v>
      </c>
      <c r="F967" s="16">
        <f t="shared" si="217"/>
        <v>0</v>
      </c>
      <c r="G967" s="16">
        <f t="shared" si="217"/>
        <v>0</v>
      </c>
      <c r="H967" s="16">
        <f t="shared" si="217"/>
        <v>546872.4</v>
      </c>
      <c r="I967" s="16">
        <f t="shared" si="217"/>
        <v>282954</v>
      </c>
      <c r="J967" s="17">
        <f t="shared" si="217"/>
        <v>0</v>
      </c>
      <c r="K967" s="16">
        <f t="shared" si="217"/>
        <v>0</v>
      </c>
      <c r="L967" s="16">
        <f t="shared" si="217"/>
        <v>0</v>
      </c>
      <c r="M967" s="16">
        <f t="shared" si="217"/>
        <v>0</v>
      </c>
      <c r="N967" s="16">
        <f t="shared" si="217"/>
        <v>1297499.6000000001</v>
      </c>
      <c r="O967" s="16">
        <f t="shared" si="217"/>
        <v>0</v>
      </c>
      <c r="P967" s="16">
        <f t="shared" si="217"/>
        <v>0</v>
      </c>
      <c r="Q967" s="16">
        <f t="shared" si="217"/>
        <v>0</v>
      </c>
      <c r="R967" s="16">
        <f t="shared" si="217"/>
        <v>0</v>
      </c>
      <c r="S967" s="16">
        <f t="shared" si="217"/>
        <v>0</v>
      </c>
      <c r="T967" s="16">
        <f t="shared" si="217"/>
        <v>0</v>
      </c>
    </row>
    <row r="968" spans="1:20" s="9" customFormat="1" ht="22.5" customHeight="1" x14ac:dyDescent="0.25">
      <c r="A968" s="45" t="s">
        <v>915</v>
      </c>
      <c r="B968" s="45"/>
      <c r="C968" s="16">
        <f>SUM(C969:C970)</f>
        <v>1101046.4000000001</v>
      </c>
      <c r="D968" s="16">
        <f t="shared" ref="D968:T968" si="218">SUM(D969:D970)</f>
        <v>-196453.2</v>
      </c>
      <c r="E968" s="16">
        <f t="shared" si="218"/>
        <v>0</v>
      </c>
      <c r="F968" s="16">
        <f t="shared" si="218"/>
        <v>0</v>
      </c>
      <c r="G968" s="16">
        <f t="shared" si="218"/>
        <v>0</v>
      </c>
      <c r="H968" s="16">
        <f t="shared" si="218"/>
        <v>0</v>
      </c>
      <c r="I968" s="16">
        <f t="shared" si="218"/>
        <v>-196453.2</v>
      </c>
      <c r="J968" s="17">
        <f t="shared" si="218"/>
        <v>0</v>
      </c>
      <c r="K968" s="16">
        <f t="shared" si="218"/>
        <v>0</v>
      </c>
      <c r="L968" s="16">
        <f t="shared" si="218"/>
        <v>0</v>
      </c>
      <c r="M968" s="16">
        <f t="shared" si="218"/>
        <v>0</v>
      </c>
      <c r="N968" s="16">
        <f t="shared" si="218"/>
        <v>1297499.6000000001</v>
      </c>
      <c r="O968" s="16">
        <f t="shared" si="218"/>
        <v>0</v>
      </c>
      <c r="P968" s="16">
        <f t="shared" si="218"/>
        <v>0</v>
      </c>
      <c r="Q968" s="16">
        <f t="shared" si="218"/>
        <v>0</v>
      </c>
      <c r="R968" s="16">
        <f t="shared" si="218"/>
        <v>0</v>
      </c>
      <c r="S968" s="16">
        <f t="shared" si="218"/>
        <v>0</v>
      </c>
      <c r="T968" s="16">
        <f t="shared" si="218"/>
        <v>0</v>
      </c>
    </row>
    <row r="969" spans="1:20" ht="22.5" customHeight="1" x14ac:dyDescent="0.25">
      <c r="A969" s="35">
        <v>1</v>
      </c>
      <c r="B969" s="18" t="s">
        <v>916</v>
      </c>
      <c r="C969" s="19">
        <f>D969+K969+L969+M969+N969+O969+P969+Q969+R969+S969+T969</f>
        <v>1297499.6000000001</v>
      </c>
      <c r="D969" s="19">
        <f>E969+F969+G969+H969+I969</f>
        <v>0</v>
      </c>
      <c r="E969" s="19">
        <v>0</v>
      </c>
      <c r="F969" s="19">
        <v>0</v>
      </c>
      <c r="G969" s="19">
        <v>0</v>
      </c>
      <c r="H969" s="19">
        <v>0</v>
      </c>
      <c r="I969" s="19">
        <v>0</v>
      </c>
      <c r="J969" s="20">
        <v>0</v>
      </c>
      <c r="K969" s="19">
        <v>0</v>
      </c>
      <c r="L969" s="19">
        <v>0</v>
      </c>
      <c r="M969" s="19">
        <v>0</v>
      </c>
      <c r="N969" s="19">
        <v>1297499.6000000001</v>
      </c>
      <c r="O969" s="19">
        <v>0</v>
      </c>
      <c r="P969" s="19">
        <v>0</v>
      </c>
      <c r="Q969" s="19">
        <v>0</v>
      </c>
      <c r="R969" s="19">
        <v>0</v>
      </c>
      <c r="S969" s="19">
        <v>0</v>
      </c>
      <c r="T969" s="19">
        <v>0</v>
      </c>
    </row>
    <row r="970" spans="1:20" ht="22.5" customHeight="1" x14ac:dyDescent="0.25">
      <c r="A970" s="35">
        <v>2</v>
      </c>
      <c r="B970" s="18" t="s">
        <v>1258</v>
      </c>
      <c r="C970" s="19">
        <f>D970+K970+L970+M970+N970+O970+P970+Q970+R970+S970+T970</f>
        <v>-196453.2</v>
      </c>
      <c r="D970" s="19">
        <f>E970+F970+G970+H970+I970</f>
        <v>-196453.2</v>
      </c>
      <c r="E970" s="19">
        <v>0</v>
      </c>
      <c r="F970" s="19">
        <v>0</v>
      </c>
      <c r="G970" s="19">
        <v>0</v>
      </c>
      <c r="H970" s="19">
        <v>0</v>
      </c>
      <c r="I970" s="19">
        <v>-196453.2</v>
      </c>
      <c r="J970" s="20">
        <v>0</v>
      </c>
      <c r="K970" s="19">
        <v>0</v>
      </c>
      <c r="L970" s="19">
        <v>0</v>
      </c>
      <c r="M970" s="19">
        <v>0</v>
      </c>
      <c r="N970" s="19">
        <v>0</v>
      </c>
      <c r="O970" s="19">
        <v>0</v>
      </c>
      <c r="P970" s="19">
        <v>0</v>
      </c>
      <c r="Q970" s="19">
        <v>0</v>
      </c>
      <c r="R970" s="19">
        <v>0</v>
      </c>
      <c r="S970" s="19">
        <v>0</v>
      </c>
      <c r="T970" s="19">
        <v>0</v>
      </c>
    </row>
    <row r="971" spans="1:20" s="9" customFormat="1" ht="22.5" customHeight="1" x14ac:dyDescent="0.25">
      <c r="A971" s="45" t="s">
        <v>374</v>
      </c>
      <c r="B971" s="45"/>
      <c r="C971" s="16">
        <f>SUM(C972:C973)</f>
        <v>1026279.6</v>
      </c>
      <c r="D971" s="16">
        <f t="shared" ref="D971:T971" si="219">SUM(D972:D973)</f>
        <v>1026279.6</v>
      </c>
      <c r="E971" s="16">
        <f t="shared" si="219"/>
        <v>0</v>
      </c>
      <c r="F971" s="16">
        <f t="shared" si="219"/>
        <v>0</v>
      </c>
      <c r="G971" s="16">
        <f t="shared" si="219"/>
        <v>0</v>
      </c>
      <c r="H971" s="16">
        <f t="shared" si="219"/>
        <v>546872.4</v>
      </c>
      <c r="I971" s="16">
        <f t="shared" si="219"/>
        <v>479407.2</v>
      </c>
      <c r="J971" s="17">
        <f t="shared" si="219"/>
        <v>0</v>
      </c>
      <c r="K971" s="16">
        <f t="shared" si="219"/>
        <v>0</v>
      </c>
      <c r="L971" s="16">
        <f t="shared" si="219"/>
        <v>0</v>
      </c>
      <c r="M971" s="16">
        <f t="shared" si="219"/>
        <v>0</v>
      </c>
      <c r="N971" s="16">
        <f t="shared" si="219"/>
        <v>0</v>
      </c>
      <c r="O971" s="16">
        <f t="shared" si="219"/>
        <v>0</v>
      </c>
      <c r="P971" s="16">
        <f t="shared" si="219"/>
        <v>0</v>
      </c>
      <c r="Q971" s="16">
        <f t="shared" si="219"/>
        <v>0</v>
      </c>
      <c r="R971" s="16">
        <f t="shared" si="219"/>
        <v>0</v>
      </c>
      <c r="S971" s="16">
        <f t="shared" si="219"/>
        <v>0</v>
      </c>
      <c r="T971" s="16">
        <f t="shared" si="219"/>
        <v>0</v>
      </c>
    </row>
    <row r="972" spans="1:20" ht="22.5" customHeight="1" x14ac:dyDescent="0.25">
      <c r="A972" s="35">
        <v>1</v>
      </c>
      <c r="B972" s="18" t="s">
        <v>1242</v>
      </c>
      <c r="C972" s="19">
        <f>D972+K972+L972+M972+N972+O972+P972+Q972+R972+S972+T972</f>
        <v>61083.6</v>
      </c>
      <c r="D972" s="19">
        <f>E972+F972+G972+H972+I972</f>
        <v>61083.6</v>
      </c>
      <c r="E972" s="19">
        <v>0</v>
      </c>
      <c r="F972" s="19">
        <v>0</v>
      </c>
      <c r="G972" s="19">
        <v>0</v>
      </c>
      <c r="H972" s="19">
        <v>61083.6</v>
      </c>
      <c r="I972" s="19">
        <v>0</v>
      </c>
      <c r="J972" s="20">
        <v>0</v>
      </c>
      <c r="K972" s="19">
        <v>0</v>
      </c>
      <c r="L972" s="19">
        <v>0</v>
      </c>
      <c r="M972" s="19">
        <v>0</v>
      </c>
      <c r="N972" s="19">
        <v>0</v>
      </c>
      <c r="O972" s="19">
        <v>0</v>
      </c>
      <c r="P972" s="19">
        <v>0</v>
      </c>
      <c r="Q972" s="19">
        <v>0</v>
      </c>
      <c r="R972" s="19">
        <v>0</v>
      </c>
      <c r="S972" s="19">
        <v>0</v>
      </c>
      <c r="T972" s="19">
        <v>0</v>
      </c>
    </row>
    <row r="973" spans="1:20" ht="22.5" customHeight="1" x14ac:dyDescent="0.25">
      <c r="A973" s="35">
        <v>2</v>
      </c>
      <c r="B973" s="18" t="s">
        <v>853</v>
      </c>
      <c r="C973" s="19">
        <f>D973+K973+L973+M973+N973+O973+P973+Q973+R973+S973+T973</f>
        <v>965196</v>
      </c>
      <c r="D973" s="19">
        <f>E973+F973+G973+H973+I973</f>
        <v>965196</v>
      </c>
      <c r="E973" s="19">
        <v>0</v>
      </c>
      <c r="F973" s="19">
        <v>0</v>
      </c>
      <c r="G973" s="19">
        <v>0</v>
      </c>
      <c r="H973" s="19">
        <v>485788.8</v>
      </c>
      <c r="I973" s="19">
        <v>479407.2</v>
      </c>
      <c r="J973" s="20">
        <v>0</v>
      </c>
      <c r="K973" s="19">
        <v>0</v>
      </c>
      <c r="L973" s="19">
        <v>0</v>
      </c>
      <c r="M973" s="19">
        <v>0</v>
      </c>
      <c r="N973" s="19">
        <v>0</v>
      </c>
      <c r="O973" s="19">
        <v>0</v>
      </c>
      <c r="P973" s="19">
        <v>0</v>
      </c>
      <c r="Q973" s="19">
        <v>0</v>
      </c>
      <c r="R973" s="19">
        <v>0</v>
      </c>
      <c r="S973" s="19">
        <v>0</v>
      </c>
      <c r="T973" s="19">
        <v>0</v>
      </c>
    </row>
    <row r="974" spans="1:20" s="9" customFormat="1" ht="22.5" customHeight="1" x14ac:dyDescent="0.25">
      <c r="A974" s="45" t="s">
        <v>375</v>
      </c>
      <c r="B974" s="45"/>
      <c r="C974" s="16">
        <f>C975</f>
        <v>708928.36</v>
      </c>
      <c r="D974" s="16">
        <f t="shared" ref="D974:T974" si="220">D975</f>
        <v>221171.56</v>
      </c>
      <c r="E974" s="16">
        <f t="shared" si="220"/>
        <v>0</v>
      </c>
      <c r="F974" s="16">
        <f t="shared" si="220"/>
        <v>1690295.44</v>
      </c>
      <c r="G974" s="16">
        <f t="shared" si="220"/>
        <v>-1690295.44</v>
      </c>
      <c r="H974" s="16">
        <f t="shared" si="220"/>
        <v>0</v>
      </c>
      <c r="I974" s="16">
        <f t="shared" si="220"/>
        <v>221171.56</v>
      </c>
      <c r="J974" s="17">
        <f t="shared" si="220"/>
        <v>0</v>
      </c>
      <c r="K974" s="16">
        <f t="shared" si="220"/>
        <v>0</v>
      </c>
      <c r="L974" s="16">
        <f t="shared" si="220"/>
        <v>0</v>
      </c>
      <c r="M974" s="16">
        <f t="shared" si="220"/>
        <v>0</v>
      </c>
      <c r="N974" s="16">
        <f t="shared" si="220"/>
        <v>487756.79999999999</v>
      </c>
      <c r="O974" s="16">
        <f t="shared" si="220"/>
        <v>0</v>
      </c>
      <c r="P974" s="16">
        <f t="shared" si="220"/>
        <v>0</v>
      </c>
      <c r="Q974" s="16">
        <f t="shared" si="220"/>
        <v>0</v>
      </c>
      <c r="R974" s="16">
        <f t="shared" si="220"/>
        <v>0</v>
      </c>
      <c r="S974" s="16">
        <f t="shared" si="220"/>
        <v>0</v>
      </c>
      <c r="T974" s="16">
        <f t="shared" si="220"/>
        <v>0</v>
      </c>
    </row>
    <row r="975" spans="1:20" s="9" customFormat="1" ht="22.5" customHeight="1" x14ac:dyDescent="0.25">
      <c r="A975" s="45" t="s">
        <v>378</v>
      </c>
      <c r="B975" s="45"/>
      <c r="C975" s="16">
        <f>SUM(C976:C977)</f>
        <v>708928.36</v>
      </c>
      <c r="D975" s="16">
        <f t="shared" ref="D975:T975" si="221">SUM(D976:D977)</f>
        <v>221171.56</v>
      </c>
      <c r="E975" s="16">
        <f t="shared" si="221"/>
        <v>0</v>
      </c>
      <c r="F975" s="16">
        <f t="shared" si="221"/>
        <v>1690295.44</v>
      </c>
      <c r="G975" s="16">
        <f t="shared" si="221"/>
        <v>-1690295.44</v>
      </c>
      <c r="H975" s="16">
        <f t="shared" si="221"/>
        <v>0</v>
      </c>
      <c r="I975" s="16">
        <f t="shared" si="221"/>
        <v>221171.56</v>
      </c>
      <c r="J975" s="17">
        <f t="shared" si="221"/>
        <v>0</v>
      </c>
      <c r="K975" s="16">
        <f t="shared" si="221"/>
        <v>0</v>
      </c>
      <c r="L975" s="16">
        <f t="shared" si="221"/>
        <v>0</v>
      </c>
      <c r="M975" s="16">
        <f t="shared" si="221"/>
        <v>0</v>
      </c>
      <c r="N975" s="16">
        <f t="shared" si="221"/>
        <v>487756.79999999999</v>
      </c>
      <c r="O975" s="16">
        <f t="shared" si="221"/>
        <v>0</v>
      </c>
      <c r="P975" s="16">
        <f t="shared" si="221"/>
        <v>0</v>
      </c>
      <c r="Q975" s="16">
        <f t="shared" si="221"/>
        <v>0</v>
      </c>
      <c r="R975" s="16">
        <f t="shared" si="221"/>
        <v>0</v>
      </c>
      <c r="S975" s="16">
        <f t="shared" si="221"/>
        <v>0</v>
      </c>
      <c r="T975" s="16">
        <f t="shared" si="221"/>
        <v>0</v>
      </c>
    </row>
    <row r="976" spans="1:20" ht="22.5" customHeight="1" x14ac:dyDescent="0.25">
      <c r="A976" s="35">
        <v>1</v>
      </c>
      <c r="B976" s="18" t="s">
        <v>779</v>
      </c>
      <c r="C976" s="19">
        <f>D976+K976+L976+M976+N976+O976+P976+Q976+R976+S976+T976</f>
        <v>708928.36</v>
      </c>
      <c r="D976" s="19">
        <f>SUM(E976:I976)</f>
        <v>221171.56</v>
      </c>
      <c r="E976" s="19">
        <v>0</v>
      </c>
      <c r="F976" s="19">
        <v>0</v>
      </c>
      <c r="G976" s="19">
        <v>0</v>
      </c>
      <c r="H976" s="19">
        <v>0</v>
      </c>
      <c r="I976" s="19">
        <v>221171.56</v>
      </c>
      <c r="J976" s="20">
        <v>0</v>
      </c>
      <c r="K976" s="19">
        <v>0</v>
      </c>
      <c r="L976" s="19">
        <v>0</v>
      </c>
      <c r="M976" s="19">
        <v>0</v>
      </c>
      <c r="N976" s="19">
        <v>487756.79999999999</v>
      </c>
      <c r="O976" s="19">
        <v>0</v>
      </c>
      <c r="P976" s="19">
        <v>0</v>
      </c>
      <c r="Q976" s="19">
        <v>0</v>
      </c>
      <c r="R976" s="19">
        <v>0</v>
      </c>
      <c r="S976" s="19">
        <v>0</v>
      </c>
      <c r="T976" s="19">
        <v>0</v>
      </c>
    </row>
    <row r="977" spans="1:20" ht="22.5" customHeight="1" x14ac:dyDescent="0.25">
      <c r="A977" s="18"/>
      <c r="B977" s="18" t="s">
        <v>1219</v>
      </c>
      <c r="C977" s="19">
        <f>D977+K977+L977+M977+N977+O977+P977+Q977+R977+S977+T977</f>
        <v>0</v>
      </c>
      <c r="D977" s="19">
        <f>SUM(E977:I977)</f>
        <v>0</v>
      </c>
      <c r="E977" s="19">
        <v>0</v>
      </c>
      <c r="F977" s="19">
        <v>1690295.44</v>
      </c>
      <c r="G977" s="19">
        <v>-1690295.44</v>
      </c>
      <c r="H977" s="19">
        <v>0</v>
      </c>
      <c r="I977" s="19">
        <v>0</v>
      </c>
      <c r="J977" s="20">
        <v>0</v>
      </c>
      <c r="K977" s="19">
        <v>0</v>
      </c>
      <c r="L977" s="19">
        <v>0</v>
      </c>
      <c r="M977" s="19">
        <v>0</v>
      </c>
      <c r="N977" s="19">
        <v>0</v>
      </c>
      <c r="O977" s="19">
        <v>0</v>
      </c>
      <c r="P977" s="19">
        <v>0</v>
      </c>
      <c r="Q977" s="19">
        <v>0</v>
      </c>
      <c r="R977" s="19">
        <v>0</v>
      </c>
      <c r="S977" s="19">
        <v>0</v>
      </c>
      <c r="T977" s="19">
        <v>0</v>
      </c>
    </row>
    <row r="979" spans="1:20" x14ac:dyDescent="0.25">
      <c r="B979" s="12" t="s">
        <v>431</v>
      </c>
    </row>
    <row r="980" spans="1:20" x14ac:dyDescent="0.25">
      <c r="B980" s="42" t="s">
        <v>432</v>
      </c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</row>
    <row r="981" spans="1:20" x14ac:dyDescent="0.25">
      <c r="B981" s="42" t="s">
        <v>433</v>
      </c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</row>
    <row r="982" spans="1:20" x14ac:dyDescent="0.25">
      <c r="B982" s="42" t="s">
        <v>434</v>
      </c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</row>
    <row r="983" spans="1:20" x14ac:dyDescent="0.25">
      <c r="B983" s="42" t="s">
        <v>435</v>
      </c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</row>
    <row r="984" spans="1:20" x14ac:dyDescent="0.25">
      <c r="B984" s="42" t="s">
        <v>436</v>
      </c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</row>
    <row r="985" spans="1:20" x14ac:dyDescent="0.25">
      <c r="B985" s="42" t="s">
        <v>437</v>
      </c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</row>
    <row r="986" spans="1:20" x14ac:dyDescent="0.25">
      <c r="B986" s="42" t="s">
        <v>438</v>
      </c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20" x14ac:dyDescent="0.25">
      <c r="B987" s="42" t="s">
        <v>439</v>
      </c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</row>
    <row r="988" spans="1:20" x14ac:dyDescent="0.25">
      <c r="B988" s="42" t="s">
        <v>440</v>
      </c>
      <c r="C988" s="42"/>
      <c r="D988" s="42"/>
      <c r="E988" s="42"/>
      <c r="F988" s="42"/>
      <c r="G988" s="42"/>
      <c r="H988" s="42"/>
      <c r="I988" s="42"/>
    </row>
    <row r="989" spans="1:20" x14ac:dyDescent="0.25">
      <c r="B989" s="42" t="s">
        <v>441</v>
      </c>
      <c r="C989" s="42"/>
      <c r="D989" s="42"/>
      <c r="E989" s="42"/>
      <c r="F989" s="42"/>
      <c r="G989" s="42"/>
      <c r="H989" s="42"/>
      <c r="I989" s="42"/>
    </row>
    <row r="991" spans="1:20" x14ac:dyDescent="0.25">
      <c r="G991" s="39"/>
      <c r="H991" s="39"/>
      <c r="I991" s="39"/>
      <c r="J991" s="39"/>
      <c r="K991" s="39"/>
      <c r="L991" s="12" t="s">
        <v>592</v>
      </c>
    </row>
  </sheetData>
  <mergeCells count="206">
    <mergeCell ref="A963:B963"/>
    <mergeCell ref="A964:B964"/>
    <mergeCell ref="A803:B803"/>
    <mergeCell ref="A815:B815"/>
    <mergeCell ref="A755:B755"/>
    <mergeCell ref="A788:B788"/>
    <mergeCell ref="A841:B841"/>
    <mergeCell ref="A834:B834"/>
    <mergeCell ref="A853:B853"/>
    <mergeCell ref="B989:I989"/>
    <mergeCell ref="B988:I988"/>
    <mergeCell ref="B987:S987"/>
    <mergeCell ref="B980:S980"/>
    <mergeCell ref="B981:S981"/>
    <mergeCell ref="B982:S982"/>
    <mergeCell ref="B983:S983"/>
    <mergeCell ref="B985:S985"/>
    <mergeCell ref="A764:B764"/>
    <mergeCell ref="A771:B771"/>
    <mergeCell ref="A799:B799"/>
    <mergeCell ref="A971:B971"/>
    <mergeCell ref="A924:B924"/>
    <mergeCell ref="A935:B935"/>
    <mergeCell ref="A968:B968"/>
    <mergeCell ref="A954:B954"/>
    <mergeCell ref="A955:B955"/>
    <mergeCell ref="A967:B967"/>
    <mergeCell ref="A975:B975"/>
    <mergeCell ref="A942:B942"/>
    <mergeCell ref="A943:B943"/>
    <mergeCell ref="A832:B832"/>
    <mergeCell ref="A974:B974"/>
    <mergeCell ref="A840:B840"/>
    <mergeCell ref="B986:P986"/>
    <mergeCell ref="B984:S984"/>
    <mergeCell ref="A757:B757"/>
    <mergeCell ref="A660:B660"/>
    <mergeCell ref="A742:B742"/>
    <mergeCell ref="A795:B795"/>
    <mergeCell ref="A775:B775"/>
    <mergeCell ref="A746:B746"/>
    <mergeCell ref="A735:B735"/>
    <mergeCell ref="A664:B664"/>
    <mergeCell ref="A825:B825"/>
    <mergeCell ref="A831:B831"/>
    <mergeCell ref="A934:B934"/>
    <mergeCell ref="A854:B854"/>
    <mergeCell ref="A921:B921"/>
    <mergeCell ref="A919:B919"/>
    <mergeCell ref="A835:B835"/>
    <mergeCell ref="A852:S852"/>
    <mergeCell ref="A812:B812"/>
    <mergeCell ref="A731:B731"/>
    <mergeCell ref="A665:B665"/>
    <mergeCell ref="A744:B744"/>
    <mergeCell ref="A789:B789"/>
    <mergeCell ref="A804:B804"/>
    <mergeCell ref="T4:T6"/>
    <mergeCell ref="A10:B10"/>
    <mergeCell ref="A280:B280"/>
    <mergeCell ref="A281:B281"/>
    <mergeCell ref="A251:B251"/>
    <mergeCell ref="A252:B252"/>
    <mergeCell ref="A274:B274"/>
    <mergeCell ref="A11:B11"/>
    <mergeCell ref="A2:S2"/>
    <mergeCell ref="A4:A7"/>
    <mergeCell ref="B4:B7"/>
    <mergeCell ref="C4:C6"/>
    <mergeCell ref="D4:O4"/>
    <mergeCell ref="P4:S4"/>
    <mergeCell ref="P5:P6"/>
    <mergeCell ref="Q5:Q6"/>
    <mergeCell ref="R5:R6"/>
    <mergeCell ref="M5:M6"/>
    <mergeCell ref="L5:L6"/>
    <mergeCell ref="A166:B166"/>
    <mergeCell ref="A247:B247"/>
    <mergeCell ref="A9:B9"/>
    <mergeCell ref="O5:O6"/>
    <mergeCell ref="A172:B172"/>
    <mergeCell ref="S5:S6"/>
    <mergeCell ref="D5:D6"/>
    <mergeCell ref="A170:B170"/>
    <mergeCell ref="A296:B296"/>
    <mergeCell ref="N5:N6"/>
    <mergeCell ref="A240:B240"/>
    <mergeCell ref="E5:I5"/>
    <mergeCell ref="J5:K6"/>
    <mergeCell ref="A226:B226"/>
    <mergeCell ref="A242:B242"/>
    <mergeCell ref="A168:B168"/>
    <mergeCell ref="A287:B287"/>
    <mergeCell ref="A284:B284"/>
    <mergeCell ref="A294:B294"/>
    <mergeCell ref="A248:B248"/>
    <mergeCell ref="A283:B283"/>
    <mergeCell ref="A231:B231"/>
    <mergeCell ref="A292:B292"/>
    <mergeCell ref="A368:B368"/>
    <mergeCell ref="A304:B304"/>
    <mergeCell ref="A337:B337"/>
    <mergeCell ref="A335:B335"/>
    <mergeCell ref="A323:B323"/>
    <mergeCell ref="A307:B307"/>
    <mergeCell ref="A396:B396"/>
    <mergeCell ref="A343:B343"/>
    <mergeCell ref="A349:B349"/>
    <mergeCell ref="A350:B350"/>
    <mergeCell ref="A318:B318"/>
    <mergeCell ref="A299:B299"/>
    <mergeCell ref="A300:B300"/>
    <mergeCell ref="A303:B303"/>
    <mergeCell ref="A384:B384"/>
    <mergeCell ref="A333:B333"/>
    <mergeCell ref="A306:B306"/>
    <mergeCell ref="A180:B180"/>
    <mergeCell ref="A400:B400"/>
    <mergeCell ref="A482:B482"/>
    <mergeCell ref="A245:B245"/>
    <mergeCell ref="A312:B312"/>
    <mergeCell ref="A322:B322"/>
    <mergeCell ref="A367:B367"/>
    <mergeCell ref="A354:B354"/>
    <mergeCell ref="A347:B347"/>
    <mergeCell ref="A313:B313"/>
    <mergeCell ref="A379:B379"/>
    <mergeCell ref="A365:B365"/>
    <mergeCell ref="A297:B297"/>
    <mergeCell ref="A353:B353"/>
    <mergeCell ref="A358:B358"/>
    <mergeCell ref="A338:B338"/>
    <mergeCell ref="A398:B398"/>
    <mergeCell ref="A399:B399"/>
    <mergeCell ref="A538:B538"/>
    <mergeCell ref="A507:B507"/>
    <mergeCell ref="A928:B928"/>
    <mergeCell ref="A663:B663"/>
    <mergeCell ref="A739:B739"/>
    <mergeCell ref="A828:B828"/>
    <mergeCell ref="A824:B824"/>
    <mergeCell ref="A851:B851"/>
    <mergeCell ref="A822:B822"/>
    <mergeCell ref="A925:B925"/>
    <mergeCell ref="A768:B768"/>
    <mergeCell ref="A808:B808"/>
    <mergeCell ref="A821:B821"/>
    <mergeCell ref="A798:B798"/>
    <mergeCell ref="A770:B770"/>
    <mergeCell ref="A536:B536"/>
    <mergeCell ref="A613:B613"/>
    <mergeCell ref="A614:B614"/>
    <mergeCell ref="A617:B617"/>
    <mergeCell ref="A593:B593"/>
    <mergeCell ref="A595:B595"/>
    <mergeCell ref="A605:B605"/>
    <mergeCell ref="A596:B596"/>
    <mergeCell ref="A586:B586"/>
    <mergeCell ref="A485:B485"/>
    <mergeCell ref="A541:B541"/>
    <mergeCell ref="A542:B542"/>
    <mergeCell ref="A563:B563"/>
    <mergeCell ref="A807:B807"/>
    <mergeCell ref="A776:B776"/>
    <mergeCell ref="A504:B504"/>
    <mergeCell ref="A584:B584"/>
    <mergeCell ref="A570:B570"/>
    <mergeCell ref="A572:B572"/>
    <mergeCell ref="A539:B539"/>
    <mergeCell ref="A519:B519"/>
    <mergeCell ref="A527:B527"/>
    <mergeCell ref="A491:B491"/>
    <mergeCell ref="A496:B496"/>
    <mergeCell ref="A489:B489"/>
    <mergeCell ref="A569:B569"/>
    <mergeCell ref="A618:B618"/>
    <mergeCell ref="A624:B624"/>
    <mergeCell ref="A626:B626"/>
    <mergeCell ref="A628:B628"/>
    <mergeCell ref="A629:B629"/>
    <mergeCell ref="A631:B631"/>
    <mergeCell ref="A609:B609"/>
    <mergeCell ref="A587:B587"/>
    <mergeCell ref="A589:B589"/>
    <mergeCell ref="A590:B590"/>
    <mergeCell ref="A608:B608"/>
    <mergeCell ref="A592:B592"/>
    <mergeCell ref="A573:B573"/>
    <mergeCell ref="A577:B577"/>
    <mergeCell ref="A930:B930"/>
    <mergeCell ref="A931:B931"/>
    <mergeCell ref="A634:B634"/>
    <mergeCell ref="A635:B635"/>
    <mergeCell ref="A638:B638"/>
    <mergeCell ref="A647:B647"/>
    <mergeCell ref="A648:B648"/>
    <mergeCell ref="A652:B652"/>
    <mergeCell ref="A641:B641"/>
    <mergeCell ref="A645:B645"/>
    <mergeCell ref="A783:B783"/>
    <mergeCell ref="A726:B726"/>
    <mergeCell ref="A816:B816"/>
    <mergeCell ref="A819:B819"/>
    <mergeCell ref="A748:B748"/>
    <mergeCell ref="A643:B643"/>
    <mergeCell ref="A838:B838"/>
  </mergeCells>
  <pageMargins left="0.51181102362204722" right="0.11811023622047245" top="0.74803149606299213" bottom="0.74803149606299213" header="0.31496062992125984" footer="0.31496062992125984"/>
  <pageSetup paperSize="9" scale="40" firstPageNumber="47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 1</vt:lpstr>
      <vt:lpstr>Таблица 2</vt:lpstr>
      <vt:lpstr>Таблица 3 </vt:lpstr>
      <vt:lpstr>'Таблица 3 '!Заголовки_для_печати</vt:lpstr>
      <vt:lpstr>'Таблица 1'!Область_печати</vt:lpstr>
      <vt:lpstr>'Таблица 2'!Область_печати</vt:lpstr>
      <vt:lpstr>'Таблица 3 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Т. Кузьмина</cp:lastModifiedBy>
  <cp:revision/>
  <cp:lastPrinted>2024-04-22T05:24:17Z</cp:lastPrinted>
  <dcterms:created xsi:type="dcterms:W3CDTF">2019-01-09T06:44:55Z</dcterms:created>
  <dcterms:modified xsi:type="dcterms:W3CDTF">2024-04-22T10:25:36Z</dcterms:modified>
</cp:coreProperties>
</file>