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3250" windowHeight="9600"/>
  </bookViews>
  <sheets>
    <sheet name="Форма 2" sheetId="1" r:id="rId1"/>
  </sheets>
  <definedNames>
    <definedName name="_xlnm.Print_Area" localSheetId="0">'Форма 2'!$A$1:$AC$66</definedName>
  </definedNames>
  <calcPr calcId="162913"/>
</workbook>
</file>

<file path=xl/calcChain.xml><?xml version="1.0" encoding="utf-8"?>
<calcChain xmlns="http://schemas.openxmlformats.org/spreadsheetml/2006/main">
  <c r="P64" i="1"/>
  <c r="D64" s="1"/>
  <c r="O64"/>
  <c r="E64"/>
  <c r="N64" s="1"/>
  <c r="P63"/>
  <c r="D63" s="1"/>
  <c r="O63"/>
  <c r="E63"/>
  <c r="N63" s="1"/>
  <c r="P62"/>
  <c r="D62" s="1"/>
  <c r="O62"/>
  <c r="E62"/>
  <c r="N62" s="1"/>
  <c r="P61"/>
  <c r="D61" s="1"/>
  <c r="O61"/>
  <c r="E61"/>
  <c r="N61" s="1"/>
  <c r="P60"/>
  <c r="D60" s="1"/>
  <c r="O60"/>
  <c r="E60"/>
  <c r="N60" s="1"/>
  <c r="P59"/>
  <c r="D59" s="1"/>
  <c r="O59"/>
  <c r="E59"/>
  <c r="N59" s="1"/>
  <c r="P58"/>
  <c r="D58" s="1"/>
  <c r="O58"/>
  <c r="E58"/>
  <c r="N58" s="1"/>
  <c r="P57"/>
  <c r="D57" s="1"/>
  <c r="O57"/>
  <c r="E57"/>
  <c r="N57" s="1"/>
  <c r="P56"/>
  <c r="D56" s="1"/>
  <c r="O56"/>
  <c r="E56"/>
  <c r="N56" s="1"/>
  <c r="P55"/>
  <c r="D55" s="1"/>
  <c r="O55"/>
  <c r="E55"/>
  <c r="N55" s="1"/>
  <c r="P54"/>
  <c r="D54" s="1"/>
  <c r="O54"/>
  <c r="E54"/>
  <c r="N54" s="1"/>
  <c r="P53"/>
  <c r="D53" s="1"/>
  <c r="O53"/>
  <c r="E53"/>
  <c r="N53" s="1"/>
  <c r="P52"/>
  <c r="D52" s="1"/>
  <c r="O52"/>
  <c r="E52"/>
  <c r="N52" s="1"/>
  <c r="P51"/>
  <c r="D51" s="1"/>
  <c r="O51"/>
  <c r="E51"/>
  <c r="N51" s="1"/>
  <c r="P50"/>
  <c r="D50" s="1"/>
  <c r="O50"/>
  <c r="E50"/>
  <c r="N50" s="1"/>
  <c r="P49"/>
  <c r="D49" s="1"/>
  <c r="O49"/>
  <c r="E49"/>
  <c r="N49" s="1"/>
  <c r="P48"/>
  <c r="D48" s="1"/>
  <c r="O48"/>
  <c r="E48"/>
  <c r="N48" s="1"/>
  <c r="P47"/>
  <c r="D47" s="1"/>
  <c r="O47"/>
  <c r="E47"/>
  <c r="N47" s="1"/>
  <c r="P46"/>
  <c r="D46" s="1"/>
  <c r="O46"/>
  <c r="E46"/>
  <c r="N46" s="1"/>
  <c r="P45"/>
  <c r="D45" s="1"/>
  <c r="O45"/>
  <c r="E45"/>
  <c r="N45" s="1"/>
  <c r="P44"/>
  <c r="D44" s="1"/>
  <c r="O44"/>
  <c r="E44"/>
  <c r="N44" s="1"/>
  <c r="P43"/>
  <c r="D43" s="1"/>
  <c r="O43"/>
  <c r="E43"/>
  <c r="N43" s="1"/>
  <c r="P42"/>
  <c r="D42" s="1"/>
  <c r="O42"/>
  <c r="E42"/>
  <c r="N42" s="1"/>
  <c r="P41"/>
  <c r="D41" s="1"/>
  <c r="O41"/>
  <c r="E41"/>
  <c r="N41" s="1"/>
  <c r="P40"/>
  <c r="D40" s="1"/>
  <c r="O40"/>
  <c r="E40"/>
  <c r="N40" s="1"/>
  <c r="P39"/>
  <c r="D39" s="1"/>
  <c r="O39"/>
  <c r="E39"/>
  <c r="N39" s="1"/>
  <c r="AC38"/>
  <c r="AB38"/>
  <c r="AA38"/>
  <c r="Z38"/>
  <c r="Y38"/>
  <c r="X38"/>
  <c r="W38"/>
  <c r="V38"/>
  <c r="U38"/>
  <c r="T38"/>
  <c r="S38"/>
  <c r="R38"/>
  <c r="Q38"/>
  <c r="M38"/>
  <c r="L38"/>
  <c r="K38"/>
  <c r="J38"/>
  <c r="I38"/>
  <c r="H38"/>
  <c r="G38"/>
  <c r="F38"/>
  <c r="C38"/>
  <c r="P37"/>
  <c r="D37" s="1"/>
  <c r="O37"/>
  <c r="E37"/>
  <c r="N37" s="1"/>
  <c r="P36"/>
  <c r="D36" s="1"/>
  <c r="O36"/>
  <c r="E36"/>
  <c r="N36" s="1"/>
  <c r="P35"/>
  <c r="D35" s="1"/>
  <c r="O35"/>
  <c r="E35"/>
  <c r="N35" s="1"/>
  <c r="P34"/>
  <c r="D34" s="1"/>
  <c r="O34"/>
  <c r="E34"/>
  <c r="N34" s="1"/>
  <c r="P33"/>
  <c r="D33" s="1"/>
  <c r="O33"/>
  <c r="E33"/>
  <c r="N33" s="1"/>
  <c r="P32"/>
  <c r="D32" s="1"/>
  <c r="O32"/>
  <c r="E32"/>
  <c r="N32" s="1"/>
  <c r="P31"/>
  <c r="O31"/>
  <c r="E31"/>
  <c r="N31" s="1"/>
  <c r="P30"/>
  <c r="D30" s="1"/>
  <c r="O30"/>
  <c r="E30"/>
  <c r="N30" s="1"/>
  <c r="AC29"/>
  <c r="AB29"/>
  <c r="AA29"/>
  <c r="Z29"/>
  <c r="Y29"/>
  <c r="X29"/>
  <c r="W29"/>
  <c r="V29"/>
  <c r="U29"/>
  <c r="T29"/>
  <c r="S29"/>
  <c r="R29"/>
  <c r="Q29"/>
  <c r="M29"/>
  <c r="L29"/>
  <c r="K29"/>
  <c r="J29"/>
  <c r="I29"/>
  <c r="H29"/>
  <c r="G29"/>
  <c r="F29"/>
  <c r="C29"/>
  <c r="P28"/>
  <c r="D28" s="1"/>
  <c r="O28"/>
  <c r="E28"/>
  <c r="N28" s="1"/>
  <c r="P27"/>
  <c r="D27" s="1"/>
  <c r="O27"/>
  <c r="E27"/>
  <c r="N27" s="1"/>
  <c r="P26"/>
  <c r="D26" s="1"/>
  <c r="O26"/>
  <c r="E26"/>
  <c r="N26" s="1"/>
  <c r="P25"/>
  <c r="O25"/>
  <c r="E25"/>
  <c r="N25" s="1"/>
  <c r="P24"/>
  <c r="D24" s="1"/>
  <c r="O24"/>
  <c r="E24"/>
  <c r="N24" s="1"/>
  <c r="AC23"/>
  <c r="AB23"/>
  <c r="AA23"/>
  <c r="Z23"/>
  <c r="Y23"/>
  <c r="X23"/>
  <c r="W23"/>
  <c r="V23"/>
  <c r="U23"/>
  <c r="T23"/>
  <c r="S23"/>
  <c r="R23"/>
  <c r="Q23"/>
  <c r="M23"/>
  <c r="L23"/>
  <c r="K23"/>
  <c r="J23"/>
  <c r="I23"/>
  <c r="H23"/>
  <c r="G23"/>
  <c r="F23"/>
  <c r="C23"/>
  <c r="P22"/>
  <c r="D22" s="1"/>
  <c r="O22"/>
  <c r="E22"/>
  <c r="N22" s="1"/>
  <c r="P21"/>
  <c r="D21" s="1"/>
  <c r="O21"/>
  <c r="E21"/>
  <c r="N21" s="1"/>
  <c r="P20"/>
  <c r="O20"/>
  <c r="E20"/>
  <c r="N20" s="1"/>
  <c r="AC19"/>
  <c r="AB19"/>
  <c r="AA19"/>
  <c r="Z19"/>
  <c r="Y19"/>
  <c r="X19"/>
  <c r="W19"/>
  <c r="V19"/>
  <c r="U19"/>
  <c r="T19"/>
  <c r="S19"/>
  <c r="R19"/>
  <c r="Q19"/>
  <c r="M19"/>
  <c r="L19"/>
  <c r="K19"/>
  <c r="J19"/>
  <c r="I19"/>
  <c r="H19"/>
  <c r="G19"/>
  <c r="F19"/>
  <c r="C19"/>
  <c r="P18"/>
  <c r="D18" s="1"/>
  <c r="O18"/>
  <c r="E18"/>
  <c r="N18" s="1"/>
  <c r="P17"/>
  <c r="D17" s="1"/>
  <c r="O17"/>
  <c r="E17"/>
  <c r="AC16"/>
  <c r="AB16"/>
  <c r="AA16"/>
  <c r="Z16"/>
  <c r="Y16"/>
  <c r="X16"/>
  <c r="W16"/>
  <c r="V16"/>
  <c r="U16"/>
  <c r="T16"/>
  <c r="S16"/>
  <c r="R16"/>
  <c r="Q16"/>
  <c r="M16"/>
  <c r="L16"/>
  <c r="K16"/>
  <c r="J16"/>
  <c r="I16"/>
  <c r="H16"/>
  <c r="G16"/>
  <c r="F16"/>
  <c r="C16"/>
  <c r="Y15" l="1"/>
  <c r="R15"/>
  <c r="V15"/>
  <c r="Z15"/>
  <c r="E16"/>
  <c r="S15"/>
  <c r="W15"/>
  <c r="AA15"/>
  <c r="I15"/>
  <c r="P19"/>
  <c r="O29"/>
  <c r="M15"/>
  <c r="D16"/>
  <c r="O16"/>
  <c r="D20"/>
  <c r="D19" s="1"/>
  <c r="P38"/>
  <c r="Q15"/>
  <c r="U15"/>
  <c r="AC15"/>
  <c r="G15"/>
  <c r="K15"/>
  <c r="O23"/>
  <c r="H15"/>
  <c r="P29"/>
  <c r="C15"/>
  <c r="E19"/>
  <c r="D31"/>
  <c r="D29" s="1"/>
  <c r="P23"/>
  <c r="N38"/>
  <c r="L15"/>
  <c r="D25"/>
  <c r="D23" s="1"/>
  <c r="O38"/>
  <c r="F15"/>
  <c r="J15"/>
  <c r="P16"/>
  <c r="O19"/>
  <c r="N19"/>
  <c r="T15"/>
  <c r="X15"/>
  <c r="AB15"/>
  <c r="D38"/>
  <c r="N23"/>
  <c r="N29"/>
  <c r="N17"/>
  <c r="N16" s="1"/>
  <c r="E23"/>
  <c r="E29"/>
  <c r="E38"/>
  <c r="O15" l="1"/>
  <c r="P15"/>
  <c r="E15"/>
  <c r="D15"/>
  <c r="N15"/>
</calcChain>
</file>

<file path=xl/sharedStrings.xml><?xml version="1.0" encoding="utf-8"?>
<sst xmlns="http://schemas.openxmlformats.org/spreadsheetml/2006/main" count="133" uniqueCount="74">
  <si>
    <t>План реализации мероприятий по переселению граждан из аварийного жилищного фонда, признанного таковым до 1 января 2017 года, по способам переселения</t>
  </si>
  <si>
    <t>N п/п</t>
  </si>
  <si>
    <t>Наименование муниципального образования</t>
  </si>
  <si>
    <t>Всего расселяемая площадь жилых помещений</t>
  </si>
  <si>
    <t xml:space="preserve">Всего стоимость мероприятий по переселению               </t>
  </si>
  <si>
    <t>Мероприятия по переселению, не связанные с приобретением жилых помещений</t>
  </si>
  <si>
    <t>Мероприятия по переселению, связанные с приобретением (строительством) жилых помещений</t>
  </si>
  <si>
    <t>всего</t>
  </si>
  <si>
    <t>в том числе</t>
  </si>
  <si>
    <t>дальнейшее использование приобретенных 
(построенных) жилых помещений</t>
  </si>
  <si>
    <t xml:space="preserve">выплата собственникам жилых помещений возмещения за изымаемые жилые помещения и предоставление субсидий </t>
  </si>
  <si>
    <t>договоры о развитии застроенной территории и комплексном развитии территории</t>
  </si>
  <si>
    <t>переселение 
в свободный 
жилищный фонд</t>
  </si>
  <si>
    <t xml:space="preserve">приведение жилых
помещений
свободного
жилищного фонда в
состояние, пригодное
для постоянного
проживания граждан 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</si>
  <si>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</si>
  <si>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</si>
  <si>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</si>
  <si>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 xml:space="preserve">приведение
приобретенных жилых
помещений в
состояние, пригодное
для постоянного
проживания граждан 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</si>
  <si>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</si>
  <si>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</si>
  <si>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</si>
  <si>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</si>
  <si>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в строящихся домах</t>
  </si>
  <si>
    <t>в домах, введенных в эксплуатацию</t>
  </si>
  <si>
    <t>расселяемая площадь</t>
  </si>
  <si>
    <t>стоимость возмещения</t>
  </si>
  <si>
    <t>субсидия на приобретение (строительство) жилых помещений</t>
  </si>
  <si>
    <t>субсидия на возмещение части расходов на уплату процентов за пользование займом или кредитом</t>
  </si>
  <si>
    <t xml:space="preserve">субсидия на возмещение расходов по договорам о комплексном и устойчивом развитии территорий </t>
  </si>
  <si>
    <t>стоимость</t>
  </si>
  <si>
    <t>приобретаемая площадь</t>
  </si>
  <si>
    <t>площадь</t>
  </si>
  <si>
    <t>кв. м</t>
  </si>
  <si>
    <t>руб.</t>
  </si>
  <si>
    <t>кв.м</t>
  </si>
  <si>
    <t>Всего по программе переселения, в рамках которой предусмотрено финансирование за счет средств Фонда. в т.ч.:</t>
  </si>
  <si>
    <t>Всего по этапу 2019 года</t>
  </si>
  <si>
    <t xml:space="preserve">Итого по город Чита </t>
  </si>
  <si>
    <t>Итого по Шилкинское (Шилкинский муниципальный район)</t>
  </si>
  <si>
    <t>Всего по этапу 2020 года</t>
  </si>
  <si>
    <t>Итого по Петровск-Забайкальский (город Петровск-Забайкальский)</t>
  </si>
  <si>
    <t>Итого по Чита (город Чита)</t>
  </si>
  <si>
    <t>Итого по Хилокское (Хилокский муниципальный район)</t>
  </si>
  <si>
    <t>Всего по этапу 2021 года</t>
  </si>
  <si>
    <t>Итого по Город Балей (Балейский муниципальный район)</t>
  </si>
  <si>
    <t>Всего по этапу 2022 года</t>
  </si>
  <si>
    <t xml:space="preserve">Итого по город Петровск-Забайкальский </t>
  </si>
  <si>
    <t>Итого по Могочинское (Могочинский муниципальный район)</t>
  </si>
  <si>
    <t>Итого по Кокуйское (Сретенский муниципальный район)</t>
  </si>
  <si>
    <t>Итого по Сретенское (Сретенский муниципальный район)</t>
  </si>
  <si>
    <t>Итого по Домнинское (Читинский муниципальный район)</t>
  </si>
  <si>
    <t>Всего по этапу 2023 года</t>
  </si>
  <si>
    <t>Итого по Борзинское (Борзинский муниципальный район)</t>
  </si>
  <si>
    <t>Итого по Новочарское (Каларский муниципальный округ)</t>
  </si>
  <si>
    <t>Итого по Карымское (Карымский муниципальный район)</t>
  </si>
  <si>
    <t>Итого по Ималкинское (Ононский муниципальный район)</t>
  </si>
  <si>
    <t>Итого по Холуй-Базинское (Ононский муниципальный район)</t>
  </si>
  <si>
    <t>Итого по Балягинское (Петровск-Забайкальский муниципальный район)</t>
  </si>
  <si>
    <t>Итого по Новопавловское (Петровск-Забайкальский муниципальный район)</t>
  </si>
  <si>
    <t>Итого по Тарбагатайское (Петровск-Забайкальский муниципальный район)</t>
  </si>
  <si>
    <t>Итого по Вершино-Дарасунское (Тунгокоченский муниципальный район)</t>
  </si>
  <si>
    <t>Итого по Харагунское (Хилокский муниципальный район)</t>
  </si>
  <si>
    <t>Итого по Чернышевское (Чернышевский муниципальный район)</t>
  </si>
  <si>
    <t>Итого по Атамановское (Читинский муниципальный район)</t>
  </si>
  <si>
    <t>Итого по Верх-Читинское (Читинский муниципальный район)</t>
  </si>
  <si>
    <t>Итого по Маккавеевское (Читинский муниципальный район)</t>
  </si>
  <si>
    <t>Итого по Новокручининское (Читинский муниципальный район)</t>
  </si>
  <si>
    <t>Итого по Смоленское (Читинский муниципальный район)</t>
  </si>
  <si>
    <t>Итого по Яблоновское (Читинский муниципальный район)</t>
  </si>
  <si>
    <t>ПРИЛОЖЕНИЕ №2</t>
  </si>
  <si>
    <t>к Региональной адресной программе</t>
  </si>
  <si>
    <t xml:space="preserve"> Забайкальского края по переселению </t>
  </si>
  <si>
    <t xml:space="preserve">граждан из аварийного  жилищного фонда </t>
  </si>
  <si>
    <t>на 2019-2025 годы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</si>
</sst>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0"/>
      <color rgb="FF000000"/>
      <name val="Arial Cyr"/>
    </font>
    <font>
      <sz val="12"/>
      <color rgb="FF000000"/>
      <name val="Times New Roman"/>
    </font>
    <font>
      <sz val="11"/>
      <color rgb="FF000000"/>
      <name val="Times New Roman"/>
    </font>
    <font>
      <sz val="16"/>
      <color rgb="FF000000"/>
      <name val="Times New Roman"/>
    </font>
    <font>
      <sz val="14"/>
      <color rgb="FF000000"/>
      <name val="Times New Roman"/>
    </font>
    <font>
      <b/>
      <sz val="18"/>
      <color rgb="FF000000"/>
      <name val="Times New Roman"/>
    </font>
    <font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none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6"/>
  <sheetViews>
    <sheetView tabSelected="1" view="pageLayout" topLeftCell="D64" zoomScale="50" zoomScaleNormal="60" zoomScalePageLayoutView="50" workbookViewId="0">
      <selection activeCell="U18" sqref="U18"/>
    </sheetView>
  </sheetViews>
  <sheetFormatPr defaultRowHeight="15.75"/>
  <cols>
    <col min="1" max="1" width="10.42578125" style="2" customWidth="1"/>
    <col min="2" max="2" width="64.28515625" style="2" customWidth="1"/>
    <col min="3" max="3" width="16.85546875" style="2" bestFit="1" customWidth="1"/>
    <col min="4" max="4" width="30.5703125" style="2" bestFit="1" customWidth="1"/>
    <col min="5" max="6" width="16.85546875" style="2" bestFit="1" customWidth="1"/>
    <col min="7" max="7" width="29" style="2" bestFit="1" customWidth="1"/>
    <col min="8" max="8" width="30.42578125" style="2" customWidth="1"/>
    <col min="9" max="11" width="21.42578125" style="2" customWidth="1"/>
    <col min="12" max="12" width="23.7109375" style="2" bestFit="1" customWidth="1"/>
    <col min="13" max="13" width="35.85546875" style="2" bestFit="1" customWidth="1"/>
    <col min="14" max="15" width="16.85546875" style="2" bestFit="1" customWidth="1"/>
    <col min="16" max="16" width="29" style="2" bestFit="1" customWidth="1"/>
    <col min="17" max="17" width="16.85546875" style="2" bestFit="1" customWidth="1"/>
    <col min="18" max="18" width="29" style="2" bestFit="1" customWidth="1"/>
    <col min="19" max="19" width="10" style="2" bestFit="1" customWidth="1"/>
    <col min="20" max="20" width="8.42578125" style="2" bestFit="1" customWidth="1"/>
    <col min="21" max="21" width="11.7109375" style="2" bestFit="1" customWidth="1"/>
    <col min="22" max="22" width="23.7109375" style="2" bestFit="1" customWidth="1"/>
    <col min="23" max="23" width="16.85546875" style="2" bestFit="1" customWidth="1"/>
    <col min="24" max="24" width="29" style="2" bestFit="1" customWidth="1"/>
    <col min="25" max="25" width="35.85546875" style="2" bestFit="1" customWidth="1"/>
    <col min="26" max="29" width="25.85546875" style="2" customWidth="1"/>
    <col min="30" max="30" width="9.140625" style="1" customWidth="1"/>
  </cols>
  <sheetData>
    <row r="1" spans="1:30" ht="24" customHeight="1">
      <c r="Z1" s="3"/>
      <c r="AA1" s="52" t="s">
        <v>69</v>
      </c>
      <c r="AB1" s="52"/>
      <c r="AC1" s="52"/>
    </row>
    <row r="2" spans="1:30" ht="25.5" customHeight="1">
      <c r="Y2" s="23"/>
      <c r="Z2" s="23"/>
      <c r="AA2" s="53" t="s">
        <v>70</v>
      </c>
      <c r="AB2" s="53"/>
      <c r="AC2" s="53"/>
      <c r="AD2" s="22"/>
    </row>
    <row r="3" spans="1:30" ht="20.25" customHeight="1">
      <c r="Y3" s="23"/>
      <c r="Z3" s="53" t="s">
        <v>71</v>
      </c>
      <c r="AA3" s="53"/>
      <c r="AB3" s="53"/>
      <c r="AC3" s="53"/>
    </row>
    <row r="4" spans="1:30" ht="33" customHeight="1">
      <c r="Y4" s="52" t="s">
        <v>72</v>
      </c>
      <c r="Z4" s="52"/>
      <c r="AA4" s="52"/>
      <c r="AB4" s="52"/>
      <c r="AC4" s="52"/>
    </row>
    <row r="5" spans="1:30" ht="18.75" customHeight="1">
      <c r="Y5" s="23"/>
      <c r="Z5" s="24"/>
      <c r="AA5" s="24"/>
      <c r="AB5" s="55" t="s">
        <v>73</v>
      </c>
      <c r="AC5" s="55"/>
    </row>
    <row r="6" spans="1:30" ht="51.75" customHeight="1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</row>
    <row r="7" spans="1:30" ht="29.25" customHeight="1">
      <c r="A7" s="40" t="s">
        <v>1</v>
      </c>
      <c r="B7" s="40" t="s">
        <v>2</v>
      </c>
      <c r="C7" s="49" t="s">
        <v>3</v>
      </c>
      <c r="D7" s="46" t="s">
        <v>4</v>
      </c>
      <c r="E7" s="25" t="s">
        <v>5</v>
      </c>
      <c r="F7" s="32"/>
      <c r="G7" s="32"/>
      <c r="H7" s="32"/>
      <c r="I7" s="32"/>
      <c r="J7" s="32"/>
      <c r="K7" s="32"/>
      <c r="L7" s="32"/>
      <c r="M7" s="26"/>
      <c r="N7" s="29" t="s">
        <v>6</v>
      </c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1"/>
    </row>
    <row r="8" spans="1:30" ht="76.150000000000006" customHeight="1">
      <c r="A8" s="41"/>
      <c r="B8" s="41"/>
      <c r="C8" s="50"/>
      <c r="D8" s="47"/>
      <c r="E8" s="40" t="s">
        <v>7</v>
      </c>
      <c r="F8" s="51" t="s">
        <v>8</v>
      </c>
      <c r="G8" s="51"/>
      <c r="H8" s="51"/>
      <c r="I8" s="51"/>
      <c r="J8" s="51"/>
      <c r="K8" s="51"/>
      <c r="L8" s="51"/>
      <c r="M8" s="51"/>
      <c r="N8" s="25" t="s">
        <v>7</v>
      </c>
      <c r="O8" s="32"/>
      <c r="P8" s="26"/>
      <c r="Q8" s="37" t="s">
        <v>8</v>
      </c>
      <c r="R8" s="38"/>
      <c r="S8" s="38"/>
      <c r="T8" s="38"/>
      <c r="U8" s="38"/>
      <c r="V8" s="38"/>
      <c r="W8" s="38"/>
      <c r="X8" s="38"/>
      <c r="Y8" s="38"/>
      <c r="Z8" s="39" t="s">
        <v>9</v>
      </c>
      <c r="AA8" s="39"/>
      <c r="AB8" s="39"/>
      <c r="AC8" s="39"/>
    </row>
    <row r="9" spans="1:30" ht="51.6" customHeight="1">
      <c r="A9" s="41"/>
      <c r="B9" s="41"/>
      <c r="C9" s="50"/>
      <c r="D9" s="47"/>
      <c r="E9" s="41"/>
      <c r="F9" s="25" t="s">
        <v>10</v>
      </c>
      <c r="G9" s="32"/>
      <c r="H9" s="32"/>
      <c r="I9" s="26"/>
      <c r="J9" s="25" t="s">
        <v>11</v>
      </c>
      <c r="K9" s="26"/>
      <c r="L9" s="40" t="s">
        <v>12</v>
      </c>
      <c r="M9" s="43" t="s">
        <v>13</v>
      </c>
      <c r="N9" s="33"/>
      <c r="O9" s="34"/>
      <c r="P9" s="35"/>
      <c r="Q9" s="25" t="s">
        <v>14</v>
      </c>
      <c r="R9" s="26"/>
      <c r="S9" s="42" t="s">
        <v>15</v>
      </c>
      <c r="T9" s="42"/>
      <c r="U9" s="42"/>
      <c r="V9" s="42"/>
      <c r="W9" s="33" t="s">
        <v>16</v>
      </c>
      <c r="X9" s="35"/>
      <c r="Y9" s="43" t="s">
        <v>17</v>
      </c>
      <c r="Z9" s="46" t="s">
        <v>18</v>
      </c>
      <c r="AA9" s="46" t="s">
        <v>19</v>
      </c>
      <c r="AB9" s="46" t="s">
        <v>20</v>
      </c>
      <c r="AC9" s="46" t="s">
        <v>21</v>
      </c>
    </row>
    <row r="10" spans="1:30" ht="34.5" customHeight="1">
      <c r="A10" s="41"/>
      <c r="B10" s="41"/>
      <c r="C10" s="50"/>
      <c r="D10" s="47"/>
      <c r="E10" s="41"/>
      <c r="F10" s="33"/>
      <c r="G10" s="34"/>
      <c r="H10" s="34"/>
      <c r="I10" s="35"/>
      <c r="J10" s="33"/>
      <c r="K10" s="35"/>
      <c r="L10" s="41"/>
      <c r="M10" s="44"/>
      <c r="N10" s="33"/>
      <c r="O10" s="34"/>
      <c r="P10" s="35"/>
      <c r="Q10" s="33"/>
      <c r="R10" s="35"/>
      <c r="S10" s="25" t="s">
        <v>22</v>
      </c>
      <c r="T10" s="26"/>
      <c r="U10" s="25" t="s">
        <v>23</v>
      </c>
      <c r="V10" s="26"/>
      <c r="W10" s="33"/>
      <c r="X10" s="35"/>
      <c r="Y10" s="44"/>
      <c r="Z10" s="47"/>
      <c r="AA10" s="47"/>
      <c r="AB10" s="47"/>
      <c r="AC10" s="47"/>
    </row>
    <row r="11" spans="1:30" ht="90.75" customHeight="1">
      <c r="A11" s="41"/>
      <c r="B11" s="41"/>
      <c r="C11" s="50"/>
      <c r="D11" s="47"/>
      <c r="E11" s="42"/>
      <c r="F11" s="27"/>
      <c r="G11" s="36"/>
      <c r="H11" s="36"/>
      <c r="I11" s="28"/>
      <c r="J11" s="27"/>
      <c r="K11" s="28"/>
      <c r="L11" s="42"/>
      <c r="M11" s="45"/>
      <c r="N11" s="27"/>
      <c r="O11" s="36"/>
      <c r="P11" s="28"/>
      <c r="Q11" s="27"/>
      <c r="R11" s="28"/>
      <c r="S11" s="27"/>
      <c r="T11" s="28"/>
      <c r="U11" s="27"/>
      <c r="V11" s="28"/>
      <c r="W11" s="27"/>
      <c r="X11" s="28"/>
      <c r="Y11" s="45"/>
      <c r="Z11" s="48"/>
      <c r="AA11" s="48"/>
      <c r="AB11" s="48"/>
      <c r="AC11" s="48"/>
    </row>
    <row r="12" spans="1:30" ht="210.75" customHeight="1">
      <c r="A12" s="41"/>
      <c r="B12" s="41"/>
      <c r="C12" s="50"/>
      <c r="D12" s="48"/>
      <c r="E12" s="9" t="s">
        <v>24</v>
      </c>
      <c r="F12" s="9" t="s">
        <v>24</v>
      </c>
      <c r="G12" s="9" t="s">
        <v>25</v>
      </c>
      <c r="H12" s="10" t="s">
        <v>26</v>
      </c>
      <c r="I12" s="10" t="s">
        <v>27</v>
      </c>
      <c r="J12" s="9" t="s">
        <v>24</v>
      </c>
      <c r="K12" s="10" t="s">
        <v>28</v>
      </c>
      <c r="L12" s="9" t="s">
        <v>24</v>
      </c>
      <c r="M12" s="11" t="s">
        <v>29</v>
      </c>
      <c r="N12" s="9" t="s">
        <v>24</v>
      </c>
      <c r="O12" s="9" t="s">
        <v>30</v>
      </c>
      <c r="P12" s="9" t="s">
        <v>29</v>
      </c>
      <c r="Q12" s="9" t="s">
        <v>30</v>
      </c>
      <c r="R12" s="9" t="s">
        <v>29</v>
      </c>
      <c r="S12" s="9" t="s">
        <v>30</v>
      </c>
      <c r="T12" s="9" t="s">
        <v>29</v>
      </c>
      <c r="U12" s="9" t="s">
        <v>30</v>
      </c>
      <c r="V12" s="9" t="s">
        <v>29</v>
      </c>
      <c r="W12" s="9" t="s">
        <v>30</v>
      </c>
      <c r="X12" s="9" t="s">
        <v>29</v>
      </c>
      <c r="Y12" s="11" t="s">
        <v>29</v>
      </c>
      <c r="Z12" s="10" t="s">
        <v>31</v>
      </c>
      <c r="AA12" s="10" t="s">
        <v>31</v>
      </c>
      <c r="AB12" s="10" t="s">
        <v>31</v>
      </c>
      <c r="AC12" s="10" t="s">
        <v>31</v>
      </c>
    </row>
    <row r="13" spans="1:30" ht="20.25" customHeight="1">
      <c r="A13" s="42"/>
      <c r="B13" s="42"/>
      <c r="C13" s="12" t="s">
        <v>32</v>
      </c>
      <c r="D13" s="13" t="s">
        <v>33</v>
      </c>
      <c r="E13" s="8" t="s">
        <v>32</v>
      </c>
      <c r="F13" s="8" t="s">
        <v>32</v>
      </c>
      <c r="G13" s="8" t="s">
        <v>33</v>
      </c>
      <c r="H13" s="13" t="s">
        <v>33</v>
      </c>
      <c r="I13" s="13" t="s">
        <v>33</v>
      </c>
      <c r="J13" s="8" t="s">
        <v>34</v>
      </c>
      <c r="K13" s="13" t="s">
        <v>33</v>
      </c>
      <c r="L13" s="12" t="s">
        <v>34</v>
      </c>
      <c r="M13" s="14" t="s">
        <v>33</v>
      </c>
      <c r="N13" s="12" t="s">
        <v>34</v>
      </c>
      <c r="O13" s="12" t="s">
        <v>34</v>
      </c>
      <c r="P13" s="8" t="s">
        <v>33</v>
      </c>
      <c r="Q13" s="5" t="s">
        <v>32</v>
      </c>
      <c r="R13" s="5" t="s">
        <v>33</v>
      </c>
      <c r="S13" s="5" t="s">
        <v>32</v>
      </c>
      <c r="T13" s="5" t="s">
        <v>33</v>
      </c>
      <c r="U13" s="12" t="s">
        <v>32</v>
      </c>
      <c r="V13" s="12" t="s">
        <v>33</v>
      </c>
      <c r="W13" s="12" t="s">
        <v>32</v>
      </c>
      <c r="X13" s="12" t="s">
        <v>33</v>
      </c>
      <c r="Y13" s="14" t="s">
        <v>33</v>
      </c>
      <c r="Z13" s="6" t="s">
        <v>32</v>
      </c>
      <c r="AA13" s="6" t="s">
        <v>32</v>
      </c>
      <c r="AB13" s="6" t="s">
        <v>32</v>
      </c>
      <c r="AC13" s="6" t="s">
        <v>32</v>
      </c>
    </row>
    <row r="14" spans="1:30" ht="20.25" customHeight="1">
      <c r="A14" s="12">
        <v>1</v>
      </c>
      <c r="B14" s="5">
        <v>2</v>
      </c>
      <c r="C14" s="5">
        <v>3</v>
      </c>
      <c r="D14" s="15">
        <v>4</v>
      </c>
      <c r="E14" s="5">
        <v>5</v>
      </c>
      <c r="F14" s="5">
        <v>6</v>
      </c>
      <c r="G14" s="5">
        <v>7</v>
      </c>
      <c r="H14" s="15">
        <v>8</v>
      </c>
      <c r="I14" s="15">
        <v>9</v>
      </c>
      <c r="J14" s="5">
        <v>10</v>
      </c>
      <c r="K14" s="15">
        <v>11</v>
      </c>
      <c r="L14" s="5">
        <v>12</v>
      </c>
      <c r="M14" s="7">
        <v>13</v>
      </c>
      <c r="N14" s="5">
        <v>14</v>
      </c>
      <c r="O14" s="5">
        <v>15</v>
      </c>
      <c r="P14" s="5">
        <v>16</v>
      </c>
      <c r="Q14" s="5">
        <v>17</v>
      </c>
      <c r="R14" s="5">
        <v>18</v>
      </c>
      <c r="S14" s="5">
        <v>19</v>
      </c>
      <c r="T14" s="5">
        <v>20</v>
      </c>
      <c r="U14" s="5">
        <v>21</v>
      </c>
      <c r="V14" s="5">
        <v>22</v>
      </c>
      <c r="W14" s="5">
        <v>23</v>
      </c>
      <c r="X14" s="5">
        <v>24</v>
      </c>
      <c r="Y14" s="14">
        <v>25</v>
      </c>
      <c r="Z14" s="15">
        <v>26</v>
      </c>
      <c r="AA14" s="15">
        <v>27</v>
      </c>
      <c r="AB14" s="15">
        <v>28</v>
      </c>
      <c r="AC14" s="15">
        <v>29</v>
      </c>
    </row>
    <row r="15" spans="1:30" ht="60.75">
      <c r="A15" s="12"/>
      <c r="B15" s="16" t="s">
        <v>35</v>
      </c>
      <c r="C15" s="17">
        <f t="shared" ref="C15:AC15" si="0">SUM(C16,C19,C23,C29,C38)</f>
        <v>98132.91</v>
      </c>
      <c r="D15" s="17">
        <f t="shared" si="0"/>
        <v>10911547785.43</v>
      </c>
      <c r="E15" s="17">
        <f t="shared" si="0"/>
        <v>37044.29</v>
      </c>
      <c r="F15" s="17">
        <f t="shared" si="0"/>
        <v>34972.350000000006</v>
      </c>
      <c r="G15" s="17">
        <f t="shared" si="0"/>
        <v>3598214762.7599998</v>
      </c>
      <c r="H15" s="18">
        <f t="shared" si="0"/>
        <v>1104095080.1399999</v>
      </c>
      <c r="I15" s="18">
        <f t="shared" si="0"/>
        <v>0</v>
      </c>
      <c r="J15" s="17">
        <f t="shared" si="0"/>
        <v>0</v>
      </c>
      <c r="K15" s="18">
        <f t="shared" si="0"/>
        <v>0</v>
      </c>
      <c r="L15" s="17">
        <f t="shared" si="0"/>
        <v>2071.94</v>
      </c>
      <c r="M15" s="17">
        <f t="shared" si="0"/>
        <v>0</v>
      </c>
      <c r="N15" s="19">
        <f t="shared" si="0"/>
        <v>61088.62</v>
      </c>
      <c r="O15" s="19">
        <f t="shared" si="0"/>
        <v>63107.270000000004</v>
      </c>
      <c r="P15" s="19">
        <f t="shared" si="0"/>
        <v>6209237942.5300007</v>
      </c>
      <c r="Q15" s="19">
        <f t="shared" si="0"/>
        <v>38684.57</v>
      </c>
      <c r="R15" s="17">
        <f t="shared" si="0"/>
        <v>4135657734.9799995</v>
      </c>
      <c r="S15" s="17">
        <f t="shared" si="0"/>
        <v>0</v>
      </c>
      <c r="T15" s="17">
        <f t="shared" si="0"/>
        <v>0</v>
      </c>
      <c r="U15" s="17">
        <f t="shared" si="0"/>
        <v>447.2</v>
      </c>
      <c r="V15" s="19">
        <f t="shared" si="0"/>
        <v>26600025</v>
      </c>
      <c r="W15" s="19">
        <f t="shared" si="0"/>
        <v>23975.5</v>
      </c>
      <c r="X15" s="19">
        <f t="shared" si="0"/>
        <v>2046980182.5499997</v>
      </c>
      <c r="Y15" s="19">
        <f t="shared" si="0"/>
        <v>0</v>
      </c>
      <c r="Z15" s="18">
        <f t="shared" si="0"/>
        <v>36500.26</v>
      </c>
      <c r="AA15" s="18">
        <f t="shared" si="0"/>
        <v>0</v>
      </c>
      <c r="AB15" s="20">
        <f t="shared" si="0"/>
        <v>0</v>
      </c>
      <c r="AC15" s="20">
        <f t="shared" si="0"/>
        <v>25954.67</v>
      </c>
    </row>
    <row r="16" spans="1:30" ht="20.25">
      <c r="A16" s="21"/>
      <c r="B16" s="16" t="s">
        <v>36</v>
      </c>
      <c r="C16" s="17">
        <f t="shared" ref="C16:AC16" si="1">SUM(C17:C18)</f>
        <v>5763.3</v>
      </c>
      <c r="D16" s="17">
        <f t="shared" si="1"/>
        <v>301125127.00999999</v>
      </c>
      <c r="E16" s="17">
        <f t="shared" si="1"/>
        <v>390.9</v>
      </c>
      <c r="F16" s="17">
        <f t="shared" si="1"/>
        <v>390.9</v>
      </c>
      <c r="G16" s="17">
        <f t="shared" si="1"/>
        <v>3458109</v>
      </c>
      <c r="H16" s="18">
        <f t="shared" si="1"/>
        <v>14463785.279999999</v>
      </c>
      <c r="I16" s="18">
        <f t="shared" si="1"/>
        <v>0</v>
      </c>
      <c r="J16" s="17">
        <f t="shared" si="1"/>
        <v>0</v>
      </c>
      <c r="K16" s="18">
        <f t="shared" si="1"/>
        <v>0</v>
      </c>
      <c r="L16" s="17">
        <f t="shared" si="1"/>
        <v>0</v>
      </c>
      <c r="M16" s="17">
        <f t="shared" si="1"/>
        <v>0</v>
      </c>
      <c r="N16" s="19">
        <f t="shared" si="1"/>
        <v>5372.4000000000005</v>
      </c>
      <c r="O16" s="19">
        <f t="shared" si="1"/>
        <v>5372.4</v>
      </c>
      <c r="P16" s="19">
        <f t="shared" si="1"/>
        <v>283203232.72999996</v>
      </c>
      <c r="Q16" s="19">
        <f t="shared" si="1"/>
        <v>0</v>
      </c>
      <c r="R16" s="17">
        <f t="shared" si="1"/>
        <v>0</v>
      </c>
      <c r="S16" s="17">
        <f t="shared" si="1"/>
        <v>0</v>
      </c>
      <c r="T16" s="17">
        <f t="shared" si="1"/>
        <v>0</v>
      </c>
      <c r="U16" s="17">
        <f t="shared" si="1"/>
        <v>447.2</v>
      </c>
      <c r="V16" s="19">
        <f t="shared" si="1"/>
        <v>26600025</v>
      </c>
      <c r="W16" s="19">
        <f t="shared" si="1"/>
        <v>4925.2</v>
      </c>
      <c r="X16" s="19">
        <f t="shared" si="1"/>
        <v>256603207.72999999</v>
      </c>
      <c r="Y16" s="19">
        <f t="shared" si="1"/>
        <v>0</v>
      </c>
      <c r="Z16" s="18">
        <f t="shared" si="1"/>
        <v>5053.4000000000005</v>
      </c>
      <c r="AA16" s="18">
        <f t="shared" si="1"/>
        <v>0</v>
      </c>
      <c r="AB16" s="20">
        <f t="shared" si="1"/>
        <v>0</v>
      </c>
      <c r="AC16" s="20">
        <f t="shared" si="1"/>
        <v>319</v>
      </c>
    </row>
    <row r="17" spans="1:29" ht="20.25">
      <c r="A17" s="12">
        <v>1</v>
      </c>
      <c r="B17" s="16" t="s">
        <v>37</v>
      </c>
      <c r="C17" s="17">
        <v>4965</v>
      </c>
      <c r="D17" s="17">
        <f>G17+H17+I17+K17+M17+P17</f>
        <v>265946287.01999998</v>
      </c>
      <c r="E17" s="17">
        <f>F17+J17+L17</f>
        <v>46.4</v>
      </c>
      <c r="F17" s="17">
        <v>46.4</v>
      </c>
      <c r="G17" s="17">
        <v>1344109</v>
      </c>
      <c r="H17" s="18">
        <v>1254708.6000000001</v>
      </c>
      <c r="I17" s="18">
        <v>0</v>
      </c>
      <c r="J17" s="17">
        <v>0</v>
      </c>
      <c r="K17" s="18">
        <v>0</v>
      </c>
      <c r="L17" s="17">
        <v>0</v>
      </c>
      <c r="M17" s="17">
        <v>0</v>
      </c>
      <c r="N17" s="17">
        <f>C17-E17</f>
        <v>4918.6000000000004</v>
      </c>
      <c r="O17" s="17">
        <f>Q17+S17+U17+W17</f>
        <v>4918.5999999999995</v>
      </c>
      <c r="P17" s="17">
        <f>R17+T17+V17+X17+Y17</f>
        <v>263347469.41999999</v>
      </c>
      <c r="Q17" s="17">
        <v>0</v>
      </c>
      <c r="R17" s="17">
        <v>0</v>
      </c>
      <c r="S17" s="17">
        <v>0</v>
      </c>
      <c r="T17" s="17">
        <v>0</v>
      </c>
      <c r="U17" s="17">
        <v>447.2</v>
      </c>
      <c r="V17" s="17">
        <v>26600025</v>
      </c>
      <c r="W17" s="17">
        <v>4471.3999999999996</v>
      </c>
      <c r="X17" s="17">
        <v>236747444.41999999</v>
      </c>
      <c r="Y17" s="17">
        <v>0</v>
      </c>
      <c r="Z17" s="18">
        <v>4599.6000000000004</v>
      </c>
      <c r="AA17" s="18">
        <v>0</v>
      </c>
      <c r="AB17" s="18">
        <v>0</v>
      </c>
      <c r="AC17" s="18">
        <v>319</v>
      </c>
    </row>
    <row r="18" spans="1:29" ht="40.5">
      <c r="A18" s="12">
        <v>2</v>
      </c>
      <c r="B18" s="16" t="s">
        <v>38</v>
      </c>
      <c r="C18" s="17">
        <v>798.3</v>
      </c>
      <c r="D18" s="17">
        <f>G18+H18+I18+K18+M18+P18</f>
        <v>35178839.989999995</v>
      </c>
      <c r="E18" s="17">
        <f>F18+J18+L18</f>
        <v>344.5</v>
      </c>
      <c r="F18" s="17">
        <v>344.5</v>
      </c>
      <c r="G18" s="17">
        <v>2114000</v>
      </c>
      <c r="H18" s="18">
        <v>13209076.68</v>
      </c>
      <c r="I18" s="18">
        <v>0</v>
      </c>
      <c r="J18" s="17">
        <v>0</v>
      </c>
      <c r="K18" s="18">
        <v>0</v>
      </c>
      <c r="L18" s="17">
        <v>0</v>
      </c>
      <c r="M18" s="17">
        <v>0</v>
      </c>
      <c r="N18" s="17">
        <f>C18-E18</f>
        <v>453.79999999999995</v>
      </c>
      <c r="O18" s="17">
        <f>Q18+S18+U18+W18</f>
        <v>453.8</v>
      </c>
      <c r="P18" s="17">
        <f>R18+T18+V18+X18+Y18</f>
        <v>19855763.309999999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453.8</v>
      </c>
      <c r="X18" s="17">
        <v>19855763.309999999</v>
      </c>
      <c r="Y18" s="17">
        <v>0</v>
      </c>
      <c r="Z18" s="18">
        <v>453.8</v>
      </c>
      <c r="AA18" s="18">
        <v>0</v>
      </c>
      <c r="AB18" s="18">
        <v>0</v>
      </c>
      <c r="AC18" s="18">
        <v>0</v>
      </c>
    </row>
    <row r="19" spans="1:29" ht="20.25">
      <c r="A19" s="21"/>
      <c r="B19" s="16" t="s">
        <v>39</v>
      </c>
      <c r="C19" s="17">
        <f t="shared" ref="C19:AC19" si="2">SUM(C20:C22)</f>
        <v>6183.2</v>
      </c>
      <c r="D19" s="17">
        <f t="shared" si="2"/>
        <v>413582315.79999995</v>
      </c>
      <c r="E19" s="17">
        <f t="shared" si="2"/>
        <v>2714.05</v>
      </c>
      <c r="F19" s="17">
        <f t="shared" si="2"/>
        <v>2559.9</v>
      </c>
      <c r="G19" s="17">
        <f t="shared" si="2"/>
        <v>66394735.630000003</v>
      </c>
      <c r="H19" s="18">
        <f t="shared" si="2"/>
        <v>104725846.72999999</v>
      </c>
      <c r="I19" s="18">
        <f t="shared" si="2"/>
        <v>0</v>
      </c>
      <c r="J19" s="17">
        <f t="shared" si="2"/>
        <v>0</v>
      </c>
      <c r="K19" s="18">
        <f t="shared" si="2"/>
        <v>0</v>
      </c>
      <c r="L19" s="17">
        <f t="shared" si="2"/>
        <v>154.15</v>
      </c>
      <c r="M19" s="17">
        <f t="shared" si="2"/>
        <v>0</v>
      </c>
      <c r="N19" s="19">
        <f t="shared" si="2"/>
        <v>3469.15</v>
      </c>
      <c r="O19" s="19">
        <f t="shared" si="2"/>
        <v>4103.3</v>
      </c>
      <c r="P19" s="19">
        <f t="shared" si="2"/>
        <v>242461733.44</v>
      </c>
      <c r="Q19" s="19">
        <f t="shared" si="2"/>
        <v>1541.5</v>
      </c>
      <c r="R19" s="17">
        <f t="shared" si="2"/>
        <v>97592134.089999989</v>
      </c>
      <c r="S19" s="17">
        <f t="shared" si="2"/>
        <v>0</v>
      </c>
      <c r="T19" s="17">
        <f t="shared" si="2"/>
        <v>0</v>
      </c>
      <c r="U19" s="17">
        <f t="shared" si="2"/>
        <v>0</v>
      </c>
      <c r="V19" s="19">
        <f t="shared" si="2"/>
        <v>0</v>
      </c>
      <c r="W19" s="19">
        <f t="shared" si="2"/>
        <v>2561.7999999999997</v>
      </c>
      <c r="X19" s="19">
        <f t="shared" si="2"/>
        <v>144869599.34999999</v>
      </c>
      <c r="Y19" s="19">
        <f t="shared" si="2"/>
        <v>0</v>
      </c>
      <c r="Z19" s="18">
        <f t="shared" si="2"/>
        <v>3415.7700000000004</v>
      </c>
      <c r="AA19" s="18">
        <f t="shared" si="2"/>
        <v>0</v>
      </c>
      <c r="AB19" s="20">
        <f t="shared" si="2"/>
        <v>0</v>
      </c>
      <c r="AC19" s="20">
        <f t="shared" si="2"/>
        <v>0</v>
      </c>
    </row>
    <row r="20" spans="1:29" ht="40.5">
      <c r="A20" s="12">
        <v>1</v>
      </c>
      <c r="B20" s="16" t="s">
        <v>40</v>
      </c>
      <c r="C20" s="17">
        <v>1735.45</v>
      </c>
      <c r="D20" s="17">
        <f>G20+H20+I20+K20+M20+P20</f>
        <v>126521739.09999999</v>
      </c>
      <c r="E20" s="17">
        <f>F20+J20+L20</f>
        <v>566.15</v>
      </c>
      <c r="F20" s="17">
        <v>526.5</v>
      </c>
      <c r="G20" s="17">
        <v>4939000</v>
      </c>
      <c r="H20" s="18">
        <v>38215572.5</v>
      </c>
      <c r="I20" s="18">
        <v>0</v>
      </c>
      <c r="J20" s="17">
        <v>0</v>
      </c>
      <c r="K20" s="18">
        <v>0</v>
      </c>
      <c r="L20" s="17">
        <v>39.65</v>
      </c>
      <c r="M20" s="17">
        <v>0</v>
      </c>
      <c r="N20" s="17">
        <f>C20-E20</f>
        <v>1169.3000000000002</v>
      </c>
      <c r="O20" s="17">
        <f>Q20+S20+U20+W20</f>
        <v>1403.6</v>
      </c>
      <c r="P20" s="17">
        <f>R20+T20+V20+X20+Y20</f>
        <v>83367166.599999994</v>
      </c>
      <c r="Q20" s="17">
        <v>1403.6</v>
      </c>
      <c r="R20" s="17">
        <v>83367166.599999994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8">
        <v>1169.3</v>
      </c>
      <c r="AA20" s="18">
        <v>0</v>
      </c>
      <c r="AB20" s="18">
        <v>0</v>
      </c>
      <c r="AC20" s="18">
        <v>0</v>
      </c>
    </row>
    <row r="21" spans="1:29" ht="20.25">
      <c r="A21" s="12">
        <v>2</v>
      </c>
      <c r="B21" s="16" t="s">
        <v>41</v>
      </c>
      <c r="C21" s="17">
        <v>4201.45</v>
      </c>
      <c r="D21" s="17">
        <f>G21+H21+I21+K21+M21+P21</f>
        <v>271714110.69999999</v>
      </c>
      <c r="E21" s="17">
        <f>F21+J21+L21</f>
        <v>2147.9</v>
      </c>
      <c r="F21" s="17">
        <v>2033.4</v>
      </c>
      <c r="G21" s="17">
        <v>61455735.630000003</v>
      </c>
      <c r="H21" s="18">
        <v>66510274.229999997</v>
      </c>
      <c r="I21" s="18">
        <v>0</v>
      </c>
      <c r="J21" s="17">
        <v>0</v>
      </c>
      <c r="K21" s="18">
        <v>0</v>
      </c>
      <c r="L21" s="17">
        <v>114.5</v>
      </c>
      <c r="M21" s="17">
        <v>0</v>
      </c>
      <c r="N21" s="17">
        <f>C21-E21</f>
        <v>2053.5499999999997</v>
      </c>
      <c r="O21" s="17">
        <f>Q21+S21+U21+W21</f>
        <v>2351</v>
      </c>
      <c r="P21" s="17">
        <f>R21+T21+V21+X21+Y21</f>
        <v>143748100.84</v>
      </c>
      <c r="Q21" s="17">
        <v>137.9</v>
      </c>
      <c r="R21" s="17">
        <v>14224967.49</v>
      </c>
      <c r="S21" s="17">
        <v>0</v>
      </c>
      <c r="T21" s="17">
        <v>0</v>
      </c>
      <c r="U21" s="17">
        <v>0</v>
      </c>
      <c r="V21" s="17">
        <v>0</v>
      </c>
      <c r="W21" s="17">
        <v>2213.1</v>
      </c>
      <c r="X21" s="17">
        <v>129523133.34999999</v>
      </c>
      <c r="Y21" s="17">
        <v>0</v>
      </c>
      <c r="Z21" s="18">
        <v>2000.17</v>
      </c>
      <c r="AA21" s="18">
        <v>0</v>
      </c>
      <c r="AB21" s="18">
        <v>0</v>
      </c>
      <c r="AC21" s="18">
        <v>0</v>
      </c>
    </row>
    <row r="22" spans="1:29" ht="40.5">
      <c r="A22" s="12">
        <v>3</v>
      </c>
      <c r="B22" s="16" t="s">
        <v>42</v>
      </c>
      <c r="C22" s="17">
        <v>246.3</v>
      </c>
      <c r="D22" s="17">
        <f>G22+H22+I22+K22+M22+P22</f>
        <v>15346466</v>
      </c>
      <c r="E22" s="17">
        <f>F22+J22+L22</f>
        <v>0</v>
      </c>
      <c r="F22" s="17">
        <v>0</v>
      </c>
      <c r="G22" s="17">
        <v>0</v>
      </c>
      <c r="H22" s="18">
        <v>0</v>
      </c>
      <c r="I22" s="18">
        <v>0</v>
      </c>
      <c r="J22" s="17">
        <v>0</v>
      </c>
      <c r="K22" s="18">
        <v>0</v>
      </c>
      <c r="L22" s="17">
        <v>0</v>
      </c>
      <c r="M22" s="17">
        <v>0</v>
      </c>
      <c r="N22" s="17">
        <f>C22-E22</f>
        <v>246.3</v>
      </c>
      <c r="O22" s="17">
        <f>Q22+S22+U22+W22</f>
        <v>348.7</v>
      </c>
      <c r="P22" s="17">
        <f>R22+T22+V22+X22+Y22</f>
        <v>15346466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348.7</v>
      </c>
      <c r="X22" s="17">
        <v>15346466</v>
      </c>
      <c r="Y22" s="17">
        <v>0</v>
      </c>
      <c r="Z22" s="18">
        <v>246.3</v>
      </c>
      <c r="AA22" s="18">
        <v>0</v>
      </c>
      <c r="AB22" s="18">
        <v>0</v>
      </c>
      <c r="AC22" s="18">
        <v>0</v>
      </c>
    </row>
    <row r="23" spans="1:29" ht="20.25">
      <c r="A23" s="21"/>
      <c r="B23" s="16" t="s">
        <v>43</v>
      </c>
      <c r="C23" s="17">
        <f t="shared" ref="C23:AC23" si="3">SUM(C24:C28)</f>
        <v>9117.5</v>
      </c>
      <c r="D23" s="17">
        <f t="shared" si="3"/>
        <v>758873936.04999995</v>
      </c>
      <c r="E23" s="17">
        <f t="shared" si="3"/>
        <v>3505.4</v>
      </c>
      <c r="F23" s="17">
        <f t="shared" si="3"/>
        <v>3238.4</v>
      </c>
      <c r="G23" s="17">
        <f t="shared" si="3"/>
        <v>94531775.460000008</v>
      </c>
      <c r="H23" s="18">
        <f t="shared" si="3"/>
        <v>122745810.23999999</v>
      </c>
      <c r="I23" s="18">
        <f t="shared" si="3"/>
        <v>0</v>
      </c>
      <c r="J23" s="17">
        <f t="shared" si="3"/>
        <v>0</v>
      </c>
      <c r="K23" s="18">
        <f t="shared" si="3"/>
        <v>0</v>
      </c>
      <c r="L23" s="17">
        <f t="shared" si="3"/>
        <v>267</v>
      </c>
      <c r="M23" s="17">
        <f t="shared" si="3"/>
        <v>0</v>
      </c>
      <c r="N23" s="19">
        <f t="shared" si="3"/>
        <v>5612.1</v>
      </c>
      <c r="O23" s="19">
        <f t="shared" si="3"/>
        <v>6267.1</v>
      </c>
      <c r="P23" s="19">
        <f t="shared" si="3"/>
        <v>541596350.35000002</v>
      </c>
      <c r="Q23" s="19">
        <f t="shared" si="3"/>
        <v>3065</v>
      </c>
      <c r="R23" s="17">
        <f t="shared" si="3"/>
        <v>280621947.38999999</v>
      </c>
      <c r="S23" s="17">
        <f t="shared" si="3"/>
        <v>0</v>
      </c>
      <c r="T23" s="17">
        <f t="shared" si="3"/>
        <v>0</v>
      </c>
      <c r="U23" s="17">
        <f t="shared" si="3"/>
        <v>0</v>
      </c>
      <c r="V23" s="19">
        <f t="shared" si="3"/>
        <v>0</v>
      </c>
      <c r="W23" s="19">
        <f t="shared" si="3"/>
        <v>3202.1</v>
      </c>
      <c r="X23" s="19">
        <f t="shared" si="3"/>
        <v>260974402.96000001</v>
      </c>
      <c r="Y23" s="19">
        <f t="shared" si="3"/>
        <v>0</v>
      </c>
      <c r="Z23" s="18">
        <f t="shared" si="3"/>
        <v>4056.7</v>
      </c>
      <c r="AA23" s="18">
        <f t="shared" si="3"/>
        <v>0</v>
      </c>
      <c r="AB23" s="20">
        <f t="shared" si="3"/>
        <v>0</v>
      </c>
      <c r="AC23" s="20">
        <f t="shared" si="3"/>
        <v>1494.3</v>
      </c>
    </row>
    <row r="24" spans="1:29" ht="40.5">
      <c r="A24" s="12">
        <v>1</v>
      </c>
      <c r="B24" s="16" t="s">
        <v>44</v>
      </c>
      <c r="C24" s="17">
        <v>1084.8</v>
      </c>
      <c r="D24" s="17">
        <f>G24+H24+I24+K24+M24+P24</f>
        <v>58732543.590000004</v>
      </c>
      <c r="E24" s="17">
        <f>F24+J24+L24</f>
        <v>1084.8</v>
      </c>
      <c r="F24" s="17">
        <v>1084.8</v>
      </c>
      <c r="G24" s="17">
        <v>34407915</v>
      </c>
      <c r="H24" s="18">
        <v>24324628.59</v>
      </c>
      <c r="I24" s="18">
        <v>0</v>
      </c>
      <c r="J24" s="17">
        <v>0</v>
      </c>
      <c r="K24" s="18">
        <v>0</v>
      </c>
      <c r="L24" s="17">
        <v>0</v>
      </c>
      <c r="M24" s="17">
        <v>0</v>
      </c>
      <c r="N24" s="17">
        <f>C24-E24</f>
        <v>0</v>
      </c>
      <c r="O24" s="17">
        <f>Q24+S24+U24+W24</f>
        <v>0</v>
      </c>
      <c r="P24" s="17">
        <f>R24+T24+V24+X24+Y24</f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8">
        <v>0</v>
      </c>
      <c r="AA24" s="18">
        <v>0</v>
      </c>
      <c r="AB24" s="18">
        <v>0</v>
      </c>
      <c r="AC24" s="18">
        <v>0</v>
      </c>
    </row>
    <row r="25" spans="1:29" ht="40.5">
      <c r="A25" s="12">
        <v>2</v>
      </c>
      <c r="B25" s="16" t="s">
        <v>40</v>
      </c>
      <c r="C25" s="17">
        <v>467.2</v>
      </c>
      <c r="D25" s="17">
        <f>G25+H25+I25+K25+M25+P25</f>
        <v>32163492.32</v>
      </c>
      <c r="E25" s="17">
        <f>F25+J25+L25</f>
        <v>467.2</v>
      </c>
      <c r="F25" s="17">
        <v>467.2</v>
      </c>
      <c r="G25" s="17">
        <v>7533328</v>
      </c>
      <c r="H25" s="18">
        <v>24630164.32</v>
      </c>
      <c r="I25" s="18">
        <v>0</v>
      </c>
      <c r="J25" s="17">
        <v>0</v>
      </c>
      <c r="K25" s="18">
        <v>0</v>
      </c>
      <c r="L25" s="17">
        <v>0</v>
      </c>
      <c r="M25" s="17">
        <v>0</v>
      </c>
      <c r="N25" s="17">
        <f>C25-E25</f>
        <v>0</v>
      </c>
      <c r="O25" s="17">
        <f>Q25+S25+U25+W25</f>
        <v>0</v>
      </c>
      <c r="P25" s="17">
        <f>R25+T25+V25+X25+Y25</f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8">
        <v>0</v>
      </c>
      <c r="AA25" s="18">
        <v>0</v>
      </c>
      <c r="AB25" s="18">
        <v>0</v>
      </c>
      <c r="AC25" s="18">
        <v>0</v>
      </c>
    </row>
    <row r="26" spans="1:29" ht="20.25">
      <c r="A26" s="12">
        <v>3</v>
      </c>
      <c r="B26" s="16" t="s">
        <v>41</v>
      </c>
      <c r="C26" s="17">
        <v>7040.1</v>
      </c>
      <c r="D26" s="17">
        <f>G26+H26+I26+K26+M26+P26</f>
        <v>626124204.63999999</v>
      </c>
      <c r="E26" s="17">
        <f>F26+J26+L26</f>
        <v>1428</v>
      </c>
      <c r="F26" s="17">
        <v>1161</v>
      </c>
      <c r="G26" s="17">
        <v>45271532.460000001</v>
      </c>
      <c r="H26" s="18">
        <v>39256321.829999998</v>
      </c>
      <c r="I26" s="18">
        <v>0</v>
      </c>
      <c r="J26" s="17">
        <v>0</v>
      </c>
      <c r="K26" s="18">
        <v>0</v>
      </c>
      <c r="L26" s="17">
        <v>267</v>
      </c>
      <c r="M26" s="17">
        <v>0</v>
      </c>
      <c r="N26" s="17">
        <f>C26-E26</f>
        <v>5612.1</v>
      </c>
      <c r="O26" s="17">
        <f>Q26+S26+U26+W26</f>
        <v>6267.1</v>
      </c>
      <c r="P26" s="17">
        <f>R26+T26+V26+X26+Y26</f>
        <v>541596350.35000002</v>
      </c>
      <c r="Q26" s="17">
        <v>3065</v>
      </c>
      <c r="R26" s="17">
        <v>280621947.38999999</v>
      </c>
      <c r="S26" s="17">
        <v>0</v>
      </c>
      <c r="T26" s="17">
        <v>0</v>
      </c>
      <c r="U26" s="17">
        <v>0</v>
      </c>
      <c r="V26" s="17">
        <v>0</v>
      </c>
      <c r="W26" s="17">
        <v>3202.1</v>
      </c>
      <c r="X26" s="17">
        <v>260974402.96000001</v>
      </c>
      <c r="Y26" s="17">
        <v>0</v>
      </c>
      <c r="Z26" s="18">
        <v>4056.7</v>
      </c>
      <c r="AA26" s="18">
        <v>0</v>
      </c>
      <c r="AB26" s="18">
        <v>0</v>
      </c>
      <c r="AC26" s="18">
        <v>1494.3</v>
      </c>
    </row>
    <row r="27" spans="1:29" ht="40.5">
      <c r="A27" s="12">
        <v>4</v>
      </c>
      <c r="B27" s="16" t="s">
        <v>42</v>
      </c>
      <c r="C27" s="17">
        <v>75.3</v>
      </c>
      <c r="D27" s="17">
        <f>G27+H27+I27+K27+M27+P27</f>
        <v>6171964.5</v>
      </c>
      <c r="E27" s="17">
        <f>F27+J27+L27</f>
        <v>75.3</v>
      </c>
      <c r="F27" s="17">
        <v>75.3</v>
      </c>
      <c r="G27" s="17">
        <v>3247000</v>
      </c>
      <c r="H27" s="18">
        <v>2924964.5</v>
      </c>
      <c r="I27" s="18">
        <v>0</v>
      </c>
      <c r="J27" s="17">
        <v>0</v>
      </c>
      <c r="K27" s="18">
        <v>0</v>
      </c>
      <c r="L27" s="17">
        <v>0</v>
      </c>
      <c r="M27" s="17">
        <v>0</v>
      </c>
      <c r="N27" s="17">
        <f>C27-E27</f>
        <v>0</v>
      </c>
      <c r="O27" s="17">
        <f>Q27+S27+U27+W27</f>
        <v>0</v>
      </c>
      <c r="P27" s="17">
        <f>R27+T27+V27+X27+Y27</f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8">
        <v>0</v>
      </c>
      <c r="AA27" s="18">
        <v>0</v>
      </c>
      <c r="AB27" s="18">
        <v>0</v>
      </c>
      <c r="AC27" s="18">
        <v>0</v>
      </c>
    </row>
    <row r="28" spans="1:29" ht="40.5">
      <c r="A28" s="12">
        <v>5</v>
      </c>
      <c r="B28" s="16" t="s">
        <v>38</v>
      </c>
      <c r="C28" s="17">
        <v>450.1</v>
      </c>
      <c r="D28" s="17">
        <f>G28+H28+I28+K28+M28+P28</f>
        <v>35681731</v>
      </c>
      <c r="E28" s="17">
        <f>F28+J28+L28</f>
        <v>450.1</v>
      </c>
      <c r="F28" s="17">
        <v>450.1</v>
      </c>
      <c r="G28" s="17">
        <v>4072000</v>
      </c>
      <c r="H28" s="18">
        <v>31609731</v>
      </c>
      <c r="I28" s="18">
        <v>0</v>
      </c>
      <c r="J28" s="17">
        <v>0</v>
      </c>
      <c r="K28" s="18">
        <v>0</v>
      </c>
      <c r="L28" s="17">
        <v>0</v>
      </c>
      <c r="M28" s="17">
        <v>0</v>
      </c>
      <c r="N28" s="17">
        <f>C28-E28</f>
        <v>0</v>
      </c>
      <c r="O28" s="17">
        <f>Q28+S28+U28+W28</f>
        <v>0</v>
      </c>
      <c r="P28" s="17">
        <f>R28+T28+V28+X28+Y28</f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8">
        <v>0</v>
      </c>
      <c r="AA28" s="18">
        <v>0</v>
      </c>
      <c r="AB28" s="18">
        <v>0</v>
      </c>
      <c r="AC28" s="18">
        <v>0</v>
      </c>
    </row>
    <row r="29" spans="1:29" ht="20.25">
      <c r="A29" s="21"/>
      <c r="B29" s="16" t="s">
        <v>45</v>
      </c>
      <c r="C29" s="17">
        <f t="shared" ref="C29:AC29" si="4">SUM(C30:C37)</f>
        <v>17009.850000000002</v>
      </c>
      <c r="D29" s="17">
        <f t="shared" si="4"/>
        <v>1497799148.5599999</v>
      </c>
      <c r="E29" s="17">
        <f t="shared" si="4"/>
        <v>8033.35</v>
      </c>
      <c r="F29" s="17">
        <f t="shared" si="4"/>
        <v>6382.56</v>
      </c>
      <c r="G29" s="17">
        <f t="shared" si="4"/>
        <v>443227835.55000001</v>
      </c>
      <c r="H29" s="18">
        <f t="shared" si="4"/>
        <v>183700316.35000002</v>
      </c>
      <c r="I29" s="18">
        <f t="shared" si="4"/>
        <v>0</v>
      </c>
      <c r="J29" s="17">
        <f t="shared" si="4"/>
        <v>0</v>
      </c>
      <c r="K29" s="18">
        <f t="shared" si="4"/>
        <v>0</v>
      </c>
      <c r="L29" s="17">
        <f t="shared" si="4"/>
        <v>1650.79</v>
      </c>
      <c r="M29" s="17">
        <f t="shared" si="4"/>
        <v>0</v>
      </c>
      <c r="N29" s="19">
        <f t="shared" si="4"/>
        <v>8976.5</v>
      </c>
      <c r="O29" s="19">
        <f t="shared" si="4"/>
        <v>9876</v>
      </c>
      <c r="P29" s="19">
        <f t="shared" si="4"/>
        <v>870870996.65999997</v>
      </c>
      <c r="Q29" s="19">
        <f t="shared" si="4"/>
        <v>7343.5</v>
      </c>
      <c r="R29" s="17">
        <f t="shared" si="4"/>
        <v>688625761.51999998</v>
      </c>
      <c r="S29" s="17">
        <f t="shared" si="4"/>
        <v>0</v>
      </c>
      <c r="T29" s="17">
        <f t="shared" si="4"/>
        <v>0</v>
      </c>
      <c r="U29" s="17">
        <f t="shared" si="4"/>
        <v>0</v>
      </c>
      <c r="V29" s="19">
        <f t="shared" si="4"/>
        <v>0</v>
      </c>
      <c r="W29" s="19">
        <f t="shared" si="4"/>
        <v>2532.5</v>
      </c>
      <c r="X29" s="19">
        <f t="shared" si="4"/>
        <v>182245235.13999999</v>
      </c>
      <c r="Y29" s="19">
        <f t="shared" si="4"/>
        <v>0</v>
      </c>
      <c r="Z29" s="18">
        <f t="shared" si="4"/>
        <v>4585.9900000000007</v>
      </c>
      <c r="AA29" s="18">
        <f t="shared" si="4"/>
        <v>0</v>
      </c>
      <c r="AB29" s="20">
        <f t="shared" si="4"/>
        <v>0</v>
      </c>
      <c r="AC29" s="20">
        <f t="shared" si="4"/>
        <v>6041.3</v>
      </c>
    </row>
    <row r="30" spans="1:29" ht="20.25">
      <c r="A30" s="12">
        <v>1</v>
      </c>
      <c r="B30" s="16" t="s">
        <v>46</v>
      </c>
      <c r="C30" s="17">
        <v>559.36</v>
      </c>
      <c r="D30" s="17">
        <f t="shared" ref="D30:D37" si="5">G30+H30+I30+K30+M30+P30</f>
        <v>35606913.899999999</v>
      </c>
      <c r="E30" s="17">
        <f t="shared" ref="E30:E37" si="6">F30+J30+L30</f>
        <v>525.96</v>
      </c>
      <c r="F30" s="17">
        <v>525.96</v>
      </c>
      <c r="G30" s="17">
        <v>12030792.26</v>
      </c>
      <c r="H30" s="18">
        <v>21572121.640000001</v>
      </c>
      <c r="I30" s="18">
        <v>0</v>
      </c>
      <c r="J30" s="17">
        <v>0</v>
      </c>
      <c r="K30" s="18">
        <v>0</v>
      </c>
      <c r="L30" s="17">
        <v>0</v>
      </c>
      <c r="M30" s="17">
        <v>0</v>
      </c>
      <c r="N30" s="17">
        <f t="shared" ref="N30:N37" si="7">C30-E30</f>
        <v>33.399999999999977</v>
      </c>
      <c r="O30" s="17">
        <f t="shared" ref="O30:O37" si="8">Q30+S30+U30+W30</f>
        <v>64.3</v>
      </c>
      <c r="P30" s="17">
        <f t="shared" ref="P30:P37" si="9">R30+T30+V30+X30+Y30</f>
        <v>2004000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64.3</v>
      </c>
      <c r="X30" s="17">
        <v>2004000</v>
      </c>
      <c r="Y30" s="17">
        <v>0</v>
      </c>
      <c r="Z30" s="18">
        <v>33.4</v>
      </c>
      <c r="AA30" s="18">
        <v>0</v>
      </c>
      <c r="AB30" s="18">
        <v>0</v>
      </c>
      <c r="AC30" s="18">
        <v>0</v>
      </c>
    </row>
    <row r="31" spans="1:29" ht="20.25">
      <c r="A31" s="12">
        <v>2</v>
      </c>
      <c r="B31" s="16" t="s">
        <v>41</v>
      </c>
      <c r="C31" s="17">
        <v>13634.49</v>
      </c>
      <c r="D31" s="17">
        <f t="shared" si="5"/>
        <v>1243792801.47</v>
      </c>
      <c r="E31" s="17">
        <f t="shared" si="6"/>
        <v>6671.59</v>
      </c>
      <c r="F31" s="17">
        <v>5020.8</v>
      </c>
      <c r="G31" s="17">
        <v>401897774.29000002</v>
      </c>
      <c r="H31" s="18">
        <v>121793180.41</v>
      </c>
      <c r="I31" s="18">
        <v>0</v>
      </c>
      <c r="J31" s="17">
        <v>0</v>
      </c>
      <c r="K31" s="18">
        <v>0</v>
      </c>
      <c r="L31" s="17">
        <v>1650.79</v>
      </c>
      <c r="M31" s="17">
        <v>0</v>
      </c>
      <c r="N31" s="17">
        <f t="shared" si="7"/>
        <v>6962.9</v>
      </c>
      <c r="O31" s="17">
        <f t="shared" si="8"/>
        <v>7725.7</v>
      </c>
      <c r="P31" s="17">
        <f t="shared" si="9"/>
        <v>720101846.76999998</v>
      </c>
      <c r="Q31" s="17">
        <v>7343.5</v>
      </c>
      <c r="R31" s="17">
        <v>688625761.51999998</v>
      </c>
      <c r="S31" s="17">
        <v>0</v>
      </c>
      <c r="T31" s="17">
        <v>0</v>
      </c>
      <c r="U31" s="17">
        <v>0</v>
      </c>
      <c r="V31" s="17">
        <v>0</v>
      </c>
      <c r="W31" s="17">
        <v>382.2</v>
      </c>
      <c r="X31" s="17">
        <v>31476085.25</v>
      </c>
      <c r="Y31" s="17">
        <v>0</v>
      </c>
      <c r="Z31" s="18">
        <v>3267.19</v>
      </c>
      <c r="AA31" s="18">
        <v>0</v>
      </c>
      <c r="AB31" s="18">
        <v>0</v>
      </c>
      <c r="AC31" s="18">
        <v>5346.5</v>
      </c>
    </row>
    <row r="32" spans="1:29" ht="40.5">
      <c r="A32" s="12">
        <v>3</v>
      </c>
      <c r="B32" s="16" t="s">
        <v>47</v>
      </c>
      <c r="C32" s="17">
        <v>733.7</v>
      </c>
      <c r="D32" s="17">
        <f t="shared" si="5"/>
        <v>55893071.100000001</v>
      </c>
      <c r="E32" s="17">
        <f t="shared" si="6"/>
        <v>205.2</v>
      </c>
      <c r="F32" s="17">
        <v>205.2</v>
      </c>
      <c r="G32" s="17">
        <v>11339250</v>
      </c>
      <c r="H32" s="18">
        <v>11749721.1</v>
      </c>
      <c r="I32" s="18">
        <v>0</v>
      </c>
      <c r="J32" s="17">
        <v>0</v>
      </c>
      <c r="K32" s="18">
        <v>0</v>
      </c>
      <c r="L32" s="17">
        <v>0</v>
      </c>
      <c r="M32" s="17">
        <v>0</v>
      </c>
      <c r="N32" s="17">
        <f t="shared" si="7"/>
        <v>528.5</v>
      </c>
      <c r="O32" s="17">
        <f t="shared" si="8"/>
        <v>587.6</v>
      </c>
      <c r="P32" s="17">
        <f t="shared" si="9"/>
        <v>32804100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587.6</v>
      </c>
      <c r="X32" s="17">
        <v>32804100</v>
      </c>
      <c r="Y32" s="17">
        <v>0</v>
      </c>
      <c r="Z32" s="18">
        <v>198.5</v>
      </c>
      <c r="AA32" s="18">
        <v>0</v>
      </c>
      <c r="AB32" s="18">
        <v>0</v>
      </c>
      <c r="AC32" s="18">
        <v>330</v>
      </c>
    </row>
    <row r="33" spans="1:29" ht="40.5">
      <c r="A33" s="12">
        <v>4</v>
      </c>
      <c r="B33" s="16" t="s">
        <v>48</v>
      </c>
      <c r="C33" s="17">
        <v>687.6</v>
      </c>
      <c r="D33" s="17">
        <f t="shared" si="5"/>
        <v>29397237</v>
      </c>
      <c r="E33" s="17">
        <f t="shared" si="6"/>
        <v>94.6</v>
      </c>
      <c r="F33" s="17">
        <v>94.6</v>
      </c>
      <c r="G33" s="17">
        <v>3188112</v>
      </c>
      <c r="H33" s="18">
        <v>0</v>
      </c>
      <c r="I33" s="18">
        <v>0</v>
      </c>
      <c r="J33" s="17">
        <v>0</v>
      </c>
      <c r="K33" s="18">
        <v>0</v>
      </c>
      <c r="L33" s="17">
        <v>0</v>
      </c>
      <c r="M33" s="17">
        <v>0</v>
      </c>
      <c r="N33" s="17">
        <f t="shared" si="7"/>
        <v>593</v>
      </c>
      <c r="O33" s="17">
        <f t="shared" si="8"/>
        <v>679.1</v>
      </c>
      <c r="P33" s="17">
        <f t="shared" si="9"/>
        <v>26209125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679.1</v>
      </c>
      <c r="X33" s="17">
        <v>26209125</v>
      </c>
      <c r="Y33" s="17">
        <v>0</v>
      </c>
      <c r="Z33" s="18">
        <v>593</v>
      </c>
      <c r="AA33" s="18">
        <v>0</v>
      </c>
      <c r="AB33" s="18">
        <v>0</v>
      </c>
      <c r="AC33" s="18">
        <v>0</v>
      </c>
    </row>
    <row r="34" spans="1:29" ht="40.5">
      <c r="A34" s="12">
        <v>5</v>
      </c>
      <c r="B34" s="16" t="s">
        <v>49</v>
      </c>
      <c r="C34" s="17">
        <v>309.8</v>
      </c>
      <c r="D34" s="17">
        <f t="shared" si="5"/>
        <v>18728475.100000001</v>
      </c>
      <c r="E34" s="17">
        <f t="shared" si="6"/>
        <v>309.8</v>
      </c>
      <c r="F34" s="17">
        <v>309.8</v>
      </c>
      <c r="G34" s="17">
        <v>8398794</v>
      </c>
      <c r="H34" s="18">
        <v>10329681.1</v>
      </c>
      <c r="I34" s="18">
        <v>0</v>
      </c>
      <c r="J34" s="17">
        <v>0</v>
      </c>
      <c r="K34" s="18">
        <v>0</v>
      </c>
      <c r="L34" s="17">
        <v>0</v>
      </c>
      <c r="M34" s="17">
        <v>0</v>
      </c>
      <c r="N34" s="17">
        <f t="shared" si="7"/>
        <v>0</v>
      </c>
      <c r="O34" s="17">
        <f t="shared" si="8"/>
        <v>0</v>
      </c>
      <c r="P34" s="17">
        <f t="shared" si="9"/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8">
        <v>0</v>
      </c>
      <c r="AA34" s="18">
        <v>0</v>
      </c>
      <c r="AB34" s="18">
        <v>0</v>
      </c>
      <c r="AC34" s="18">
        <v>0</v>
      </c>
    </row>
    <row r="35" spans="1:29" ht="40.5">
      <c r="A35" s="12">
        <v>6</v>
      </c>
      <c r="B35" s="16" t="s">
        <v>42</v>
      </c>
      <c r="C35" s="17">
        <v>121.9</v>
      </c>
      <c r="D35" s="17">
        <f t="shared" si="5"/>
        <v>11951678.300000001</v>
      </c>
      <c r="E35" s="17">
        <f t="shared" si="6"/>
        <v>121.9</v>
      </c>
      <c r="F35" s="17">
        <v>121.9</v>
      </c>
      <c r="G35" s="17">
        <v>5017113</v>
      </c>
      <c r="H35" s="18">
        <v>6934565.2999999998</v>
      </c>
      <c r="I35" s="18">
        <v>0</v>
      </c>
      <c r="J35" s="17">
        <v>0</v>
      </c>
      <c r="K35" s="18">
        <v>0</v>
      </c>
      <c r="L35" s="17">
        <v>0</v>
      </c>
      <c r="M35" s="17">
        <v>0</v>
      </c>
      <c r="N35" s="17">
        <f t="shared" si="7"/>
        <v>0</v>
      </c>
      <c r="O35" s="17">
        <f t="shared" si="8"/>
        <v>0</v>
      </c>
      <c r="P35" s="17">
        <f t="shared" si="9"/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8">
        <v>0</v>
      </c>
      <c r="AA35" s="18">
        <v>0</v>
      </c>
      <c r="AB35" s="18">
        <v>0</v>
      </c>
      <c r="AC35" s="18">
        <v>0</v>
      </c>
    </row>
    <row r="36" spans="1:29" ht="40.5">
      <c r="A36" s="12">
        <v>7</v>
      </c>
      <c r="B36" s="16" t="s">
        <v>50</v>
      </c>
      <c r="C36" s="17">
        <v>49.6</v>
      </c>
      <c r="D36" s="17">
        <f t="shared" si="5"/>
        <v>4477850.72</v>
      </c>
      <c r="E36" s="17">
        <f t="shared" si="6"/>
        <v>0</v>
      </c>
      <c r="F36" s="17">
        <v>0</v>
      </c>
      <c r="G36" s="17">
        <v>0</v>
      </c>
      <c r="H36" s="18">
        <v>0</v>
      </c>
      <c r="I36" s="18">
        <v>0</v>
      </c>
      <c r="J36" s="17">
        <v>0</v>
      </c>
      <c r="K36" s="18">
        <v>0</v>
      </c>
      <c r="L36" s="17">
        <v>0</v>
      </c>
      <c r="M36" s="17">
        <v>0</v>
      </c>
      <c r="N36" s="17">
        <f t="shared" si="7"/>
        <v>49.6</v>
      </c>
      <c r="O36" s="17">
        <f t="shared" si="8"/>
        <v>50.8</v>
      </c>
      <c r="P36" s="17">
        <f t="shared" si="9"/>
        <v>4477850.72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50.8</v>
      </c>
      <c r="X36" s="17">
        <v>4477850.72</v>
      </c>
      <c r="Y36" s="17">
        <v>0</v>
      </c>
      <c r="Z36" s="18">
        <v>49.6</v>
      </c>
      <c r="AA36" s="18">
        <v>0</v>
      </c>
      <c r="AB36" s="18">
        <v>0</v>
      </c>
      <c r="AC36" s="18">
        <v>0</v>
      </c>
    </row>
    <row r="37" spans="1:29" ht="40.5">
      <c r="A37" s="12">
        <v>8</v>
      </c>
      <c r="B37" s="16" t="s">
        <v>38</v>
      </c>
      <c r="C37" s="17">
        <v>913.4</v>
      </c>
      <c r="D37" s="17">
        <f t="shared" si="5"/>
        <v>97951120.969999999</v>
      </c>
      <c r="E37" s="17">
        <f t="shared" si="6"/>
        <v>104.3</v>
      </c>
      <c r="F37" s="17">
        <v>104.3</v>
      </c>
      <c r="G37" s="17">
        <v>1356000</v>
      </c>
      <c r="H37" s="18">
        <v>11321046.800000001</v>
      </c>
      <c r="I37" s="18">
        <v>0</v>
      </c>
      <c r="J37" s="17">
        <v>0</v>
      </c>
      <c r="K37" s="18">
        <v>0</v>
      </c>
      <c r="L37" s="17">
        <v>0</v>
      </c>
      <c r="M37" s="17">
        <v>0</v>
      </c>
      <c r="N37" s="17">
        <f t="shared" si="7"/>
        <v>809.1</v>
      </c>
      <c r="O37" s="17">
        <f t="shared" si="8"/>
        <v>768.5</v>
      </c>
      <c r="P37" s="17">
        <f t="shared" si="9"/>
        <v>85274074.170000002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768.5</v>
      </c>
      <c r="X37" s="17">
        <v>85274074.170000002</v>
      </c>
      <c r="Y37" s="17">
        <v>0</v>
      </c>
      <c r="Z37" s="18">
        <v>444.3</v>
      </c>
      <c r="AA37" s="18">
        <v>0</v>
      </c>
      <c r="AB37" s="18">
        <v>0</v>
      </c>
      <c r="AC37" s="18">
        <v>364.8</v>
      </c>
    </row>
    <row r="38" spans="1:29" ht="20.25">
      <c r="A38" s="21"/>
      <c r="B38" s="16" t="s">
        <v>51</v>
      </c>
      <c r="C38" s="17">
        <f t="shared" ref="C38:AC38" si="10">SUM(C39:C64)</f>
        <v>60059.05999999999</v>
      </c>
      <c r="D38" s="17">
        <f t="shared" si="10"/>
        <v>7940167258.0100012</v>
      </c>
      <c r="E38" s="17">
        <f t="shared" si="10"/>
        <v>22400.59</v>
      </c>
      <c r="F38" s="17">
        <f t="shared" si="10"/>
        <v>22400.59</v>
      </c>
      <c r="G38" s="17">
        <f t="shared" si="10"/>
        <v>2990602307.1199999</v>
      </c>
      <c r="H38" s="18">
        <f t="shared" si="10"/>
        <v>678459321.53999996</v>
      </c>
      <c r="I38" s="18">
        <f t="shared" si="10"/>
        <v>0</v>
      </c>
      <c r="J38" s="17">
        <f t="shared" si="10"/>
        <v>0</v>
      </c>
      <c r="K38" s="18">
        <f t="shared" si="10"/>
        <v>0</v>
      </c>
      <c r="L38" s="17">
        <f t="shared" si="10"/>
        <v>0</v>
      </c>
      <c r="M38" s="17">
        <f t="shared" si="10"/>
        <v>0</v>
      </c>
      <c r="N38" s="19">
        <f t="shared" si="10"/>
        <v>37658.47</v>
      </c>
      <c r="O38" s="19">
        <f t="shared" si="10"/>
        <v>37488.47</v>
      </c>
      <c r="P38" s="19">
        <f t="shared" si="10"/>
        <v>4271105629.3500004</v>
      </c>
      <c r="Q38" s="19">
        <f t="shared" si="10"/>
        <v>26734.57</v>
      </c>
      <c r="R38" s="17">
        <f t="shared" si="10"/>
        <v>3068817891.9799995</v>
      </c>
      <c r="S38" s="17">
        <f t="shared" si="10"/>
        <v>0</v>
      </c>
      <c r="T38" s="17">
        <f t="shared" si="10"/>
        <v>0</v>
      </c>
      <c r="U38" s="17">
        <f t="shared" si="10"/>
        <v>0</v>
      </c>
      <c r="V38" s="19">
        <f t="shared" si="10"/>
        <v>0</v>
      </c>
      <c r="W38" s="19">
        <f t="shared" si="10"/>
        <v>10753.9</v>
      </c>
      <c r="X38" s="19">
        <f t="shared" si="10"/>
        <v>1202287737.3699999</v>
      </c>
      <c r="Y38" s="19">
        <f t="shared" si="10"/>
        <v>0</v>
      </c>
      <c r="Z38" s="18">
        <f t="shared" si="10"/>
        <v>19388.399999999998</v>
      </c>
      <c r="AA38" s="18">
        <f t="shared" si="10"/>
        <v>0</v>
      </c>
      <c r="AB38" s="20">
        <f t="shared" si="10"/>
        <v>0</v>
      </c>
      <c r="AC38" s="20">
        <f t="shared" si="10"/>
        <v>18100.07</v>
      </c>
    </row>
    <row r="39" spans="1:29" ht="40.5">
      <c r="A39" s="12">
        <v>1</v>
      </c>
      <c r="B39" s="16" t="s">
        <v>44</v>
      </c>
      <c r="C39" s="17">
        <v>3193.77</v>
      </c>
      <c r="D39" s="17">
        <f t="shared" ref="D39:D64" si="11">G39+H39+I39+K39+M39+P39</f>
        <v>365204854.02999997</v>
      </c>
      <c r="E39" s="17">
        <f t="shared" ref="E39:E64" si="12">F39+J39+L39</f>
        <v>0</v>
      </c>
      <c r="F39" s="17">
        <v>0</v>
      </c>
      <c r="G39" s="17">
        <v>0</v>
      </c>
      <c r="H39" s="18">
        <v>0</v>
      </c>
      <c r="I39" s="18">
        <v>0</v>
      </c>
      <c r="J39" s="17">
        <v>0</v>
      </c>
      <c r="K39" s="18">
        <v>0</v>
      </c>
      <c r="L39" s="17">
        <v>0</v>
      </c>
      <c r="M39" s="17">
        <v>0</v>
      </c>
      <c r="N39" s="17">
        <f t="shared" ref="N39:N64" si="13">C39-E39</f>
        <v>3193.77</v>
      </c>
      <c r="O39" s="17">
        <f t="shared" ref="O39:O64" si="14">Q39+S39+U39+W39</f>
        <v>3193.77</v>
      </c>
      <c r="P39" s="17">
        <f t="shared" ref="P39:P64" si="15">R39+T39+V39+X39+Y39</f>
        <v>365204854.02999997</v>
      </c>
      <c r="Q39" s="17">
        <v>3193.77</v>
      </c>
      <c r="R39" s="17">
        <v>365204854.02999997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8">
        <v>1272.3</v>
      </c>
      <c r="AA39" s="18">
        <v>0</v>
      </c>
      <c r="AB39" s="18">
        <v>0</v>
      </c>
      <c r="AC39" s="18">
        <v>1921.47</v>
      </c>
    </row>
    <row r="40" spans="1:29" ht="40.5">
      <c r="A40" s="12">
        <v>2</v>
      </c>
      <c r="B40" s="16" t="s">
        <v>52</v>
      </c>
      <c r="C40" s="17">
        <v>6513.1</v>
      </c>
      <c r="D40" s="17">
        <f t="shared" si="11"/>
        <v>731430357.29999995</v>
      </c>
      <c r="E40" s="17">
        <f t="shared" si="12"/>
        <v>0</v>
      </c>
      <c r="F40" s="17">
        <v>0</v>
      </c>
      <c r="G40" s="17">
        <v>0</v>
      </c>
      <c r="H40" s="18">
        <v>0</v>
      </c>
      <c r="I40" s="18">
        <v>0</v>
      </c>
      <c r="J40" s="17">
        <v>0</v>
      </c>
      <c r="K40" s="18">
        <v>0</v>
      </c>
      <c r="L40" s="17">
        <v>0</v>
      </c>
      <c r="M40" s="17">
        <v>0</v>
      </c>
      <c r="N40" s="17">
        <f t="shared" si="13"/>
        <v>6513.1</v>
      </c>
      <c r="O40" s="17">
        <f t="shared" si="14"/>
        <v>6513.1</v>
      </c>
      <c r="P40" s="17">
        <f t="shared" si="15"/>
        <v>731430357.29999995</v>
      </c>
      <c r="Q40" s="17">
        <v>6513.1</v>
      </c>
      <c r="R40" s="17">
        <v>731430357.29999995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8">
        <v>3603.3</v>
      </c>
      <c r="AA40" s="18">
        <v>0</v>
      </c>
      <c r="AB40" s="18">
        <v>0</v>
      </c>
      <c r="AC40" s="18">
        <v>2909.8</v>
      </c>
    </row>
    <row r="41" spans="1:29" ht="40.5">
      <c r="A41" s="12">
        <v>3</v>
      </c>
      <c r="B41" s="16" t="s">
        <v>40</v>
      </c>
      <c r="C41" s="17">
        <v>1161.95</v>
      </c>
      <c r="D41" s="17">
        <f t="shared" si="11"/>
        <v>164023185.55000001</v>
      </c>
      <c r="E41" s="17">
        <f t="shared" si="12"/>
        <v>1161.95</v>
      </c>
      <c r="F41" s="17">
        <v>1161.95</v>
      </c>
      <c r="G41" s="17">
        <v>164023185.55000001</v>
      </c>
      <c r="H41" s="18">
        <v>0</v>
      </c>
      <c r="I41" s="18">
        <v>0</v>
      </c>
      <c r="J41" s="17">
        <v>0</v>
      </c>
      <c r="K41" s="18">
        <v>0</v>
      </c>
      <c r="L41" s="17">
        <v>0</v>
      </c>
      <c r="M41" s="17">
        <v>0</v>
      </c>
      <c r="N41" s="17">
        <f t="shared" si="13"/>
        <v>0</v>
      </c>
      <c r="O41" s="17">
        <f t="shared" si="14"/>
        <v>0</v>
      </c>
      <c r="P41" s="17">
        <f t="shared" si="15"/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8">
        <v>0</v>
      </c>
      <c r="AA41" s="18">
        <v>0</v>
      </c>
      <c r="AB41" s="18">
        <v>0</v>
      </c>
      <c r="AC41" s="18">
        <v>0</v>
      </c>
    </row>
    <row r="42" spans="1:29" ht="20.25">
      <c r="A42" s="12">
        <v>4</v>
      </c>
      <c r="B42" s="16" t="s">
        <v>41</v>
      </c>
      <c r="C42" s="17">
        <v>20880.34</v>
      </c>
      <c r="D42" s="17">
        <f t="shared" si="11"/>
        <v>3454481208.6999998</v>
      </c>
      <c r="E42" s="17">
        <f t="shared" si="12"/>
        <v>20832.84</v>
      </c>
      <c r="F42" s="17">
        <v>20832.84</v>
      </c>
      <c r="G42" s="17">
        <v>2776021887.1599998</v>
      </c>
      <c r="H42" s="18">
        <v>678459321.53999996</v>
      </c>
      <c r="I42" s="18">
        <v>0</v>
      </c>
      <c r="J42" s="17">
        <v>0</v>
      </c>
      <c r="K42" s="18">
        <v>0</v>
      </c>
      <c r="L42" s="17">
        <v>0</v>
      </c>
      <c r="M42" s="17">
        <v>0</v>
      </c>
      <c r="N42" s="17">
        <f t="shared" si="13"/>
        <v>47.5</v>
      </c>
      <c r="O42" s="17">
        <f t="shared" si="14"/>
        <v>0</v>
      </c>
      <c r="P42" s="17">
        <f t="shared" si="15"/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8">
        <v>0</v>
      </c>
      <c r="AA42" s="18">
        <v>0</v>
      </c>
      <c r="AB42" s="18">
        <v>0</v>
      </c>
      <c r="AC42" s="18">
        <v>0</v>
      </c>
    </row>
    <row r="43" spans="1:29" ht="40.5">
      <c r="A43" s="12">
        <v>5</v>
      </c>
      <c r="B43" s="16" t="s">
        <v>53</v>
      </c>
      <c r="C43" s="17">
        <v>6552.1</v>
      </c>
      <c r="D43" s="17">
        <f t="shared" si="11"/>
        <v>730419644.54999995</v>
      </c>
      <c r="E43" s="17">
        <f t="shared" si="12"/>
        <v>0</v>
      </c>
      <c r="F43" s="17">
        <v>0</v>
      </c>
      <c r="G43" s="17">
        <v>0</v>
      </c>
      <c r="H43" s="18">
        <v>0</v>
      </c>
      <c r="I43" s="18">
        <v>0</v>
      </c>
      <c r="J43" s="17">
        <v>0</v>
      </c>
      <c r="K43" s="18">
        <v>0</v>
      </c>
      <c r="L43" s="17">
        <v>0</v>
      </c>
      <c r="M43" s="17">
        <v>0</v>
      </c>
      <c r="N43" s="17">
        <f t="shared" si="13"/>
        <v>6552.1</v>
      </c>
      <c r="O43" s="17">
        <f t="shared" si="14"/>
        <v>6552.1</v>
      </c>
      <c r="P43" s="17">
        <f t="shared" si="15"/>
        <v>730419644.54999995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6552.1</v>
      </c>
      <c r="X43" s="17">
        <v>730419644.54999995</v>
      </c>
      <c r="Y43" s="17">
        <v>0</v>
      </c>
      <c r="Z43" s="18">
        <v>3235.9</v>
      </c>
      <c r="AA43" s="18">
        <v>0</v>
      </c>
      <c r="AB43" s="18">
        <v>0</v>
      </c>
      <c r="AC43" s="18">
        <v>3316.2</v>
      </c>
    </row>
    <row r="44" spans="1:29" ht="40.5">
      <c r="A44" s="12">
        <v>6</v>
      </c>
      <c r="B44" s="16" t="s">
        <v>54</v>
      </c>
      <c r="C44" s="17">
        <v>3656.7</v>
      </c>
      <c r="D44" s="17">
        <f t="shared" si="11"/>
        <v>410652590.56</v>
      </c>
      <c r="E44" s="17">
        <f t="shared" si="12"/>
        <v>0</v>
      </c>
      <c r="F44" s="17">
        <v>0</v>
      </c>
      <c r="G44" s="17">
        <v>0</v>
      </c>
      <c r="H44" s="18">
        <v>0</v>
      </c>
      <c r="I44" s="18">
        <v>0</v>
      </c>
      <c r="J44" s="17">
        <v>0</v>
      </c>
      <c r="K44" s="18">
        <v>0</v>
      </c>
      <c r="L44" s="17">
        <v>0</v>
      </c>
      <c r="M44" s="17">
        <v>0</v>
      </c>
      <c r="N44" s="17">
        <f t="shared" si="13"/>
        <v>3656.7</v>
      </c>
      <c r="O44" s="17">
        <f t="shared" si="14"/>
        <v>3656.7</v>
      </c>
      <c r="P44" s="17">
        <f t="shared" si="15"/>
        <v>410652590.56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3656.7</v>
      </c>
      <c r="X44" s="17">
        <v>410652590.56</v>
      </c>
      <c r="Y44" s="17">
        <v>0</v>
      </c>
      <c r="Z44" s="18">
        <v>746</v>
      </c>
      <c r="AA44" s="18">
        <v>0</v>
      </c>
      <c r="AB44" s="18">
        <v>0</v>
      </c>
      <c r="AC44" s="18">
        <v>2910.7</v>
      </c>
    </row>
    <row r="45" spans="1:29" ht="40.5">
      <c r="A45" s="12">
        <v>7</v>
      </c>
      <c r="B45" s="16" t="s">
        <v>47</v>
      </c>
      <c r="C45" s="17">
        <v>667.6</v>
      </c>
      <c r="D45" s="17">
        <f t="shared" si="11"/>
        <v>61215502.259999998</v>
      </c>
      <c r="E45" s="17">
        <f t="shared" si="12"/>
        <v>0</v>
      </c>
      <c r="F45" s="17">
        <v>0</v>
      </c>
      <c r="G45" s="17">
        <v>0</v>
      </c>
      <c r="H45" s="18">
        <v>0</v>
      </c>
      <c r="I45" s="18">
        <v>0</v>
      </c>
      <c r="J45" s="17">
        <v>0</v>
      </c>
      <c r="K45" s="18">
        <v>0</v>
      </c>
      <c r="L45" s="17">
        <v>0</v>
      </c>
      <c r="M45" s="17">
        <v>0</v>
      </c>
      <c r="N45" s="17">
        <f t="shared" si="13"/>
        <v>667.6</v>
      </c>
      <c r="O45" s="17">
        <f t="shared" si="14"/>
        <v>545.1</v>
      </c>
      <c r="P45" s="17">
        <f t="shared" si="15"/>
        <v>61215502.259999998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545.1</v>
      </c>
      <c r="X45" s="17">
        <v>61215502.259999998</v>
      </c>
      <c r="Y45" s="17">
        <v>0</v>
      </c>
      <c r="Z45" s="18">
        <v>125.1</v>
      </c>
      <c r="AA45" s="18">
        <v>0</v>
      </c>
      <c r="AB45" s="18">
        <v>0</v>
      </c>
      <c r="AC45" s="18">
        <v>420</v>
      </c>
    </row>
    <row r="46" spans="1:29" ht="40.5">
      <c r="A46" s="12">
        <v>8</v>
      </c>
      <c r="B46" s="16" t="s">
        <v>55</v>
      </c>
      <c r="C46" s="17">
        <v>443.7</v>
      </c>
      <c r="D46" s="17">
        <f t="shared" si="11"/>
        <v>49828138.600000001</v>
      </c>
      <c r="E46" s="17">
        <f t="shared" si="12"/>
        <v>0</v>
      </c>
      <c r="F46" s="17">
        <v>0</v>
      </c>
      <c r="G46" s="17">
        <v>0</v>
      </c>
      <c r="H46" s="18">
        <v>0</v>
      </c>
      <c r="I46" s="18">
        <v>0</v>
      </c>
      <c r="J46" s="17">
        <v>0</v>
      </c>
      <c r="K46" s="18">
        <v>0</v>
      </c>
      <c r="L46" s="17">
        <v>0</v>
      </c>
      <c r="M46" s="17">
        <v>0</v>
      </c>
      <c r="N46" s="17">
        <f t="shared" si="13"/>
        <v>443.7</v>
      </c>
      <c r="O46" s="17">
        <f t="shared" si="14"/>
        <v>443.7</v>
      </c>
      <c r="P46" s="17">
        <f t="shared" si="15"/>
        <v>49828138.600000001</v>
      </c>
      <c r="Q46" s="17">
        <v>443.7</v>
      </c>
      <c r="R46" s="17">
        <v>49828138.600000001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8">
        <v>93</v>
      </c>
      <c r="AA46" s="18">
        <v>0</v>
      </c>
      <c r="AB46" s="18">
        <v>0</v>
      </c>
      <c r="AC46" s="18">
        <v>350.7</v>
      </c>
    </row>
    <row r="47" spans="1:29" ht="40.5">
      <c r="A47" s="12">
        <v>9</v>
      </c>
      <c r="B47" s="16" t="s">
        <v>56</v>
      </c>
      <c r="C47" s="17">
        <v>4509.8999999999996</v>
      </c>
      <c r="D47" s="17">
        <f t="shared" si="11"/>
        <v>506468159.31</v>
      </c>
      <c r="E47" s="17">
        <f t="shared" si="12"/>
        <v>0</v>
      </c>
      <c r="F47" s="17">
        <v>0</v>
      </c>
      <c r="G47" s="17">
        <v>0</v>
      </c>
      <c r="H47" s="18">
        <v>0</v>
      </c>
      <c r="I47" s="18">
        <v>0</v>
      </c>
      <c r="J47" s="17">
        <v>0</v>
      </c>
      <c r="K47" s="18">
        <v>0</v>
      </c>
      <c r="L47" s="17">
        <v>0</v>
      </c>
      <c r="M47" s="17">
        <v>0</v>
      </c>
      <c r="N47" s="17">
        <f t="shared" si="13"/>
        <v>4509.8999999999996</v>
      </c>
      <c r="O47" s="17">
        <f t="shared" si="14"/>
        <v>4509.8999999999996</v>
      </c>
      <c r="P47" s="17">
        <f t="shared" si="15"/>
        <v>506468159.31</v>
      </c>
      <c r="Q47" s="17">
        <v>4509.8999999999996</v>
      </c>
      <c r="R47" s="17">
        <v>506468159.31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8">
        <v>3784.1</v>
      </c>
      <c r="AA47" s="18">
        <v>0</v>
      </c>
      <c r="AB47" s="18">
        <v>0</v>
      </c>
      <c r="AC47" s="18">
        <v>725.8</v>
      </c>
    </row>
    <row r="48" spans="1:29" ht="40.5">
      <c r="A48" s="12">
        <v>10</v>
      </c>
      <c r="B48" s="16" t="s">
        <v>57</v>
      </c>
      <c r="C48" s="17">
        <v>583.22</v>
      </c>
      <c r="D48" s="17">
        <f t="shared" si="11"/>
        <v>65496432.270000003</v>
      </c>
      <c r="E48" s="17">
        <f t="shared" si="12"/>
        <v>0</v>
      </c>
      <c r="F48" s="17">
        <v>0</v>
      </c>
      <c r="G48" s="17">
        <v>0</v>
      </c>
      <c r="H48" s="18">
        <v>0</v>
      </c>
      <c r="I48" s="18">
        <v>0</v>
      </c>
      <c r="J48" s="17">
        <v>0</v>
      </c>
      <c r="K48" s="18">
        <v>0</v>
      </c>
      <c r="L48" s="17">
        <v>0</v>
      </c>
      <c r="M48" s="17">
        <v>0</v>
      </c>
      <c r="N48" s="17">
        <f t="shared" si="13"/>
        <v>583.22</v>
      </c>
      <c r="O48" s="17">
        <f t="shared" si="14"/>
        <v>583.22</v>
      </c>
      <c r="P48" s="17">
        <f t="shared" si="15"/>
        <v>65496432.270000003</v>
      </c>
      <c r="Q48" s="17">
        <v>583.22</v>
      </c>
      <c r="R48" s="17">
        <v>65496432.270000003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8">
        <v>583.22</v>
      </c>
      <c r="AA48" s="18">
        <v>0</v>
      </c>
      <c r="AB48" s="18">
        <v>0</v>
      </c>
      <c r="AC48" s="18">
        <v>0</v>
      </c>
    </row>
    <row r="49" spans="1:29" ht="40.5">
      <c r="A49" s="12">
        <v>11</v>
      </c>
      <c r="B49" s="16" t="s">
        <v>58</v>
      </c>
      <c r="C49" s="17">
        <v>1593.49</v>
      </c>
      <c r="D49" s="17">
        <f t="shared" si="11"/>
        <v>178951184.53999999</v>
      </c>
      <c r="E49" s="17">
        <f t="shared" si="12"/>
        <v>0</v>
      </c>
      <c r="F49" s="17">
        <v>0</v>
      </c>
      <c r="G49" s="17">
        <v>0</v>
      </c>
      <c r="H49" s="18">
        <v>0</v>
      </c>
      <c r="I49" s="18">
        <v>0</v>
      </c>
      <c r="J49" s="17">
        <v>0</v>
      </c>
      <c r="K49" s="18">
        <v>0</v>
      </c>
      <c r="L49" s="17">
        <v>0</v>
      </c>
      <c r="M49" s="17">
        <v>0</v>
      </c>
      <c r="N49" s="17">
        <f t="shared" si="13"/>
        <v>1593.49</v>
      </c>
      <c r="O49" s="17">
        <f t="shared" si="14"/>
        <v>1593.49</v>
      </c>
      <c r="P49" s="17">
        <f t="shared" si="15"/>
        <v>178951184.53999999</v>
      </c>
      <c r="Q49" s="17">
        <v>1593.49</v>
      </c>
      <c r="R49" s="17">
        <v>178951184.53999999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8">
        <v>873.63</v>
      </c>
      <c r="AA49" s="18">
        <v>0</v>
      </c>
      <c r="AB49" s="18">
        <v>0</v>
      </c>
      <c r="AC49" s="18">
        <v>719.86</v>
      </c>
    </row>
    <row r="50" spans="1:29" ht="40.5">
      <c r="A50" s="12">
        <v>12</v>
      </c>
      <c r="B50" s="16" t="s">
        <v>59</v>
      </c>
      <c r="C50" s="17">
        <v>181.56</v>
      </c>
      <c r="D50" s="17">
        <f t="shared" si="11"/>
        <v>30125978.050000001</v>
      </c>
      <c r="E50" s="17">
        <f t="shared" si="12"/>
        <v>0</v>
      </c>
      <c r="F50" s="17">
        <v>0</v>
      </c>
      <c r="G50" s="17">
        <v>0</v>
      </c>
      <c r="H50" s="18">
        <v>0</v>
      </c>
      <c r="I50" s="18">
        <v>0</v>
      </c>
      <c r="J50" s="17">
        <v>0</v>
      </c>
      <c r="K50" s="18">
        <v>0</v>
      </c>
      <c r="L50" s="17">
        <v>0</v>
      </c>
      <c r="M50" s="17">
        <v>0</v>
      </c>
      <c r="N50" s="17">
        <f t="shared" si="13"/>
        <v>181.56</v>
      </c>
      <c r="O50" s="17">
        <f t="shared" si="14"/>
        <v>181.56</v>
      </c>
      <c r="P50" s="17">
        <f t="shared" si="15"/>
        <v>30125978.050000001</v>
      </c>
      <c r="Q50" s="17">
        <v>181.56</v>
      </c>
      <c r="R50" s="17">
        <v>30125978.050000001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8">
        <v>154.59</v>
      </c>
      <c r="AA50" s="18">
        <v>0</v>
      </c>
      <c r="AB50" s="18">
        <v>0</v>
      </c>
      <c r="AC50" s="18">
        <v>26.97</v>
      </c>
    </row>
    <row r="51" spans="1:29" ht="40.5">
      <c r="A51" s="12">
        <v>13</v>
      </c>
      <c r="B51" s="16" t="s">
        <v>48</v>
      </c>
      <c r="C51" s="17">
        <v>125</v>
      </c>
      <c r="D51" s="17">
        <f t="shared" si="11"/>
        <v>10257817.5</v>
      </c>
      <c r="E51" s="17">
        <f t="shared" si="12"/>
        <v>0</v>
      </c>
      <c r="F51" s="17">
        <v>0</v>
      </c>
      <c r="G51" s="17">
        <v>0</v>
      </c>
      <c r="H51" s="18">
        <v>0</v>
      </c>
      <c r="I51" s="18">
        <v>0</v>
      </c>
      <c r="J51" s="17">
        <v>0</v>
      </c>
      <c r="K51" s="18">
        <v>0</v>
      </c>
      <c r="L51" s="17">
        <v>0</v>
      </c>
      <c r="M51" s="17">
        <v>0</v>
      </c>
      <c r="N51" s="17">
        <f t="shared" si="13"/>
        <v>125</v>
      </c>
      <c r="O51" s="17">
        <f t="shared" si="14"/>
        <v>125</v>
      </c>
      <c r="P51" s="17">
        <f t="shared" si="15"/>
        <v>10257817.5</v>
      </c>
      <c r="Q51" s="17">
        <v>125</v>
      </c>
      <c r="R51" s="17">
        <v>10257817.5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8">
        <v>125</v>
      </c>
      <c r="AA51" s="18">
        <v>0</v>
      </c>
      <c r="AB51" s="18">
        <v>0</v>
      </c>
      <c r="AC51" s="18">
        <v>0</v>
      </c>
    </row>
    <row r="52" spans="1:29" ht="40.5">
      <c r="A52" s="12">
        <v>14</v>
      </c>
      <c r="B52" s="16" t="s">
        <v>49</v>
      </c>
      <c r="C52" s="17">
        <v>572.5</v>
      </c>
      <c r="D52" s="17">
        <f t="shared" si="11"/>
        <v>42209404.399999999</v>
      </c>
      <c r="E52" s="17">
        <f t="shared" si="12"/>
        <v>0</v>
      </c>
      <c r="F52" s="17">
        <v>0</v>
      </c>
      <c r="G52" s="17">
        <v>0</v>
      </c>
      <c r="H52" s="18">
        <v>0</v>
      </c>
      <c r="I52" s="18">
        <v>0</v>
      </c>
      <c r="J52" s="17">
        <v>0</v>
      </c>
      <c r="K52" s="18">
        <v>0</v>
      </c>
      <c r="L52" s="17">
        <v>0</v>
      </c>
      <c r="M52" s="17">
        <v>0</v>
      </c>
      <c r="N52" s="17">
        <f t="shared" si="13"/>
        <v>572.5</v>
      </c>
      <c r="O52" s="17">
        <f t="shared" si="14"/>
        <v>572.5</v>
      </c>
      <c r="P52" s="17">
        <f t="shared" si="15"/>
        <v>42209404.399999999</v>
      </c>
      <c r="Q52" s="17">
        <v>572.5</v>
      </c>
      <c r="R52" s="17">
        <v>42209404.399999999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8">
        <v>195</v>
      </c>
      <c r="AA52" s="18">
        <v>0</v>
      </c>
      <c r="AB52" s="18">
        <v>0</v>
      </c>
      <c r="AC52" s="18">
        <v>377.5</v>
      </c>
    </row>
    <row r="53" spans="1:29" ht="40.5">
      <c r="A53" s="12">
        <v>15</v>
      </c>
      <c r="B53" s="16" t="s">
        <v>60</v>
      </c>
      <c r="C53" s="17">
        <v>552.6</v>
      </c>
      <c r="D53" s="17">
        <f t="shared" si="11"/>
        <v>62057762.880000003</v>
      </c>
      <c r="E53" s="17">
        <f t="shared" si="12"/>
        <v>0</v>
      </c>
      <c r="F53" s="17">
        <v>0</v>
      </c>
      <c r="G53" s="17">
        <v>0</v>
      </c>
      <c r="H53" s="18">
        <v>0</v>
      </c>
      <c r="I53" s="18">
        <v>0</v>
      </c>
      <c r="J53" s="17">
        <v>0</v>
      </c>
      <c r="K53" s="18">
        <v>0</v>
      </c>
      <c r="L53" s="17">
        <v>0</v>
      </c>
      <c r="M53" s="17">
        <v>0</v>
      </c>
      <c r="N53" s="17">
        <f t="shared" si="13"/>
        <v>552.6</v>
      </c>
      <c r="O53" s="17">
        <f t="shared" si="14"/>
        <v>552.6</v>
      </c>
      <c r="P53" s="17">
        <f t="shared" si="15"/>
        <v>62057762.880000003</v>
      </c>
      <c r="Q53" s="17">
        <v>552.6</v>
      </c>
      <c r="R53" s="17">
        <v>62057762.880000003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8">
        <v>437.3</v>
      </c>
      <c r="AA53" s="18">
        <v>0</v>
      </c>
      <c r="AB53" s="18">
        <v>0</v>
      </c>
      <c r="AC53" s="18">
        <v>115.3</v>
      </c>
    </row>
    <row r="54" spans="1:29" ht="40.5">
      <c r="A54" s="12">
        <v>16</v>
      </c>
      <c r="B54" s="16" t="s">
        <v>61</v>
      </c>
      <c r="C54" s="17">
        <v>360.3</v>
      </c>
      <c r="D54" s="17">
        <f t="shared" si="11"/>
        <v>40462200.450000003</v>
      </c>
      <c r="E54" s="17">
        <f t="shared" si="12"/>
        <v>0</v>
      </c>
      <c r="F54" s="17">
        <v>0</v>
      </c>
      <c r="G54" s="17">
        <v>0</v>
      </c>
      <c r="H54" s="18">
        <v>0</v>
      </c>
      <c r="I54" s="18">
        <v>0</v>
      </c>
      <c r="J54" s="17">
        <v>0</v>
      </c>
      <c r="K54" s="18">
        <v>0</v>
      </c>
      <c r="L54" s="17">
        <v>0</v>
      </c>
      <c r="M54" s="17">
        <v>0</v>
      </c>
      <c r="N54" s="17">
        <f t="shared" si="13"/>
        <v>360.3</v>
      </c>
      <c r="O54" s="17">
        <f t="shared" si="14"/>
        <v>360.3</v>
      </c>
      <c r="P54" s="17">
        <f t="shared" si="15"/>
        <v>40462200.450000003</v>
      </c>
      <c r="Q54" s="17">
        <v>360.3</v>
      </c>
      <c r="R54" s="17">
        <v>40462200.450000003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8">
        <v>77.900000000000006</v>
      </c>
      <c r="AA54" s="18">
        <v>0</v>
      </c>
      <c r="AB54" s="18">
        <v>0</v>
      </c>
      <c r="AC54" s="18">
        <v>282.39999999999998</v>
      </c>
    </row>
    <row r="55" spans="1:29" ht="40.5">
      <c r="A55" s="12">
        <v>17</v>
      </c>
      <c r="B55" s="16" t="s">
        <v>42</v>
      </c>
      <c r="C55" s="17">
        <v>405.8</v>
      </c>
      <c r="D55" s="17">
        <f t="shared" si="11"/>
        <v>50557234.409999996</v>
      </c>
      <c r="E55" s="17">
        <f t="shared" si="12"/>
        <v>405.8</v>
      </c>
      <c r="F55" s="17">
        <v>405.8</v>
      </c>
      <c r="G55" s="17">
        <v>50557234.409999996</v>
      </c>
      <c r="H55" s="18">
        <v>0</v>
      </c>
      <c r="I55" s="18">
        <v>0</v>
      </c>
      <c r="J55" s="17">
        <v>0</v>
      </c>
      <c r="K55" s="18">
        <v>0</v>
      </c>
      <c r="L55" s="17">
        <v>0</v>
      </c>
      <c r="M55" s="17">
        <v>0</v>
      </c>
      <c r="N55" s="17">
        <f t="shared" si="13"/>
        <v>0</v>
      </c>
      <c r="O55" s="17">
        <f t="shared" si="14"/>
        <v>0</v>
      </c>
      <c r="P55" s="17">
        <f t="shared" si="15"/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8">
        <v>0</v>
      </c>
      <c r="AA55" s="18">
        <v>0</v>
      </c>
      <c r="AB55" s="18">
        <v>0</v>
      </c>
      <c r="AC55" s="18">
        <v>0</v>
      </c>
    </row>
    <row r="56" spans="1:29" ht="40.5">
      <c r="A56" s="12">
        <v>18</v>
      </c>
      <c r="B56" s="16" t="s">
        <v>62</v>
      </c>
      <c r="C56" s="17">
        <v>681.7</v>
      </c>
      <c r="D56" s="17">
        <f t="shared" si="11"/>
        <v>76555875.780000001</v>
      </c>
      <c r="E56" s="17">
        <f t="shared" si="12"/>
        <v>0</v>
      </c>
      <c r="F56" s="17">
        <v>0</v>
      </c>
      <c r="G56" s="17">
        <v>0</v>
      </c>
      <c r="H56" s="18">
        <v>0</v>
      </c>
      <c r="I56" s="18">
        <v>0</v>
      </c>
      <c r="J56" s="17">
        <v>0</v>
      </c>
      <c r="K56" s="18">
        <v>0</v>
      </c>
      <c r="L56" s="17">
        <v>0</v>
      </c>
      <c r="M56" s="17">
        <v>0</v>
      </c>
      <c r="N56" s="17">
        <f t="shared" si="13"/>
        <v>681.7</v>
      </c>
      <c r="O56" s="17">
        <f t="shared" si="14"/>
        <v>681.7</v>
      </c>
      <c r="P56" s="17">
        <f t="shared" si="15"/>
        <v>76555875.780000001</v>
      </c>
      <c r="Q56" s="17">
        <v>681.7</v>
      </c>
      <c r="R56" s="17">
        <v>76555875.780000001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8">
        <v>413.3</v>
      </c>
      <c r="AA56" s="18">
        <v>0</v>
      </c>
      <c r="AB56" s="18">
        <v>0</v>
      </c>
      <c r="AC56" s="18">
        <v>268.39999999999998</v>
      </c>
    </row>
    <row r="57" spans="1:29" ht="40.5">
      <c r="A57" s="12">
        <v>19</v>
      </c>
      <c r="B57" s="16" t="s">
        <v>63</v>
      </c>
      <c r="C57" s="17">
        <v>1263</v>
      </c>
      <c r="D57" s="17">
        <f t="shared" si="11"/>
        <v>141836689.33000001</v>
      </c>
      <c r="E57" s="17">
        <f t="shared" si="12"/>
        <v>0</v>
      </c>
      <c r="F57" s="17">
        <v>0</v>
      </c>
      <c r="G57" s="17">
        <v>0</v>
      </c>
      <c r="H57" s="18">
        <v>0</v>
      </c>
      <c r="I57" s="18">
        <v>0</v>
      </c>
      <c r="J57" s="17">
        <v>0</v>
      </c>
      <c r="K57" s="18">
        <v>0</v>
      </c>
      <c r="L57" s="17">
        <v>0</v>
      </c>
      <c r="M57" s="17">
        <v>0</v>
      </c>
      <c r="N57" s="17">
        <f t="shared" si="13"/>
        <v>1263</v>
      </c>
      <c r="O57" s="17">
        <f t="shared" si="14"/>
        <v>1263</v>
      </c>
      <c r="P57" s="17">
        <f t="shared" si="15"/>
        <v>141836689.33000001</v>
      </c>
      <c r="Q57" s="17">
        <v>1263</v>
      </c>
      <c r="R57" s="17">
        <v>141836689.33000001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8">
        <v>399.8</v>
      </c>
      <c r="AA57" s="18">
        <v>0</v>
      </c>
      <c r="AB57" s="18">
        <v>0</v>
      </c>
      <c r="AC57" s="18">
        <v>863.2</v>
      </c>
    </row>
    <row r="58" spans="1:29" ht="40.5">
      <c r="A58" s="12">
        <v>20</v>
      </c>
      <c r="B58" s="16" t="s">
        <v>64</v>
      </c>
      <c r="C58" s="17">
        <v>108.9</v>
      </c>
      <c r="D58" s="17">
        <f t="shared" si="11"/>
        <v>12229624.279999999</v>
      </c>
      <c r="E58" s="17">
        <f t="shared" si="12"/>
        <v>0</v>
      </c>
      <c r="F58" s="17">
        <v>0</v>
      </c>
      <c r="G58" s="17">
        <v>0</v>
      </c>
      <c r="H58" s="18">
        <v>0</v>
      </c>
      <c r="I58" s="18">
        <v>0</v>
      </c>
      <c r="J58" s="17">
        <v>0</v>
      </c>
      <c r="K58" s="18">
        <v>0</v>
      </c>
      <c r="L58" s="17">
        <v>0</v>
      </c>
      <c r="M58" s="17">
        <v>0</v>
      </c>
      <c r="N58" s="17">
        <f t="shared" si="13"/>
        <v>108.9</v>
      </c>
      <c r="O58" s="17">
        <f t="shared" si="14"/>
        <v>108.9</v>
      </c>
      <c r="P58" s="17">
        <f t="shared" si="15"/>
        <v>12229624.279999999</v>
      </c>
      <c r="Q58" s="17">
        <v>108.9</v>
      </c>
      <c r="R58" s="17">
        <v>12229624.279999999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8">
        <v>56.4</v>
      </c>
      <c r="AA58" s="18">
        <v>0</v>
      </c>
      <c r="AB58" s="18">
        <v>0</v>
      </c>
      <c r="AC58" s="18">
        <v>52.5</v>
      </c>
    </row>
    <row r="59" spans="1:29" ht="40.5">
      <c r="A59" s="12">
        <v>21</v>
      </c>
      <c r="B59" s="16" t="s">
        <v>50</v>
      </c>
      <c r="C59" s="17">
        <v>811.3</v>
      </c>
      <c r="D59" s="17">
        <f t="shared" si="11"/>
        <v>91110139.390000001</v>
      </c>
      <c r="E59" s="17">
        <f t="shared" si="12"/>
        <v>0</v>
      </c>
      <c r="F59" s="17">
        <v>0</v>
      </c>
      <c r="G59" s="17">
        <v>0</v>
      </c>
      <c r="H59" s="18">
        <v>0</v>
      </c>
      <c r="I59" s="18">
        <v>0</v>
      </c>
      <c r="J59" s="17">
        <v>0</v>
      </c>
      <c r="K59" s="18">
        <v>0</v>
      </c>
      <c r="L59" s="17">
        <v>0</v>
      </c>
      <c r="M59" s="17">
        <v>0</v>
      </c>
      <c r="N59" s="17">
        <f t="shared" si="13"/>
        <v>811.3</v>
      </c>
      <c r="O59" s="17">
        <f t="shared" si="14"/>
        <v>811.3</v>
      </c>
      <c r="P59" s="17">
        <f t="shared" si="15"/>
        <v>91110139.390000001</v>
      </c>
      <c r="Q59" s="17">
        <v>811.3</v>
      </c>
      <c r="R59" s="17">
        <v>91110139.390000001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8">
        <v>811.3</v>
      </c>
      <c r="AA59" s="18">
        <v>0</v>
      </c>
      <c r="AB59" s="18">
        <v>0</v>
      </c>
      <c r="AC59" s="18">
        <v>0</v>
      </c>
    </row>
    <row r="60" spans="1:29" ht="40.5">
      <c r="A60" s="12">
        <v>22</v>
      </c>
      <c r="B60" s="16" t="s">
        <v>65</v>
      </c>
      <c r="C60" s="17">
        <v>235</v>
      </c>
      <c r="D60" s="17">
        <f t="shared" si="11"/>
        <v>26390832.93</v>
      </c>
      <c r="E60" s="17">
        <f t="shared" si="12"/>
        <v>0</v>
      </c>
      <c r="F60" s="17">
        <v>0</v>
      </c>
      <c r="G60" s="17">
        <v>0</v>
      </c>
      <c r="H60" s="18">
        <v>0</v>
      </c>
      <c r="I60" s="18">
        <v>0</v>
      </c>
      <c r="J60" s="17">
        <v>0</v>
      </c>
      <c r="K60" s="18">
        <v>0</v>
      </c>
      <c r="L60" s="17">
        <v>0</v>
      </c>
      <c r="M60" s="17">
        <v>0</v>
      </c>
      <c r="N60" s="17">
        <f t="shared" si="13"/>
        <v>235</v>
      </c>
      <c r="O60" s="17">
        <f t="shared" si="14"/>
        <v>235</v>
      </c>
      <c r="P60" s="17">
        <f t="shared" si="15"/>
        <v>26390832.93</v>
      </c>
      <c r="Q60" s="17">
        <v>235</v>
      </c>
      <c r="R60" s="17">
        <v>26390832.93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8">
        <v>235</v>
      </c>
      <c r="AA60" s="18">
        <v>0</v>
      </c>
      <c r="AB60" s="18">
        <v>0</v>
      </c>
      <c r="AC60" s="18">
        <v>0</v>
      </c>
    </row>
    <row r="61" spans="1:29" ht="40.5">
      <c r="A61" s="12">
        <v>23</v>
      </c>
      <c r="B61" s="16" t="s">
        <v>66</v>
      </c>
      <c r="C61" s="17">
        <v>245.6</v>
      </c>
      <c r="D61" s="17">
        <f t="shared" si="11"/>
        <v>27581227.949999999</v>
      </c>
      <c r="E61" s="17">
        <f t="shared" si="12"/>
        <v>0</v>
      </c>
      <c r="F61" s="17">
        <v>0</v>
      </c>
      <c r="G61" s="17">
        <v>0</v>
      </c>
      <c r="H61" s="18">
        <v>0</v>
      </c>
      <c r="I61" s="18">
        <v>0</v>
      </c>
      <c r="J61" s="17">
        <v>0</v>
      </c>
      <c r="K61" s="18">
        <v>0</v>
      </c>
      <c r="L61" s="17">
        <v>0</v>
      </c>
      <c r="M61" s="17">
        <v>0</v>
      </c>
      <c r="N61" s="17">
        <f t="shared" si="13"/>
        <v>245.6</v>
      </c>
      <c r="O61" s="17">
        <f t="shared" si="14"/>
        <v>245.6</v>
      </c>
      <c r="P61" s="17">
        <f t="shared" si="15"/>
        <v>27581227.949999999</v>
      </c>
      <c r="Q61" s="17">
        <v>245.6</v>
      </c>
      <c r="R61" s="17">
        <v>27581227.949999999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8">
        <v>162</v>
      </c>
      <c r="AA61" s="18">
        <v>0</v>
      </c>
      <c r="AB61" s="18">
        <v>0</v>
      </c>
      <c r="AC61" s="18">
        <v>83.6</v>
      </c>
    </row>
    <row r="62" spans="1:29" ht="40.5">
      <c r="A62" s="12">
        <v>24</v>
      </c>
      <c r="B62" s="16" t="s">
        <v>67</v>
      </c>
      <c r="C62" s="17">
        <v>115.2</v>
      </c>
      <c r="D62" s="17">
        <f t="shared" si="11"/>
        <v>12937123.210000001</v>
      </c>
      <c r="E62" s="17">
        <f t="shared" si="12"/>
        <v>0</v>
      </c>
      <c r="F62" s="17">
        <v>0</v>
      </c>
      <c r="G62" s="17">
        <v>0</v>
      </c>
      <c r="H62" s="18">
        <v>0</v>
      </c>
      <c r="I62" s="18">
        <v>0</v>
      </c>
      <c r="J62" s="17">
        <v>0</v>
      </c>
      <c r="K62" s="18">
        <v>0</v>
      </c>
      <c r="L62" s="17">
        <v>0</v>
      </c>
      <c r="M62" s="17">
        <v>0</v>
      </c>
      <c r="N62" s="17">
        <f t="shared" si="13"/>
        <v>115.2</v>
      </c>
      <c r="O62" s="17">
        <f t="shared" si="14"/>
        <v>115.2</v>
      </c>
      <c r="P62" s="17">
        <f t="shared" si="15"/>
        <v>12937123.210000001</v>
      </c>
      <c r="Q62" s="17">
        <v>115.2</v>
      </c>
      <c r="R62" s="17">
        <v>12937123.210000001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8">
        <v>115.2</v>
      </c>
      <c r="AA62" s="18">
        <v>0</v>
      </c>
      <c r="AB62" s="18">
        <v>0</v>
      </c>
      <c r="AC62" s="18">
        <v>0</v>
      </c>
    </row>
    <row r="63" spans="1:29" ht="40.5">
      <c r="A63" s="12">
        <v>25</v>
      </c>
      <c r="B63" s="16" t="s">
        <v>68</v>
      </c>
      <c r="C63" s="17">
        <v>388.6</v>
      </c>
      <c r="D63" s="17">
        <f t="shared" si="11"/>
        <v>43640330.539999999</v>
      </c>
      <c r="E63" s="17">
        <f t="shared" si="12"/>
        <v>0</v>
      </c>
      <c r="F63" s="17">
        <v>0</v>
      </c>
      <c r="G63" s="17">
        <v>0</v>
      </c>
      <c r="H63" s="18">
        <v>0</v>
      </c>
      <c r="I63" s="18">
        <v>0</v>
      </c>
      <c r="J63" s="17">
        <v>0</v>
      </c>
      <c r="K63" s="18">
        <v>0</v>
      </c>
      <c r="L63" s="17">
        <v>0</v>
      </c>
      <c r="M63" s="17">
        <v>0</v>
      </c>
      <c r="N63" s="17">
        <f t="shared" si="13"/>
        <v>388.6</v>
      </c>
      <c r="O63" s="17">
        <f t="shared" si="14"/>
        <v>388.6</v>
      </c>
      <c r="P63" s="17">
        <f t="shared" si="15"/>
        <v>43640330.539999999</v>
      </c>
      <c r="Q63" s="17">
        <v>388.6</v>
      </c>
      <c r="R63" s="17">
        <v>43640330.539999999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8">
        <v>0</v>
      </c>
      <c r="AA63" s="18">
        <v>0</v>
      </c>
      <c r="AB63" s="18">
        <v>0</v>
      </c>
      <c r="AC63" s="18">
        <v>388.6</v>
      </c>
    </row>
    <row r="64" spans="1:29" ht="40.5">
      <c r="A64" s="12">
        <v>26</v>
      </c>
      <c r="B64" s="16" t="s">
        <v>38</v>
      </c>
      <c r="C64" s="17">
        <v>4256.13</v>
      </c>
      <c r="D64" s="17">
        <f t="shared" si="11"/>
        <v>554043759.24000001</v>
      </c>
      <c r="E64" s="17">
        <f t="shared" si="12"/>
        <v>0</v>
      </c>
      <c r="F64" s="17">
        <v>0</v>
      </c>
      <c r="G64" s="17">
        <v>0</v>
      </c>
      <c r="H64" s="18">
        <v>0</v>
      </c>
      <c r="I64" s="18">
        <v>0</v>
      </c>
      <c r="J64" s="17">
        <v>0</v>
      </c>
      <c r="K64" s="18">
        <v>0</v>
      </c>
      <c r="L64" s="17">
        <v>0</v>
      </c>
      <c r="M64" s="17">
        <v>0</v>
      </c>
      <c r="N64" s="17">
        <f t="shared" si="13"/>
        <v>4256.13</v>
      </c>
      <c r="O64" s="17">
        <f t="shared" si="14"/>
        <v>4256.13</v>
      </c>
      <c r="P64" s="17">
        <f t="shared" si="15"/>
        <v>554043759.24000001</v>
      </c>
      <c r="Q64" s="17">
        <v>4256.13</v>
      </c>
      <c r="R64" s="17">
        <v>554043759.24000001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8">
        <v>1889.06</v>
      </c>
      <c r="AA64" s="18">
        <v>0</v>
      </c>
      <c r="AB64" s="18">
        <v>0</v>
      </c>
      <c r="AC64" s="18">
        <v>2367.0700000000002</v>
      </c>
    </row>
    <row r="65" spans="1:29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</sheetData>
  <sheetProtection formatCells="0" formatColumns="0" formatRows="0" insertColumns="0" insertRows="0" insertHyperlinks="0" deleteColumns="0" deleteRows="0" sort="0" autoFilter="0" pivotTables="0"/>
  <mergeCells count="31">
    <mergeCell ref="Y4:AC4"/>
    <mergeCell ref="Z3:AC3"/>
    <mergeCell ref="AA2:AC2"/>
    <mergeCell ref="AA1:AC1"/>
    <mergeCell ref="A6:AC6"/>
    <mergeCell ref="AB5:AC5"/>
    <mergeCell ref="A7:A13"/>
    <mergeCell ref="B7:B13"/>
    <mergeCell ref="C7:C12"/>
    <mergeCell ref="D7:D12"/>
    <mergeCell ref="E7:M7"/>
    <mergeCell ref="E8:E11"/>
    <mergeCell ref="F8:M8"/>
    <mergeCell ref="F9:I11"/>
    <mergeCell ref="J9:K11"/>
    <mergeCell ref="L9:L11"/>
    <mergeCell ref="M9:M11"/>
    <mergeCell ref="Q9:R11"/>
    <mergeCell ref="U10:V11"/>
    <mergeCell ref="N7:AC7"/>
    <mergeCell ref="N8:P11"/>
    <mergeCell ref="Q8:Y8"/>
    <mergeCell ref="Z8:AC8"/>
    <mergeCell ref="S9:V9"/>
    <mergeCell ref="W9:X11"/>
    <mergeCell ref="Y9:Y11"/>
    <mergeCell ref="Z9:Z11"/>
    <mergeCell ref="AA9:AA11"/>
    <mergeCell ref="AB9:AB11"/>
    <mergeCell ref="AC9:AC11"/>
    <mergeCell ref="S10:T11"/>
  </mergeCells>
  <pageMargins left="0.70866141732283472" right="0.70866141732283472" top="0.59055118110236227" bottom="0.47244094488188981" header="0.31496062992125984" footer="0.31496062992125984"/>
  <pageSetup paperSize="8" scale="18" firstPageNumber="17" fitToHeight="0" orientation="landscape" useFirstPageNumber="1" r:id="rId1"/>
  <headerFooter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2</vt:lpstr>
      <vt:lpstr>'Форма 2'!Область_печати</vt:lpstr>
    </vt:vector>
  </TitlesOfParts>
  <Company>Фонд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cp:lastModifiedBy>GurulevaMA</cp:lastModifiedBy>
  <cp:lastPrinted>2025-02-17T09:05:12Z</cp:lastPrinted>
  <dcterms:created xsi:type="dcterms:W3CDTF">2012-12-13T11:50:40Z</dcterms:created>
  <dcterms:modified xsi:type="dcterms:W3CDTF">2025-02-18T07:17:53Z</dcterms:modified>
  <cp:category>Формы</cp:category>
</cp:coreProperties>
</file>