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Папка для обмена\Шароглазова\ПРОГРАММА 2025-2030\Приложения правки\"/>
    </mc:Choice>
  </mc:AlternateContent>
  <bookViews>
    <workbookView xWindow="0" yWindow="0" windowWidth="24000" windowHeight="9600"/>
  </bookViews>
  <sheets>
    <sheet name="Приложение 5" sheetId="1" r:id="rId1"/>
  </sheets>
  <definedNames>
    <definedName name="_xlnm.Print_Area" localSheetId="0">'Приложение 5'!$A$1:$AC$32</definedName>
  </definedNames>
  <calcPr calcId="162913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C16" i="1"/>
  <c r="N17" i="1"/>
  <c r="P23" i="1" l="1"/>
  <c r="D23" i="1" s="1"/>
  <c r="O23" i="1"/>
  <c r="E23" i="1"/>
  <c r="N23" i="1" s="1"/>
  <c r="P22" i="1"/>
  <c r="D22" i="1" s="1"/>
  <c r="O22" i="1"/>
  <c r="E22" i="1"/>
  <c r="N22" i="1" s="1"/>
  <c r="P21" i="1"/>
  <c r="D21" i="1" s="1"/>
  <c r="O21" i="1"/>
  <c r="E21" i="1"/>
  <c r="N21" i="1" s="1"/>
  <c r="P20" i="1"/>
  <c r="D20" i="1" s="1"/>
  <c r="O20" i="1"/>
  <c r="E20" i="1"/>
  <c r="N20" i="1" s="1"/>
  <c r="P19" i="1"/>
  <c r="D19" i="1" s="1"/>
  <c r="O19" i="1"/>
  <c r="E19" i="1"/>
  <c r="P18" i="1"/>
  <c r="O18" i="1"/>
  <c r="E18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M15" i="1"/>
  <c r="L15" i="1"/>
  <c r="K15" i="1"/>
  <c r="J15" i="1"/>
  <c r="I15" i="1"/>
  <c r="H15" i="1"/>
  <c r="G15" i="1"/>
  <c r="F15" i="1"/>
  <c r="C15" i="1"/>
  <c r="N18" i="1" l="1"/>
  <c r="E16" i="1"/>
  <c r="E15" i="1" s="1"/>
  <c r="O16" i="1"/>
  <c r="D18" i="1"/>
  <c r="D16" i="1" s="1"/>
  <c r="D15" i="1" s="1"/>
  <c r="P16" i="1"/>
  <c r="P15" i="1" s="1"/>
  <c r="N19" i="1"/>
  <c r="O15" i="1" l="1"/>
  <c r="N16" i="1"/>
  <c r="N15" i="1" s="1"/>
</calcChain>
</file>

<file path=xl/sharedStrings.xml><?xml version="1.0" encoding="utf-8"?>
<sst xmlns="http://schemas.openxmlformats.org/spreadsheetml/2006/main" count="91" uniqueCount="48">
  <si>
    <t xml:space="preserve">Приложение № 5 </t>
  </si>
  <si>
    <t>План реализации мероприятий по переселению граждан из аварийного жилищного фонда по способам переселения</t>
  </si>
  <si>
    <t>N п/п</t>
  </si>
  <si>
    <t>Наименование муниципального образования</t>
  </si>
  <si>
    <t>Всего расселяемая площадь жилых помещений</t>
  </si>
  <si>
    <t xml:space="preserve">Всего стоимость мероприятий по переселению               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</si>
  <si>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</si>
  <si>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</si>
  <si>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</si>
  <si>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</si>
  <si>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</si>
  <si>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>договоры о комплексном 
развитии территорий</t>
  </si>
  <si>
    <t>переселение в свободный жилищный фонд</t>
  </si>
  <si>
    <t xml:space="preserve">приведение жилых помещений свободного жилищного фонда в состояние, пригодное для постоянного проживания граждан 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</si>
  <si>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</si>
  <si>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</si>
  <si>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</si>
  <si>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 xml:space="preserve">приведение приобретенных жилых помещений в состояние, пригодное для постоянного проживания граждан 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</si>
  <si>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</si>
  <si>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</si>
  <si>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</si>
  <si>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</si>
  <si>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</si>
  <si>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</si>
  <si>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</t>
  </si>
  <si>
    <t>стоимость возмещения</t>
  </si>
  <si>
    <t>субсидия на приобретение (строительство) жилых помещений</t>
  </si>
  <si>
    <t>субсидия на возмещение части расходов на уплату процентов за пользование займом или кредитом</t>
  </si>
  <si>
    <t>субсидия на возмещение 
или оплату расходов по 
договорам о комплексном 
 развитии территорий</t>
  </si>
  <si>
    <t>стоимость</t>
  </si>
  <si>
    <t>приобретаемая площадь</t>
  </si>
  <si>
    <t>площадь</t>
  </si>
  <si>
    <t>кв. м</t>
  </si>
  <si>
    <t>руб.</t>
  </si>
  <si>
    <t>кв.м</t>
  </si>
  <si>
    <t>Всего по программе переселения, в рамках которой предусмотрено финансирование за счет средств Фонда. в т.ч.:</t>
  </si>
  <si>
    <t>Всего по этапу 2025 года</t>
  </si>
  <si>
    <t>Итого по Петровск-Забайкальский (город Петровск-Забайкальский)</t>
  </si>
  <si>
    <t>Итого по Забайкальское (Забайкальский муниципальный район)</t>
  </si>
  <si>
    <t>Итого по Карымское (Карымский муниципальный район)</t>
  </si>
  <si>
    <t>Итого по Могочинское (Могочинский муниципальный район)</t>
  </si>
  <si>
    <t>Итого по Чернышевское (Чернышевский муниципальный район)</t>
  </si>
  <si>
    <t xml:space="preserve">Итого по Шилкинский муниципальный район </t>
  </si>
  <si>
    <t>Высшее должностное лицо (руководитель высшего исполнительного органа государственной власти субъекта Российской Федерации)/уполномоченный орган государственной власти субъекта Российской Федерации</t>
  </si>
  <si>
    <t>/Расшифровка подписи/</t>
  </si>
  <si>
    <t xml:space="preserve">"       "                          20     года </t>
  </si>
  <si>
    <t>Итого по Чита (город Чита)</t>
  </si>
  <si>
    <t>к Региональной адресной программе Забайкальского края по переселению граждан из аварийного жилищного фонда на           2019-2025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</si>
</sst>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Arial Cyr"/>
      <charset val="204"/>
    </font>
    <font>
      <sz val="18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2" fillId="5" borderId="0" xfId="0" applyFont="1" applyFill="1"/>
    <xf numFmtId="0" fontId="3" fillId="5" borderId="0" xfId="0" applyFont="1" applyFill="1"/>
    <xf numFmtId="0" fontId="5" fillId="5" borderId="0" xfId="0" applyFont="1" applyFill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right"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4" fontId="4" fillId="6" borderId="1" xfId="0" applyNumberFormat="1" applyFont="1" applyFill="1" applyBorder="1" applyAlignment="1">
      <alignment horizontal="right" vertical="center"/>
    </xf>
    <xf numFmtId="0" fontId="4" fillId="5" borderId="0" xfId="0" applyFont="1" applyFill="1"/>
    <xf numFmtId="0" fontId="6" fillId="5" borderId="4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 applyProtection="1">
      <alignment horizontal="center" vertical="top" wrapText="1"/>
      <protection locked="0"/>
    </xf>
    <xf numFmtId="0" fontId="6" fillId="5" borderId="5" xfId="0" applyFont="1" applyFill="1" applyBorder="1" applyAlignment="1" applyProtection="1">
      <alignment vertical="top" wrapText="1"/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top" wrapText="1"/>
    </xf>
    <xf numFmtId="0" fontId="6" fillId="5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5" borderId="4" xfId="0" applyFont="1" applyFill="1" applyBorder="1" applyAlignment="1">
      <alignment horizontal="center" wrapText="1"/>
    </xf>
    <xf numFmtId="0" fontId="9" fillId="5" borderId="0" xfId="0" applyFont="1" applyFill="1"/>
    <xf numFmtId="4" fontId="9" fillId="5" borderId="0" xfId="0" applyNumberFormat="1" applyFont="1" applyFill="1"/>
    <xf numFmtId="0" fontId="10" fillId="5" borderId="0" xfId="0" applyFont="1" applyFill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2"/>
  <sheetViews>
    <sheetView tabSelected="1" topLeftCell="J1" zoomScale="40" zoomScaleNormal="40" workbookViewId="0">
      <selection activeCell="AB34" sqref="AA34:AB34"/>
    </sheetView>
  </sheetViews>
  <sheetFormatPr defaultRowHeight="23.25" x14ac:dyDescent="0.35"/>
  <cols>
    <col min="1" max="1" width="10.42578125" style="1" customWidth="1"/>
    <col min="2" max="2" width="36.140625" style="1" customWidth="1"/>
    <col min="3" max="3" width="16.140625" style="1" customWidth="1"/>
    <col min="4" max="4" width="31.140625" style="1" customWidth="1"/>
    <col min="5" max="5" width="14.7109375" style="1" customWidth="1"/>
    <col min="6" max="6" width="14.140625" style="1" customWidth="1"/>
    <col min="7" max="7" width="32.28515625" style="1" customWidth="1"/>
    <col min="8" max="9" width="22.5703125" style="1" customWidth="1"/>
    <col min="10" max="10" width="18.85546875" style="1" customWidth="1"/>
    <col min="11" max="12" width="22.5703125" style="1" customWidth="1"/>
    <col min="13" max="13" width="28.85546875" style="1" customWidth="1"/>
    <col min="14" max="14" width="13.85546875" style="1" customWidth="1"/>
    <col min="15" max="15" width="25.5703125" style="22" customWidth="1"/>
    <col min="16" max="16" width="44" style="22" customWidth="1"/>
    <col min="17" max="17" width="28.140625" style="22" customWidth="1"/>
    <col min="18" max="18" width="28.28515625" style="22" customWidth="1"/>
    <col min="19" max="19" width="24" style="22" customWidth="1"/>
    <col min="20" max="20" width="22.5703125" style="22" customWidth="1"/>
    <col min="21" max="21" width="25.85546875" style="22" customWidth="1"/>
    <col min="22" max="24" width="22.5703125" style="22" customWidth="1"/>
    <col min="25" max="25" width="29.42578125" style="22" customWidth="1"/>
    <col min="26" max="26" width="26.5703125" style="22" customWidth="1"/>
    <col min="27" max="27" width="27.140625" style="22" customWidth="1"/>
    <col min="28" max="28" width="35" style="22" customWidth="1"/>
    <col min="29" max="29" width="26.7109375" style="22" customWidth="1"/>
    <col min="30" max="30" width="28.140625" style="20" customWidth="1"/>
  </cols>
  <sheetData>
    <row r="1" spans="1:30" ht="24" customHeight="1" x14ac:dyDescent="0.35">
      <c r="Z1" s="23"/>
      <c r="AA1" s="59" t="s">
        <v>0</v>
      </c>
      <c r="AB1" s="59"/>
      <c r="AC1" s="59"/>
    </row>
    <row r="2" spans="1:30" ht="25.5" customHeight="1" x14ac:dyDescent="0.25">
      <c r="AA2" s="43" t="s">
        <v>47</v>
      </c>
      <c r="AB2" s="43"/>
      <c r="AC2" s="43"/>
      <c r="AD2" s="21"/>
    </row>
    <row r="3" spans="1:30" ht="25.5" customHeight="1" x14ac:dyDescent="0.35">
      <c r="Z3" s="23"/>
      <c r="AA3" s="43"/>
      <c r="AB3" s="43"/>
      <c r="AC3" s="43"/>
    </row>
    <row r="4" spans="1:30" ht="57.75" customHeight="1" x14ac:dyDescent="0.35">
      <c r="Z4" s="23"/>
      <c r="AA4" s="43"/>
      <c r="AB4" s="43"/>
      <c r="AC4" s="43"/>
      <c r="AD4" s="90"/>
    </row>
    <row r="5" spans="1:30" ht="18.75" customHeight="1" x14ac:dyDescent="0.35">
      <c r="Z5" s="24"/>
      <c r="AA5" s="43"/>
      <c r="AB5" s="43"/>
      <c r="AC5" s="43"/>
      <c r="AD5" s="90"/>
    </row>
    <row r="6" spans="1:30" ht="51.75" customHeight="1" x14ac:dyDescent="0.35">
      <c r="A6" s="60" t="s">
        <v>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90"/>
    </row>
    <row r="7" spans="1:30" ht="29.25" customHeight="1" x14ac:dyDescent="0.35">
      <c r="A7" s="50" t="s">
        <v>2</v>
      </c>
      <c r="B7" s="50" t="s">
        <v>3</v>
      </c>
      <c r="C7" s="61" t="s">
        <v>4</v>
      </c>
      <c r="D7" s="63" t="s">
        <v>5</v>
      </c>
      <c r="E7" s="66" t="s">
        <v>6</v>
      </c>
      <c r="F7" s="67"/>
      <c r="G7" s="67"/>
      <c r="H7" s="67"/>
      <c r="I7" s="67"/>
      <c r="J7" s="67"/>
      <c r="K7" s="67"/>
      <c r="L7" s="67"/>
      <c r="M7" s="68"/>
      <c r="N7" s="69" t="s">
        <v>7</v>
      </c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1"/>
      <c r="AD7" s="90"/>
    </row>
    <row r="8" spans="1:30" ht="48" customHeight="1" x14ac:dyDescent="0.35">
      <c r="A8" s="51"/>
      <c r="B8" s="51"/>
      <c r="C8" s="62"/>
      <c r="D8" s="64"/>
      <c r="E8" s="50" t="s">
        <v>8</v>
      </c>
      <c r="F8" s="72" t="s">
        <v>9</v>
      </c>
      <c r="G8" s="72"/>
      <c r="H8" s="72"/>
      <c r="I8" s="72"/>
      <c r="J8" s="72"/>
      <c r="K8" s="72"/>
      <c r="L8" s="72"/>
      <c r="M8" s="72"/>
      <c r="N8" s="66" t="s">
        <v>8</v>
      </c>
      <c r="O8" s="67"/>
      <c r="P8" s="68"/>
      <c r="Q8" s="79" t="s">
        <v>9</v>
      </c>
      <c r="R8" s="80"/>
      <c r="S8" s="80"/>
      <c r="T8" s="80"/>
      <c r="U8" s="80"/>
      <c r="V8" s="80"/>
      <c r="W8" s="80"/>
      <c r="X8" s="80"/>
      <c r="Y8" s="80"/>
      <c r="Z8" s="81" t="s">
        <v>10</v>
      </c>
      <c r="AA8" s="81"/>
      <c r="AB8" s="81"/>
      <c r="AC8" s="81"/>
      <c r="AD8" s="90"/>
    </row>
    <row r="9" spans="1:30" ht="39.75" customHeight="1" x14ac:dyDescent="0.35">
      <c r="A9" s="51"/>
      <c r="B9" s="51"/>
      <c r="C9" s="62"/>
      <c r="D9" s="64"/>
      <c r="E9" s="51"/>
      <c r="F9" s="66"/>
      <c r="G9" s="67"/>
      <c r="H9" s="67"/>
      <c r="I9" s="68"/>
      <c r="J9" s="66" t="s">
        <v>11</v>
      </c>
      <c r="K9" s="68"/>
      <c r="L9" s="50" t="s">
        <v>12</v>
      </c>
      <c r="M9" s="82" t="s">
        <v>13</v>
      </c>
      <c r="N9" s="73"/>
      <c r="O9" s="74"/>
      <c r="P9" s="75"/>
      <c r="Q9" s="53" t="s">
        <v>14</v>
      </c>
      <c r="R9" s="54"/>
      <c r="S9" s="46" t="s">
        <v>15</v>
      </c>
      <c r="T9" s="46"/>
      <c r="U9" s="46"/>
      <c r="V9" s="46"/>
      <c r="W9" s="55" t="s">
        <v>16</v>
      </c>
      <c r="X9" s="56"/>
      <c r="Y9" s="44" t="s">
        <v>17</v>
      </c>
      <c r="Z9" s="47" t="s">
        <v>18</v>
      </c>
      <c r="AA9" s="47" t="s">
        <v>19</v>
      </c>
      <c r="AB9" s="47" t="s">
        <v>20</v>
      </c>
      <c r="AC9" s="47" t="s">
        <v>21</v>
      </c>
      <c r="AD9" s="90"/>
    </row>
    <row r="10" spans="1:30" ht="34.5" customHeight="1" x14ac:dyDescent="0.35">
      <c r="A10" s="51"/>
      <c r="B10" s="51"/>
      <c r="C10" s="62"/>
      <c r="D10" s="64"/>
      <c r="E10" s="51"/>
      <c r="F10" s="73"/>
      <c r="G10" s="74"/>
      <c r="H10" s="74"/>
      <c r="I10" s="75"/>
      <c r="J10" s="73"/>
      <c r="K10" s="75"/>
      <c r="L10" s="51"/>
      <c r="M10" s="83"/>
      <c r="N10" s="73"/>
      <c r="O10" s="74"/>
      <c r="P10" s="75"/>
      <c r="Q10" s="55"/>
      <c r="R10" s="56"/>
      <c r="S10" s="53" t="s">
        <v>22</v>
      </c>
      <c r="T10" s="54"/>
      <c r="U10" s="53" t="s">
        <v>23</v>
      </c>
      <c r="V10" s="54"/>
      <c r="W10" s="55"/>
      <c r="X10" s="56"/>
      <c r="Y10" s="45"/>
      <c r="Z10" s="48"/>
      <c r="AA10" s="48"/>
      <c r="AB10" s="48"/>
      <c r="AC10" s="48"/>
      <c r="AD10" s="90"/>
    </row>
    <row r="11" spans="1:30" ht="90.75" customHeight="1" x14ac:dyDescent="0.35">
      <c r="A11" s="51"/>
      <c r="B11" s="51"/>
      <c r="C11" s="62"/>
      <c r="D11" s="64"/>
      <c r="E11" s="52"/>
      <c r="F11" s="76"/>
      <c r="G11" s="77"/>
      <c r="H11" s="77"/>
      <c r="I11" s="78"/>
      <c r="J11" s="76"/>
      <c r="K11" s="78"/>
      <c r="L11" s="52"/>
      <c r="M11" s="84"/>
      <c r="N11" s="76"/>
      <c r="O11" s="77"/>
      <c r="P11" s="78"/>
      <c r="Q11" s="57"/>
      <c r="R11" s="58"/>
      <c r="S11" s="57"/>
      <c r="T11" s="58"/>
      <c r="U11" s="57"/>
      <c r="V11" s="58"/>
      <c r="W11" s="57"/>
      <c r="X11" s="58"/>
      <c r="Y11" s="46"/>
      <c r="Z11" s="49"/>
      <c r="AA11" s="49"/>
      <c r="AB11" s="49"/>
      <c r="AC11" s="49"/>
      <c r="AD11" s="90"/>
    </row>
    <row r="12" spans="1:30" ht="213" customHeight="1" x14ac:dyDescent="0.35">
      <c r="A12" s="51"/>
      <c r="B12" s="51"/>
      <c r="C12" s="62"/>
      <c r="D12" s="65"/>
      <c r="E12" s="6" t="s">
        <v>24</v>
      </c>
      <c r="F12" s="6" t="s">
        <v>24</v>
      </c>
      <c r="G12" s="6" t="s">
        <v>25</v>
      </c>
      <c r="H12" s="7" t="s">
        <v>26</v>
      </c>
      <c r="I12" s="7" t="s">
        <v>27</v>
      </c>
      <c r="J12" s="6" t="s">
        <v>24</v>
      </c>
      <c r="K12" s="7" t="s">
        <v>28</v>
      </c>
      <c r="L12" s="6" t="s">
        <v>24</v>
      </c>
      <c r="M12" s="8" t="s">
        <v>29</v>
      </c>
      <c r="N12" s="6" t="s">
        <v>24</v>
      </c>
      <c r="O12" s="25" t="s">
        <v>30</v>
      </c>
      <c r="P12" s="25" t="s">
        <v>29</v>
      </c>
      <c r="Q12" s="25" t="s">
        <v>30</v>
      </c>
      <c r="R12" s="25" t="s">
        <v>29</v>
      </c>
      <c r="S12" s="25" t="s">
        <v>30</v>
      </c>
      <c r="T12" s="25" t="s">
        <v>29</v>
      </c>
      <c r="U12" s="25" t="s">
        <v>30</v>
      </c>
      <c r="V12" s="25" t="s">
        <v>29</v>
      </c>
      <c r="W12" s="25" t="s">
        <v>30</v>
      </c>
      <c r="X12" s="25" t="s">
        <v>29</v>
      </c>
      <c r="Y12" s="25" t="s">
        <v>29</v>
      </c>
      <c r="Z12" s="26" t="s">
        <v>31</v>
      </c>
      <c r="AA12" s="26" t="s">
        <v>31</v>
      </c>
      <c r="AB12" s="26" t="s">
        <v>31</v>
      </c>
      <c r="AC12" s="26" t="s">
        <v>31</v>
      </c>
      <c r="AD12" s="90"/>
    </row>
    <row r="13" spans="1:30" ht="20.25" customHeight="1" x14ac:dyDescent="0.35">
      <c r="A13" s="52"/>
      <c r="B13" s="52"/>
      <c r="C13" s="9" t="s">
        <v>32</v>
      </c>
      <c r="D13" s="10" t="s">
        <v>33</v>
      </c>
      <c r="E13" s="5" t="s">
        <v>32</v>
      </c>
      <c r="F13" s="5" t="s">
        <v>32</v>
      </c>
      <c r="G13" s="5" t="s">
        <v>33</v>
      </c>
      <c r="H13" s="10" t="s">
        <v>33</v>
      </c>
      <c r="I13" s="10" t="s">
        <v>33</v>
      </c>
      <c r="J13" s="5" t="s">
        <v>34</v>
      </c>
      <c r="K13" s="10" t="s">
        <v>33</v>
      </c>
      <c r="L13" s="9" t="s">
        <v>34</v>
      </c>
      <c r="M13" s="11" t="s">
        <v>33</v>
      </c>
      <c r="N13" s="9" t="s">
        <v>34</v>
      </c>
      <c r="O13" s="27" t="s">
        <v>34</v>
      </c>
      <c r="P13" s="28" t="s">
        <v>33</v>
      </c>
      <c r="Q13" s="29" t="s">
        <v>32</v>
      </c>
      <c r="R13" s="29" t="s">
        <v>33</v>
      </c>
      <c r="S13" s="29" t="s">
        <v>32</v>
      </c>
      <c r="T13" s="29" t="s">
        <v>33</v>
      </c>
      <c r="U13" s="27" t="s">
        <v>32</v>
      </c>
      <c r="V13" s="27" t="s">
        <v>33</v>
      </c>
      <c r="W13" s="27" t="s">
        <v>32</v>
      </c>
      <c r="X13" s="27" t="s">
        <v>33</v>
      </c>
      <c r="Y13" s="27" t="s">
        <v>33</v>
      </c>
      <c r="Z13" s="30" t="s">
        <v>32</v>
      </c>
      <c r="AA13" s="30" t="s">
        <v>32</v>
      </c>
      <c r="AB13" s="30" t="s">
        <v>32</v>
      </c>
      <c r="AC13" s="30" t="s">
        <v>32</v>
      </c>
      <c r="AD13" s="90"/>
    </row>
    <row r="14" spans="1:30" ht="20.25" customHeight="1" x14ac:dyDescent="0.35">
      <c r="A14" s="9">
        <v>1</v>
      </c>
      <c r="B14" s="3">
        <v>2</v>
      </c>
      <c r="C14" s="3">
        <v>3</v>
      </c>
      <c r="D14" s="12">
        <v>4</v>
      </c>
      <c r="E14" s="3">
        <v>5</v>
      </c>
      <c r="F14" s="3">
        <v>6</v>
      </c>
      <c r="G14" s="3">
        <v>7</v>
      </c>
      <c r="H14" s="12">
        <v>8</v>
      </c>
      <c r="I14" s="12">
        <v>9</v>
      </c>
      <c r="J14" s="3">
        <v>10</v>
      </c>
      <c r="K14" s="12">
        <v>11</v>
      </c>
      <c r="L14" s="3">
        <v>12</v>
      </c>
      <c r="M14" s="4">
        <v>13</v>
      </c>
      <c r="N14" s="3">
        <v>14</v>
      </c>
      <c r="O14" s="29">
        <v>15</v>
      </c>
      <c r="P14" s="29">
        <v>16</v>
      </c>
      <c r="Q14" s="29">
        <v>17</v>
      </c>
      <c r="R14" s="29">
        <v>18</v>
      </c>
      <c r="S14" s="29">
        <v>19</v>
      </c>
      <c r="T14" s="29">
        <v>20</v>
      </c>
      <c r="U14" s="29">
        <v>21</v>
      </c>
      <c r="V14" s="29">
        <v>22</v>
      </c>
      <c r="W14" s="29">
        <v>23</v>
      </c>
      <c r="X14" s="29">
        <v>24</v>
      </c>
      <c r="Y14" s="27">
        <v>25</v>
      </c>
      <c r="Z14" s="31">
        <v>26</v>
      </c>
      <c r="AA14" s="31">
        <v>27</v>
      </c>
      <c r="AB14" s="31">
        <v>28</v>
      </c>
      <c r="AC14" s="31">
        <v>29</v>
      </c>
      <c r="AD14" s="90"/>
    </row>
    <row r="15" spans="1:30" ht="154.5" customHeight="1" x14ac:dyDescent="0.35">
      <c r="A15" s="9"/>
      <c r="B15" s="13" t="s">
        <v>35</v>
      </c>
      <c r="C15" s="14">
        <f t="shared" ref="C15:AC15" si="0">SUM(C16)</f>
        <v>10464.64</v>
      </c>
      <c r="D15" s="14">
        <f t="shared" si="0"/>
        <v>1608457502.0000002</v>
      </c>
      <c r="E15" s="14">
        <f t="shared" si="0"/>
        <v>5196.5999999999995</v>
      </c>
      <c r="F15" s="14">
        <f t="shared" si="0"/>
        <v>5196.5999999999995</v>
      </c>
      <c r="G15" s="14">
        <f t="shared" si="0"/>
        <v>804167707.48999989</v>
      </c>
      <c r="H15" s="15">
        <f t="shared" si="0"/>
        <v>0</v>
      </c>
      <c r="I15" s="15">
        <f t="shared" si="0"/>
        <v>0</v>
      </c>
      <c r="J15" s="14">
        <f t="shared" si="0"/>
        <v>0</v>
      </c>
      <c r="K15" s="15">
        <f t="shared" si="0"/>
        <v>0</v>
      </c>
      <c r="L15" s="14">
        <f t="shared" si="0"/>
        <v>0</v>
      </c>
      <c r="M15" s="14">
        <f t="shared" si="0"/>
        <v>0</v>
      </c>
      <c r="N15" s="16">
        <f t="shared" si="0"/>
        <v>5268.04</v>
      </c>
      <c r="O15" s="32">
        <f t="shared" si="0"/>
        <v>5268.04</v>
      </c>
      <c r="P15" s="32">
        <f t="shared" si="0"/>
        <v>804167709.71000016</v>
      </c>
      <c r="Q15" s="32">
        <f t="shared" si="0"/>
        <v>5268.04</v>
      </c>
      <c r="R15" s="33">
        <f t="shared" si="0"/>
        <v>804167709.71000016</v>
      </c>
      <c r="S15" s="33">
        <f t="shared" si="0"/>
        <v>0</v>
      </c>
      <c r="T15" s="33">
        <f t="shared" si="0"/>
        <v>0</v>
      </c>
      <c r="U15" s="33">
        <f t="shared" si="0"/>
        <v>0</v>
      </c>
      <c r="V15" s="32">
        <f t="shared" si="0"/>
        <v>0</v>
      </c>
      <c r="W15" s="32">
        <f t="shared" si="0"/>
        <v>0</v>
      </c>
      <c r="X15" s="32">
        <f t="shared" si="0"/>
        <v>0</v>
      </c>
      <c r="Y15" s="32">
        <f t="shared" si="0"/>
        <v>0</v>
      </c>
      <c r="Z15" s="34">
        <f t="shared" si="0"/>
        <v>1742.5000000000002</v>
      </c>
      <c r="AA15" s="34">
        <f t="shared" si="0"/>
        <v>0</v>
      </c>
      <c r="AB15" s="35">
        <f t="shared" si="0"/>
        <v>0</v>
      </c>
      <c r="AC15" s="35">
        <f t="shared" si="0"/>
        <v>3525.54</v>
      </c>
      <c r="AD15" s="91"/>
    </row>
    <row r="16" spans="1:30" ht="49.5" customHeight="1" x14ac:dyDescent="0.35">
      <c r="A16" s="17"/>
      <c r="B16" s="13" t="s">
        <v>36</v>
      </c>
      <c r="C16" s="14">
        <f>SUM(C17:C23)</f>
        <v>10464.64</v>
      </c>
      <c r="D16" s="14">
        <f t="shared" ref="D16:AC16" si="1">SUM(D17:D23)</f>
        <v>1608457502.0000002</v>
      </c>
      <c r="E16" s="14">
        <f t="shared" si="1"/>
        <v>5196.5999999999995</v>
      </c>
      <c r="F16" s="14">
        <f t="shared" si="1"/>
        <v>5196.5999999999995</v>
      </c>
      <c r="G16" s="14">
        <f t="shared" si="1"/>
        <v>804167707.48999989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5268.04</v>
      </c>
      <c r="O16" s="33">
        <f t="shared" si="1"/>
        <v>5268.04</v>
      </c>
      <c r="P16" s="33">
        <f t="shared" si="1"/>
        <v>804167709.71000016</v>
      </c>
      <c r="Q16" s="33">
        <f t="shared" si="1"/>
        <v>5268.04</v>
      </c>
      <c r="R16" s="33">
        <f t="shared" si="1"/>
        <v>804167709.71000016</v>
      </c>
      <c r="S16" s="33">
        <f t="shared" si="1"/>
        <v>0</v>
      </c>
      <c r="T16" s="33">
        <f t="shared" si="1"/>
        <v>0</v>
      </c>
      <c r="U16" s="33">
        <f t="shared" si="1"/>
        <v>0</v>
      </c>
      <c r="V16" s="33">
        <f t="shared" si="1"/>
        <v>0</v>
      </c>
      <c r="W16" s="33">
        <f t="shared" si="1"/>
        <v>0</v>
      </c>
      <c r="X16" s="33">
        <f t="shared" si="1"/>
        <v>0</v>
      </c>
      <c r="Y16" s="33">
        <f t="shared" si="1"/>
        <v>0</v>
      </c>
      <c r="Z16" s="33">
        <f t="shared" si="1"/>
        <v>1742.5000000000002</v>
      </c>
      <c r="AA16" s="33">
        <f t="shared" si="1"/>
        <v>0</v>
      </c>
      <c r="AB16" s="33">
        <f t="shared" si="1"/>
        <v>0</v>
      </c>
      <c r="AC16" s="33">
        <f t="shared" si="1"/>
        <v>3525.54</v>
      </c>
      <c r="AD16" s="91"/>
    </row>
    <row r="17" spans="1:30" ht="70.5" customHeight="1" x14ac:dyDescent="0.35">
      <c r="A17" s="18">
        <v>1</v>
      </c>
      <c r="B17" s="13" t="s">
        <v>46</v>
      </c>
      <c r="C17" s="14">
        <v>2879.9</v>
      </c>
      <c r="D17" s="14">
        <v>439612104.20000005</v>
      </c>
      <c r="E17" s="14">
        <v>1431.4</v>
      </c>
      <c r="F17" s="14">
        <v>1431.4</v>
      </c>
      <c r="G17" s="14">
        <v>219745009.69999999</v>
      </c>
      <c r="H17" s="15">
        <v>0</v>
      </c>
      <c r="I17" s="15">
        <v>0</v>
      </c>
      <c r="J17" s="14">
        <v>0</v>
      </c>
      <c r="K17" s="15">
        <v>0</v>
      </c>
      <c r="L17" s="14">
        <v>0</v>
      </c>
      <c r="M17" s="14">
        <v>0</v>
      </c>
      <c r="N17" s="16">
        <f>C17-E17</f>
        <v>1448.5</v>
      </c>
      <c r="O17" s="32">
        <v>1448.5</v>
      </c>
      <c r="P17" s="33">
        <v>219745009.69999999</v>
      </c>
      <c r="Q17" s="32">
        <v>1448.5</v>
      </c>
      <c r="R17" s="32">
        <v>219745009.69999999</v>
      </c>
      <c r="S17" s="33">
        <v>0</v>
      </c>
      <c r="T17" s="33">
        <v>0</v>
      </c>
      <c r="U17" s="33">
        <v>0</v>
      </c>
      <c r="V17" s="32">
        <v>0</v>
      </c>
      <c r="W17" s="32">
        <v>0</v>
      </c>
      <c r="X17" s="32">
        <v>0</v>
      </c>
      <c r="Y17" s="32">
        <v>0</v>
      </c>
      <c r="Z17" s="34">
        <v>515.6</v>
      </c>
      <c r="AA17" s="34">
        <v>0</v>
      </c>
      <c r="AB17" s="35">
        <v>0</v>
      </c>
      <c r="AC17" s="35">
        <v>932.9</v>
      </c>
      <c r="AD17" s="91"/>
    </row>
    <row r="18" spans="1:30" ht="60.75" x14ac:dyDescent="0.35">
      <c r="A18" s="9">
        <v>2</v>
      </c>
      <c r="B18" s="13" t="s">
        <v>37</v>
      </c>
      <c r="C18" s="14">
        <v>2790.74</v>
      </c>
      <c r="D18" s="14">
        <f t="shared" ref="D18:D23" si="2">G18+H18+I18+K18+M18+P18</f>
        <v>430066706.69</v>
      </c>
      <c r="E18" s="14">
        <f t="shared" ref="E18:E23" si="3">F18+J18+L18</f>
        <v>1408.9</v>
      </c>
      <c r="F18" s="14">
        <v>1408.9</v>
      </c>
      <c r="G18" s="14">
        <v>215085392.00999999</v>
      </c>
      <c r="H18" s="15">
        <v>0</v>
      </c>
      <c r="I18" s="15">
        <v>0</v>
      </c>
      <c r="J18" s="14">
        <v>0</v>
      </c>
      <c r="K18" s="15">
        <v>0</v>
      </c>
      <c r="L18" s="14">
        <v>0</v>
      </c>
      <c r="M18" s="14">
        <v>0</v>
      </c>
      <c r="N18" s="14">
        <f t="shared" ref="N18:N23" si="4">C18-E18</f>
        <v>1381.8399999999997</v>
      </c>
      <c r="O18" s="33">
        <f t="shared" ref="O18:O23" si="5">Q18+S18+U18+W18</f>
        <v>1381.84</v>
      </c>
      <c r="P18" s="33">
        <f t="shared" ref="P18:P23" si="6">R18+T18+V18+X18+Y18</f>
        <v>214981314.68000001</v>
      </c>
      <c r="Q18" s="33">
        <v>1381.84</v>
      </c>
      <c r="R18" s="33">
        <v>214981314.68000001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4">
        <v>398</v>
      </c>
      <c r="AA18" s="34">
        <v>0</v>
      </c>
      <c r="AB18" s="34">
        <v>0</v>
      </c>
      <c r="AC18" s="34">
        <v>983.84</v>
      </c>
      <c r="AD18" s="91"/>
    </row>
    <row r="19" spans="1:30" ht="60.75" x14ac:dyDescent="0.35">
      <c r="A19" s="17">
        <v>3</v>
      </c>
      <c r="B19" s="13" t="s">
        <v>38</v>
      </c>
      <c r="C19" s="14">
        <v>1087.9000000000001</v>
      </c>
      <c r="D19" s="14">
        <f t="shared" si="2"/>
        <v>167650761.78</v>
      </c>
      <c r="E19" s="14">
        <f t="shared" si="3"/>
        <v>537.29999999999995</v>
      </c>
      <c r="F19" s="14">
        <v>537.29999999999995</v>
      </c>
      <c r="G19" s="14">
        <v>83875808.189999998</v>
      </c>
      <c r="H19" s="15">
        <v>0</v>
      </c>
      <c r="I19" s="15">
        <v>0</v>
      </c>
      <c r="J19" s="14">
        <v>0</v>
      </c>
      <c r="K19" s="15">
        <v>0</v>
      </c>
      <c r="L19" s="14">
        <v>0</v>
      </c>
      <c r="M19" s="14">
        <v>0</v>
      </c>
      <c r="N19" s="14">
        <f t="shared" si="4"/>
        <v>550.60000000000014</v>
      </c>
      <c r="O19" s="33">
        <f t="shared" si="5"/>
        <v>550.6</v>
      </c>
      <c r="P19" s="33">
        <f t="shared" si="6"/>
        <v>83774953.590000004</v>
      </c>
      <c r="Q19" s="33">
        <v>550.6</v>
      </c>
      <c r="R19" s="33">
        <v>83774953.590000004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4">
        <v>424.6</v>
      </c>
      <c r="AA19" s="34">
        <v>0</v>
      </c>
      <c r="AB19" s="34">
        <v>0</v>
      </c>
      <c r="AC19" s="34">
        <v>126</v>
      </c>
      <c r="AD19" s="91"/>
    </row>
    <row r="20" spans="1:30" ht="60.75" x14ac:dyDescent="0.35">
      <c r="A20" s="9">
        <v>4</v>
      </c>
      <c r="B20" s="13" t="s">
        <v>39</v>
      </c>
      <c r="C20" s="14">
        <v>1147.9000000000001</v>
      </c>
      <c r="D20" s="14">
        <f t="shared" si="2"/>
        <v>176897058.61000001</v>
      </c>
      <c r="E20" s="14">
        <f t="shared" si="3"/>
        <v>494</v>
      </c>
      <c r="F20" s="14">
        <v>494</v>
      </c>
      <c r="G20" s="14">
        <v>88502162.75</v>
      </c>
      <c r="H20" s="15">
        <v>0</v>
      </c>
      <c r="I20" s="15">
        <v>0</v>
      </c>
      <c r="J20" s="14">
        <v>0</v>
      </c>
      <c r="K20" s="15">
        <v>0</v>
      </c>
      <c r="L20" s="14">
        <v>0</v>
      </c>
      <c r="M20" s="14">
        <v>0</v>
      </c>
      <c r="N20" s="14">
        <f t="shared" si="4"/>
        <v>653.90000000000009</v>
      </c>
      <c r="O20" s="33">
        <f t="shared" si="5"/>
        <v>653.9</v>
      </c>
      <c r="P20" s="33">
        <f t="shared" si="6"/>
        <v>88394895.859999999</v>
      </c>
      <c r="Q20" s="33">
        <v>653.9</v>
      </c>
      <c r="R20" s="33">
        <v>88394895.859999999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4">
        <v>72</v>
      </c>
      <c r="AA20" s="34">
        <v>0</v>
      </c>
      <c r="AB20" s="34">
        <v>0</v>
      </c>
      <c r="AC20" s="34">
        <v>581.9</v>
      </c>
      <c r="AD20" s="91"/>
    </row>
    <row r="21" spans="1:30" ht="60.75" x14ac:dyDescent="0.35">
      <c r="A21" s="17">
        <v>5</v>
      </c>
      <c r="B21" s="13" t="s">
        <v>40</v>
      </c>
      <c r="C21" s="14">
        <v>1904.1</v>
      </c>
      <c r="D21" s="14">
        <f t="shared" si="2"/>
        <v>293431027.59000003</v>
      </c>
      <c r="E21" s="14">
        <f t="shared" si="3"/>
        <v>1008.9</v>
      </c>
      <c r="F21" s="14">
        <v>1008.9</v>
      </c>
      <c r="G21" s="14">
        <v>146670860.77000001</v>
      </c>
      <c r="H21" s="15">
        <v>0</v>
      </c>
      <c r="I21" s="15">
        <v>0</v>
      </c>
      <c r="J21" s="14">
        <v>0</v>
      </c>
      <c r="K21" s="15">
        <v>0</v>
      </c>
      <c r="L21" s="14">
        <v>0</v>
      </c>
      <c r="M21" s="14">
        <v>0</v>
      </c>
      <c r="N21" s="14">
        <f t="shared" si="4"/>
        <v>895.19999999999993</v>
      </c>
      <c r="O21" s="33">
        <f t="shared" si="5"/>
        <v>895.2</v>
      </c>
      <c r="P21" s="33">
        <f t="shared" si="6"/>
        <v>146760166.81999999</v>
      </c>
      <c r="Q21" s="33">
        <v>895.2</v>
      </c>
      <c r="R21" s="33">
        <v>146760166.81999999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4">
        <v>159.4</v>
      </c>
      <c r="AA21" s="34">
        <v>0</v>
      </c>
      <c r="AB21" s="34">
        <v>0</v>
      </c>
      <c r="AC21" s="34">
        <v>735.8</v>
      </c>
      <c r="AD21" s="91"/>
    </row>
    <row r="22" spans="1:30" ht="60.75" x14ac:dyDescent="0.35">
      <c r="A22" s="9">
        <v>6</v>
      </c>
      <c r="B22" s="13" t="s">
        <v>41</v>
      </c>
      <c r="C22" s="14">
        <v>401.7</v>
      </c>
      <c r="D22" s="14">
        <f t="shared" si="2"/>
        <v>61903925.370000005</v>
      </c>
      <c r="E22" s="14">
        <f t="shared" si="3"/>
        <v>211.4</v>
      </c>
      <c r="F22" s="14">
        <v>211.4</v>
      </c>
      <c r="G22" s="14">
        <v>30950312.010000002</v>
      </c>
      <c r="H22" s="15">
        <v>0</v>
      </c>
      <c r="I22" s="15">
        <v>0</v>
      </c>
      <c r="J22" s="14">
        <v>0</v>
      </c>
      <c r="K22" s="15">
        <v>0</v>
      </c>
      <c r="L22" s="14">
        <v>0</v>
      </c>
      <c r="M22" s="14">
        <v>0</v>
      </c>
      <c r="N22" s="14">
        <f t="shared" si="4"/>
        <v>190.29999999999998</v>
      </c>
      <c r="O22" s="33">
        <f t="shared" si="5"/>
        <v>190.3</v>
      </c>
      <c r="P22" s="33">
        <f t="shared" si="6"/>
        <v>30953613.359999999</v>
      </c>
      <c r="Q22" s="33">
        <v>190.3</v>
      </c>
      <c r="R22" s="33">
        <v>30953613.359999999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4">
        <v>68.5</v>
      </c>
      <c r="AA22" s="34">
        <v>0</v>
      </c>
      <c r="AB22" s="34">
        <v>0</v>
      </c>
      <c r="AC22" s="34">
        <v>121.8</v>
      </c>
      <c r="AD22" s="91"/>
    </row>
    <row r="23" spans="1:30" ht="72.75" customHeight="1" x14ac:dyDescent="0.35">
      <c r="A23" s="19">
        <v>7</v>
      </c>
      <c r="B23" s="13" t="s">
        <v>42</v>
      </c>
      <c r="C23" s="14">
        <v>252.4</v>
      </c>
      <c r="D23" s="14">
        <f t="shared" si="2"/>
        <v>38895917.759999998</v>
      </c>
      <c r="E23" s="14">
        <f t="shared" si="3"/>
        <v>104.7</v>
      </c>
      <c r="F23" s="14">
        <v>104.7</v>
      </c>
      <c r="G23" s="14">
        <v>19338162.059999999</v>
      </c>
      <c r="H23" s="15">
        <v>0</v>
      </c>
      <c r="I23" s="15">
        <v>0</v>
      </c>
      <c r="J23" s="14">
        <v>0</v>
      </c>
      <c r="K23" s="15">
        <v>0</v>
      </c>
      <c r="L23" s="14">
        <v>0</v>
      </c>
      <c r="M23" s="14">
        <v>0</v>
      </c>
      <c r="N23" s="14">
        <f t="shared" si="4"/>
        <v>147.69999999999999</v>
      </c>
      <c r="O23" s="33">
        <f t="shared" si="5"/>
        <v>147.69999999999999</v>
      </c>
      <c r="P23" s="33">
        <f t="shared" si="6"/>
        <v>19557755.699999999</v>
      </c>
      <c r="Q23" s="33">
        <v>147.69999999999999</v>
      </c>
      <c r="R23" s="33">
        <v>19557755.699999999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4">
        <v>104.4</v>
      </c>
      <c r="AA23" s="34">
        <v>0</v>
      </c>
      <c r="AB23" s="34">
        <v>0</v>
      </c>
      <c r="AC23" s="34">
        <v>43.3</v>
      </c>
      <c r="AD23" s="91"/>
    </row>
    <row r="24" spans="1:30" ht="20.2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90"/>
    </row>
    <row r="25" spans="1:30" ht="20.2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90"/>
    </row>
    <row r="26" spans="1:30" ht="49.5" customHeight="1" x14ac:dyDescent="0.35">
      <c r="A26" s="88" t="s">
        <v>43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36"/>
      <c r="V26" s="36"/>
      <c r="W26" s="36"/>
      <c r="X26" s="36"/>
      <c r="Y26" s="36"/>
      <c r="Z26" s="37"/>
      <c r="AA26" s="89"/>
      <c r="AB26" s="89"/>
      <c r="AC26" s="89"/>
      <c r="AD26" s="92"/>
    </row>
    <row r="27" spans="1:30" ht="23.25" customHeight="1" x14ac:dyDescent="0.35">
      <c r="Z27" s="38"/>
      <c r="AA27" s="85" t="s">
        <v>44</v>
      </c>
      <c r="AB27" s="85"/>
      <c r="AC27" s="85"/>
      <c r="AD27" s="90"/>
    </row>
    <row r="28" spans="1:30" ht="23.25" customHeight="1" x14ac:dyDescent="0.35">
      <c r="Z28" s="38"/>
      <c r="AA28" s="38"/>
      <c r="AB28" s="38"/>
      <c r="AC28" s="38"/>
    </row>
    <row r="29" spans="1:30" ht="23.25" customHeight="1" x14ac:dyDescent="0.35">
      <c r="Z29" s="38"/>
      <c r="AA29" s="38"/>
      <c r="AB29" s="38"/>
      <c r="AC29" s="38"/>
    </row>
    <row r="30" spans="1:30" ht="23.25" customHeight="1" x14ac:dyDescent="0.35">
      <c r="Z30" s="39"/>
      <c r="AA30" s="39"/>
      <c r="AB30" s="39"/>
      <c r="AC30" s="39"/>
    </row>
    <row r="31" spans="1:30" ht="20.25" customHeight="1" x14ac:dyDescent="0.35">
      <c r="Z31" s="86"/>
      <c r="AA31" s="86"/>
      <c r="AB31" s="87" t="s">
        <v>45</v>
      </c>
      <c r="AC31" s="87"/>
    </row>
    <row r="32" spans="1:30" ht="23.25" customHeight="1" x14ac:dyDescent="0.35">
      <c r="Z32" s="40"/>
      <c r="AA32" s="40"/>
      <c r="AB32" s="41"/>
      <c r="AC32" s="42"/>
    </row>
  </sheetData>
  <sheetProtection formatCells="0" formatColumns="0" formatRows="0" insertColumns="0" insertRows="0" insertHyperlinks="0" deleteColumns="0" deleteRows="0" sort="0" autoFilter="0" pivotTables="0"/>
  <mergeCells count="33">
    <mergeCell ref="AA27:AC27"/>
    <mergeCell ref="Z31:AA31"/>
    <mergeCell ref="AB31:AC31"/>
    <mergeCell ref="A26:T26"/>
    <mergeCell ref="AA26:AC26"/>
    <mergeCell ref="AA1:AC1"/>
    <mergeCell ref="A6:AC6"/>
    <mergeCell ref="A7:A13"/>
    <mergeCell ref="B7:B13"/>
    <mergeCell ref="C7:C12"/>
    <mergeCell ref="D7:D12"/>
    <mergeCell ref="E7:M7"/>
    <mergeCell ref="N7:AC7"/>
    <mergeCell ref="E8:E11"/>
    <mergeCell ref="F8:M8"/>
    <mergeCell ref="N8:P11"/>
    <mergeCell ref="Q8:Y8"/>
    <mergeCell ref="Z8:AC8"/>
    <mergeCell ref="F9:I11"/>
    <mergeCell ref="J9:K11"/>
    <mergeCell ref="M9:M11"/>
    <mergeCell ref="L9:L11"/>
    <mergeCell ref="Q9:R11"/>
    <mergeCell ref="S9:V9"/>
    <mergeCell ref="W9:X11"/>
    <mergeCell ref="S10:T11"/>
    <mergeCell ref="U10:V11"/>
    <mergeCell ref="AA2:AC5"/>
    <mergeCell ref="Y9:Y11"/>
    <mergeCell ref="Z9:Z11"/>
    <mergeCell ref="AA9:AA11"/>
    <mergeCell ref="AB9:AB11"/>
    <mergeCell ref="AC9:AC11"/>
  </mergeCells>
  <pageMargins left="0.70866141732282995" right="0.70866141732282995" top="0.74803149606299002" bottom="0.74803149606299002" header="0.31496062992126" footer="0.31496062992126"/>
  <pageSetup paperSize="8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Manager/>
  <Company>Фонд ЖКХ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dc:description/>
  <cp:lastModifiedBy>Павел А. Исаев</cp:lastModifiedBy>
  <cp:lastPrinted>2025-09-11T10:00:52Z</cp:lastPrinted>
  <dcterms:created xsi:type="dcterms:W3CDTF">2012-12-13T11:50:40Z</dcterms:created>
  <dcterms:modified xsi:type="dcterms:W3CDTF">2025-09-11T10:00:54Z</dcterms:modified>
  <cp:category>Формы</cp:category>
</cp:coreProperties>
</file>