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2460" windowWidth="12900" windowHeight="9735"/>
  </bookViews>
  <sheets>
    <sheet name="Цели-задачи" sheetId="1" r:id="rId1"/>
  </sheets>
  <definedNames>
    <definedName name="_xlnm._FilterDatabase" localSheetId="0" hidden="1">'Цели-задачи'!$A$313:$CM$375</definedName>
    <definedName name="_xlnm.Print_Titles" localSheetId="0">'Цели-задачи'!$5:$7</definedName>
    <definedName name="_xlnm.Print_Area" localSheetId="0">'Цели-задачи'!$A$1:$S$376</definedName>
  </definedNames>
  <calcPr calcId="145621"/>
</workbook>
</file>

<file path=xl/calcChain.xml><?xml version="1.0" encoding="utf-8"?>
<calcChain xmlns="http://schemas.openxmlformats.org/spreadsheetml/2006/main">
  <c r="S261" i="1" l="1"/>
  <c r="S260" i="1"/>
  <c r="S259" i="1"/>
  <c r="P352" i="1" l="1"/>
  <c r="P295" i="1" s="1"/>
  <c r="Q352" i="1"/>
  <c r="Q295" i="1" s="1"/>
  <c r="R352" i="1"/>
  <c r="S355" i="1"/>
  <c r="S356" i="1"/>
  <c r="S357" i="1"/>
  <c r="S354" i="1"/>
  <c r="O311" i="1"/>
  <c r="O310" i="1" s="1"/>
  <c r="O352" i="1"/>
  <c r="O295" i="1" s="1"/>
  <c r="N352" i="1"/>
  <c r="S348" i="1"/>
  <c r="S338" i="1"/>
  <c r="S337" i="1"/>
  <c r="S350" i="1"/>
  <c r="O361" i="1"/>
  <c r="O294" i="1" s="1"/>
  <c r="S26" i="1"/>
  <c r="R127" i="1"/>
  <c r="Q127" i="1"/>
  <c r="P127" i="1"/>
  <c r="O127" i="1"/>
  <c r="N127" i="1"/>
  <c r="M127" i="1"/>
  <c r="L127" i="1"/>
  <c r="K127" i="1"/>
  <c r="K78" i="1" s="1"/>
  <c r="K11" i="1" s="1"/>
  <c r="S133" i="1"/>
  <c r="S280" i="1"/>
  <c r="S279" i="1"/>
  <c r="S277" i="1"/>
  <c r="S276" i="1"/>
  <c r="S274" i="1"/>
  <c r="S273" i="1"/>
  <c r="S271" i="1"/>
  <c r="S269" i="1"/>
  <c r="S267" i="1"/>
  <c r="S265" i="1"/>
  <c r="S264" i="1"/>
  <c r="S262" i="1"/>
  <c r="S257" i="1"/>
  <c r="S256" i="1"/>
  <c r="R249" i="1"/>
  <c r="Q249" i="1"/>
  <c r="P249" i="1"/>
  <c r="O249" i="1"/>
  <c r="N249" i="1"/>
  <c r="M249" i="1"/>
  <c r="L249" i="1"/>
  <c r="R248" i="1"/>
  <c r="Q248" i="1"/>
  <c r="P248" i="1"/>
  <c r="O248" i="1"/>
  <c r="N248" i="1"/>
  <c r="M248" i="1"/>
  <c r="L248" i="1"/>
  <c r="R247" i="1"/>
  <c r="Q247" i="1"/>
  <c r="O247" i="1"/>
  <c r="S247" i="1" s="1"/>
  <c r="N247" i="1"/>
  <c r="M247" i="1"/>
  <c r="L247" i="1"/>
  <c r="K249" i="1"/>
  <c r="S249" i="1" s="1"/>
  <c r="K248" i="1"/>
  <c r="K247" i="1"/>
  <c r="S254" i="1"/>
  <c r="S252" i="1"/>
  <c r="R86" i="1"/>
  <c r="Q86" i="1"/>
  <c r="P86" i="1"/>
  <c r="O86" i="1"/>
  <c r="R61" i="1"/>
  <c r="Q61" i="1"/>
  <c r="P61" i="1"/>
  <c r="O61" i="1"/>
  <c r="N61" i="1"/>
  <c r="M61" i="1"/>
  <c r="L61" i="1"/>
  <c r="K61" i="1"/>
  <c r="R30" i="1"/>
  <c r="Q30" i="1"/>
  <c r="P30" i="1"/>
  <c r="O30" i="1"/>
  <c r="N30" i="1"/>
  <c r="M30" i="1"/>
  <c r="L30" i="1"/>
  <c r="L25" i="1" s="1"/>
  <c r="K30" i="1"/>
  <c r="S72" i="1"/>
  <c r="S61" i="1"/>
  <c r="S54" i="1"/>
  <c r="S53" i="1"/>
  <c r="S51" i="1"/>
  <c r="S50" i="1"/>
  <c r="R47" i="1"/>
  <c r="Q47" i="1"/>
  <c r="P47" i="1"/>
  <c r="O47" i="1"/>
  <c r="N47" i="1"/>
  <c r="N25" i="1" s="1"/>
  <c r="M47" i="1"/>
  <c r="L47" i="1"/>
  <c r="K47" i="1"/>
  <c r="S44" i="1"/>
  <c r="S42" i="1"/>
  <c r="S40" i="1"/>
  <c r="S38" i="1"/>
  <c r="S37" i="1"/>
  <c r="S35" i="1"/>
  <c r="S32" i="1"/>
  <c r="P31" i="1"/>
  <c r="O31" i="1"/>
  <c r="S31" i="1" s="1"/>
  <c r="R126" i="1"/>
  <c r="Q126" i="1"/>
  <c r="P126" i="1"/>
  <c r="O126" i="1"/>
  <c r="O75" i="1" s="1"/>
  <c r="O16" i="1" s="1"/>
  <c r="N126" i="1"/>
  <c r="M126" i="1"/>
  <c r="L126" i="1"/>
  <c r="K126" i="1"/>
  <c r="K75" i="1" s="1"/>
  <c r="K16" i="1" s="1"/>
  <c r="R151" i="1"/>
  <c r="R75" i="1" s="1"/>
  <c r="R16" i="1" s="1"/>
  <c r="Q151" i="1"/>
  <c r="P151" i="1"/>
  <c r="P75" i="1" s="1"/>
  <c r="P16" i="1" s="1"/>
  <c r="O151" i="1"/>
  <c r="N151" i="1"/>
  <c r="M151" i="1"/>
  <c r="L151" i="1"/>
  <c r="L75" i="1" s="1"/>
  <c r="L16" i="1" s="1"/>
  <c r="K151" i="1"/>
  <c r="R152" i="1"/>
  <c r="Q152" i="1"/>
  <c r="P152" i="1"/>
  <c r="P78" i="1" s="1"/>
  <c r="P11" i="1" s="1"/>
  <c r="O152" i="1"/>
  <c r="N152" i="1"/>
  <c r="M152" i="1"/>
  <c r="L152" i="1"/>
  <c r="L78" i="1" s="1"/>
  <c r="L11" i="1" s="1"/>
  <c r="K152" i="1"/>
  <c r="R171" i="1"/>
  <c r="Q171" i="1"/>
  <c r="P171" i="1"/>
  <c r="O171" i="1"/>
  <c r="N171" i="1"/>
  <c r="M171" i="1"/>
  <c r="L171" i="1"/>
  <c r="S171" i="1" s="1"/>
  <c r="K171" i="1"/>
  <c r="R172" i="1"/>
  <c r="Q172" i="1"/>
  <c r="P172" i="1"/>
  <c r="O172" i="1"/>
  <c r="N172" i="1"/>
  <c r="M172" i="1"/>
  <c r="L172" i="1"/>
  <c r="S172" i="1" s="1"/>
  <c r="K172" i="1"/>
  <c r="R201" i="1"/>
  <c r="Q201" i="1"/>
  <c r="P201" i="1"/>
  <c r="O201" i="1"/>
  <c r="N201" i="1"/>
  <c r="M201" i="1"/>
  <c r="L201" i="1"/>
  <c r="R202" i="1"/>
  <c r="Q202" i="1"/>
  <c r="P202" i="1"/>
  <c r="O202" i="1"/>
  <c r="N202" i="1"/>
  <c r="M202" i="1"/>
  <c r="L202" i="1"/>
  <c r="K201" i="1"/>
  <c r="S201" i="1" s="1"/>
  <c r="K202" i="1"/>
  <c r="R218" i="1"/>
  <c r="Q218" i="1"/>
  <c r="P218" i="1"/>
  <c r="O218" i="1"/>
  <c r="N218" i="1"/>
  <c r="N75" i="1" s="1"/>
  <c r="N16" i="1" s="1"/>
  <c r="M218" i="1"/>
  <c r="L218" i="1"/>
  <c r="S218" i="1" s="1"/>
  <c r="K218" i="1"/>
  <c r="R219" i="1"/>
  <c r="Q219" i="1"/>
  <c r="P219" i="1"/>
  <c r="O219" i="1"/>
  <c r="N219" i="1"/>
  <c r="M219" i="1"/>
  <c r="M78" i="1" s="1"/>
  <c r="L219" i="1"/>
  <c r="S219" i="1" s="1"/>
  <c r="K219" i="1"/>
  <c r="S199" i="1"/>
  <c r="S198" i="1"/>
  <c r="S196" i="1"/>
  <c r="S195" i="1"/>
  <c r="S193" i="1"/>
  <c r="S192" i="1"/>
  <c r="S190" i="1"/>
  <c r="S189" i="1"/>
  <c r="S187" i="1"/>
  <c r="S186" i="1"/>
  <c r="S184" i="1"/>
  <c r="S183" i="1"/>
  <c r="S181" i="1"/>
  <c r="S180" i="1"/>
  <c r="S178" i="1"/>
  <c r="S177" i="1"/>
  <c r="S239" i="1"/>
  <c r="S238" i="1"/>
  <c r="S236" i="1"/>
  <c r="S235" i="1"/>
  <c r="S233" i="1"/>
  <c r="S232" i="1"/>
  <c r="S230" i="1"/>
  <c r="S229" i="1"/>
  <c r="S245" i="1"/>
  <c r="S244" i="1"/>
  <c r="S242" i="1"/>
  <c r="S241" i="1"/>
  <c r="S227" i="1"/>
  <c r="S226" i="1"/>
  <c r="S224" i="1"/>
  <c r="S223" i="1"/>
  <c r="S149" i="1"/>
  <c r="S148" i="1"/>
  <c r="S157" i="1"/>
  <c r="S156" i="1"/>
  <c r="S146" i="1"/>
  <c r="S145" i="1"/>
  <c r="S143" i="1"/>
  <c r="S142" i="1"/>
  <c r="S141" i="1"/>
  <c r="R85" i="1"/>
  <c r="Q85" i="1"/>
  <c r="Q77" i="1"/>
  <c r="O85" i="1"/>
  <c r="R115" i="1"/>
  <c r="R79" i="1" s="1"/>
  <c r="R13" i="1" s="1"/>
  <c r="R311" i="1"/>
  <c r="S339" i="1"/>
  <c r="S340" i="1"/>
  <c r="S341" i="1"/>
  <c r="S342" i="1"/>
  <c r="S343" i="1"/>
  <c r="S344" i="1"/>
  <c r="S345" i="1"/>
  <c r="S346" i="1"/>
  <c r="S347" i="1"/>
  <c r="S349" i="1"/>
  <c r="S351" i="1"/>
  <c r="S305" i="1"/>
  <c r="S360" i="1"/>
  <c r="S358" i="1"/>
  <c r="S359" i="1"/>
  <c r="S352" i="1" s="1"/>
  <c r="S353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62" i="1"/>
  <c r="S363" i="1"/>
  <c r="S364" i="1"/>
  <c r="S361" i="1" s="1"/>
  <c r="S365" i="1"/>
  <c r="S366" i="1"/>
  <c r="S367" i="1"/>
  <c r="S368" i="1"/>
  <c r="S369" i="1"/>
  <c r="S370" i="1"/>
  <c r="S371" i="1"/>
  <c r="S308" i="1"/>
  <c r="K303" i="1"/>
  <c r="S303" i="1" s="1"/>
  <c r="S301" i="1"/>
  <c r="O299" i="1"/>
  <c r="O293" i="1" s="1"/>
  <c r="R299" i="1"/>
  <c r="R293" i="1" s="1"/>
  <c r="L299" i="1"/>
  <c r="M299" i="1"/>
  <c r="N299" i="1"/>
  <c r="P299" i="1"/>
  <c r="Q299" i="1"/>
  <c r="Q293" i="1" s="1"/>
  <c r="K352" i="1"/>
  <c r="K295" i="1" s="1"/>
  <c r="L352" i="1"/>
  <c r="L295" i="1" s="1"/>
  <c r="M352" i="1"/>
  <c r="M295" i="1"/>
  <c r="N295" i="1"/>
  <c r="K361" i="1"/>
  <c r="K294" i="1" s="1"/>
  <c r="L361" i="1"/>
  <c r="L294" i="1" s="1"/>
  <c r="M361" i="1"/>
  <c r="M294" i="1" s="1"/>
  <c r="M12" i="1" s="1"/>
  <c r="N361" i="1"/>
  <c r="P361" i="1"/>
  <c r="P294" i="1" s="1"/>
  <c r="P12" i="1" s="1"/>
  <c r="Q361" i="1"/>
  <c r="Q294" i="1"/>
  <c r="Q12" i="1" s="1"/>
  <c r="R361" i="1"/>
  <c r="R294" i="1" s="1"/>
  <c r="R12" i="1" s="1"/>
  <c r="K311" i="1"/>
  <c r="L311" i="1"/>
  <c r="L310" i="1" s="1"/>
  <c r="M311" i="1"/>
  <c r="N311" i="1"/>
  <c r="P311" i="1"/>
  <c r="P293" i="1" s="1"/>
  <c r="Q311" i="1"/>
  <c r="S290" i="1"/>
  <c r="S287" i="1"/>
  <c r="O283" i="1"/>
  <c r="K283" i="1"/>
  <c r="L283" i="1"/>
  <c r="M283" i="1"/>
  <c r="N283" i="1"/>
  <c r="P283" i="1"/>
  <c r="Q283" i="1"/>
  <c r="R283" i="1"/>
  <c r="S216" i="1"/>
  <c r="S215" i="1"/>
  <c r="S213" i="1"/>
  <c r="S212" i="1"/>
  <c r="S210" i="1"/>
  <c r="S209" i="1"/>
  <c r="S207" i="1"/>
  <c r="O203" i="1"/>
  <c r="K203" i="1"/>
  <c r="L203" i="1"/>
  <c r="M203" i="1"/>
  <c r="N203" i="1"/>
  <c r="P203" i="1"/>
  <c r="Q203" i="1"/>
  <c r="R203" i="1"/>
  <c r="S169" i="1"/>
  <c r="S168" i="1"/>
  <c r="S166" i="1"/>
  <c r="S165" i="1"/>
  <c r="S163" i="1"/>
  <c r="S162" i="1"/>
  <c r="S160" i="1"/>
  <c r="S159" i="1"/>
  <c r="S139" i="1"/>
  <c r="S138" i="1"/>
  <c r="S136" i="1"/>
  <c r="S135" i="1"/>
  <c r="S132" i="1"/>
  <c r="S131" i="1"/>
  <c r="S124" i="1"/>
  <c r="S122" i="1"/>
  <c r="S120" i="1"/>
  <c r="S118" i="1"/>
  <c r="O115" i="1"/>
  <c r="O79" i="1" s="1"/>
  <c r="O13" i="1" s="1"/>
  <c r="K115" i="1"/>
  <c r="K79" i="1"/>
  <c r="L115" i="1"/>
  <c r="M115" i="1"/>
  <c r="M79" i="1" s="1"/>
  <c r="M13" i="1" s="1"/>
  <c r="N115" i="1"/>
  <c r="P115" i="1"/>
  <c r="P79" i="1" s="1"/>
  <c r="P13" i="1" s="1"/>
  <c r="Q115" i="1"/>
  <c r="Q79" i="1"/>
  <c r="Q13" i="1" s="1"/>
  <c r="S113" i="1"/>
  <c r="S112" i="1"/>
  <c r="S110" i="1"/>
  <c r="S109" i="1"/>
  <c r="S107" i="1"/>
  <c r="S106" i="1"/>
  <c r="S104" i="1"/>
  <c r="S103" i="1"/>
  <c r="S101" i="1"/>
  <c r="S99" i="1"/>
  <c r="S98" i="1"/>
  <c r="S96" i="1"/>
  <c r="S93" i="1"/>
  <c r="S92" i="1"/>
  <c r="S90" i="1"/>
  <c r="K86" i="1"/>
  <c r="K80" i="1" s="1"/>
  <c r="L86" i="1"/>
  <c r="M86" i="1"/>
  <c r="M80" i="1" s="1"/>
  <c r="M18" i="1" s="1"/>
  <c r="N86" i="1"/>
  <c r="K85" i="1"/>
  <c r="K77" i="1" s="1"/>
  <c r="L85" i="1"/>
  <c r="M85" i="1"/>
  <c r="N85" i="1"/>
  <c r="N77" i="1" s="1"/>
  <c r="O84" i="1"/>
  <c r="O76" i="1" s="1"/>
  <c r="O15" i="1" s="1"/>
  <c r="K84" i="1"/>
  <c r="L84" i="1"/>
  <c r="S84" i="1" s="1"/>
  <c r="M84" i="1"/>
  <c r="M76" i="1" s="1"/>
  <c r="N84" i="1"/>
  <c r="N76" i="1" s="1"/>
  <c r="N15" i="1" s="1"/>
  <c r="P84" i="1"/>
  <c r="P76" i="1"/>
  <c r="P15" i="1" s="1"/>
  <c r="Q84" i="1"/>
  <c r="Q76" i="1" s="1"/>
  <c r="Q15" i="1" s="1"/>
  <c r="R84" i="1"/>
  <c r="R76" i="1" s="1"/>
  <c r="R15" i="1" s="1"/>
  <c r="S81" i="1"/>
  <c r="S17" i="1"/>
  <c r="S95" i="1"/>
  <c r="S336" i="1"/>
  <c r="R295" i="1"/>
  <c r="R78" i="1"/>
  <c r="R11" i="1" s="1"/>
  <c r="O78" i="1"/>
  <c r="O11" i="1" s="1"/>
  <c r="K25" i="1"/>
  <c r="M77" i="1"/>
  <c r="K310" i="1"/>
  <c r="O25" i="1"/>
  <c r="Q310" i="1"/>
  <c r="N293" i="1"/>
  <c r="S152" i="1"/>
  <c r="M25" i="1"/>
  <c r="M75" i="1"/>
  <c r="M16" i="1"/>
  <c r="S127" i="1"/>
  <c r="N79" i="1"/>
  <c r="N13" i="1" s="1"/>
  <c r="L76" i="1"/>
  <c r="L77" i="1" l="1"/>
  <c r="S283" i="1"/>
  <c r="M310" i="1"/>
  <c r="N310" i="1"/>
  <c r="L12" i="1"/>
  <c r="R292" i="1"/>
  <c r="K299" i="1"/>
  <c r="O77" i="1"/>
  <c r="O10" i="1" s="1"/>
  <c r="S151" i="1"/>
  <c r="Q75" i="1"/>
  <c r="Q16" i="1" s="1"/>
  <c r="S126" i="1"/>
  <c r="S47" i="1"/>
  <c r="Q25" i="1"/>
  <c r="Q80" i="1"/>
  <c r="Q18" i="1" s="1"/>
  <c r="K76" i="1"/>
  <c r="S76" i="1" s="1"/>
  <c r="L80" i="1"/>
  <c r="L18" i="1" s="1"/>
  <c r="S311" i="1"/>
  <c r="S310" i="1" s="1"/>
  <c r="N78" i="1"/>
  <c r="N11" i="1" s="1"/>
  <c r="P25" i="1"/>
  <c r="S25" i="1" s="1"/>
  <c r="R80" i="1"/>
  <c r="R18" i="1" s="1"/>
  <c r="Q78" i="1"/>
  <c r="Q11" i="1" s="1"/>
  <c r="S86" i="1"/>
  <c r="S115" i="1"/>
  <c r="P80" i="1"/>
  <c r="P18" i="1" s="1"/>
  <c r="R310" i="1"/>
  <c r="S202" i="1"/>
  <c r="S30" i="1"/>
  <c r="O80" i="1"/>
  <c r="O18" i="1" s="1"/>
  <c r="S248" i="1"/>
  <c r="R77" i="1"/>
  <c r="Q10" i="1"/>
  <c r="M15" i="1"/>
  <c r="K18" i="1"/>
  <c r="K12" i="1"/>
  <c r="M11" i="1"/>
  <c r="S11" i="1" s="1"/>
  <c r="O12" i="1"/>
  <c r="O9" i="1" s="1"/>
  <c r="O292" i="1"/>
  <c r="K15" i="1"/>
  <c r="S295" i="1"/>
  <c r="Q9" i="1"/>
  <c r="N10" i="1"/>
  <c r="S16" i="1"/>
  <c r="Q292" i="1"/>
  <c r="L15" i="1"/>
  <c r="P292" i="1"/>
  <c r="R10" i="1"/>
  <c r="R9" i="1" s="1"/>
  <c r="N80" i="1"/>
  <c r="N18" i="1" s="1"/>
  <c r="P310" i="1"/>
  <c r="L79" i="1"/>
  <c r="L13" i="1" s="1"/>
  <c r="L293" i="1"/>
  <c r="N294" i="1"/>
  <c r="S294" i="1" s="1"/>
  <c r="K13" i="1"/>
  <c r="S203" i="1"/>
  <c r="S75" i="1"/>
  <c r="M293" i="1"/>
  <c r="S18" i="1" l="1"/>
  <c r="S79" i="1"/>
  <c r="S80" i="1"/>
  <c r="K293" i="1"/>
  <c r="S299" i="1"/>
  <c r="S13" i="1"/>
  <c r="S78" i="1"/>
  <c r="L292" i="1"/>
  <c r="M292" i="1"/>
  <c r="M10" i="1"/>
  <c r="M9" i="1" s="1"/>
  <c r="N12" i="1"/>
  <c r="S12" i="1" s="1"/>
  <c r="N292" i="1"/>
  <c r="S15" i="1"/>
  <c r="L10" i="1"/>
  <c r="K292" i="1" l="1"/>
  <c r="K10" i="1"/>
  <c r="K9" i="1" s="1"/>
  <c r="S293" i="1"/>
  <c r="S292" i="1" s="1"/>
  <c r="N9" i="1"/>
  <c r="L9" i="1"/>
</calcChain>
</file>

<file path=xl/sharedStrings.xml><?xml version="1.0" encoding="utf-8"?>
<sst xmlns="http://schemas.openxmlformats.org/spreadsheetml/2006/main" count="3784" uniqueCount="421">
  <si>
    <t>Главный раздел, подраздел</t>
  </si>
  <si>
    <t>Целевая статья</t>
  </si>
  <si>
    <t>Вид расходов</t>
  </si>
  <si>
    <t>Х</t>
  </si>
  <si>
    <t>Значения по годам реализации</t>
  </si>
  <si>
    <t>Коды бюджетной классификации расходов</t>
  </si>
  <si>
    <t>тыс.рублей</t>
  </si>
  <si>
    <t xml:space="preserve"> - из местных бюджетов</t>
  </si>
  <si>
    <t xml:space="preserve"> - из внебюджетных источников</t>
  </si>
  <si>
    <t>1.</t>
  </si>
  <si>
    <t>1.1.</t>
  </si>
  <si>
    <t>Единица измерения показателя</t>
  </si>
  <si>
    <t>1.1.1.</t>
  </si>
  <si>
    <t>1.1.2.</t>
  </si>
  <si>
    <t>Сроки реализации</t>
  </si>
  <si>
    <t>Ответственный исполнитель и соисполнители</t>
  </si>
  <si>
    <t>Методика расчета показателя</t>
  </si>
  <si>
    <t>№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</si>
  <si>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</si>
  <si>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</si>
  <si>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</si>
  <si>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</si>
  <si>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</si>
  <si>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</si>
  <si>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</si>
  <si>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</si>
  <si>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</si>
  <si>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</si>
  <si>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гр.13</t>
  </si>
  <si>
    <t>гр.14</t>
  </si>
  <si>
    <t>гр.15</t>
  </si>
  <si>
    <t>гр.17</t>
  </si>
  <si>
    <t>гр.18</t>
  </si>
  <si>
    <t>Итого</t>
  </si>
  <si>
    <t>Наименование целей, задач, подпрограмм, основных мероприятий, мероприятий, ведомственных целевых программ, показателей</t>
  </si>
  <si>
    <t>1.1.2.1.</t>
  </si>
  <si>
    <t>1.1.2.2.</t>
  </si>
  <si>
    <t>1.1.1.1.</t>
  </si>
  <si>
    <t>1.1.3.</t>
  </si>
  <si>
    <t>1.1.3.1.</t>
  </si>
  <si>
    <t>1.1.3.2.</t>
  </si>
  <si>
    <t>%</t>
  </si>
  <si>
    <t>-</t>
  </si>
  <si>
    <t>1.2.</t>
  </si>
  <si>
    <t>1.3.1.</t>
  </si>
  <si>
    <t>кроме того, финансирование из других источников:</t>
  </si>
  <si>
    <t>1.2.2.</t>
  </si>
  <si>
    <t>1.2.2.1.</t>
  </si>
  <si>
    <t>1.2.2.2.</t>
  </si>
  <si>
    <t>гр.16</t>
  </si>
  <si>
    <t>финансирование за счет краевого бюджета</t>
  </si>
  <si>
    <t>Всего</t>
  </si>
  <si>
    <t>1.1.2.3.</t>
  </si>
  <si>
    <t>ПЦ1</t>
  </si>
  <si>
    <t>ПЦ2</t>
  </si>
  <si>
    <t>1.1.1-ПОМ1</t>
  </si>
  <si>
    <t>1.1.2-ПОМ1</t>
  </si>
  <si>
    <t>1.1.2-ПОМ2</t>
  </si>
  <si>
    <t>1.2-ПП1</t>
  </si>
  <si>
    <t>1.2.2-ПОМ1</t>
  </si>
  <si>
    <t>1.3-ПП1</t>
  </si>
  <si>
    <t>1.2.3.</t>
  </si>
  <si>
    <t>1.2.3-ПОМ1</t>
  </si>
  <si>
    <t>1.2.3.1.</t>
  </si>
  <si>
    <t>1.2.3.2.</t>
  </si>
  <si>
    <t>1.2.4.</t>
  </si>
  <si>
    <t>1.2.4-ПОМ1</t>
  </si>
  <si>
    <t>1.2.4.1.</t>
  </si>
  <si>
    <t>Коэффициент значимости</t>
  </si>
  <si>
    <t>ед.</t>
  </si>
  <si>
    <t>Показатель "Количество вновь образованных ООПТ в Забайкальском крае"</t>
  </si>
  <si>
    <t>1.1.2-ПОМ3</t>
  </si>
  <si>
    <t>Задача 2. "Предупреждение и минимизация негативного воздействия на окружающую среду"</t>
  </si>
  <si>
    <t>Подпрограмма "Совершенствование охраны компонентов окружающей среды"</t>
  </si>
  <si>
    <t>Основное мероприятие "Разработка и реализация комплекса мер, направленных на обеспечение экологически безопасного размещения и обезвреживания отходов производства и потребления"</t>
  </si>
  <si>
    <t>1.2.2-ПОМ2</t>
  </si>
  <si>
    <t>Показатель "Количество построенных объектов для захоронения и утилизации биологических отходов на территории Забайкальского края"</t>
  </si>
  <si>
    <t>Показатель "Количество отремонтированных объектов для захоронения и утилизации биологических отходов на территории Забайкальского края"</t>
  </si>
  <si>
    <t>Основное мероприятие "Оздоровление экологической ситуации на Байкальской природной территории в административных границах Забайкальского края"</t>
  </si>
  <si>
    <t>1.2.3-ПОМ2</t>
  </si>
  <si>
    <t>Основное мероприятие "Ликвидация объектов прошлого экологического ущерба"</t>
  </si>
  <si>
    <t>Задача 3. "Создание условий для эффективного и устойчивого развития охотничьего хозяйства Забайкальского края, обеспечивающего сохранение биологического разнообразия, увеличение темпов воспроизводства и рациональное использование охотничьих ресурсов на территории края"</t>
  </si>
  <si>
    <t>Подпрограмма "Воспроизводство и сохранение охотничьих ресурсов Забайкальского края"</t>
  </si>
  <si>
    <t>Основное мероприятие "Проведение территориального охотоустройства, формирование и утверждение схемы размещения, использования и охраны охотничьих угодий на территории Забайкальского края"</t>
  </si>
  <si>
    <t>Задача 4. "Создание организационных условий для реализации государственной программы"</t>
  </si>
  <si>
    <t>Подпрограмма "Обеспечение реализации государственной программы"</t>
  </si>
  <si>
    <t>Показатель "Степень достижения установленных значений целевых показателей государственной программы и входящих в нее подпрограмм"</t>
  </si>
  <si>
    <t>Показатель "Количество проводимых экологических мероприятий, направленных на повышение уровня экологической культуры, воспитание и просвещение населения края"</t>
  </si>
  <si>
    <t>Государственная служба по охране, контролю и регулированию использования объектов животного мира Забайкальского края</t>
  </si>
  <si>
    <t>А/В*100%, где А - площадь территории края, занятая ООПТ, В - общая площадь территории Забайкальского края</t>
  </si>
  <si>
    <t>А/В*100%, А - численность населения, вовлеченного в эколого-просветительские и эколого-образовательные мероприятия, В - общая численность населения Забайкальского края</t>
  </si>
  <si>
    <t>Показатель "Доля населения, вовлеченного в эколого-просветительские и эколого-образовательные мероприятия, от общего количества населения Забайкальского края"</t>
  </si>
  <si>
    <t>046 0604</t>
  </si>
  <si>
    <t>046 0603</t>
  </si>
  <si>
    <t>х</t>
  </si>
  <si>
    <t>Мероприятие "Проведение мероприятий по образованию ООПТ в Забайкальском крае "</t>
  </si>
  <si>
    <t>Показатель "Количество приобретенной автотехники,  противопожарного инвентаря,                                
спутниковых телефонов"</t>
  </si>
  <si>
    <t>Мероприятие "Укрепление материально-технической базы государственных природоохранных учреждений, выполняющих задачи по обеспечению управления и функционирования ООПТ регионального значения (приобретение специализированной автотехники, противопожарного инвентаря, спутниковых телефонов)"</t>
  </si>
  <si>
    <t>Мероприятие "Изготовление аншлагов в целях информирования населения об ООПТ "</t>
  </si>
  <si>
    <t>ПЦ3</t>
  </si>
  <si>
    <t>2014 - 2016</t>
  </si>
  <si>
    <t>Показатель "Численность охотничьих хозяйств на территории края"</t>
  </si>
  <si>
    <t>1.3-ПП2</t>
  </si>
  <si>
    <t>Показатель "Доля площади закрепленных охотничьих угодий к общей площади охотничьих угодий Забайкальского края"</t>
  </si>
  <si>
    <t>тыс. рублей</t>
  </si>
  <si>
    <t>тыс. тонн</t>
  </si>
  <si>
    <t>тыс. чел.</t>
  </si>
  <si>
    <t>0405</t>
  </si>
  <si>
    <t>0412</t>
  </si>
  <si>
    <t>0605</t>
  </si>
  <si>
    <t>0603</t>
  </si>
  <si>
    <t>Показатель "Количество законсервированных и рекультивированных объектов прошлого экологического ущерба" (нарастающим итогом)</t>
  </si>
  <si>
    <t>Показатель "Количество размещенных на полигонах отходов" (нарастающим итогом)</t>
  </si>
  <si>
    <t>тыс.тонн/год</t>
  </si>
  <si>
    <t>Мероприятие "Строительство объектов для захоронения и утилизации биологических отходов на территории Забайкальского края"</t>
  </si>
  <si>
    <t>Мероприятие "Ремонт объектов для захоронения и утилизации биологических отходов на территории Забайкальского края"</t>
  </si>
  <si>
    <t>(∑I(Аi/Bi))/i, где А - фактическое значение i-того показателя, В - плановое значение i-того показателя, i  - общее количество показателей госпрограммы</t>
  </si>
  <si>
    <t>Показатель "Объем накопленных загрязнений на объектах прошлого экологического ущерба" (убывающим итогом)</t>
  </si>
  <si>
    <t xml:space="preserve">Показатель "Сокращение объемов сбросов загрязненных сточных вод в водные объекты Байкальской природной территории" </t>
  </si>
  <si>
    <t>Основное мероприятие "Обеспечение функций исполнительных органов государственной власти в установленной сфере"</t>
  </si>
  <si>
    <t>1.1.3.3.</t>
  </si>
  <si>
    <t>1.2.1.</t>
  </si>
  <si>
    <t>1.2.1-ПОМ1</t>
  </si>
  <si>
    <t>1.2.3.3.</t>
  </si>
  <si>
    <t>1.2.3.4.</t>
  </si>
  <si>
    <t>1.2.3.5.</t>
  </si>
  <si>
    <t>1.2.3.6.</t>
  </si>
  <si>
    <t>1.3.</t>
  </si>
  <si>
    <t>1.4.</t>
  </si>
  <si>
    <t>1.4.1.</t>
  </si>
  <si>
    <t>1.4.1-ПОМ1</t>
  </si>
  <si>
    <t>1.4.1-ПОМ2</t>
  </si>
  <si>
    <t>1.4.2.</t>
  </si>
  <si>
    <t>1.4.2-ПОМ1</t>
  </si>
  <si>
    <t>Показатель "Степень выполнения контрольных карт"</t>
  </si>
  <si>
    <t>I=A/B*100, где А - количество выполненных в срок контрольных карт; В - общее количество контрольных карт</t>
  </si>
  <si>
    <t>1.2-ПП2</t>
  </si>
  <si>
    <t>1.4-ПП1</t>
  </si>
  <si>
    <t>Итого 1.4.2.</t>
  </si>
  <si>
    <t>Итого 1.4.</t>
  </si>
  <si>
    <t>финансирование за счет федерального бюджета*</t>
  </si>
  <si>
    <t xml:space="preserve"> - из федерального бюджета*</t>
  </si>
  <si>
    <t xml:space="preserve"> 0405</t>
  </si>
  <si>
    <t>А/В*100%, где А - суммарный объем сточных вод, подлежащих очистке, В - суммарный объем загрязненных сточных вод, сбрасываемых в водные объекты Байкальской природной территории</t>
  </si>
  <si>
    <t>Показатель "Количество установленных аншлагов для целей информирования населения об ООПТ"</t>
  </si>
  <si>
    <t>Основное мероприятие "Организация и обеспечение природоохранной, научно-исследовательской и опытно- конструкторской, эколого-просветительской деятельности на территории Забайкальского края"</t>
  </si>
  <si>
    <t>к государственной программе Забайкальского края "Охрана окружающей среды"</t>
  </si>
  <si>
    <t>Основные мероприятия, мероприятия, показатели и объемы финансирования государственной программы Забайкальского края "Охрана окружающей среды"</t>
  </si>
  <si>
    <t>1.2.2.3.</t>
  </si>
  <si>
    <t>1.2.3-ПОМ3</t>
  </si>
  <si>
    <t>Показатель "Количество приобретенных установок для утилизации биологических отходов – крематоров"</t>
  </si>
  <si>
    <t>Мероприятие "Приобретение установок для утилизации биологических отходов - крематоров"</t>
  </si>
  <si>
    <t>ПЦ4</t>
  </si>
  <si>
    <t>Показатель "Доля площади закрепленных охотничьих угодий за юридическими лицами и индивидуальными предпринимателями к общей площади охотничьих угодий края"</t>
  </si>
  <si>
    <t>1.3.1-ПОМ1</t>
  </si>
  <si>
    <t>0840249300</t>
  </si>
  <si>
    <t>0840229400</t>
  </si>
  <si>
    <t>0840217261</t>
  </si>
  <si>
    <t>0840229300</t>
  </si>
  <si>
    <t>0840217337</t>
  </si>
  <si>
    <t>2017-2018</t>
  </si>
  <si>
    <t>12101R0290</t>
  </si>
  <si>
    <t>0840107081</t>
  </si>
  <si>
    <t>0840107410</t>
  </si>
  <si>
    <t>0820217263</t>
  </si>
  <si>
    <t>финансирование из внебюджетных источников</t>
  </si>
  <si>
    <t>Цель  "Обеспечение охраны комплекса природных ресурсов, реализация права настоящего и будущего поколения людей на благоприятную окружающую среду обитания"</t>
  </si>
  <si>
    <t>Показатель "Доля площади территории края, занятой особо охраняемыми природными территориями (далее - ООПТ), в общей площади территории Забайкальского края"</t>
  </si>
  <si>
    <t>Задача 1. "Совершенствование государственного управления системой ООПТ регионального значения"</t>
  </si>
  <si>
    <t>Подпрограмма "Развитие ООПТ в Забайкальском крае"</t>
  </si>
  <si>
    <t>Основное мероприятие "Развитие сети ООПТ в Забайкальском крае"</t>
  </si>
  <si>
    <t>Основное мероприятие "Обеспечение режима охраны и функционирования ООПТ регионального значения"</t>
  </si>
  <si>
    <t>Показатель "Доля  реабилитированных земель Забайкальского края от площади земель, нарушенных в результате прошлой хозяйственной деятельности" (нарастающим итогом)</t>
  </si>
  <si>
    <t>А/В*100%, где А - площадь земель, реабилитированных в результате ликвидации экологического ущерба (нарастающим итогом), В - площадь земель, требующих реабилитации</t>
  </si>
  <si>
    <t>Показатель "Количество введенных в эксплуатацию очистных сооружений" (нарастающим итогом)</t>
  </si>
  <si>
    <t>Показатель "Численность населения, проживающего в зоне негативного воздействия объектов накопленного экологического ущерба " (убывающим итогом)</t>
  </si>
  <si>
    <t>(А-В)/В*100%, где А - площадь закрепленных охотничьих угодий в отчетном году, В -  общая площадь охотничьих угодий края</t>
  </si>
  <si>
    <t>Показатель "Составление по согласованию с Министерством природных ресурсов и экологии Российской Федерации Схемы размещения, использования и охраны охотничьих угодий на территории Забайкальского края, документом которой является территориальное охотустройство"</t>
  </si>
  <si>
    <t>Министерство территориального развития Забайкальского края, Министерство природных ресурсов Забайкальского края</t>
  </si>
  <si>
    <t>финансирование за счет федерального бюджета</t>
  </si>
  <si>
    <t>08203R0290</t>
  </si>
  <si>
    <t>Министерство природных ресурсов Забайкальского края</t>
  </si>
  <si>
    <t>финансирование за счет внебюджетных источников</t>
  </si>
  <si>
    <t>Показатель "Площадь рекультивированных земель" (по годам реализации)</t>
  </si>
  <si>
    <t>га</t>
  </si>
  <si>
    <t>Министерство сельского хозяйства Забайкальского края</t>
  </si>
  <si>
    <t>Министерство природных ресурсов Забайкальского края, Министерство территориального развития Забайкальского края, Министерство сельского хозяйства Забайкальского края</t>
  </si>
  <si>
    <t>Показатель "Количество объектов размещения, захоронения, хранения, обезвреживания отходов в соответствии с территориальной схемой в области обращения с отходами, в том числе с твердыми коммунальными отходами, Забайкальского края" (нарастающим итогом)</t>
  </si>
  <si>
    <t>Показатель "Количество ликвидированных несанкционированных свалок" (нарастающим итогом)</t>
  </si>
  <si>
    <t>1.2.1.3.</t>
  </si>
  <si>
    <t>1.2.1.4.</t>
  </si>
  <si>
    <t>Основное мероприятие "Строительство и ремонт объектов для захоронения и утилизации биологических отходов, оснащение государственных ветеринарных учреждений, подведомственных Министерству сельского хозяйства Забайкальского края, установками для утилизации биологических отходов - крематорами</t>
  </si>
  <si>
    <t>1.3.2.</t>
  </si>
  <si>
    <t>Основное мероприятие "Выплата субсидий за добытых волков на территории Забайкальского края"</t>
  </si>
  <si>
    <t>2014-2018</t>
  </si>
  <si>
    <t>Показатель "Количество построенных кордонов на  ООПТ"</t>
  </si>
  <si>
    <t>2014-2016</t>
  </si>
  <si>
    <t>Министерство природных ресурсов Забайкальского края,
Государственная служба по охране, контролю и регулированию использования объектов животного мира Забайкальского края</t>
  </si>
  <si>
    <t>080700400</t>
  </si>
  <si>
    <t>0113</t>
  </si>
  <si>
    <t>1.4.1.2.-ПМ1</t>
  </si>
  <si>
    <t>тыс. руб.</t>
  </si>
  <si>
    <t>Абсолютное значение</t>
  </si>
  <si>
    <t>Мероприятие "Софинансирование строительства объектов по сбору, транспортированию, обработке и утилизации отходов от использования товаров"</t>
  </si>
  <si>
    <t>Мероприятие "Реконструкция очистных сооружений г. Хилок"</t>
  </si>
  <si>
    <t>Мероприятие "Реконструкция канализационных очистных сооружений (КОС) в г.Петровск-Забайкальский"</t>
  </si>
  <si>
    <t>Мероприятие "Строительство очистных сооружений канализации Железнодорожного района в г.Петровск-Забайкальский"</t>
  </si>
  <si>
    <t>Мероприятие "Строительство очистных сооружений п.Тарбагатай Петровск-Забайкальского района"</t>
  </si>
  <si>
    <t>Мероприятие "Строительство очистных сооружений с. Красный Чикой в Красночикойском районе Забайкальского края"</t>
  </si>
  <si>
    <t>Мероприятие "Рекультивация загрязненных тяжелыми металлами и фторидами территорий поселка Верх-Усугли"</t>
  </si>
  <si>
    <t>Мероприятие "Рекультивация отвалов и хвостов забалансовых руд Завитинского месторождения"</t>
  </si>
  <si>
    <t>Мероприятие "Организация и обеспечение научно-исследовательской и опытно- конструкторской деятельности на территории Забайкальского края"</t>
  </si>
  <si>
    <t>Мероприятие "Организация и обеспечение природоохранной и эколого-просветительской деятельности на территории Забайкальского края"</t>
  </si>
  <si>
    <t>финансирование за счет средств федерального бюджета</t>
  </si>
  <si>
    <t>0840259200</t>
  </si>
  <si>
    <t>0840259702</t>
  </si>
  <si>
    <t>0840259704</t>
  </si>
  <si>
    <t xml:space="preserve"> 0605</t>
  </si>
  <si>
    <t>финансирование за счет 
краевого бюджета</t>
  </si>
  <si>
    <t>гр.11</t>
  </si>
  <si>
    <t>гр.12</t>
  </si>
  <si>
    <t>1.2.1.5.</t>
  </si>
  <si>
    <t>1.2.1.6.</t>
  </si>
  <si>
    <t>1.2.1.7.</t>
  </si>
  <si>
    <t>Мероприятие "Стимулирование утилизации отходов на территории Забайкальского края"</t>
  </si>
  <si>
    <t>Мероприятие "Обеспечение доступа к информации в сфере обращения с отходами"</t>
  </si>
  <si>
    <t>Мероприятие "Строительство полигона ТКО в г.о. "Город Петровск-Забайкальский"</t>
  </si>
  <si>
    <t>Мероприятие "Строительство полигона ТКО в г. Хилок"</t>
  </si>
  <si>
    <t>Мероприятие "Консервация бесхозяйных хвостохранилищ в приграничных районах Забайкальского края"</t>
  </si>
  <si>
    <t>1.2.1.8.</t>
  </si>
  <si>
    <t>Мероприятие "Корректировка и разработка электронной модели Территориальной схемы обращения с отходами, в том числе с твердыми коммунальными отходами, Забайкальского края"</t>
  </si>
  <si>
    <t>1.2.1.9.</t>
  </si>
  <si>
    <t>Мероприятие "Стимулирование строительства объектов, предназначенных для обработки, утилизации, обезвреживания, захоронения отходов, в том числе твердых коммунальных отходов"</t>
  </si>
  <si>
    <t>"</t>
  </si>
  <si>
    <t>Показатель "Доля утилизации образовавшихся отходов производства и потребления, в том числе твердых коммунальных отходов"</t>
  </si>
  <si>
    <t>Министерство территориального развития Забайкальского края</t>
  </si>
  <si>
    <t>121 (рк)</t>
  </si>
  <si>
    <t>129 (рк)</t>
  </si>
  <si>
    <t>Общество с ограниченной ответственностью "ЭКО-ПОЛИГОН", 
Министерство природных ресурсов Забайкальского края</t>
  </si>
  <si>
    <t>ПАО "Химико-Металлургический Завод" (г.Красноярск)</t>
  </si>
  <si>
    <t>0810107288</t>
  </si>
  <si>
    <t>2014 - 2021</t>
  </si>
  <si>
    <t>2014-2021</t>
  </si>
  <si>
    <t>2017-2021</t>
  </si>
  <si>
    <t>2018-2021</t>
  </si>
  <si>
    <t>2016 - 2021</t>
  </si>
  <si>
    <t>2016-2021</t>
  </si>
  <si>
    <t>2018 - 2021</t>
  </si>
  <si>
    <t>2019 - 2021</t>
  </si>
  <si>
    <t>2016-2017</t>
  </si>
  <si>
    <t>Мероприятие "Строительство полигона ТКО в с.Красный Чикой"</t>
  </si>
  <si>
    <t>2015 - 2021</t>
  </si>
  <si>
    <t>гр.19</t>
  </si>
  <si>
    <t>0604</t>
  </si>
  <si>
    <t>1.1.3. ПОМ1</t>
  </si>
  <si>
    <t>1.1.3 ПОМ2</t>
  </si>
  <si>
    <t xml:space="preserve">Показатель "Количество ООПТ, для которых проведена инвентаризация" </t>
  </si>
  <si>
    <t>1.1.3. ПОМ3</t>
  </si>
  <si>
    <t>Показатель "Количество созданных охранных зон природных парков и памятников природы</t>
  </si>
  <si>
    <t>1.1.3. ПОМ4</t>
  </si>
  <si>
    <t>Показатель "Количество ООПТ, сведения о границах которых внесены в Единый государственный  реестр недвижимости"</t>
  </si>
  <si>
    <t>Показатель "Количество спроектированных и построенных информационных центров на территории природных парков"</t>
  </si>
  <si>
    <t>Показатель "Количество обустроенных мест отдыха на ООПТ"</t>
  </si>
  <si>
    <t>2019-2021</t>
  </si>
  <si>
    <t>Мероприятие "Инвентаризация ООПТ регионального значения в Забайкальском крае "</t>
  </si>
  <si>
    <t>Мероприятие "Проведение работ по созданию охранных зон памятников природы и природных парков "</t>
  </si>
  <si>
    <t>1.1.3.4.</t>
  </si>
  <si>
    <t>Мероприятие "Подготовка документов для внесения сведений о границах ООПТ регионального значения в Единый государственный реестр недвижи-
мости "</t>
  </si>
  <si>
    <t xml:space="preserve">Мероприятие "Проектирование и строительство информационного центра на территории природного парка «Ивано-Арахлейский» </t>
  </si>
  <si>
    <t xml:space="preserve">Мероприятие "Проектирование и строительство информационного центра на территории природного парка «Арей» </t>
  </si>
  <si>
    <t>Мероприятие "Строительство кордонов на  ООПТ"</t>
  </si>
  <si>
    <t>0820304102</t>
  </si>
  <si>
    <t>0820374104</t>
  </si>
  <si>
    <t>0820104</t>
  </si>
  <si>
    <t>0820404227</t>
  </si>
  <si>
    <t>0820104226</t>
  </si>
  <si>
    <t>Показатель "Количество населенных пунктов, в отношении которых приняты решения об установлении, изменении зон затопления, подтопления"</t>
  </si>
  <si>
    <t>Мероприятие "Подготовка предложений для принятия решений об установлении, изменении зон затопления , подтопления территорий населенных пунктов Забайкальского края"</t>
  </si>
  <si>
    <t>".</t>
  </si>
  <si>
    <t>*Примечание: В случае предоставления субсидий из федерального бюджета в рамках реализации соответствующих федеральных целевых программ.</t>
  </si>
  <si>
    <t>___________________________________________</t>
  </si>
  <si>
    <t>0820107228</t>
  </si>
  <si>
    <t>082G704102</t>
  </si>
  <si>
    <t>1.2.4.2.</t>
  </si>
  <si>
    <t>1.2.4.3.</t>
  </si>
  <si>
    <t>Мероприятие "Строительство очистных сооружений в п.Баляга в Петровск-Забайкальском районе"</t>
  </si>
  <si>
    <t>1.2.4.4.</t>
  </si>
  <si>
    <t>Мероприятие "Строительство очистных сооружений в п.Новопавловка Петровск-Забайкальского района"</t>
  </si>
  <si>
    <t>2020-2021</t>
  </si>
  <si>
    <t>1.2.4.5.</t>
  </si>
  <si>
    <t>Мероприятие «Строительство комплекса по сортировке ТКО в г. Петровск-Забайкальский»</t>
  </si>
  <si>
    <t>Мероприятие «Строительство комплекса по сортировке ТКО в Хилокском районе»</t>
  </si>
  <si>
    <t>Мероприятие «Строительство комплекса по переработке пластиковой тары в Читинском районе"</t>
  </si>
  <si>
    <t>Мероприятие «Строительство комплекса по переработке пластиковой тары в Краснокаменском районе»</t>
  </si>
  <si>
    <t>Мероприятие «Строительство комплекса по сортировке ТКО в Агинском районе»</t>
  </si>
  <si>
    <t>Мероприятие «Строительство комплекса по сортировке ТКО в Шилкинском районе»</t>
  </si>
  <si>
    <t>Мероприятие «Строительство комплекса по сортировке ТКО в Краснокаменском районе»</t>
  </si>
  <si>
    <t>Мероприятие «Строительство комплекса по сортировке ТКО в Чернышевском районе»</t>
  </si>
  <si>
    <t>1.2.5.</t>
  </si>
  <si>
    <t>Показатель "Ликвидированы несанкционированные свалки в границах городов Забайкальского края" (нарастающим итогом)</t>
  </si>
  <si>
    <t>1.2.5-ПОМ1</t>
  </si>
  <si>
    <t>1.2.5-ПОМ2</t>
  </si>
  <si>
    <t>Показатель "Численность населения, качество жизни которого улучшится в связи с ликвидацией несанкционированных свалок в границах городов и наиболее опасных объектов накопленного экологического вреда" (нарастающим итогом)</t>
  </si>
  <si>
    <t>1.2.5-ПОМ3</t>
  </si>
  <si>
    <t>Общая площадь восстановленных, в том числе рекультивированных земель подверженных негативному воздействию накопленного экологического ущерба (нарастающим итогом)</t>
  </si>
  <si>
    <t>1.2.5.1.</t>
  </si>
  <si>
    <t>Мероприятие "Рекультивация свалки ТКО в г.Борзя"</t>
  </si>
  <si>
    <t>082G107226</t>
  </si>
  <si>
    <t>1.2.5.2.</t>
  </si>
  <si>
    <t>1.2.5.3.</t>
  </si>
  <si>
    <t>Мероприятие "Рекультивация свалки ТКО в г.Нерчинск"</t>
  </si>
  <si>
    <t>Мероприятие "Рекультивация свалки ТКО в г.Чита"</t>
  </si>
  <si>
    <t>2020 - 2021</t>
  </si>
  <si>
    <t>1.2.5.4.</t>
  </si>
  <si>
    <t>1.2.5.5.</t>
  </si>
  <si>
    <t>082G107227</t>
  </si>
  <si>
    <t>1.2.6.</t>
  </si>
  <si>
    <t>Мероприятие "Консервация хвостохранилища Благодатской обогатительной фабрики"</t>
  </si>
  <si>
    <t>1.2.5.6.</t>
  </si>
  <si>
    <t>1.2.5.7.</t>
  </si>
  <si>
    <t>Мероприятие "Консервация хвостохранилища рудника Хапчеранга"</t>
  </si>
  <si>
    <t>1.2.5.8.</t>
  </si>
  <si>
    <t>Мероприятие "Консервация хвостохранилища рудника Абагайтуй"</t>
  </si>
  <si>
    <t>1.2.6-ПОМ1</t>
  </si>
  <si>
    <t>1.2.6-ПОМ2</t>
  </si>
  <si>
    <t>1.2.6.-ПОМ3</t>
  </si>
  <si>
    <t>1.2.6.-ПОМ4</t>
  </si>
  <si>
    <t>1.2.6.1.</t>
  </si>
  <si>
    <t>Мероприятие "Обустройство мест отдыха на ООПТ"</t>
  </si>
  <si>
    <t>1.2.7.</t>
  </si>
  <si>
    <t>1.2.7-ПОМ1</t>
  </si>
  <si>
    <t>1.2.7-ПОМ2</t>
  </si>
  <si>
    <t>Показатель "Доля твердых коммунальных отходов, направленных на обработку, в общем объеме отходов, вывезенных с мест накопления"</t>
  </si>
  <si>
    <t>Показатель "Доля твердых коммунальных отходов, направленных на утилизацию, в общем объеме образованных твердых коммунальных отходов"</t>
  </si>
  <si>
    <t>А/В*100%, где А - количество твердых коммунальных отходов, направленных на обработку, В - общий объем твердых коммунальных отходов, вывезенных с мест накопления</t>
  </si>
  <si>
    <t>А/В*100%, где А - количество твердых коммунальных отходов, направленных на утилизацию, В - общий объем образованных твердых коммунальных отходов</t>
  </si>
  <si>
    <t>082G204102</t>
  </si>
  <si>
    <t>1.1.2 ПОМ2</t>
  </si>
  <si>
    <t>1.1.1.2.</t>
  </si>
  <si>
    <t>1.1.1.3.</t>
  </si>
  <si>
    <t>1.1.1.4.</t>
  </si>
  <si>
    <t>1, 0, 18</t>
  </si>
  <si>
    <t>Основное мероприятие "Развитие инфраструктуры и обустройство особо охраняемых природных территорий регионального значения"</t>
  </si>
  <si>
    <t>Показатель "Количество обустроенных экологических троп на ООПТ "</t>
  </si>
  <si>
    <t>Мероприятие "Обустройство экологических троп на ООПТ"</t>
  </si>
  <si>
    <t>1.2.8.</t>
  </si>
  <si>
    <t>1.2.8-ПОМ1</t>
  </si>
  <si>
    <t>Мероприятие «Реконструкция и модернизация существующих золоуловителей на котлах Читинской ТЭЦ-1»</t>
  </si>
  <si>
    <t>ПАО "ТГК-14"</t>
  </si>
  <si>
    <t>Мероприятие «Реконструкция и текущий ремонт котлов Читинской ТЭЦ-1 и ТЭЦ-2»</t>
  </si>
  <si>
    <t xml:space="preserve">Мероприятие "Обеспечение централизованным теплоснабжением вновь строящихся микрорайонов "Амурский", "Витимский", "Романовский", "Преображенский" путем строительства теплотрассы
</t>
  </si>
  <si>
    <t>Мероприятие "Модернизация и закрытие котельных с их переводом на централизованное теплоснабжение"</t>
  </si>
  <si>
    <t>Мероприятие "Ужесточение требований по снижению выбросов загрязняющих веществ стационарными источниками"</t>
  </si>
  <si>
    <t>Мероприятие "Установка в Черновском районе города, в пос. КСК автоматической станции контроля загрязнения атмосферного воздуха"</t>
  </si>
  <si>
    <t>Росгидромет</t>
  </si>
  <si>
    <t>Мероприятие "Приобретение передвижной лаборатории для Читинского отдела ЦЛАТИ по Восточно-Сибирскому региону"</t>
  </si>
  <si>
    <t>Мероприятие "Разработка сводных расчетов допустимого негативного воздействия на окружающую среду общегородского сводного тома «Охрана атмосферы и предельно-допустимые выбросы (ПДВ) г. Читы»"</t>
  </si>
  <si>
    <t>Мероприятие "Ужесточение ответственности за экологические правонарушения, в том числе разграничивающие составы административных и уголовных правонарушений"</t>
  </si>
  <si>
    <t>Мероприятие "Повышение эффективности государственного регионального экологического надзора"</t>
  </si>
  <si>
    <t>Мероприятие "Модернизация и развитие системы социально-гигиенического мониторинга"</t>
  </si>
  <si>
    <t>Управление Роспотребнадзора по Забайкальскому краю</t>
  </si>
  <si>
    <t>Министерство природных ресурсов Забайкальского края, Администрация городского округа "Город Чита"</t>
  </si>
  <si>
    <t xml:space="preserve"> Министерство природных ресурсов Забайкальского края</t>
  </si>
  <si>
    <t>Министерство территориального развития Забайкальского края, Администрация городского округа "Город Чита"</t>
  </si>
  <si>
    <t>Министерство территориального развития Забайкальского края, Министерство природных ресурсов Забайкальского края, Администрация городского округа "Город Чита", ПАО "ТГК-14", Забайкальская железная дорога – филиал ОАО «РЖД»</t>
  </si>
  <si>
    <t>Министерство территориального развития Забайкальского края, Министерство природных ресурсов Забайкальского края, Администрация городского округа "Город Чита"</t>
  </si>
  <si>
    <t xml:space="preserve"> ПАО "ТГК-14", Забайкальская железная дорога – филиал ОАО «РЖД»</t>
  </si>
  <si>
    <t>2019 - 2020</t>
  </si>
  <si>
    <t>082GXXXXXX</t>
  </si>
  <si>
    <t>0820374102</t>
  </si>
  <si>
    <t>0830217405</t>
  </si>
  <si>
    <t>Мероприятие "Строительство полигона ТКО в Читинском районе Забайкальского края"</t>
  </si>
  <si>
    <t>0502</t>
  </si>
  <si>
    <t>082G474508</t>
  </si>
  <si>
    <t>Показатель "Снижение совокупного объема выбросов за отчетный год" в г.Чита</t>
  </si>
  <si>
    <t>Основное мероприятие "Региональный проект "Сохранение озера Байкал (Забайкальский край)"</t>
  </si>
  <si>
    <t>Основное мероприятие "Региональный проект "Чистая страна (Забайкальский край)"</t>
  </si>
  <si>
    <t xml:space="preserve">Основное мероприятие "Региональный проект
"Комплексная система обращения с твердыми коммунальными отходами (Забайкальский край)"
</t>
  </si>
  <si>
    <t>Основное мероприятие "Региональный проект "Чистый воздух (Забайкальский край)"</t>
  </si>
  <si>
    <t>1.2.4-ПОМ2</t>
  </si>
  <si>
    <t xml:space="preserve">Показатель "Сокращение объемов сбросов загрязненных сточных вод в водные объекты Байкальской природной территории в границах Забайкальского края" </t>
  </si>
  <si>
    <t>Показатель "Число ООПТ регионального значения, на территории которых
реализуются программы развития
экологического туризм, обеспечивающие
сохранение и устойчивое использование
биологического и ландшафтного
разнообразия"</t>
  </si>
  <si>
    <t>" ПРИЛОЖЕНИЕ</t>
  </si>
  <si>
    <t>1.1-ПП1</t>
  </si>
  <si>
    <t>1.1-ПП2</t>
  </si>
  <si>
    <t>1.2.6.2.</t>
  </si>
  <si>
    <t>1.2.6.3.</t>
  </si>
  <si>
    <t>1.2.7.1.</t>
  </si>
  <si>
    <t>1.2.7.2.</t>
  </si>
  <si>
    <t>1.2.7.3.</t>
  </si>
  <si>
    <t>1.2.7.4.</t>
  </si>
  <si>
    <t>1.2.7.5.</t>
  </si>
  <si>
    <t>1.2.7.6.</t>
  </si>
  <si>
    <t>1.2.7.7.</t>
  </si>
  <si>
    <t>1.2.7.8.</t>
  </si>
  <si>
    <t>1.2.8.1.</t>
  </si>
  <si>
    <t>1.2.8.2.</t>
  </si>
  <si>
    <t>1.2.8.3.</t>
  </si>
  <si>
    <t>1.2.8.4.</t>
  </si>
  <si>
    <t>1.2.8.6.</t>
  </si>
  <si>
    <t>1.2.8.7.</t>
  </si>
  <si>
    <t>1.2.8.8.</t>
  </si>
  <si>
    <t>1.2.8.9.</t>
  </si>
  <si>
    <t>1.2.8.10.</t>
  </si>
  <si>
    <t>1.2.8.11.</t>
  </si>
  <si>
    <t>1.2.8.12.</t>
  </si>
  <si>
    <t>1.4.1.1.</t>
  </si>
  <si>
    <t>1.4.1.2.</t>
  </si>
  <si>
    <t>1.4.1.3.</t>
  </si>
  <si>
    <t xml:space="preserve">                                 ".</t>
  </si>
  <si>
    <t>А/В*100%, где А - количество утилизированных отходов производства и потребления, в том числе твердых коммунальных отходов, В - общее количество образовавшихся отходов на территории Забайкальского края</t>
  </si>
  <si>
    <t>Мероприятие "Софинансирование работ по рекультивации земель, загрязненных в результате размещения бесхозяйных отходов, в том числе твердых коммунальных отходов"</t>
  </si>
  <si>
    <t>Мероприятие "Строительство очистных сооружений в п.п.ст. Жипхеген Хилокского района"</t>
  </si>
  <si>
    <t>Управление Росприроднадзора по Забайкальскому краю Министерство природных ресурсов Забайкальского края</t>
  </si>
  <si>
    <t>процент от уровня 2017 года (38,7 тыс. тонн)</t>
  </si>
  <si>
    <t>Мероприятие "Демонтаж зданий бывшего мышьякового завода и рекультивация прилегающих к нему территорий, загрязненных тяжелыми металлами, в п.Вершино-Дарасунский"</t>
  </si>
  <si>
    <t>1.2.1.1</t>
  </si>
  <si>
    <t>Мероприятие «Реализация мероприятий по ликвидации мест несанкционированного размещения отходов»</t>
  </si>
  <si>
    <t>тыс.руб</t>
  </si>
  <si>
    <t>межбюджетные трансферты</t>
  </si>
  <si>
    <t>240 330,7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</si>
</sst>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0_р_."/>
    <numFmt numFmtId="167" formatCode="#,##0.0_р_."/>
    <numFmt numFmtId="168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8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3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1" xfId="0" applyFont="1" applyBorder="1"/>
    <xf numFmtId="0" fontId="0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0" fillId="0" borderId="0" xfId="0" applyFont="1" applyAlignme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11" fillId="0" borderId="0" xfId="0" applyFont="1" applyFill="1"/>
    <xf numFmtId="0" fontId="11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2" fontId="12" fillId="0" borderId="0" xfId="0" applyNumberFormat="1" applyFont="1" applyFill="1"/>
    <xf numFmtId="0" fontId="4" fillId="0" borderId="2" xfId="0" applyFont="1" applyFill="1" applyBorder="1" applyAlignment="1">
      <alignment horizontal="center" vertical="center"/>
    </xf>
    <xf numFmtId="0" fontId="13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4" fontId="2" fillId="0" borderId="0" xfId="0" applyNumberFormat="1" applyFont="1" applyFill="1"/>
    <xf numFmtId="0" fontId="13" fillId="0" borderId="0" xfId="0" applyFont="1" applyFill="1" applyAlignment="1">
      <alignment vertical="top" wrapText="1"/>
    </xf>
    <xf numFmtId="0" fontId="1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2" borderId="0" xfId="0" applyFont="1" applyFill="1"/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/>
    <xf numFmtId="167" fontId="4" fillId="0" borderId="1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3" fillId="3" borderId="0" xfId="0" applyFont="1" applyFill="1"/>
    <xf numFmtId="0" fontId="8" fillId="0" borderId="1" xfId="0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vertical="top"/>
    </xf>
    <xf numFmtId="0" fontId="8" fillId="0" borderId="0" xfId="0" applyFont="1" applyFill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0" fontId="13" fillId="2" borderId="6" xfId="0" applyFont="1" applyFill="1" applyBorder="1"/>
    <xf numFmtId="0" fontId="0" fillId="0" borderId="7" xfId="0" applyFont="1" applyBorder="1"/>
    <xf numFmtId="0" fontId="13" fillId="0" borderId="0" xfId="0" applyFont="1" applyBorder="1"/>
    <xf numFmtId="0" fontId="0" fillId="0" borderId="0" xfId="0" applyFont="1" applyBorder="1"/>
    <xf numFmtId="0" fontId="13" fillId="4" borderId="0" xfId="0" applyFont="1" applyFill="1"/>
    <xf numFmtId="0" fontId="0" fillId="4" borderId="0" xfId="0" applyFont="1" applyFill="1"/>
    <xf numFmtId="0" fontId="1" fillId="4" borderId="0" xfId="0" applyFont="1" applyFill="1"/>
    <xf numFmtId="0" fontId="13" fillId="4" borderId="0" xfId="0" applyFont="1" applyFill="1" applyAlignment="1">
      <alignment vertical="top"/>
    </xf>
    <xf numFmtId="0" fontId="0" fillId="4" borderId="0" xfId="0" applyFont="1" applyFill="1" applyAlignment="1">
      <alignment vertical="top"/>
    </xf>
    <xf numFmtId="0" fontId="13" fillId="4" borderId="0" xfId="0" applyFont="1" applyFill="1" applyAlignment="1">
      <alignment wrapText="1"/>
    </xf>
    <xf numFmtId="0" fontId="11" fillId="4" borderId="0" xfId="0" applyFont="1" applyFill="1"/>
    <xf numFmtId="0" fontId="14" fillId="4" borderId="0" xfId="0" applyFont="1" applyFill="1"/>
    <xf numFmtId="0" fontId="10" fillId="4" borderId="0" xfId="0" applyFont="1" applyFill="1"/>
    <xf numFmtId="0" fontId="15" fillId="4" borderId="0" xfId="0" applyFont="1" applyFill="1"/>
    <xf numFmtId="0" fontId="11" fillId="4" borderId="0" xfId="0" applyFont="1" applyFill="1" applyAlignment="1">
      <alignment horizontal="left" vertical="center" wrapText="1"/>
    </xf>
    <xf numFmtId="167" fontId="8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4" fillId="5" borderId="0" xfId="0" applyFont="1" applyFill="1"/>
    <xf numFmtId="0" fontId="12" fillId="5" borderId="0" xfId="0" applyFont="1" applyFill="1"/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1" fontId="8" fillId="0" borderId="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top"/>
    </xf>
    <xf numFmtId="0" fontId="13" fillId="0" borderId="0" xfId="0" applyFont="1" applyFill="1" applyAlignment="1">
      <alignment horizontal="right" vertical="top"/>
    </xf>
    <xf numFmtId="0" fontId="13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13" fillId="0" borderId="8" xfId="0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67" fontId="17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49" fontId="4" fillId="7" borderId="1" xfId="0" applyNumberFormat="1" applyFont="1" applyFill="1" applyBorder="1" applyAlignment="1">
      <alignment horizontal="center" vertical="center"/>
    </xf>
    <xf numFmtId="49" fontId="6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167" fontId="4" fillId="7" borderId="1" xfId="0" applyNumberFormat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167" fontId="8" fillId="7" borderId="1" xfId="0" applyNumberFormat="1" applyFont="1" applyFill="1" applyBorder="1" applyAlignment="1">
      <alignment horizontal="right" vertical="center"/>
    </xf>
    <xf numFmtId="2" fontId="8" fillId="7" borderId="1" xfId="0" applyNumberFormat="1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right" vertical="top"/>
    </xf>
    <xf numFmtId="0" fontId="8" fillId="7" borderId="0" xfId="0" applyFont="1" applyFill="1" applyAlignment="1">
      <alignment horizontal="right" vertical="top"/>
    </xf>
    <xf numFmtId="164" fontId="8" fillId="7" borderId="1" xfId="0" applyNumberFormat="1" applyFont="1" applyFill="1" applyBorder="1" applyAlignment="1">
      <alignment horizontal="right" vertical="center"/>
    </xf>
    <xf numFmtId="167" fontId="9" fillId="7" borderId="1" xfId="0" applyNumberFormat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right" vertical="center" wrapText="1"/>
    </xf>
    <xf numFmtId="165" fontId="8" fillId="7" borderId="1" xfId="0" applyNumberFormat="1" applyFont="1" applyFill="1" applyBorder="1" applyAlignment="1">
      <alignment horizontal="right" vertical="center"/>
    </xf>
    <xf numFmtId="1" fontId="8" fillId="7" borderId="1" xfId="0" applyNumberFormat="1" applyFont="1" applyFill="1" applyBorder="1" applyAlignment="1">
      <alignment horizontal="right" vertical="center"/>
    </xf>
    <xf numFmtId="1" fontId="8" fillId="7" borderId="1" xfId="0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horizontal="right"/>
    </xf>
    <xf numFmtId="0" fontId="8" fillId="7" borderId="1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right" vertical="center"/>
    </xf>
    <xf numFmtId="2" fontId="8" fillId="7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167" fontId="17" fillId="7" borderId="1" xfId="0" applyNumberFormat="1" applyFont="1" applyFill="1" applyBorder="1" applyAlignment="1">
      <alignment horizontal="right" vertical="center"/>
    </xf>
    <xf numFmtId="0" fontId="17" fillId="7" borderId="1" xfId="0" applyFont="1" applyFill="1" applyBorder="1" applyAlignment="1">
      <alignment horizontal="center" vertical="center"/>
    </xf>
    <xf numFmtId="164" fontId="17" fillId="7" borderId="1" xfId="0" applyNumberFormat="1" applyFont="1" applyFill="1" applyBorder="1" applyAlignment="1">
      <alignment horizontal="center" vertical="center"/>
    </xf>
    <xf numFmtId="0" fontId="8" fillId="7" borderId="1" xfId="0" applyNumberFormat="1" applyFont="1" applyFill="1" applyBorder="1" applyAlignment="1">
      <alignment horizontal="right" vertical="center"/>
    </xf>
    <xf numFmtId="0" fontId="8" fillId="7" borderId="1" xfId="0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center" vertical="center"/>
    </xf>
    <xf numFmtId="166" fontId="8" fillId="7" borderId="1" xfId="0" applyNumberFormat="1" applyFont="1" applyFill="1" applyBorder="1" applyAlignment="1">
      <alignment horizontal="right" vertical="center"/>
    </xf>
    <xf numFmtId="0" fontId="8" fillId="7" borderId="1" xfId="0" applyFont="1" applyFill="1" applyBorder="1" applyAlignment="1">
      <alignment horizontal="right" vertical="center" wrapText="1"/>
    </xf>
    <xf numFmtId="0" fontId="13" fillId="7" borderId="0" xfId="0" applyFont="1" applyFill="1" applyAlignment="1">
      <alignment horizontal="right" vertical="top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166" fontId="8" fillId="7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13" fillId="8" borderId="0" xfId="0" applyFont="1" applyFill="1"/>
    <xf numFmtId="0" fontId="0" fillId="8" borderId="0" xfId="0" applyFont="1" applyFill="1"/>
    <xf numFmtId="0" fontId="0" fillId="8" borderId="0" xfId="0" applyFill="1"/>
    <xf numFmtId="0" fontId="8" fillId="7" borderId="1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right" vertical="center"/>
    </xf>
    <xf numFmtId="0" fontId="8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7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24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CM398"/>
  <sheetViews>
    <sheetView tabSelected="1" view="pageBreakPreview" topLeftCell="E1" zoomScale="60" zoomScaleNormal="69" zoomScalePageLayoutView="38" workbookViewId="0">
      <selection activeCell="A258" sqref="A258:S261"/>
    </sheetView>
  </sheetViews>
  <sheetFormatPr defaultRowHeight="15" outlineLevelRow="2" x14ac:dyDescent="0.25"/>
  <cols>
    <col min="1" max="1" width="8.5703125" style="27" customWidth="1"/>
    <col min="2" max="2" width="40.140625" style="28" customWidth="1"/>
    <col min="3" max="3" width="16.28515625" style="29" customWidth="1"/>
    <col min="4" max="4" width="10.28515625" style="30" customWidth="1"/>
    <col min="5" max="5" width="42.42578125" style="24" customWidth="1"/>
    <col min="6" max="6" width="17" style="24" customWidth="1"/>
    <col min="7" max="7" width="29.7109375" style="24" customWidth="1"/>
    <col min="8" max="8" width="12.42578125" style="31" customWidth="1"/>
    <col min="9" max="9" width="14.7109375" style="31" bestFit="1" customWidth="1"/>
    <col min="10" max="10" width="11.28515625" style="31" customWidth="1"/>
    <col min="11" max="11" width="15.85546875" style="102" customWidth="1"/>
    <col min="12" max="13" width="16.42578125" style="102" customWidth="1"/>
    <col min="14" max="14" width="17.28515625" style="102" customWidth="1"/>
    <col min="15" max="15" width="20.42578125" style="142" customWidth="1"/>
    <col min="16" max="16" width="14.140625" style="142" customWidth="1"/>
    <col min="17" max="18" width="16.140625" style="142" customWidth="1"/>
    <col min="19" max="19" width="19.7109375" style="102" customWidth="1"/>
    <col min="20" max="20" width="7" style="33" customWidth="1"/>
    <col min="21" max="21" width="9.140625" style="26" customWidth="1"/>
    <col min="22" max="22" width="11.85546875" bestFit="1" customWidth="1"/>
  </cols>
  <sheetData>
    <row r="1" spans="1:46" s="2" customFormat="1" x14ac:dyDescent="0.25">
      <c r="A1" s="27" t="s">
        <v>233</v>
      </c>
      <c r="B1" s="28"/>
      <c r="C1" s="29"/>
      <c r="D1" s="30"/>
      <c r="E1" s="24"/>
      <c r="F1" s="24"/>
      <c r="G1" s="24"/>
      <c r="H1" s="31"/>
      <c r="I1" s="31"/>
      <c r="J1" s="31"/>
      <c r="K1" s="102"/>
      <c r="L1" s="102"/>
      <c r="M1" s="102"/>
      <c r="N1" s="102"/>
      <c r="O1" s="185" t="s">
        <v>382</v>
      </c>
      <c r="P1" s="186"/>
      <c r="Q1" s="142"/>
      <c r="R1" s="142"/>
      <c r="S1" s="102"/>
      <c r="T1" s="33"/>
      <c r="U1" s="26"/>
    </row>
    <row r="2" spans="1:46" s="2" customFormat="1" x14ac:dyDescent="0.25">
      <c r="A2" s="27"/>
      <c r="B2" s="43"/>
      <c r="C2" s="41"/>
      <c r="D2" s="35"/>
      <c r="E2" s="5"/>
      <c r="F2" s="5"/>
      <c r="G2" s="5"/>
      <c r="H2" s="42"/>
      <c r="I2" s="42"/>
      <c r="J2" s="42"/>
      <c r="K2" s="110"/>
      <c r="L2" s="110"/>
      <c r="M2" s="110"/>
      <c r="N2" s="110"/>
      <c r="O2" s="142"/>
      <c r="P2" s="142"/>
      <c r="Q2" s="142"/>
      <c r="R2" s="142"/>
      <c r="S2" s="110" t="s">
        <v>146</v>
      </c>
      <c r="T2" s="32"/>
      <c r="U2" s="32"/>
      <c r="V2" s="8"/>
    </row>
    <row r="3" spans="1:46" s="2" customFormat="1" x14ac:dyDescent="0.25">
      <c r="A3" s="27"/>
      <c r="B3" s="191" t="s">
        <v>147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42"/>
      <c r="S3" s="102"/>
      <c r="T3" s="33"/>
      <c r="U3" s="26"/>
    </row>
    <row r="4" spans="1:46" s="2" customFormat="1" x14ac:dyDescent="0.25">
      <c r="A4" s="27"/>
      <c r="B4" s="43"/>
      <c r="C4" s="41"/>
      <c r="D4" s="35"/>
      <c r="E4" s="5"/>
      <c r="F4" s="5"/>
      <c r="G4" s="5"/>
      <c r="H4" s="42"/>
      <c r="I4" s="42"/>
      <c r="J4" s="42"/>
      <c r="K4" s="112"/>
      <c r="L4" s="110"/>
      <c r="M4" s="110"/>
      <c r="N4" s="110"/>
      <c r="O4" s="142"/>
      <c r="P4" s="142"/>
      <c r="Q4" s="142"/>
      <c r="R4" s="142"/>
      <c r="S4" s="102"/>
      <c r="T4" s="33"/>
      <c r="U4" s="26"/>
    </row>
    <row r="5" spans="1:46" s="2" customFormat="1" x14ac:dyDescent="0.25">
      <c r="A5" s="200" t="s">
        <v>17</v>
      </c>
      <c r="B5" s="201" t="s">
        <v>34</v>
      </c>
      <c r="C5" s="200" t="s">
        <v>11</v>
      </c>
      <c r="D5" s="200" t="s">
        <v>68</v>
      </c>
      <c r="E5" s="201" t="s">
        <v>16</v>
      </c>
      <c r="F5" s="201" t="s">
        <v>14</v>
      </c>
      <c r="G5" s="201" t="s">
        <v>15</v>
      </c>
      <c r="H5" s="200" t="s">
        <v>5</v>
      </c>
      <c r="I5" s="200"/>
      <c r="J5" s="200"/>
      <c r="K5" s="192" t="s">
        <v>4</v>
      </c>
      <c r="L5" s="192"/>
      <c r="M5" s="192"/>
      <c r="N5" s="192"/>
      <c r="O5" s="192"/>
      <c r="P5" s="192"/>
      <c r="Q5" s="192"/>
      <c r="R5" s="192"/>
      <c r="S5" s="192"/>
      <c r="T5" s="33"/>
      <c r="U5" s="26"/>
    </row>
    <row r="6" spans="1:46" s="2" customFormat="1" ht="45" x14ac:dyDescent="0.25">
      <c r="A6" s="200"/>
      <c r="B6" s="201"/>
      <c r="C6" s="200"/>
      <c r="D6" s="200"/>
      <c r="E6" s="201"/>
      <c r="F6" s="201"/>
      <c r="G6" s="201"/>
      <c r="H6" s="170" t="s">
        <v>0</v>
      </c>
      <c r="I6" s="170" t="s">
        <v>1</v>
      </c>
      <c r="J6" s="170" t="s">
        <v>2</v>
      </c>
      <c r="K6" s="171">
        <v>2014</v>
      </c>
      <c r="L6" s="171">
        <v>2015</v>
      </c>
      <c r="M6" s="171">
        <v>2016</v>
      </c>
      <c r="N6" s="171">
        <v>2017</v>
      </c>
      <c r="O6" s="171">
        <v>2018</v>
      </c>
      <c r="P6" s="171">
        <v>2019</v>
      </c>
      <c r="Q6" s="171">
        <v>2020</v>
      </c>
      <c r="R6" s="171">
        <v>2021</v>
      </c>
      <c r="S6" s="171" t="s">
        <v>33</v>
      </c>
      <c r="T6" s="33"/>
      <c r="U6" s="26"/>
    </row>
    <row r="7" spans="1:46" s="3" customFormat="1" x14ac:dyDescent="0.25">
      <c r="A7" s="172" t="s">
        <v>18</v>
      </c>
      <c r="B7" s="172" t="s">
        <v>19</v>
      </c>
      <c r="C7" s="170" t="s">
        <v>20</v>
      </c>
      <c r="D7" s="170" t="s">
        <v>21</v>
      </c>
      <c r="E7" s="173" t="s">
        <v>22</v>
      </c>
      <c r="F7" s="173" t="s">
        <v>23</v>
      </c>
      <c r="G7" s="173" t="s">
        <v>24</v>
      </c>
      <c r="H7" s="170" t="s">
        <v>25</v>
      </c>
      <c r="I7" s="170" t="s">
        <v>26</v>
      </c>
      <c r="J7" s="170" t="s">
        <v>27</v>
      </c>
      <c r="K7" s="171" t="s">
        <v>219</v>
      </c>
      <c r="L7" s="171" t="s">
        <v>220</v>
      </c>
      <c r="M7" s="171" t="s">
        <v>28</v>
      </c>
      <c r="N7" s="171" t="s">
        <v>29</v>
      </c>
      <c r="O7" s="171" t="s">
        <v>30</v>
      </c>
      <c r="P7" s="171" t="s">
        <v>49</v>
      </c>
      <c r="Q7" s="171" t="s">
        <v>31</v>
      </c>
      <c r="R7" s="171" t="s">
        <v>32</v>
      </c>
      <c r="S7" s="174" t="s">
        <v>252</v>
      </c>
      <c r="T7" s="71"/>
      <c r="U7" s="73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2"/>
    </row>
    <row r="8" spans="1:46" s="18" customFormat="1" ht="92.45" customHeight="1" x14ac:dyDescent="0.25">
      <c r="A8" s="48" t="s">
        <v>9</v>
      </c>
      <c r="B8" s="49" t="s">
        <v>166</v>
      </c>
      <c r="C8" s="48" t="s">
        <v>3</v>
      </c>
      <c r="D8" s="48" t="s">
        <v>3</v>
      </c>
      <c r="E8" s="48" t="s">
        <v>3</v>
      </c>
      <c r="F8" s="48" t="s">
        <v>3</v>
      </c>
      <c r="G8" s="48" t="s">
        <v>3</v>
      </c>
      <c r="H8" s="48" t="s">
        <v>3</v>
      </c>
      <c r="I8" s="48" t="s">
        <v>3</v>
      </c>
      <c r="J8" s="48" t="s">
        <v>3</v>
      </c>
      <c r="K8" s="48" t="s">
        <v>3</v>
      </c>
      <c r="L8" s="48" t="s">
        <v>3</v>
      </c>
      <c r="M8" s="48" t="s">
        <v>3</v>
      </c>
      <c r="N8" s="48" t="s">
        <v>3</v>
      </c>
      <c r="O8" s="167" t="s">
        <v>3</v>
      </c>
      <c r="P8" s="143" t="s">
        <v>3</v>
      </c>
      <c r="Q8" s="143" t="s">
        <v>3</v>
      </c>
      <c r="R8" s="143" t="s">
        <v>3</v>
      </c>
      <c r="S8" s="48" t="s">
        <v>3</v>
      </c>
    </row>
    <row r="9" spans="1:46" s="20" customFormat="1" ht="21.6" customHeight="1" x14ac:dyDescent="0.25">
      <c r="A9" s="50"/>
      <c r="B9" s="207" t="s">
        <v>50</v>
      </c>
      <c r="C9" s="50" t="s">
        <v>6</v>
      </c>
      <c r="D9" s="48" t="s">
        <v>3</v>
      </c>
      <c r="E9" s="52" t="s">
        <v>3</v>
      </c>
      <c r="F9" s="52" t="s">
        <v>3</v>
      </c>
      <c r="G9" s="48" t="s">
        <v>51</v>
      </c>
      <c r="H9" s="52" t="s">
        <v>3</v>
      </c>
      <c r="I9" s="52" t="s">
        <v>3</v>
      </c>
      <c r="J9" s="52" t="s">
        <v>3</v>
      </c>
      <c r="K9" s="53">
        <f t="shared" ref="K9:O9" si="0">K10+K11+K12+K13</f>
        <v>94976</v>
      </c>
      <c r="L9" s="53">
        <f t="shared" si="0"/>
        <v>87547.499999999985</v>
      </c>
      <c r="M9" s="53">
        <f t="shared" si="0"/>
        <v>86630.2</v>
      </c>
      <c r="N9" s="53">
        <f t="shared" si="0"/>
        <v>139161.1</v>
      </c>
      <c r="O9" s="137">
        <f t="shared" si="0"/>
        <v>143436.73170999996</v>
      </c>
      <c r="P9" s="137">
        <v>382466.7</v>
      </c>
      <c r="Q9" s="137">
        <f>Q10+Q11+Q12+Q13</f>
        <v>119369.9</v>
      </c>
      <c r="R9" s="137">
        <f>R10+R11+R12+R13</f>
        <v>115604.79999999999</v>
      </c>
      <c r="S9" s="53">
        <v>1169192.8999999999</v>
      </c>
      <c r="T9" s="19"/>
    </row>
    <row r="10" spans="1:46" s="21" customFormat="1" ht="102.75" customHeight="1" x14ac:dyDescent="0.25">
      <c r="A10" s="50"/>
      <c r="B10" s="207"/>
      <c r="C10" s="50" t="s">
        <v>6</v>
      </c>
      <c r="D10" s="48" t="s">
        <v>3</v>
      </c>
      <c r="E10" s="52" t="s">
        <v>3</v>
      </c>
      <c r="F10" s="52" t="s">
        <v>3</v>
      </c>
      <c r="G10" s="48" t="s">
        <v>181</v>
      </c>
      <c r="H10" s="45" t="s">
        <v>3</v>
      </c>
      <c r="I10" s="45" t="s">
        <v>3</v>
      </c>
      <c r="J10" s="45" t="s">
        <v>3</v>
      </c>
      <c r="K10" s="53">
        <f>K25+K77+K293</f>
        <v>74444.7</v>
      </c>
      <c r="L10" s="53">
        <f>L25+L77+L293</f>
        <v>75118.499999999985</v>
      </c>
      <c r="M10" s="53">
        <f>M25+M77+M293</f>
        <v>73634</v>
      </c>
      <c r="N10" s="53">
        <f>N25+N77+N283+N293</f>
        <v>110555.8</v>
      </c>
      <c r="O10" s="137">
        <f>O25+O77+O283+O293</f>
        <v>118702.81170999998</v>
      </c>
      <c r="P10" s="137">
        <v>340268</v>
      </c>
      <c r="Q10" s="137">
        <f>Q25+Q77+Q283+Q293</f>
        <v>92647.099999999991</v>
      </c>
      <c r="R10" s="137">
        <f>R25+R77+R283+R293</f>
        <v>89162.3</v>
      </c>
      <c r="S10" s="53">
        <v>974533.2</v>
      </c>
      <c r="T10" s="19"/>
      <c r="V10" s="22"/>
    </row>
    <row r="11" spans="1:46" s="21" customFormat="1" ht="70.5" customHeight="1" x14ac:dyDescent="0.25">
      <c r="A11" s="50"/>
      <c r="B11" s="207"/>
      <c r="C11" s="50" t="s">
        <v>6</v>
      </c>
      <c r="D11" s="48" t="s">
        <v>3</v>
      </c>
      <c r="E11" s="52" t="s">
        <v>3</v>
      </c>
      <c r="F11" s="52" t="s">
        <v>3</v>
      </c>
      <c r="G11" s="48" t="s">
        <v>235</v>
      </c>
      <c r="H11" s="45" t="s">
        <v>3</v>
      </c>
      <c r="I11" s="45" t="s">
        <v>3</v>
      </c>
      <c r="J11" s="45" t="s">
        <v>3</v>
      </c>
      <c r="K11" s="53">
        <f t="shared" ref="K11:R11" si="1">K78</f>
        <v>0</v>
      </c>
      <c r="L11" s="53">
        <f t="shared" si="1"/>
        <v>0</v>
      </c>
      <c r="M11" s="53">
        <f t="shared" si="1"/>
        <v>0</v>
      </c>
      <c r="N11" s="53">
        <f t="shared" si="1"/>
        <v>28605.3</v>
      </c>
      <c r="O11" s="137">
        <f t="shared" si="1"/>
        <v>24733.919999999998</v>
      </c>
      <c r="P11" s="137">
        <f t="shared" si="1"/>
        <v>39000</v>
      </c>
      <c r="Q11" s="137">
        <f t="shared" si="1"/>
        <v>24192.7</v>
      </c>
      <c r="R11" s="137">
        <f t="shared" si="1"/>
        <v>23946.6</v>
      </c>
      <c r="S11" s="53">
        <f>SUM(K11:R11)</f>
        <v>140478.51999999999</v>
      </c>
      <c r="T11" s="19"/>
      <c r="V11" s="22"/>
    </row>
    <row r="12" spans="1:46" s="21" customFormat="1" ht="104.25" customHeight="1" x14ac:dyDescent="0.25">
      <c r="A12" s="50"/>
      <c r="B12" s="207"/>
      <c r="C12" s="50" t="s">
        <v>6</v>
      </c>
      <c r="D12" s="48" t="s">
        <v>3</v>
      </c>
      <c r="E12" s="52" t="s">
        <v>3</v>
      </c>
      <c r="F12" s="52" t="s">
        <v>3</v>
      </c>
      <c r="G12" s="48" t="s">
        <v>88</v>
      </c>
      <c r="H12" s="45" t="s">
        <v>3</v>
      </c>
      <c r="I12" s="45" t="s">
        <v>3</v>
      </c>
      <c r="J12" s="45" t="s">
        <v>3</v>
      </c>
      <c r="K12" s="53">
        <f>K294+K283</f>
        <v>20131.3</v>
      </c>
      <c r="L12" s="53">
        <f>L294+L283</f>
        <v>12429.000000000002</v>
      </c>
      <c r="M12" s="53">
        <f>M294+M283</f>
        <v>12786.7</v>
      </c>
      <c r="N12" s="53">
        <f>N294</f>
        <v>0</v>
      </c>
      <c r="O12" s="137">
        <f>O294</f>
        <v>0</v>
      </c>
      <c r="P12" s="137">
        <f>P294</f>
        <v>0</v>
      </c>
      <c r="Q12" s="137">
        <f>Q294</f>
        <v>0</v>
      </c>
      <c r="R12" s="137">
        <f>R294</f>
        <v>0</v>
      </c>
      <c r="S12" s="53">
        <f>SUM(K12:R12)</f>
        <v>45347</v>
      </c>
      <c r="T12" s="19"/>
    </row>
    <row r="13" spans="1:46" s="21" customFormat="1" ht="46.9" customHeight="1" x14ac:dyDescent="0.25">
      <c r="A13" s="50"/>
      <c r="B13" s="207"/>
      <c r="C13" s="50" t="s">
        <v>6</v>
      </c>
      <c r="D13" s="48" t="s">
        <v>3</v>
      </c>
      <c r="E13" s="52" t="s">
        <v>3</v>
      </c>
      <c r="F13" s="52" t="s">
        <v>3</v>
      </c>
      <c r="G13" s="48" t="s">
        <v>185</v>
      </c>
      <c r="H13" s="45" t="s">
        <v>3</v>
      </c>
      <c r="I13" s="45" t="s">
        <v>3</v>
      </c>
      <c r="J13" s="45" t="s">
        <v>3</v>
      </c>
      <c r="K13" s="53">
        <f t="shared" ref="K13:R13" si="2">K79</f>
        <v>400</v>
      </c>
      <c r="L13" s="53">
        <f t="shared" si="2"/>
        <v>0</v>
      </c>
      <c r="M13" s="53">
        <f t="shared" si="2"/>
        <v>209.5</v>
      </c>
      <c r="N13" s="53">
        <f t="shared" si="2"/>
        <v>0</v>
      </c>
      <c r="O13" s="137">
        <f t="shared" si="2"/>
        <v>0</v>
      </c>
      <c r="P13" s="137">
        <f t="shared" si="2"/>
        <v>3198.7</v>
      </c>
      <c r="Q13" s="137">
        <f t="shared" si="2"/>
        <v>2530.1</v>
      </c>
      <c r="R13" s="137">
        <f t="shared" si="2"/>
        <v>2495.9</v>
      </c>
      <c r="S13" s="53">
        <f>SUM(K13:R13)</f>
        <v>8834.1999999999989</v>
      </c>
      <c r="T13" s="19"/>
    </row>
    <row r="14" spans="1:46" s="18" customFormat="1" ht="28.9" customHeight="1" x14ac:dyDescent="0.25">
      <c r="A14" s="48"/>
      <c r="B14" s="54" t="s">
        <v>45</v>
      </c>
      <c r="C14" s="50" t="s">
        <v>6</v>
      </c>
      <c r="D14" s="48" t="s">
        <v>3</v>
      </c>
      <c r="E14" s="52" t="s">
        <v>3</v>
      </c>
      <c r="F14" s="52" t="s">
        <v>3</v>
      </c>
      <c r="G14" s="52" t="s">
        <v>3</v>
      </c>
      <c r="H14" s="45" t="s">
        <v>3</v>
      </c>
      <c r="I14" s="45" t="s">
        <v>3</v>
      </c>
      <c r="J14" s="45" t="s">
        <v>3</v>
      </c>
      <c r="K14" s="45" t="s">
        <v>3</v>
      </c>
      <c r="L14" s="45" t="s">
        <v>3</v>
      </c>
      <c r="M14" s="45" t="s">
        <v>3</v>
      </c>
      <c r="N14" s="45" t="s">
        <v>3</v>
      </c>
      <c r="O14" s="128" t="s">
        <v>3</v>
      </c>
      <c r="P14" s="128" t="s">
        <v>3</v>
      </c>
      <c r="Q14" s="128" t="s">
        <v>3</v>
      </c>
      <c r="R14" s="128" t="s">
        <v>3</v>
      </c>
      <c r="S14" s="45" t="s">
        <v>3</v>
      </c>
    </row>
    <row r="15" spans="1:46" s="18" customFormat="1" ht="84.75" customHeight="1" x14ac:dyDescent="0.25">
      <c r="A15" s="48"/>
      <c r="B15" s="193" t="s">
        <v>141</v>
      </c>
      <c r="C15" s="48" t="s">
        <v>6</v>
      </c>
      <c r="D15" s="48" t="s">
        <v>3</v>
      </c>
      <c r="E15" s="45" t="s">
        <v>3</v>
      </c>
      <c r="F15" s="45" t="s">
        <v>3</v>
      </c>
      <c r="G15" s="48" t="s">
        <v>181</v>
      </c>
      <c r="H15" s="45" t="s">
        <v>3</v>
      </c>
      <c r="I15" s="45" t="s">
        <v>3</v>
      </c>
      <c r="J15" s="45" t="s">
        <v>3</v>
      </c>
      <c r="K15" s="53">
        <f t="shared" ref="K15:R15" si="3">K76+K295</f>
        <v>0</v>
      </c>
      <c r="L15" s="53">
        <f t="shared" si="3"/>
        <v>0</v>
      </c>
      <c r="M15" s="53">
        <f t="shared" si="3"/>
        <v>0</v>
      </c>
      <c r="N15" s="53">
        <f t="shared" si="3"/>
        <v>24224.899999999998</v>
      </c>
      <c r="O15" s="137">
        <f t="shared" si="3"/>
        <v>24235.200000000001</v>
      </c>
      <c r="P15" s="137">
        <f t="shared" si="3"/>
        <v>24996.9</v>
      </c>
      <c r="Q15" s="137">
        <f t="shared" si="3"/>
        <v>25621.5</v>
      </c>
      <c r="R15" s="137">
        <f t="shared" si="3"/>
        <v>26268</v>
      </c>
      <c r="S15" s="53">
        <f>SUM(K15:R15)</f>
        <v>125346.5</v>
      </c>
    </row>
    <row r="16" spans="1:46" s="18" customFormat="1" ht="54.75" customHeight="1" x14ac:dyDescent="0.25">
      <c r="A16" s="48"/>
      <c r="B16" s="195"/>
      <c r="C16" s="48" t="s">
        <v>6</v>
      </c>
      <c r="D16" s="48" t="s">
        <v>3</v>
      </c>
      <c r="E16" s="45" t="s">
        <v>3</v>
      </c>
      <c r="F16" s="45" t="s">
        <v>3</v>
      </c>
      <c r="G16" s="48" t="s">
        <v>235</v>
      </c>
      <c r="H16" s="45" t="s">
        <v>3</v>
      </c>
      <c r="I16" s="45" t="s">
        <v>3</v>
      </c>
      <c r="J16" s="45" t="s">
        <v>3</v>
      </c>
      <c r="K16" s="53">
        <f t="shared" ref="K16:P16" si="4">K75</f>
        <v>0</v>
      </c>
      <c r="L16" s="53">
        <f t="shared" si="4"/>
        <v>0</v>
      </c>
      <c r="M16" s="53">
        <f t="shared" si="4"/>
        <v>0</v>
      </c>
      <c r="N16" s="53">
        <f t="shared" si="4"/>
        <v>94084.2</v>
      </c>
      <c r="O16" s="137">
        <f t="shared" si="4"/>
        <v>22052</v>
      </c>
      <c r="P16" s="137">
        <f t="shared" si="4"/>
        <v>0</v>
      </c>
      <c r="Q16" s="137">
        <f>Q75</f>
        <v>0</v>
      </c>
      <c r="R16" s="137">
        <f>R75</f>
        <v>58800</v>
      </c>
      <c r="S16" s="53">
        <f>SUM(K16:R16)</f>
        <v>174936.2</v>
      </c>
    </row>
    <row r="17" spans="1:91" s="18" customFormat="1" ht="23.45" customHeight="1" x14ac:dyDescent="0.25">
      <c r="A17" s="48"/>
      <c r="B17" s="49" t="s">
        <v>7</v>
      </c>
      <c r="C17" s="48" t="s">
        <v>6</v>
      </c>
      <c r="D17" s="48" t="s">
        <v>3</v>
      </c>
      <c r="E17" s="45" t="s">
        <v>3</v>
      </c>
      <c r="F17" s="45" t="s">
        <v>3</v>
      </c>
      <c r="G17" s="48" t="s">
        <v>3</v>
      </c>
      <c r="H17" s="45" t="s">
        <v>3</v>
      </c>
      <c r="I17" s="45" t="s">
        <v>3</v>
      </c>
      <c r="J17" s="45" t="s">
        <v>3</v>
      </c>
      <c r="K17" s="96">
        <v>0</v>
      </c>
      <c r="L17" s="96">
        <v>0</v>
      </c>
      <c r="M17" s="96">
        <v>0</v>
      </c>
      <c r="N17" s="97">
        <v>0</v>
      </c>
      <c r="O17" s="144">
        <v>0</v>
      </c>
      <c r="P17" s="144">
        <v>0</v>
      </c>
      <c r="Q17" s="144">
        <v>0</v>
      </c>
      <c r="R17" s="144">
        <v>0</v>
      </c>
      <c r="S17" s="53">
        <f>SUM(K17:R17)</f>
        <v>0</v>
      </c>
    </row>
    <row r="18" spans="1:91" s="18" customFormat="1" ht="27" customHeight="1" x14ac:dyDescent="0.25">
      <c r="A18" s="48"/>
      <c r="B18" s="55" t="s">
        <v>8</v>
      </c>
      <c r="C18" s="48" t="s">
        <v>6</v>
      </c>
      <c r="D18" s="48" t="s">
        <v>3</v>
      </c>
      <c r="E18" s="45" t="s">
        <v>3</v>
      </c>
      <c r="F18" s="45" t="s">
        <v>3</v>
      </c>
      <c r="G18" s="48" t="s">
        <v>3</v>
      </c>
      <c r="H18" s="45" t="s">
        <v>3</v>
      </c>
      <c r="I18" s="45" t="s">
        <v>3</v>
      </c>
      <c r="J18" s="45" t="s">
        <v>3</v>
      </c>
      <c r="K18" s="98">
        <f t="shared" ref="K18:R18" si="5">K26+K80</f>
        <v>0</v>
      </c>
      <c r="L18" s="98">
        <f t="shared" si="5"/>
        <v>0</v>
      </c>
      <c r="M18" s="98">
        <f t="shared" si="5"/>
        <v>0</v>
      </c>
      <c r="N18" s="53">
        <f t="shared" si="5"/>
        <v>13697</v>
      </c>
      <c r="O18" s="137">
        <f t="shared" si="5"/>
        <v>7575.5</v>
      </c>
      <c r="P18" s="53">
        <f t="shared" si="5"/>
        <v>31852</v>
      </c>
      <c r="Q18" s="53">
        <f t="shared" si="5"/>
        <v>33300</v>
      </c>
      <c r="R18" s="53">
        <f t="shared" si="5"/>
        <v>50000</v>
      </c>
      <c r="S18" s="53">
        <f>SUM(K18:R18)</f>
        <v>136424.5</v>
      </c>
    </row>
    <row r="19" spans="1:91" s="4" customFormat="1" ht="96" customHeight="1" x14ac:dyDescent="0.25">
      <c r="A19" s="48" t="s">
        <v>53</v>
      </c>
      <c r="B19" s="49" t="s">
        <v>167</v>
      </c>
      <c r="C19" s="48" t="s">
        <v>41</v>
      </c>
      <c r="D19" s="48" t="s">
        <v>3</v>
      </c>
      <c r="E19" s="48" t="s">
        <v>89</v>
      </c>
      <c r="F19" s="45" t="s">
        <v>3</v>
      </c>
      <c r="G19" s="48" t="s">
        <v>3</v>
      </c>
      <c r="H19" s="45" t="s">
        <v>3</v>
      </c>
      <c r="I19" s="45" t="s">
        <v>3</v>
      </c>
      <c r="J19" s="45" t="s">
        <v>3</v>
      </c>
      <c r="K19" s="113">
        <v>5.42</v>
      </c>
      <c r="L19" s="114">
        <v>6</v>
      </c>
      <c r="M19" s="114">
        <v>6</v>
      </c>
      <c r="N19" s="114">
        <v>6.4</v>
      </c>
      <c r="O19" s="145">
        <v>7.9</v>
      </c>
      <c r="P19" s="145">
        <v>8.48</v>
      </c>
      <c r="Q19" s="145">
        <v>9.15</v>
      </c>
      <c r="R19" s="145">
        <v>9.5</v>
      </c>
      <c r="S19" s="114">
        <v>9.5</v>
      </c>
      <c r="T19" s="23"/>
      <c r="U19" s="18"/>
    </row>
    <row r="20" spans="1:91" s="18" customFormat="1" ht="100.15" customHeight="1" x14ac:dyDescent="0.25">
      <c r="A20" s="48" t="s">
        <v>54</v>
      </c>
      <c r="B20" s="49" t="s">
        <v>234</v>
      </c>
      <c r="C20" s="48" t="s">
        <v>41</v>
      </c>
      <c r="D20" s="48" t="s">
        <v>3</v>
      </c>
      <c r="E20" s="48" t="s">
        <v>410</v>
      </c>
      <c r="F20" s="45" t="s">
        <v>3</v>
      </c>
      <c r="G20" s="48" t="s">
        <v>3</v>
      </c>
      <c r="H20" s="45" t="s">
        <v>3</v>
      </c>
      <c r="I20" s="45" t="s">
        <v>3</v>
      </c>
      <c r="J20" s="45" t="s">
        <v>3</v>
      </c>
      <c r="K20" s="115">
        <v>0.7</v>
      </c>
      <c r="L20" s="56">
        <v>0.7</v>
      </c>
      <c r="M20" s="56">
        <v>5</v>
      </c>
      <c r="N20" s="56">
        <v>5.8</v>
      </c>
      <c r="O20" s="146">
        <v>6.2149999999999999</v>
      </c>
      <c r="P20" s="146">
        <v>7</v>
      </c>
      <c r="Q20" s="146">
        <v>7</v>
      </c>
      <c r="R20" s="146">
        <v>7</v>
      </c>
      <c r="S20" s="56">
        <v>7</v>
      </c>
      <c r="T20" s="23"/>
    </row>
    <row r="21" spans="1:91" s="44" customFormat="1" ht="99.75" customHeight="1" collapsed="1" x14ac:dyDescent="0.25">
      <c r="A21" s="48" t="s">
        <v>99</v>
      </c>
      <c r="B21" s="49" t="s">
        <v>103</v>
      </c>
      <c r="C21" s="48" t="s">
        <v>41</v>
      </c>
      <c r="D21" s="48" t="s">
        <v>3</v>
      </c>
      <c r="E21" s="48" t="s">
        <v>176</v>
      </c>
      <c r="F21" s="45" t="s">
        <v>3</v>
      </c>
      <c r="G21" s="45" t="s">
        <v>3</v>
      </c>
      <c r="H21" s="45" t="s">
        <v>3</v>
      </c>
      <c r="I21" s="45" t="s">
        <v>3</v>
      </c>
      <c r="J21" s="45" t="s">
        <v>3</v>
      </c>
      <c r="K21" s="45">
        <v>42</v>
      </c>
      <c r="L21" s="45">
        <v>50</v>
      </c>
      <c r="M21" s="45">
        <v>55</v>
      </c>
      <c r="N21" s="116">
        <v>51.2</v>
      </c>
      <c r="O21" s="128">
        <v>53</v>
      </c>
      <c r="P21" s="128">
        <v>56</v>
      </c>
      <c r="Q21" s="128">
        <v>58</v>
      </c>
      <c r="R21" s="128">
        <v>59</v>
      </c>
      <c r="S21" s="45">
        <v>59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</row>
    <row r="22" spans="1:91" s="44" customFormat="1" ht="99.75" customHeight="1" x14ac:dyDescent="0.25">
      <c r="A22" s="48" t="s">
        <v>152</v>
      </c>
      <c r="B22" s="49" t="s">
        <v>150</v>
      </c>
      <c r="C22" s="48" t="s">
        <v>69</v>
      </c>
      <c r="D22" s="48" t="s">
        <v>3</v>
      </c>
      <c r="E22" s="48" t="s">
        <v>202</v>
      </c>
      <c r="F22" s="45" t="s">
        <v>3</v>
      </c>
      <c r="G22" s="45" t="s">
        <v>3</v>
      </c>
      <c r="H22" s="45" t="s">
        <v>3</v>
      </c>
      <c r="I22" s="45" t="s">
        <v>3</v>
      </c>
      <c r="J22" s="45" t="s">
        <v>3</v>
      </c>
      <c r="K22" s="117">
        <v>0</v>
      </c>
      <c r="L22" s="117">
        <v>0</v>
      </c>
      <c r="M22" s="117">
        <v>1</v>
      </c>
      <c r="N22" s="117">
        <v>0</v>
      </c>
      <c r="O22" s="147">
        <v>0</v>
      </c>
      <c r="P22" s="147">
        <v>0</v>
      </c>
      <c r="Q22" s="147">
        <v>1</v>
      </c>
      <c r="R22" s="147">
        <v>0</v>
      </c>
      <c r="S22" s="45">
        <v>1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</row>
    <row r="23" spans="1:91" s="4" customFormat="1" ht="70.150000000000006" customHeight="1" outlineLevel="1" x14ac:dyDescent="0.25">
      <c r="A23" s="50"/>
      <c r="B23" s="55" t="s">
        <v>168</v>
      </c>
      <c r="C23" s="50" t="s">
        <v>3</v>
      </c>
      <c r="D23" s="48" t="s">
        <v>3</v>
      </c>
      <c r="E23" s="50" t="s">
        <v>3</v>
      </c>
      <c r="F23" s="50" t="s">
        <v>3</v>
      </c>
      <c r="G23" s="50" t="s">
        <v>3</v>
      </c>
      <c r="H23" s="50" t="s">
        <v>3</v>
      </c>
      <c r="I23" s="50" t="s">
        <v>3</v>
      </c>
      <c r="J23" s="50" t="s">
        <v>3</v>
      </c>
      <c r="K23" s="50" t="s">
        <v>3</v>
      </c>
      <c r="L23" s="50" t="s">
        <v>3</v>
      </c>
      <c r="M23" s="50" t="s">
        <v>3</v>
      </c>
      <c r="N23" s="50" t="s">
        <v>3</v>
      </c>
      <c r="O23" s="148" t="s">
        <v>3</v>
      </c>
      <c r="P23" s="148" t="s">
        <v>3</v>
      </c>
      <c r="Q23" s="148" t="s">
        <v>3</v>
      </c>
      <c r="R23" s="148" t="s">
        <v>3</v>
      </c>
      <c r="S23" s="50" t="s">
        <v>3</v>
      </c>
      <c r="T23" s="18"/>
      <c r="U23" s="18"/>
    </row>
    <row r="24" spans="1:91" s="4" customFormat="1" ht="39.75" customHeight="1" outlineLevel="1" x14ac:dyDescent="0.25">
      <c r="A24" s="50" t="s">
        <v>10</v>
      </c>
      <c r="B24" s="55" t="s">
        <v>169</v>
      </c>
      <c r="C24" s="45" t="s">
        <v>3</v>
      </c>
      <c r="D24" s="48" t="s">
        <v>3</v>
      </c>
      <c r="E24" s="45" t="s">
        <v>3</v>
      </c>
      <c r="F24" s="48" t="s">
        <v>241</v>
      </c>
      <c r="G24" s="48" t="s">
        <v>181</v>
      </c>
      <c r="H24" s="48" t="s">
        <v>3</v>
      </c>
      <c r="I24" s="48" t="s">
        <v>3</v>
      </c>
      <c r="J24" s="48" t="s">
        <v>3</v>
      </c>
      <c r="K24" s="48" t="s">
        <v>3</v>
      </c>
      <c r="L24" s="48" t="s">
        <v>3</v>
      </c>
      <c r="M24" s="48" t="s">
        <v>3</v>
      </c>
      <c r="N24" s="48" t="s">
        <v>3</v>
      </c>
      <c r="O24" s="167" t="s">
        <v>3</v>
      </c>
      <c r="P24" s="143" t="s">
        <v>3</v>
      </c>
      <c r="Q24" s="143" t="s">
        <v>3</v>
      </c>
      <c r="R24" s="143" t="s">
        <v>3</v>
      </c>
      <c r="S24" s="48" t="s">
        <v>3</v>
      </c>
      <c r="T24" s="18"/>
      <c r="U24" s="18"/>
    </row>
    <row r="25" spans="1:91" s="4" customFormat="1" ht="30" outlineLevel="1" x14ac:dyDescent="0.25">
      <c r="A25" s="48"/>
      <c r="B25" s="51" t="s">
        <v>50</v>
      </c>
      <c r="C25" s="48" t="s">
        <v>6</v>
      </c>
      <c r="D25" s="48" t="s">
        <v>3</v>
      </c>
      <c r="E25" s="45" t="s">
        <v>3</v>
      </c>
      <c r="F25" s="48" t="s">
        <v>241</v>
      </c>
      <c r="G25" s="48" t="s">
        <v>181</v>
      </c>
      <c r="H25" s="45" t="s">
        <v>3</v>
      </c>
      <c r="I25" s="45" t="s">
        <v>3</v>
      </c>
      <c r="J25" s="45" t="s">
        <v>3</v>
      </c>
      <c r="K25" s="120">
        <f t="shared" ref="K25:Q25" si="6">K30+K47+K61</f>
        <v>0</v>
      </c>
      <c r="L25" s="120">
        <f t="shared" si="6"/>
        <v>0</v>
      </c>
      <c r="M25" s="120">
        <f t="shared" si="6"/>
        <v>0</v>
      </c>
      <c r="N25" s="120">
        <f t="shared" si="6"/>
        <v>0</v>
      </c>
      <c r="O25" s="149">
        <f t="shared" si="6"/>
        <v>0</v>
      </c>
      <c r="P25" s="149">
        <f t="shared" si="6"/>
        <v>0</v>
      </c>
      <c r="Q25" s="149">
        <f t="shared" si="6"/>
        <v>0</v>
      </c>
      <c r="R25" s="149">
        <v>0</v>
      </c>
      <c r="S25" s="46">
        <f>K25+L25+M25+N25+O25+P25+Q25+R25</f>
        <v>0</v>
      </c>
      <c r="T25" s="18"/>
      <c r="U25" s="18"/>
    </row>
    <row r="26" spans="1:91" s="4" customFormat="1" ht="79.5" customHeight="1" outlineLevel="1" x14ac:dyDescent="0.25">
      <c r="A26" s="48"/>
      <c r="B26" s="51" t="s">
        <v>165</v>
      </c>
      <c r="C26" s="48" t="s">
        <v>6</v>
      </c>
      <c r="D26" s="48" t="s">
        <v>3</v>
      </c>
      <c r="E26" s="45" t="s">
        <v>3</v>
      </c>
      <c r="F26" s="48" t="s">
        <v>251</v>
      </c>
      <c r="G26" s="48" t="s">
        <v>3</v>
      </c>
      <c r="H26" s="48" t="s">
        <v>3</v>
      </c>
      <c r="I26" s="48" t="s">
        <v>3</v>
      </c>
      <c r="J26" s="48" t="s">
        <v>3</v>
      </c>
      <c r="K26" s="120">
        <v>0</v>
      </c>
      <c r="L26" s="120">
        <v>0</v>
      </c>
      <c r="M26" s="120">
        <v>0</v>
      </c>
      <c r="N26" s="120">
        <v>0</v>
      </c>
      <c r="O26" s="149">
        <v>1333.1</v>
      </c>
      <c r="P26" s="149">
        <v>652</v>
      </c>
      <c r="Q26" s="149">
        <v>0</v>
      </c>
      <c r="R26" s="149">
        <v>0</v>
      </c>
      <c r="S26" s="120">
        <f>K26+L26+M26+N26+O26+P26+Q26+R26</f>
        <v>1985.1</v>
      </c>
      <c r="T26" s="18"/>
      <c r="U26" s="18"/>
    </row>
    <row r="27" spans="1:91" s="4" customFormat="1" ht="93.75" customHeight="1" outlineLevel="1" x14ac:dyDescent="0.25">
      <c r="A27" s="48" t="s">
        <v>383</v>
      </c>
      <c r="B27" s="49" t="s">
        <v>167</v>
      </c>
      <c r="C27" s="45" t="s">
        <v>3</v>
      </c>
      <c r="D27" s="48" t="s">
        <v>3</v>
      </c>
      <c r="E27" s="48" t="s">
        <v>89</v>
      </c>
      <c r="F27" s="45" t="s">
        <v>3</v>
      </c>
      <c r="G27" s="45" t="s">
        <v>3</v>
      </c>
      <c r="H27" s="45" t="s">
        <v>3</v>
      </c>
      <c r="I27" s="45" t="s">
        <v>3</v>
      </c>
      <c r="J27" s="45" t="s">
        <v>3</v>
      </c>
      <c r="K27" s="113">
        <v>5.42</v>
      </c>
      <c r="L27" s="114">
        <v>6</v>
      </c>
      <c r="M27" s="114">
        <v>6</v>
      </c>
      <c r="N27" s="114">
        <v>6.4</v>
      </c>
      <c r="O27" s="145">
        <v>7.9</v>
      </c>
      <c r="P27" s="145">
        <v>8.48</v>
      </c>
      <c r="Q27" s="145">
        <v>9.15</v>
      </c>
      <c r="R27" s="145">
        <v>9.5</v>
      </c>
      <c r="S27" s="114">
        <v>9.5</v>
      </c>
      <c r="T27" s="18"/>
      <c r="U27" s="18"/>
    </row>
    <row r="28" spans="1:91" s="4" customFormat="1" ht="116.25" customHeight="1" outlineLevel="1" x14ac:dyDescent="0.25">
      <c r="A28" s="48" t="s">
        <v>384</v>
      </c>
      <c r="B28" s="54" t="s">
        <v>381</v>
      </c>
      <c r="C28" s="48" t="s">
        <v>69</v>
      </c>
      <c r="D28" s="48" t="s">
        <v>3</v>
      </c>
      <c r="E28" s="48" t="s">
        <v>202</v>
      </c>
      <c r="F28" s="45" t="s">
        <v>94</v>
      </c>
      <c r="G28" s="45" t="s">
        <v>3</v>
      </c>
      <c r="H28" s="45" t="s">
        <v>3</v>
      </c>
      <c r="I28" s="45" t="s">
        <v>3</v>
      </c>
      <c r="J28" s="45" t="s">
        <v>3</v>
      </c>
      <c r="K28" s="45">
        <v>0</v>
      </c>
      <c r="L28" s="45">
        <v>0</v>
      </c>
      <c r="M28" s="45">
        <v>0</v>
      </c>
      <c r="N28" s="119">
        <v>0</v>
      </c>
      <c r="O28" s="150">
        <v>0</v>
      </c>
      <c r="P28" s="150">
        <v>0</v>
      </c>
      <c r="Q28" s="150">
        <v>0</v>
      </c>
      <c r="R28" s="168">
        <v>0</v>
      </c>
      <c r="S28" s="119">
        <v>0</v>
      </c>
      <c r="T28" s="18"/>
      <c r="U28" s="18"/>
    </row>
    <row r="29" spans="1:91" s="76" customFormat="1" ht="30" outlineLevel="2" x14ac:dyDescent="0.25">
      <c r="A29" s="50" t="s">
        <v>12</v>
      </c>
      <c r="B29" s="55" t="s">
        <v>170</v>
      </c>
      <c r="C29" s="45" t="s">
        <v>3</v>
      </c>
      <c r="D29" s="48" t="s">
        <v>3</v>
      </c>
      <c r="E29" s="45" t="s">
        <v>3</v>
      </c>
      <c r="F29" s="48" t="s">
        <v>241</v>
      </c>
      <c r="G29" s="48" t="s">
        <v>181</v>
      </c>
      <c r="H29" s="45" t="s">
        <v>3</v>
      </c>
      <c r="I29" s="45" t="s">
        <v>3</v>
      </c>
      <c r="J29" s="45" t="s">
        <v>3</v>
      </c>
      <c r="K29" s="45" t="s">
        <v>3</v>
      </c>
      <c r="L29" s="45" t="s">
        <v>3</v>
      </c>
      <c r="M29" s="45" t="s">
        <v>3</v>
      </c>
      <c r="N29" s="45" t="s">
        <v>3</v>
      </c>
      <c r="O29" s="128" t="s">
        <v>3</v>
      </c>
      <c r="P29" s="128" t="s">
        <v>3</v>
      </c>
      <c r="Q29" s="128" t="s">
        <v>3</v>
      </c>
      <c r="R29" s="128" t="s">
        <v>3</v>
      </c>
      <c r="S29" s="45" t="s">
        <v>3</v>
      </c>
      <c r="T29" s="75"/>
      <c r="U29" s="75"/>
    </row>
    <row r="30" spans="1:91" s="76" customFormat="1" ht="30" outlineLevel="2" x14ac:dyDescent="0.25">
      <c r="A30" s="48"/>
      <c r="B30" s="51" t="s">
        <v>50</v>
      </c>
      <c r="C30" s="48" t="s">
        <v>6</v>
      </c>
      <c r="D30" s="48" t="s">
        <v>3</v>
      </c>
      <c r="E30" s="45" t="s">
        <v>3</v>
      </c>
      <c r="F30" s="48" t="s">
        <v>241</v>
      </c>
      <c r="G30" s="48" t="s">
        <v>181</v>
      </c>
      <c r="H30" s="47" t="s">
        <v>110</v>
      </c>
      <c r="I30" s="47" t="s">
        <v>240</v>
      </c>
      <c r="J30" s="45">
        <v>244</v>
      </c>
      <c r="K30" s="46">
        <f t="shared" ref="K30:R30" si="7">K37+K40+K42+K44</f>
        <v>0</v>
      </c>
      <c r="L30" s="46">
        <f t="shared" si="7"/>
        <v>0</v>
      </c>
      <c r="M30" s="46">
        <f t="shared" si="7"/>
        <v>0</v>
      </c>
      <c r="N30" s="46">
        <f t="shared" si="7"/>
        <v>0</v>
      </c>
      <c r="O30" s="132">
        <f t="shared" si="7"/>
        <v>0</v>
      </c>
      <c r="P30" s="46">
        <f t="shared" si="7"/>
        <v>0</v>
      </c>
      <c r="Q30" s="46">
        <f t="shared" si="7"/>
        <v>0</v>
      </c>
      <c r="R30" s="46">
        <f t="shared" si="7"/>
        <v>0</v>
      </c>
      <c r="S30" s="46">
        <f>SUM(K30:R30)</f>
        <v>0</v>
      </c>
      <c r="T30" s="75"/>
      <c r="U30" s="75"/>
    </row>
    <row r="31" spans="1:91" s="77" customFormat="1" ht="65.45" customHeight="1" outlineLevel="2" x14ac:dyDescent="0.25">
      <c r="A31" s="48"/>
      <c r="B31" s="51" t="s">
        <v>165</v>
      </c>
      <c r="C31" s="48" t="s">
        <v>6</v>
      </c>
      <c r="D31" s="48" t="s">
        <v>3</v>
      </c>
      <c r="E31" s="45" t="s">
        <v>3</v>
      </c>
      <c r="F31" s="48" t="s">
        <v>241</v>
      </c>
      <c r="G31" s="48" t="s">
        <v>3</v>
      </c>
      <c r="H31" s="47" t="s">
        <v>3</v>
      </c>
      <c r="I31" s="47" t="s">
        <v>3</v>
      </c>
      <c r="J31" s="45" t="s">
        <v>3</v>
      </c>
      <c r="K31" s="46">
        <v>0</v>
      </c>
      <c r="L31" s="46">
        <v>0</v>
      </c>
      <c r="M31" s="46">
        <v>0</v>
      </c>
      <c r="N31" s="46">
        <v>0</v>
      </c>
      <c r="O31" s="132">
        <f>O38+O45</f>
        <v>1333.0700000000002</v>
      </c>
      <c r="P31" s="132">
        <f>P38</f>
        <v>652</v>
      </c>
      <c r="Q31" s="132">
        <v>0</v>
      </c>
      <c r="R31" s="132">
        <v>0</v>
      </c>
      <c r="S31" s="46">
        <f>O31+P31+Q31</f>
        <v>1985.0700000000002</v>
      </c>
    </row>
    <row r="32" spans="1:91" s="76" customFormat="1" ht="56.45" customHeight="1" outlineLevel="2" x14ac:dyDescent="0.25">
      <c r="A32" s="48" t="s">
        <v>55</v>
      </c>
      <c r="B32" s="49" t="s">
        <v>70</v>
      </c>
      <c r="C32" s="45" t="s">
        <v>69</v>
      </c>
      <c r="D32" s="48" t="s">
        <v>3</v>
      </c>
      <c r="E32" s="48" t="s">
        <v>202</v>
      </c>
      <c r="F32" s="45" t="s">
        <v>94</v>
      </c>
      <c r="G32" s="45" t="s">
        <v>3</v>
      </c>
      <c r="H32" s="45" t="s">
        <v>3</v>
      </c>
      <c r="I32" s="45" t="s">
        <v>3</v>
      </c>
      <c r="J32" s="45" t="s">
        <v>3</v>
      </c>
      <c r="K32" s="45">
        <v>0</v>
      </c>
      <c r="L32" s="45">
        <v>1</v>
      </c>
      <c r="M32" s="45">
        <v>0</v>
      </c>
      <c r="N32" s="45">
        <v>1</v>
      </c>
      <c r="O32" s="128">
        <v>3</v>
      </c>
      <c r="P32" s="128">
        <v>2</v>
      </c>
      <c r="Q32" s="128">
        <v>3</v>
      </c>
      <c r="R32" s="128">
        <v>3</v>
      </c>
      <c r="S32" s="86">
        <f>SUM(K32:R32)</f>
        <v>13</v>
      </c>
      <c r="T32" s="75"/>
      <c r="U32" s="75"/>
    </row>
    <row r="33" spans="1:21" s="77" customFormat="1" ht="30" outlineLevel="2" x14ac:dyDescent="0.25">
      <c r="A33" s="48" t="s">
        <v>337</v>
      </c>
      <c r="B33" s="54" t="s">
        <v>256</v>
      </c>
      <c r="C33" s="48" t="s">
        <v>69</v>
      </c>
      <c r="D33" s="48" t="s">
        <v>3</v>
      </c>
      <c r="E33" s="48" t="s">
        <v>202</v>
      </c>
      <c r="F33" s="45" t="s">
        <v>94</v>
      </c>
      <c r="G33" s="45" t="s">
        <v>3</v>
      </c>
      <c r="H33" s="45" t="s">
        <v>3</v>
      </c>
      <c r="I33" s="45" t="s">
        <v>3</v>
      </c>
      <c r="J33" s="45" t="s">
        <v>3</v>
      </c>
      <c r="K33" s="45">
        <v>0</v>
      </c>
      <c r="L33" s="45">
        <v>0</v>
      </c>
      <c r="M33" s="45">
        <v>0</v>
      </c>
      <c r="N33" s="45">
        <v>0</v>
      </c>
      <c r="O33" s="128">
        <v>0</v>
      </c>
      <c r="P33" s="128">
        <v>0</v>
      </c>
      <c r="Q33" s="128">
        <v>0</v>
      </c>
      <c r="R33" s="128">
        <v>0</v>
      </c>
      <c r="S33" s="45">
        <v>0</v>
      </c>
    </row>
    <row r="34" spans="1:21" s="76" customFormat="1" ht="62.25" customHeight="1" outlineLevel="2" x14ac:dyDescent="0.25">
      <c r="A34" s="48" t="s">
        <v>257</v>
      </c>
      <c r="B34" s="54" t="s">
        <v>258</v>
      </c>
      <c r="C34" s="48" t="s">
        <v>69</v>
      </c>
      <c r="D34" s="48" t="s">
        <v>3</v>
      </c>
      <c r="E34" s="48" t="s">
        <v>202</v>
      </c>
      <c r="F34" s="45" t="s">
        <v>94</v>
      </c>
      <c r="G34" s="45" t="s">
        <v>3</v>
      </c>
      <c r="H34" s="45" t="s">
        <v>3</v>
      </c>
      <c r="I34" s="45" t="s">
        <v>3</v>
      </c>
      <c r="J34" s="45" t="s">
        <v>3</v>
      </c>
      <c r="K34" s="45">
        <v>0</v>
      </c>
      <c r="L34" s="45">
        <v>0</v>
      </c>
      <c r="M34" s="45">
        <v>0</v>
      </c>
      <c r="N34" s="45">
        <v>0</v>
      </c>
      <c r="O34" s="128">
        <v>0</v>
      </c>
      <c r="P34" s="128">
        <v>0</v>
      </c>
      <c r="Q34" s="128">
        <v>0</v>
      </c>
      <c r="R34" s="128">
        <v>0</v>
      </c>
      <c r="S34" s="45">
        <v>0</v>
      </c>
      <c r="T34" s="75"/>
      <c r="U34" s="75"/>
    </row>
    <row r="35" spans="1:21" s="76" customFormat="1" ht="70.5" customHeight="1" outlineLevel="2" x14ac:dyDescent="0.25">
      <c r="A35" s="48" t="s">
        <v>259</v>
      </c>
      <c r="B35" s="54" t="s">
        <v>260</v>
      </c>
      <c r="C35" s="48" t="s">
        <v>69</v>
      </c>
      <c r="D35" s="48" t="s">
        <v>3</v>
      </c>
      <c r="E35" s="48" t="s">
        <v>202</v>
      </c>
      <c r="F35" s="45" t="s">
        <v>94</v>
      </c>
      <c r="G35" s="45" t="s">
        <v>3</v>
      </c>
      <c r="H35" s="45" t="s">
        <v>3</v>
      </c>
      <c r="I35" s="45" t="s">
        <v>3</v>
      </c>
      <c r="J35" s="45" t="s">
        <v>3</v>
      </c>
      <c r="K35" s="45">
        <v>0</v>
      </c>
      <c r="L35" s="45">
        <v>0</v>
      </c>
      <c r="M35" s="45">
        <v>0</v>
      </c>
      <c r="N35" s="45">
        <v>0</v>
      </c>
      <c r="O35" s="128">
        <v>17</v>
      </c>
      <c r="P35" s="128">
        <v>8</v>
      </c>
      <c r="Q35" s="128">
        <v>0</v>
      </c>
      <c r="R35" s="128">
        <v>0</v>
      </c>
      <c r="S35" s="45">
        <f>O35+P35+Q35+R35</f>
        <v>25</v>
      </c>
      <c r="T35" s="75"/>
      <c r="U35" s="75"/>
    </row>
    <row r="36" spans="1:21" s="76" customFormat="1" ht="78" customHeight="1" outlineLevel="2" x14ac:dyDescent="0.25">
      <c r="A36" s="48" t="s">
        <v>37</v>
      </c>
      <c r="B36" s="54" t="s">
        <v>95</v>
      </c>
      <c r="C36" s="48" t="s">
        <v>3</v>
      </c>
      <c r="D36" s="48" t="s">
        <v>3</v>
      </c>
      <c r="E36" s="45" t="s">
        <v>3</v>
      </c>
      <c r="F36" s="48" t="s">
        <v>242</v>
      </c>
      <c r="G36" s="48" t="s">
        <v>181</v>
      </c>
      <c r="H36" s="45" t="s">
        <v>3</v>
      </c>
      <c r="I36" s="45" t="s">
        <v>3</v>
      </c>
      <c r="J36" s="45" t="s">
        <v>3</v>
      </c>
      <c r="K36" s="45" t="s">
        <v>3</v>
      </c>
      <c r="L36" s="45" t="s">
        <v>3</v>
      </c>
      <c r="M36" s="45" t="s">
        <v>3</v>
      </c>
      <c r="N36" s="45" t="s">
        <v>3</v>
      </c>
      <c r="O36" s="128" t="s">
        <v>3</v>
      </c>
      <c r="P36" s="128" t="s">
        <v>3</v>
      </c>
      <c r="Q36" s="128" t="s">
        <v>3</v>
      </c>
      <c r="R36" s="128" t="s">
        <v>3</v>
      </c>
      <c r="S36" s="45" t="s">
        <v>3</v>
      </c>
      <c r="T36" s="75"/>
      <c r="U36" s="75"/>
    </row>
    <row r="37" spans="1:21" s="79" customFormat="1" ht="84" customHeight="1" outlineLevel="2" x14ac:dyDescent="0.25">
      <c r="A37" s="48"/>
      <c r="B37" s="51" t="s">
        <v>50</v>
      </c>
      <c r="C37" s="48" t="s">
        <v>6</v>
      </c>
      <c r="D37" s="48" t="s">
        <v>3</v>
      </c>
      <c r="E37" s="45" t="s">
        <v>3</v>
      </c>
      <c r="F37" s="45" t="s">
        <v>3</v>
      </c>
      <c r="G37" s="45" t="s">
        <v>3</v>
      </c>
      <c r="H37" s="47" t="s">
        <v>110</v>
      </c>
      <c r="I37" s="47" t="s">
        <v>240</v>
      </c>
      <c r="J37" s="45">
        <v>244</v>
      </c>
      <c r="K37" s="46">
        <v>0</v>
      </c>
      <c r="L37" s="46">
        <v>0</v>
      </c>
      <c r="M37" s="46">
        <v>0</v>
      </c>
      <c r="N37" s="46">
        <v>0</v>
      </c>
      <c r="O37" s="132">
        <v>0</v>
      </c>
      <c r="P37" s="132">
        <v>0</v>
      </c>
      <c r="Q37" s="132">
        <v>0</v>
      </c>
      <c r="R37" s="132">
        <v>0</v>
      </c>
      <c r="S37" s="46">
        <f>SUM(K37:R37)</f>
        <v>0</v>
      </c>
      <c r="T37" s="78"/>
      <c r="U37" s="78"/>
    </row>
    <row r="38" spans="1:21" s="76" customFormat="1" ht="81" customHeight="1" outlineLevel="2" x14ac:dyDescent="0.25">
      <c r="A38" s="48"/>
      <c r="B38" s="51" t="s">
        <v>165</v>
      </c>
      <c r="C38" s="48" t="s">
        <v>6</v>
      </c>
      <c r="D38" s="48" t="s">
        <v>3</v>
      </c>
      <c r="E38" s="45" t="s">
        <v>3</v>
      </c>
      <c r="F38" s="45" t="s">
        <v>3</v>
      </c>
      <c r="G38" s="45" t="s">
        <v>3</v>
      </c>
      <c r="H38" s="45" t="s">
        <v>3</v>
      </c>
      <c r="I38" s="45" t="s">
        <v>3</v>
      </c>
      <c r="J38" s="45" t="s">
        <v>3</v>
      </c>
      <c r="K38" s="46">
        <v>0</v>
      </c>
      <c r="L38" s="46">
        <v>0</v>
      </c>
      <c r="M38" s="46">
        <v>0</v>
      </c>
      <c r="N38" s="46">
        <v>0</v>
      </c>
      <c r="O38" s="149">
        <v>652</v>
      </c>
      <c r="P38" s="149">
        <v>652</v>
      </c>
      <c r="Q38" s="149">
        <v>0</v>
      </c>
      <c r="R38" s="149">
        <v>0</v>
      </c>
      <c r="S38" s="120">
        <f>SUM(K38:R38)</f>
        <v>1304</v>
      </c>
      <c r="T38" s="75"/>
      <c r="U38" s="75"/>
    </row>
    <row r="39" spans="1:21" s="4" customFormat="1" ht="49.5" customHeight="1" outlineLevel="1" x14ac:dyDescent="0.25">
      <c r="A39" s="48" t="s">
        <v>338</v>
      </c>
      <c r="B39" s="54" t="s">
        <v>264</v>
      </c>
      <c r="C39" s="48" t="s">
        <v>3</v>
      </c>
      <c r="D39" s="48" t="s">
        <v>3</v>
      </c>
      <c r="E39" s="45" t="s">
        <v>3</v>
      </c>
      <c r="F39" s="48" t="s">
        <v>263</v>
      </c>
      <c r="G39" s="48" t="s">
        <v>181</v>
      </c>
      <c r="H39" s="45" t="s">
        <v>3</v>
      </c>
      <c r="I39" s="45" t="s">
        <v>3</v>
      </c>
      <c r="J39" s="45" t="s">
        <v>3</v>
      </c>
      <c r="K39" s="45" t="s">
        <v>3</v>
      </c>
      <c r="L39" s="45" t="s">
        <v>3</v>
      </c>
      <c r="M39" s="45" t="s">
        <v>3</v>
      </c>
      <c r="N39" s="45" t="s">
        <v>3</v>
      </c>
      <c r="O39" s="128" t="s">
        <v>3</v>
      </c>
      <c r="P39" s="128" t="s">
        <v>3</v>
      </c>
      <c r="Q39" s="128" t="s">
        <v>3</v>
      </c>
      <c r="R39" s="128" t="s">
        <v>3</v>
      </c>
      <c r="S39" s="45" t="s">
        <v>3</v>
      </c>
      <c r="T39" s="18"/>
      <c r="U39" s="18"/>
    </row>
    <row r="40" spans="1:21" s="76" customFormat="1" ht="63" customHeight="1" outlineLevel="2" x14ac:dyDescent="0.25">
      <c r="A40" s="48"/>
      <c r="B40" s="51" t="s">
        <v>50</v>
      </c>
      <c r="C40" s="48" t="s">
        <v>6</v>
      </c>
      <c r="D40" s="48" t="s">
        <v>3</v>
      </c>
      <c r="E40" s="45" t="s">
        <v>3</v>
      </c>
      <c r="F40" s="45" t="s">
        <v>3</v>
      </c>
      <c r="G40" s="45" t="s">
        <v>3</v>
      </c>
      <c r="H40" s="47" t="s">
        <v>110</v>
      </c>
      <c r="I40" s="47" t="s">
        <v>240</v>
      </c>
      <c r="J40" s="45">
        <v>244</v>
      </c>
      <c r="K40" s="46">
        <v>0</v>
      </c>
      <c r="L40" s="46">
        <v>0</v>
      </c>
      <c r="M40" s="46">
        <v>0</v>
      </c>
      <c r="N40" s="46">
        <v>0</v>
      </c>
      <c r="O40" s="132">
        <v>0</v>
      </c>
      <c r="P40" s="132">
        <v>0</v>
      </c>
      <c r="Q40" s="132">
        <v>0</v>
      </c>
      <c r="R40" s="132">
        <v>0</v>
      </c>
      <c r="S40" s="46">
        <f>P40+Q40+R40</f>
        <v>0</v>
      </c>
      <c r="T40" s="75"/>
      <c r="U40" s="75"/>
    </row>
    <row r="41" spans="1:21" s="76" customFormat="1" ht="45" outlineLevel="2" x14ac:dyDescent="0.25">
      <c r="A41" s="48" t="s">
        <v>339</v>
      </c>
      <c r="B41" s="54" t="s">
        <v>265</v>
      </c>
      <c r="C41" s="48" t="s">
        <v>3</v>
      </c>
      <c r="D41" s="48" t="s">
        <v>3</v>
      </c>
      <c r="E41" s="45" t="s">
        <v>3</v>
      </c>
      <c r="F41" s="48" t="s">
        <v>263</v>
      </c>
      <c r="G41" s="48" t="s">
        <v>181</v>
      </c>
      <c r="H41" s="45" t="s">
        <v>3</v>
      </c>
      <c r="I41" s="45" t="s">
        <v>3</v>
      </c>
      <c r="J41" s="45" t="s">
        <v>3</v>
      </c>
      <c r="K41" s="45" t="s">
        <v>3</v>
      </c>
      <c r="L41" s="45" t="s">
        <v>3</v>
      </c>
      <c r="M41" s="45" t="s">
        <v>3</v>
      </c>
      <c r="N41" s="45" t="s">
        <v>3</v>
      </c>
      <c r="O41" s="128" t="s">
        <v>3</v>
      </c>
      <c r="P41" s="128" t="s">
        <v>3</v>
      </c>
      <c r="Q41" s="128" t="s">
        <v>3</v>
      </c>
      <c r="R41" s="128" t="s">
        <v>3</v>
      </c>
      <c r="S41" s="45" t="s">
        <v>3</v>
      </c>
      <c r="T41" s="80"/>
      <c r="U41" s="75"/>
    </row>
    <row r="42" spans="1:21" s="76" customFormat="1" ht="69.75" customHeight="1" outlineLevel="2" x14ac:dyDescent="0.25">
      <c r="A42" s="48"/>
      <c r="B42" s="51" t="s">
        <v>50</v>
      </c>
      <c r="C42" s="48" t="s">
        <v>6</v>
      </c>
      <c r="D42" s="48" t="s">
        <v>3</v>
      </c>
      <c r="E42" s="45" t="s">
        <v>3</v>
      </c>
      <c r="F42" s="45" t="s">
        <v>3</v>
      </c>
      <c r="G42" s="45" t="s">
        <v>3</v>
      </c>
      <c r="H42" s="47" t="s">
        <v>110</v>
      </c>
      <c r="I42" s="47" t="s">
        <v>240</v>
      </c>
      <c r="J42" s="45">
        <v>244</v>
      </c>
      <c r="K42" s="46">
        <v>0</v>
      </c>
      <c r="L42" s="46">
        <v>0</v>
      </c>
      <c r="M42" s="46">
        <v>0</v>
      </c>
      <c r="N42" s="46">
        <v>0</v>
      </c>
      <c r="O42" s="132">
        <v>0</v>
      </c>
      <c r="P42" s="146">
        <v>0</v>
      </c>
      <c r="Q42" s="146">
        <v>0</v>
      </c>
      <c r="R42" s="146">
        <v>0</v>
      </c>
      <c r="S42" s="56">
        <f>R42+Q42+P42</f>
        <v>0</v>
      </c>
      <c r="T42" s="75"/>
      <c r="U42" s="75"/>
    </row>
    <row r="43" spans="1:21" s="76" customFormat="1" ht="90.75" customHeight="1" outlineLevel="2" x14ac:dyDescent="0.25">
      <c r="A43" s="48" t="s">
        <v>340</v>
      </c>
      <c r="B43" s="54" t="s">
        <v>267</v>
      </c>
      <c r="C43" s="45" t="s">
        <v>3</v>
      </c>
      <c r="D43" s="48" t="s">
        <v>3</v>
      </c>
      <c r="E43" s="45" t="s">
        <v>3</v>
      </c>
      <c r="F43" s="48" t="s">
        <v>263</v>
      </c>
      <c r="G43" s="48" t="s">
        <v>181</v>
      </c>
      <c r="H43" s="45" t="s">
        <v>3</v>
      </c>
      <c r="I43" s="45" t="s">
        <v>3</v>
      </c>
      <c r="J43" s="45" t="s">
        <v>3</v>
      </c>
      <c r="K43" s="45" t="s">
        <v>3</v>
      </c>
      <c r="L43" s="45" t="s">
        <v>3</v>
      </c>
      <c r="M43" s="45" t="s">
        <v>3</v>
      </c>
      <c r="N43" s="45" t="s">
        <v>3</v>
      </c>
      <c r="O43" s="128" t="s">
        <v>3</v>
      </c>
      <c r="P43" s="128" t="s">
        <v>3</v>
      </c>
      <c r="Q43" s="128" t="s">
        <v>3</v>
      </c>
      <c r="R43" s="128" t="s">
        <v>3</v>
      </c>
      <c r="S43" s="45" t="s">
        <v>3</v>
      </c>
      <c r="T43" s="75"/>
      <c r="U43" s="75"/>
    </row>
    <row r="44" spans="1:21" s="4" customFormat="1" ht="77.25" customHeight="1" outlineLevel="2" x14ac:dyDescent="0.25">
      <c r="A44" s="48"/>
      <c r="B44" s="51" t="s">
        <v>50</v>
      </c>
      <c r="C44" s="48" t="s">
        <v>6</v>
      </c>
      <c r="D44" s="48" t="s">
        <v>3</v>
      </c>
      <c r="E44" s="45" t="s">
        <v>3</v>
      </c>
      <c r="F44" s="45" t="s">
        <v>3</v>
      </c>
      <c r="G44" s="45" t="s">
        <v>3</v>
      </c>
      <c r="H44" s="47" t="s">
        <v>110</v>
      </c>
      <c r="I44" s="47" t="s">
        <v>240</v>
      </c>
      <c r="J44" s="45">
        <v>244</v>
      </c>
      <c r="K44" s="56">
        <v>0</v>
      </c>
      <c r="L44" s="46">
        <v>0</v>
      </c>
      <c r="M44" s="46">
        <v>0</v>
      </c>
      <c r="N44" s="46">
        <v>0</v>
      </c>
      <c r="O44" s="149">
        <v>0</v>
      </c>
      <c r="P44" s="151">
        <v>0</v>
      </c>
      <c r="Q44" s="151">
        <v>0</v>
      </c>
      <c r="R44" s="151">
        <v>0</v>
      </c>
      <c r="S44" s="118">
        <f>P44+Q44+R44</f>
        <v>0</v>
      </c>
      <c r="T44" s="18"/>
      <c r="U44" s="18"/>
    </row>
    <row r="45" spans="1:21" s="76" customFormat="1" ht="66" customHeight="1" outlineLevel="2" x14ac:dyDescent="0.25">
      <c r="A45" s="48"/>
      <c r="B45" s="51" t="s">
        <v>165</v>
      </c>
      <c r="C45" s="48" t="s">
        <v>6</v>
      </c>
      <c r="D45" s="48" t="s">
        <v>3</v>
      </c>
      <c r="E45" s="45" t="s">
        <v>3</v>
      </c>
      <c r="F45" s="45" t="s">
        <v>3</v>
      </c>
      <c r="G45" s="45" t="s">
        <v>3</v>
      </c>
      <c r="H45" s="45" t="s">
        <v>3</v>
      </c>
      <c r="I45" s="45" t="s">
        <v>3</v>
      </c>
      <c r="J45" s="45" t="s">
        <v>3</v>
      </c>
      <c r="K45" s="46">
        <v>0</v>
      </c>
      <c r="L45" s="46">
        <v>0</v>
      </c>
      <c r="M45" s="46">
        <v>0</v>
      </c>
      <c r="N45" s="46">
        <v>0</v>
      </c>
      <c r="O45" s="149">
        <v>681.07</v>
      </c>
      <c r="P45" s="149">
        <v>0</v>
      </c>
      <c r="Q45" s="149">
        <v>0</v>
      </c>
      <c r="R45" s="149">
        <v>0</v>
      </c>
      <c r="S45" s="120">
        <v>681.1</v>
      </c>
      <c r="T45" s="75"/>
      <c r="U45" s="75"/>
    </row>
    <row r="46" spans="1:21" s="76" customFormat="1" ht="60" customHeight="1" outlineLevel="2" x14ac:dyDescent="0.25">
      <c r="A46" s="50" t="s">
        <v>13</v>
      </c>
      <c r="B46" s="55" t="s">
        <v>171</v>
      </c>
      <c r="C46" s="45" t="s">
        <v>3</v>
      </c>
      <c r="D46" s="48" t="s">
        <v>3</v>
      </c>
      <c r="E46" s="45" t="s">
        <v>3</v>
      </c>
      <c r="F46" s="48" t="s">
        <v>248</v>
      </c>
      <c r="G46" s="48" t="s">
        <v>181</v>
      </c>
      <c r="H46" s="45" t="s">
        <v>3</v>
      </c>
      <c r="I46" s="45" t="s">
        <v>3</v>
      </c>
      <c r="J46" s="45" t="s">
        <v>3</v>
      </c>
      <c r="K46" s="45" t="s">
        <v>3</v>
      </c>
      <c r="L46" s="45" t="s">
        <v>3</v>
      </c>
      <c r="M46" s="45" t="s">
        <v>3</v>
      </c>
      <c r="N46" s="45" t="s">
        <v>3</v>
      </c>
      <c r="O46" s="128" t="s">
        <v>3</v>
      </c>
      <c r="P46" s="128" t="s">
        <v>3</v>
      </c>
      <c r="Q46" s="128" t="s">
        <v>3</v>
      </c>
      <c r="R46" s="128" t="s">
        <v>3</v>
      </c>
      <c r="S46" s="45" t="s">
        <v>3</v>
      </c>
      <c r="T46" s="75"/>
      <c r="U46" s="75"/>
    </row>
    <row r="47" spans="1:21" s="76" customFormat="1" ht="47.45" customHeight="1" outlineLevel="2" x14ac:dyDescent="0.25">
      <c r="A47" s="48"/>
      <c r="B47" s="51" t="s">
        <v>50</v>
      </c>
      <c r="C47" s="48" t="s">
        <v>6</v>
      </c>
      <c r="D47" s="48" t="s">
        <v>3</v>
      </c>
      <c r="E47" s="45" t="s">
        <v>3</v>
      </c>
      <c r="F47" s="48" t="s">
        <v>248</v>
      </c>
      <c r="G47" s="48" t="s">
        <v>181</v>
      </c>
      <c r="H47" s="47" t="s">
        <v>110</v>
      </c>
      <c r="I47" s="47" t="s">
        <v>240</v>
      </c>
      <c r="J47" s="45">
        <v>244</v>
      </c>
      <c r="K47" s="120">
        <f t="shared" ref="K47:R47" si="8">K53+K56+K59</f>
        <v>0</v>
      </c>
      <c r="L47" s="120">
        <f t="shared" si="8"/>
        <v>0</v>
      </c>
      <c r="M47" s="120">
        <f>M53+M57+M59</f>
        <v>0</v>
      </c>
      <c r="N47" s="120">
        <f t="shared" si="8"/>
        <v>0</v>
      </c>
      <c r="O47" s="149">
        <f t="shared" si="8"/>
        <v>0</v>
      </c>
      <c r="P47" s="149">
        <f t="shared" si="8"/>
        <v>0</v>
      </c>
      <c r="Q47" s="149">
        <f t="shared" si="8"/>
        <v>0</v>
      </c>
      <c r="R47" s="149">
        <f t="shared" si="8"/>
        <v>0</v>
      </c>
      <c r="S47" s="120">
        <f>K47+L47+M47+N47+O47+P47+Q47+R47</f>
        <v>0</v>
      </c>
      <c r="T47" s="75"/>
      <c r="U47" s="75"/>
    </row>
    <row r="48" spans="1:21" s="76" customFormat="1" ht="55.5" customHeight="1" outlineLevel="2" x14ac:dyDescent="0.25">
      <c r="A48" s="48"/>
      <c r="B48" s="51" t="s">
        <v>165</v>
      </c>
      <c r="C48" s="48" t="s">
        <v>6</v>
      </c>
      <c r="D48" s="48" t="s">
        <v>3</v>
      </c>
      <c r="E48" s="45" t="s">
        <v>3</v>
      </c>
      <c r="F48" s="48" t="s">
        <v>312</v>
      </c>
      <c r="G48" s="48" t="s">
        <v>181</v>
      </c>
      <c r="H48" s="47" t="s">
        <v>3</v>
      </c>
      <c r="I48" s="47" t="s">
        <v>3</v>
      </c>
      <c r="J48" s="47" t="s">
        <v>3</v>
      </c>
      <c r="K48" s="120">
        <v>0</v>
      </c>
      <c r="L48" s="120">
        <v>0</v>
      </c>
      <c r="M48" s="120">
        <v>0</v>
      </c>
      <c r="N48" s="120">
        <v>0</v>
      </c>
      <c r="O48" s="149">
        <v>0</v>
      </c>
      <c r="P48" s="149">
        <v>0</v>
      </c>
      <c r="Q48" s="149">
        <v>0</v>
      </c>
      <c r="R48" s="149">
        <v>0</v>
      </c>
      <c r="S48" s="120">
        <v>0</v>
      </c>
      <c r="T48" s="75"/>
      <c r="U48" s="75"/>
    </row>
    <row r="49" spans="1:21" s="76" customFormat="1" ht="87" customHeight="1" outlineLevel="2" x14ac:dyDescent="0.25">
      <c r="A49" s="48" t="s">
        <v>56</v>
      </c>
      <c r="B49" s="49" t="s">
        <v>96</v>
      </c>
      <c r="C49" s="48" t="s">
        <v>69</v>
      </c>
      <c r="D49" s="48" t="s">
        <v>3</v>
      </c>
      <c r="E49" s="48" t="s">
        <v>202</v>
      </c>
      <c r="F49" s="45" t="s">
        <v>94</v>
      </c>
      <c r="G49" s="45" t="s">
        <v>3</v>
      </c>
      <c r="H49" s="45" t="s">
        <v>3</v>
      </c>
      <c r="I49" s="45" t="s">
        <v>3</v>
      </c>
      <c r="J49" s="45" t="s">
        <v>3</v>
      </c>
      <c r="K49" s="45">
        <v>0</v>
      </c>
      <c r="L49" s="45">
        <v>0</v>
      </c>
      <c r="M49" s="45">
        <v>0</v>
      </c>
      <c r="N49" s="119" t="s">
        <v>341</v>
      </c>
      <c r="O49" s="128">
        <v>0</v>
      </c>
      <c r="P49" s="128">
        <v>0</v>
      </c>
      <c r="Q49" s="128">
        <v>0</v>
      </c>
      <c r="R49" s="128">
        <v>0</v>
      </c>
      <c r="S49" s="45" t="s">
        <v>341</v>
      </c>
      <c r="T49" s="75"/>
      <c r="U49" s="75"/>
    </row>
    <row r="50" spans="1:21" s="4" customFormat="1" ht="120.75" customHeight="1" outlineLevel="1" x14ac:dyDescent="0.25">
      <c r="A50" s="48" t="s">
        <v>57</v>
      </c>
      <c r="B50" s="49" t="s">
        <v>195</v>
      </c>
      <c r="C50" s="48" t="s">
        <v>69</v>
      </c>
      <c r="D50" s="48" t="s">
        <v>3</v>
      </c>
      <c r="E50" s="48" t="s">
        <v>202</v>
      </c>
      <c r="F50" s="45" t="s">
        <v>94</v>
      </c>
      <c r="G50" s="45" t="s">
        <v>3</v>
      </c>
      <c r="H50" s="45" t="s">
        <v>3</v>
      </c>
      <c r="I50" s="45" t="s">
        <v>3</v>
      </c>
      <c r="J50" s="45" t="s">
        <v>3</v>
      </c>
      <c r="K50" s="45">
        <v>0</v>
      </c>
      <c r="L50" s="45">
        <v>0</v>
      </c>
      <c r="M50" s="45">
        <v>0</v>
      </c>
      <c r="N50" s="45">
        <v>0</v>
      </c>
      <c r="O50" s="128">
        <v>3</v>
      </c>
      <c r="P50" s="128">
        <v>1</v>
      </c>
      <c r="Q50" s="128">
        <v>1</v>
      </c>
      <c r="R50" s="128">
        <v>1</v>
      </c>
      <c r="S50" s="86">
        <f>SUM(K50:R50)</f>
        <v>6</v>
      </c>
      <c r="T50" s="18"/>
      <c r="U50" s="18"/>
    </row>
    <row r="51" spans="1:21" s="76" customFormat="1" ht="142.5" customHeight="1" outlineLevel="2" x14ac:dyDescent="0.25">
      <c r="A51" s="48" t="s">
        <v>71</v>
      </c>
      <c r="B51" s="49" t="s">
        <v>144</v>
      </c>
      <c r="C51" s="48" t="s">
        <v>69</v>
      </c>
      <c r="D51" s="48" t="s">
        <v>3</v>
      </c>
      <c r="E51" s="48" t="s">
        <v>202</v>
      </c>
      <c r="F51" s="45" t="s">
        <v>94</v>
      </c>
      <c r="G51" s="45" t="s">
        <v>3</v>
      </c>
      <c r="H51" s="45" t="s">
        <v>3</v>
      </c>
      <c r="I51" s="45" t="s">
        <v>3</v>
      </c>
      <c r="J51" s="45" t="s">
        <v>3</v>
      </c>
      <c r="K51" s="45">
        <v>0</v>
      </c>
      <c r="L51" s="45">
        <v>0</v>
      </c>
      <c r="M51" s="45">
        <v>0</v>
      </c>
      <c r="N51" s="45">
        <v>0</v>
      </c>
      <c r="O51" s="128">
        <v>6</v>
      </c>
      <c r="P51" s="128">
        <v>12</v>
      </c>
      <c r="Q51" s="128">
        <v>12</v>
      </c>
      <c r="R51" s="128">
        <v>18</v>
      </c>
      <c r="S51" s="45">
        <f>O51+P51+Q51+R51</f>
        <v>48</v>
      </c>
      <c r="T51" s="75"/>
      <c r="U51" s="75"/>
    </row>
    <row r="52" spans="1:21" s="76" customFormat="1" ht="137.25" customHeight="1" outlineLevel="2" x14ac:dyDescent="0.25">
      <c r="A52" s="48" t="s">
        <v>35</v>
      </c>
      <c r="B52" s="54" t="s">
        <v>97</v>
      </c>
      <c r="C52" s="48" t="s">
        <v>69</v>
      </c>
      <c r="D52" s="48" t="s">
        <v>3</v>
      </c>
      <c r="E52" s="48" t="s">
        <v>202</v>
      </c>
      <c r="F52" s="45" t="s">
        <v>94</v>
      </c>
      <c r="G52" s="45" t="s">
        <v>3</v>
      </c>
      <c r="H52" s="45" t="s">
        <v>3</v>
      </c>
      <c r="I52" s="45" t="s">
        <v>3</v>
      </c>
      <c r="J52" s="45" t="s">
        <v>3</v>
      </c>
      <c r="K52" s="45" t="s">
        <v>3</v>
      </c>
      <c r="L52" s="45" t="s">
        <v>3</v>
      </c>
      <c r="M52" s="45" t="s">
        <v>3</v>
      </c>
      <c r="N52" s="45" t="s">
        <v>3</v>
      </c>
      <c r="O52" s="128" t="s">
        <v>3</v>
      </c>
      <c r="P52" s="128" t="s">
        <v>3</v>
      </c>
      <c r="Q52" s="128" t="s">
        <v>3</v>
      </c>
      <c r="R52" s="128" t="s">
        <v>3</v>
      </c>
      <c r="S52" s="45" t="s">
        <v>3</v>
      </c>
      <c r="T52" s="75"/>
      <c r="U52" s="75"/>
    </row>
    <row r="53" spans="1:21" s="76" customFormat="1" ht="67.150000000000006" customHeight="1" outlineLevel="2" x14ac:dyDescent="0.25">
      <c r="A53" s="48"/>
      <c r="B53" s="51" t="s">
        <v>50</v>
      </c>
      <c r="C53" s="48" t="s">
        <v>69</v>
      </c>
      <c r="D53" s="48" t="s">
        <v>3</v>
      </c>
      <c r="E53" s="48" t="s">
        <v>202</v>
      </c>
      <c r="F53" s="45" t="s">
        <v>94</v>
      </c>
      <c r="G53" s="45" t="s">
        <v>3</v>
      </c>
      <c r="H53" s="47" t="s">
        <v>110</v>
      </c>
      <c r="I53" s="47" t="s">
        <v>240</v>
      </c>
      <c r="J53" s="45">
        <v>244</v>
      </c>
      <c r="K53" s="56">
        <v>0</v>
      </c>
      <c r="L53" s="56">
        <v>0</v>
      </c>
      <c r="M53" s="56">
        <v>0</v>
      </c>
      <c r="N53" s="56">
        <v>0</v>
      </c>
      <c r="O53" s="146">
        <v>0</v>
      </c>
      <c r="P53" s="146">
        <v>0</v>
      </c>
      <c r="Q53" s="146">
        <v>0</v>
      </c>
      <c r="R53" s="146">
        <v>0</v>
      </c>
      <c r="S53" s="56">
        <f>P53+Q53+R53</f>
        <v>0</v>
      </c>
      <c r="T53" s="75"/>
      <c r="U53" s="75"/>
    </row>
    <row r="54" spans="1:21" s="76" customFormat="1" ht="52.5" customHeight="1" outlineLevel="2" x14ac:dyDescent="0.25">
      <c r="A54" s="48"/>
      <c r="B54" s="51" t="s">
        <v>165</v>
      </c>
      <c r="C54" s="48" t="s">
        <v>69</v>
      </c>
      <c r="D54" s="48" t="s">
        <v>3</v>
      </c>
      <c r="E54" s="48" t="s">
        <v>202</v>
      </c>
      <c r="F54" s="45" t="s">
        <v>94</v>
      </c>
      <c r="G54" s="45" t="s">
        <v>3</v>
      </c>
      <c r="H54" s="45" t="s">
        <v>3</v>
      </c>
      <c r="I54" s="45" t="s">
        <v>3</v>
      </c>
      <c r="J54" s="45" t="s">
        <v>3</v>
      </c>
      <c r="K54" s="56">
        <v>0</v>
      </c>
      <c r="L54" s="56">
        <v>0</v>
      </c>
      <c r="M54" s="56">
        <v>0</v>
      </c>
      <c r="N54" s="56">
        <v>0</v>
      </c>
      <c r="O54" s="146">
        <v>0</v>
      </c>
      <c r="P54" s="146">
        <v>0</v>
      </c>
      <c r="Q54" s="146">
        <v>0</v>
      </c>
      <c r="R54" s="146">
        <v>0</v>
      </c>
      <c r="S54" s="56">
        <f>P54+Q54+R54</f>
        <v>0</v>
      </c>
      <c r="T54" s="75"/>
      <c r="U54" s="75"/>
    </row>
    <row r="55" spans="1:21" s="76" customFormat="1" ht="61.15" customHeight="1" outlineLevel="2" x14ac:dyDescent="0.25">
      <c r="A55" s="48" t="s">
        <v>36</v>
      </c>
      <c r="B55" s="54" t="s">
        <v>270</v>
      </c>
      <c r="C55" s="48" t="s">
        <v>69</v>
      </c>
      <c r="D55" s="48" t="s">
        <v>3</v>
      </c>
      <c r="E55" s="48" t="s">
        <v>202</v>
      </c>
      <c r="F55" s="45" t="s">
        <v>94</v>
      </c>
      <c r="G55" s="45" t="s">
        <v>3</v>
      </c>
      <c r="H55" s="45" t="s">
        <v>3</v>
      </c>
      <c r="I55" s="45" t="s">
        <v>3</v>
      </c>
      <c r="J55" s="45" t="s">
        <v>3</v>
      </c>
      <c r="K55" s="45" t="s">
        <v>3</v>
      </c>
      <c r="L55" s="45" t="s">
        <v>3</v>
      </c>
      <c r="M55" s="45" t="s">
        <v>3</v>
      </c>
      <c r="N55" s="45" t="s">
        <v>3</v>
      </c>
      <c r="O55" s="128" t="s">
        <v>3</v>
      </c>
      <c r="P55" s="128" t="s">
        <v>3</v>
      </c>
      <c r="Q55" s="128" t="s">
        <v>3</v>
      </c>
      <c r="R55" s="128" t="s">
        <v>3</v>
      </c>
      <c r="S55" s="45" t="s">
        <v>3</v>
      </c>
      <c r="T55" s="75"/>
      <c r="U55" s="75"/>
    </row>
    <row r="56" spans="1:21" s="76" customFormat="1" ht="63" customHeight="1" outlineLevel="2" x14ac:dyDescent="0.25">
      <c r="A56" s="48"/>
      <c r="B56" s="51" t="s">
        <v>50</v>
      </c>
      <c r="C56" s="48" t="s">
        <v>69</v>
      </c>
      <c r="D56" s="48" t="s">
        <v>3</v>
      </c>
      <c r="E56" s="48" t="s">
        <v>202</v>
      </c>
      <c r="F56" s="45" t="s">
        <v>94</v>
      </c>
      <c r="G56" s="45" t="s">
        <v>3</v>
      </c>
      <c r="H56" s="47" t="s">
        <v>110</v>
      </c>
      <c r="I56" s="47" t="s">
        <v>240</v>
      </c>
      <c r="J56" s="45">
        <v>244</v>
      </c>
      <c r="K56" s="56">
        <v>0</v>
      </c>
      <c r="L56" s="56">
        <v>0</v>
      </c>
      <c r="M56" s="56">
        <v>0</v>
      </c>
      <c r="N56" s="56">
        <v>0</v>
      </c>
      <c r="O56" s="151">
        <v>0</v>
      </c>
      <c r="P56" s="151">
        <v>0</v>
      </c>
      <c r="Q56" s="151">
        <v>0</v>
      </c>
      <c r="R56" s="151">
        <v>0</v>
      </c>
      <c r="S56" s="118">
        <v>0</v>
      </c>
      <c r="T56" s="75"/>
      <c r="U56" s="75"/>
    </row>
    <row r="57" spans="1:21" s="76" customFormat="1" ht="84.6" customHeight="1" outlineLevel="2" x14ac:dyDescent="0.25">
      <c r="A57" s="48"/>
      <c r="B57" s="51" t="s">
        <v>165</v>
      </c>
      <c r="C57" s="48" t="s">
        <v>69</v>
      </c>
      <c r="D57" s="48" t="s">
        <v>3</v>
      </c>
      <c r="E57" s="48" t="s">
        <v>202</v>
      </c>
      <c r="F57" s="45" t="s">
        <v>94</v>
      </c>
      <c r="G57" s="45" t="s">
        <v>3</v>
      </c>
      <c r="H57" s="45" t="s">
        <v>3</v>
      </c>
      <c r="I57" s="45" t="s">
        <v>3</v>
      </c>
      <c r="J57" s="45" t="s">
        <v>3</v>
      </c>
      <c r="K57" s="56">
        <v>0</v>
      </c>
      <c r="L57" s="56">
        <v>0</v>
      </c>
      <c r="M57" s="56">
        <v>0</v>
      </c>
      <c r="N57" s="56">
        <v>0</v>
      </c>
      <c r="O57" s="151">
        <v>0</v>
      </c>
      <c r="P57" s="151">
        <v>0</v>
      </c>
      <c r="Q57" s="151">
        <v>0</v>
      </c>
      <c r="R57" s="151">
        <v>0</v>
      </c>
      <c r="S57" s="118">
        <v>0</v>
      </c>
      <c r="T57" s="75"/>
      <c r="U57" s="75"/>
    </row>
    <row r="58" spans="1:21" s="4" customFormat="1" ht="47.25" customHeight="1" x14ac:dyDescent="0.25">
      <c r="A58" s="48" t="s">
        <v>52</v>
      </c>
      <c r="B58" s="54" t="s">
        <v>98</v>
      </c>
      <c r="C58" s="48" t="s">
        <v>69</v>
      </c>
      <c r="D58" s="48" t="s">
        <v>3</v>
      </c>
      <c r="E58" s="48" t="s">
        <v>202</v>
      </c>
      <c r="F58" s="45" t="s">
        <v>94</v>
      </c>
      <c r="G58" s="45" t="s">
        <v>3</v>
      </c>
      <c r="H58" s="45" t="s">
        <v>3</v>
      </c>
      <c r="I58" s="45" t="s">
        <v>3</v>
      </c>
      <c r="J58" s="45" t="s">
        <v>3</v>
      </c>
      <c r="K58" s="45" t="s">
        <v>3</v>
      </c>
      <c r="L58" s="45" t="s">
        <v>3</v>
      </c>
      <c r="M58" s="45" t="s">
        <v>3</v>
      </c>
      <c r="N58" s="45" t="s">
        <v>3</v>
      </c>
      <c r="O58" s="150" t="s">
        <v>3</v>
      </c>
      <c r="P58" s="150" t="s">
        <v>3</v>
      </c>
      <c r="Q58" s="150" t="s">
        <v>3</v>
      </c>
      <c r="R58" s="150" t="s">
        <v>3</v>
      </c>
      <c r="S58" s="119" t="s">
        <v>3</v>
      </c>
      <c r="T58" s="18"/>
      <c r="U58" s="18"/>
    </row>
    <row r="59" spans="1:21" s="4" customFormat="1" ht="62.25" customHeight="1" outlineLevel="1" x14ac:dyDescent="0.25">
      <c r="A59" s="48"/>
      <c r="B59" s="51" t="s">
        <v>50</v>
      </c>
      <c r="C59" s="48" t="s">
        <v>69</v>
      </c>
      <c r="D59" s="48" t="s">
        <v>3</v>
      </c>
      <c r="E59" s="48" t="s">
        <v>202</v>
      </c>
      <c r="F59" s="45" t="s">
        <v>94</v>
      </c>
      <c r="G59" s="45" t="s">
        <v>3</v>
      </c>
      <c r="H59" s="47" t="s">
        <v>110</v>
      </c>
      <c r="I59" s="47" t="s">
        <v>240</v>
      </c>
      <c r="J59" s="45">
        <v>244</v>
      </c>
      <c r="K59" s="56">
        <v>0</v>
      </c>
      <c r="L59" s="56">
        <v>0</v>
      </c>
      <c r="M59" s="56">
        <v>0</v>
      </c>
      <c r="N59" s="56">
        <v>0</v>
      </c>
      <c r="O59" s="151">
        <v>0</v>
      </c>
      <c r="P59" s="151">
        <v>0</v>
      </c>
      <c r="Q59" s="151">
        <v>0</v>
      </c>
      <c r="R59" s="151">
        <v>0</v>
      </c>
      <c r="S59" s="118">
        <v>0</v>
      </c>
      <c r="T59" s="18"/>
      <c r="U59" s="18"/>
    </row>
    <row r="60" spans="1:21" s="4" customFormat="1" ht="111" customHeight="1" outlineLevel="1" x14ac:dyDescent="0.25">
      <c r="A60" s="48" t="s">
        <v>38</v>
      </c>
      <c r="B60" s="55" t="s">
        <v>342</v>
      </c>
      <c r="C60" s="45" t="s">
        <v>3</v>
      </c>
      <c r="D60" s="48" t="s">
        <v>3</v>
      </c>
      <c r="E60" s="45" t="s">
        <v>3</v>
      </c>
      <c r="F60" s="48" t="s">
        <v>248</v>
      </c>
      <c r="G60" s="48" t="s">
        <v>181</v>
      </c>
      <c r="H60" s="45" t="s">
        <v>3</v>
      </c>
      <c r="I60" s="45" t="s">
        <v>3</v>
      </c>
      <c r="J60" s="45" t="s">
        <v>3</v>
      </c>
      <c r="K60" s="45" t="s">
        <v>3</v>
      </c>
      <c r="L60" s="45" t="s">
        <v>3</v>
      </c>
      <c r="M60" s="45" t="s">
        <v>3</v>
      </c>
      <c r="N60" s="45" t="s">
        <v>3</v>
      </c>
      <c r="O60" s="150" t="s">
        <v>3</v>
      </c>
      <c r="P60" s="150" t="s">
        <v>3</v>
      </c>
      <c r="Q60" s="150" t="s">
        <v>3</v>
      </c>
      <c r="R60" s="150" t="s">
        <v>3</v>
      </c>
      <c r="S60" s="119" t="s">
        <v>3</v>
      </c>
      <c r="T60" s="18"/>
      <c r="U60" s="18"/>
    </row>
    <row r="61" spans="1:21" s="4" customFormat="1" ht="80.25" customHeight="1" outlineLevel="1" x14ac:dyDescent="0.25">
      <c r="A61" s="48"/>
      <c r="B61" s="51" t="s">
        <v>50</v>
      </c>
      <c r="C61" s="48" t="s">
        <v>6</v>
      </c>
      <c r="D61" s="48" t="s">
        <v>3</v>
      </c>
      <c r="E61" s="45" t="s">
        <v>3</v>
      </c>
      <c r="F61" s="48" t="s">
        <v>248</v>
      </c>
      <c r="G61" s="48" t="s">
        <v>181</v>
      </c>
      <c r="H61" s="47" t="s">
        <v>110</v>
      </c>
      <c r="I61" s="47" t="s">
        <v>240</v>
      </c>
      <c r="J61" s="45">
        <v>244</v>
      </c>
      <c r="K61" s="120">
        <f t="shared" ref="K61:S61" si="9">K66+K68+K70+K72</f>
        <v>0</v>
      </c>
      <c r="L61" s="120">
        <f t="shared" si="9"/>
        <v>0</v>
      </c>
      <c r="M61" s="120">
        <f t="shared" si="9"/>
        <v>0</v>
      </c>
      <c r="N61" s="120">
        <f t="shared" si="9"/>
        <v>0</v>
      </c>
      <c r="O61" s="149">
        <f t="shared" si="9"/>
        <v>0</v>
      </c>
      <c r="P61" s="120">
        <f t="shared" si="9"/>
        <v>0</v>
      </c>
      <c r="Q61" s="120">
        <f t="shared" si="9"/>
        <v>0</v>
      </c>
      <c r="R61" s="120">
        <f t="shared" si="9"/>
        <v>0</v>
      </c>
      <c r="S61" s="120">
        <f t="shared" si="9"/>
        <v>0</v>
      </c>
      <c r="T61" s="18"/>
      <c r="U61" s="18"/>
    </row>
    <row r="62" spans="1:21" s="11" customFormat="1" ht="126.75" customHeight="1" outlineLevel="1" x14ac:dyDescent="0.25">
      <c r="A62" s="48" t="s">
        <v>254</v>
      </c>
      <c r="B62" s="54" t="s">
        <v>261</v>
      </c>
      <c r="C62" s="48" t="s">
        <v>69</v>
      </c>
      <c r="D62" s="48" t="s">
        <v>3</v>
      </c>
      <c r="E62" s="48" t="s">
        <v>202</v>
      </c>
      <c r="F62" s="45" t="s">
        <v>94</v>
      </c>
      <c r="G62" s="45" t="s">
        <v>3</v>
      </c>
      <c r="H62" s="45" t="s">
        <v>3</v>
      </c>
      <c r="I62" s="45" t="s">
        <v>3</v>
      </c>
      <c r="J62" s="45" t="s">
        <v>3</v>
      </c>
      <c r="K62" s="45">
        <v>0</v>
      </c>
      <c r="L62" s="45">
        <v>0</v>
      </c>
      <c r="M62" s="45">
        <v>0</v>
      </c>
      <c r="N62" s="45">
        <v>0</v>
      </c>
      <c r="O62" s="128">
        <v>0</v>
      </c>
      <c r="P62" s="128">
        <v>0</v>
      </c>
      <c r="Q62" s="128">
        <v>0</v>
      </c>
      <c r="R62" s="128">
        <v>0</v>
      </c>
      <c r="S62" s="45">
        <v>0</v>
      </c>
      <c r="T62" s="34"/>
      <c r="U62" s="34"/>
    </row>
    <row r="63" spans="1:21" s="11" customFormat="1" ht="75.75" customHeight="1" outlineLevel="1" x14ac:dyDescent="0.25">
      <c r="A63" s="48" t="s">
        <v>255</v>
      </c>
      <c r="B63" s="54" t="s">
        <v>343</v>
      </c>
      <c r="C63" s="48" t="s">
        <v>69</v>
      </c>
      <c r="D63" s="48" t="s">
        <v>3</v>
      </c>
      <c r="E63" s="48" t="s">
        <v>202</v>
      </c>
      <c r="F63" s="45" t="s">
        <v>94</v>
      </c>
      <c r="G63" s="45" t="s">
        <v>3</v>
      </c>
      <c r="H63" s="45" t="s">
        <v>3</v>
      </c>
      <c r="I63" s="45" t="s">
        <v>3</v>
      </c>
      <c r="J63" s="45" t="s">
        <v>3</v>
      </c>
      <c r="K63" s="45">
        <v>0</v>
      </c>
      <c r="L63" s="45">
        <v>0</v>
      </c>
      <c r="M63" s="45">
        <v>0</v>
      </c>
      <c r="N63" s="45">
        <v>0</v>
      </c>
      <c r="O63" s="128">
        <v>0</v>
      </c>
      <c r="P63" s="128">
        <v>0</v>
      </c>
      <c r="Q63" s="128">
        <v>0</v>
      </c>
      <c r="R63" s="128">
        <v>0</v>
      </c>
      <c r="S63" s="45">
        <v>0</v>
      </c>
      <c r="T63" s="34"/>
      <c r="U63" s="34"/>
    </row>
    <row r="64" spans="1:21" s="4" customFormat="1" ht="75.75" customHeight="1" outlineLevel="1" x14ac:dyDescent="0.25">
      <c r="A64" s="48" t="s">
        <v>257</v>
      </c>
      <c r="B64" s="54" t="s">
        <v>262</v>
      </c>
      <c r="C64" s="48" t="s">
        <v>69</v>
      </c>
      <c r="D64" s="48" t="s">
        <v>3</v>
      </c>
      <c r="E64" s="48" t="s">
        <v>202</v>
      </c>
      <c r="F64" s="45" t="s">
        <v>94</v>
      </c>
      <c r="G64" s="45" t="s">
        <v>3</v>
      </c>
      <c r="H64" s="45" t="s">
        <v>3</v>
      </c>
      <c r="I64" s="45" t="s">
        <v>3</v>
      </c>
      <c r="J64" s="45" t="s">
        <v>3</v>
      </c>
      <c r="K64" s="45">
        <v>0</v>
      </c>
      <c r="L64" s="45">
        <v>0</v>
      </c>
      <c r="M64" s="45">
        <v>0</v>
      </c>
      <c r="N64" s="45">
        <v>46</v>
      </c>
      <c r="O64" s="128">
        <v>0</v>
      </c>
      <c r="P64" s="128">
        <v>0</v>
      </c>
      <c r="Q64" s="128">
        <v>0</v>
      </c>
      <c r="R64" s="128">
        <v>0</v>
      </c>
      <c r="S64" s="45">
        <v>46</v>
      </c>
      <c r="T64" s="18"/>
      <c r="U64" s="18"/>
    </row>
    <row r="65" spans="1:21" s="76" customFormat="1" ht="66.75" customHeight="1" outlineLevel="2" x14ac:dyDescent="0.25">
      <c r="A65" s="48" t="s">
        <v>39</v>
      </c>
      <c r="B65" s="54" t="s">
        <v>268</v>
      </c>
      <c r="C65" s="45" t="s">
        <v>3</v>
      </c>
      <c r="D65" s="48" t="s">
        <v>3</v>
      </c>
      <c r="E65" s="45" t="s">
        <v>3</v>
      </c>
      <c r="F65" s="48" t="s">
        <v>263</v>
      </c>
      <c r="G65" s="48" t="s">
        <v>181</v>
      </c>
      <c r="H65" s="45" t="s">
        <v>3</v>
      </c>
      <c r="I65" s="45" t="s">
        <v>3</v>
      </c>
      <c r="J65" s="45" t="s">
        <v>3</v>
      </c>
      <c r="K65" s="45" t="s">
        <v>3</v>
      </c>
      <c r="L65" s="45" t="s">
        <v>3</v>
      </c>
      <c r="M65" s="45" t="s">
        <v>3</v>
      </c>
      <c r="N65" s="45" t="s">
        <v>3</v>
      </c>
      <c r="O65" s="128" t="s">
        <v>3</v>
      </c>
      <c r="P65" s="128" t="s">
        <v>3</v>
      </c>
      <c r="Q65" s="128" t="s">
        <v>3</v>
      </c>
      <c r="R65" s="128" t="s">
        <v>3</v>
      </c>
      <c r="S65" s="45" t="s">
        <v>3</v>
      </c>
      <c r="T65" s="75"/>
      <c r="U65" s="75"/>
    </row>
    <row r="66" spans="1:21" s="76" customFormat="1" ht="78.75" customHeight="1" outlineLevel="2" x14ac:dyDescent="0.25">
      <c r="A66" s="48"/>
      <c r="B66" s="51" t="s">
        <v>50</v>
      </c>
      <c r="C66" s="48" t="s">
        <v>6</v>
      </c>
      <c r="D66" s="48" t="s">
        <v>3</v>
      </c>
      <c r="E66" s="45" t="s">
        <v>3</v>
      </c>
      <c r="F66" s="45" t="s">
        <v>3</v>
      </c>
      <c r="G66" s="45" t="s">
        <v>3</v>
      </c>
      <c r="H66" s="47" t="s">
        <v>110</v>
      </c>
      <c r="I66" s="47" t="s">
        <v>240</v>
      </c>
      <c r="J66" s="45">
        <v>244</v>
      </c>
      <c r="K66" s="45">
        <v>0</v>
      </c>
      <c r="L66" s="46">
        <v>0</v>
      </c>
      <c r="M66" s="46">
        <v>0</v>
      </c>
      <c r="N66" s="46">
        <v>0</v>
      </c>
      <c r="O66" s="132">
        <v>0</v>
      </c>
      <c r="P66" s="146">
        <v>0</v>
      </c>
      <c r="Q66" s="146">
        <v>0</v>
      </c>
      <c r="R66" s="146">
        <v>0</v>
      </c>
      <c r="S66" s="56">
        <v>0</v>
      </c>
      <c r="T66" s="75"/>
      <c r="U66" s="75"/>
    </row>
    <row r="67" spans="1:21" s="76" customFormat="1" ht="75" customHeight="1" outlineLevel="2" x14ac:dyDescent="0.25">
      <c r="A67" s="48" t="s">
        <v>40</v>
      </c>
      <c r="B67" s="54" t="s">
        <v>269</v>
      </c>
      <c r="C67" s="45" t="s">
        <v>3</v>
      </c>
      <c r="D67" s="48" t="s">
        <v>3</v>
      </c>
      <c r="E67" s="45" t="s">
        <v>3</v>
      </c>
      <c r="F67" s="48" t="s">
        <v>263</v>
      </c>
      <c r="G67" s="48" t="s">
        <v>181</v>
      </c>
      <c r="H67" s="45" t="s">
        <v>3</v>
      </c>
      <c r="I67" s="45" t="s">
        <v>3</v>
      </c>
      <c r="J67" s="45" t="s">
        <v>3</v>
      </c>
      <c r="K67" s="45" t="s">
        <v>3</v>
      </c>
      <c r="L67" s="45" t="s">
        <v>3</v>
      </c>
      <c r="M67" s="45" t="s">
        <v>3</v>
      </c>
      <c r="N67" s="45" t="s">
        <v>3</v>
      </c>
      <c r="O67" s="128" t="s">
        <v>3</v>
      </c>
      <c r="P67" s="128" t="s">
        <v>3</v>
      </c>
      <c r="Q67" s="128" t="s">
        <v>3</v>
      </c>
      <c r="R67" s="128" t="s">
        <v>3</v>
      </c>
      <c r="S67" s="45" t="s">
        <v>3</v>
      </c>
      <c r="T67" s="75"/>
      <c r="U67" s="75"/>
    </row>
    <row r="68" spans="1:21" s="76" customFormat="1" ht="61.9" customHeight="1" outlineLevel="2" x14ac:dyDescent="0.25">
      <c r="A68" s="48"/>
      <c r="B68" s="51" t="s">
        <v>50</v>
      </c>
      <c r="C68" s="48" t="s">
        <v>6</v>
      </c>
      <c r="D68" s="48" t="s">
        <v>3</v>
      </c>
      <c r="E68" s="45" t="s">
        <v>3</v>
      </c>
      <c r="F68" s="45" t="s">
        <v>3</v>
      </c>
      <c r="G68" s="45" t="s">
        <v>3</v>
      </c>
      <c r="H68" s="47" t="s">
        <v>110</v>
      </c>
      <c r="I68" s="47" t="s">
        <v>240</v>
      </c>
      <c r="J68" s="45">
        <v>244</v>
      </c>
      <c r="K68" s="45">
        <v>0</v>
      </c>
      <c r="L68" s="46">
        <v>0</v>
      </c>
      <c r="M68" s="46">
        <v>0</v>
      </c>
      <c r="N68" s="46">
        <v>0</v>
      </c>
      <c r="O68" s="132">
        <v>0</v>
      </c>
      <c r="P68" s="146">
        <v>0</v>
      </c>
      <c r="Q68" s="146">
        <v>0</v>
      </c>
      <c r="R68" s="146">
        <v>0</v>
      </c>
      <c r="S68" s="56">
        <v>0</v>
      </c>
      <c r="T68" s="75"/>
      <c r="U68" s="75"/>
    </row>
    <row r="69" spans="1:21" s="76" customFormat="1" ht="61.9" customHeight="1" outlineLevel="2" x14ac:dyDescent="0.25">
      <c r="A69" s="48" t="s">
        <v>120</v>
      </c>
      <c r="B69" s="54" t="s">
        <v>344</v>
      </c>
      <c r="C69" s="45" t="s">
        <v>3</v>
      </c>
      <c r="D69" s="48" t="s">
        <v>3</v>
      </c>
      <c r="E69" s="45" t="s">
        <v>3</v>
      </c>
      <c r="F69" s="48" t="s">
        <v>263</v>
      </c>
      <c r="G69" s="48" t="s">
        <v>181</v>
      </c>
      <c r="H69" s="45" t="s">
        <v>3</v>
      </c>
      <c r="I69" s="45" t="s">
        <v>3</v>
      </c>
      <c r="J69" s="45" t="s">
        <v>3</v>
      </c>
      <c r="K69" s="45" t="s">
        <v>3</v>
      </c>
      <c r="L69" s="45" t="s">
        <v>3</v>
      </c>
      <c r="M69" s="45" t="s">
        <v>3</v>
      </c>
      <c r="N69" s="45" t="s">
        <v>3</v>
      </c>
      <c r="O69" s="128" t="s">
        <v>3</v>
      </c>
      <c r="P69" s="128" t="s">
        <v>3</v>
      </c>
      <c r="Q69" s="128" t="s">
        <v>3</v>
      </c>
      <c r="R69" s="128" t="s">
        <v>3</v>
      </c>
      <c r="S69" s="45" t="s">
        <v>3</v>
      </c>
      <c r="T69" s="75"/>
      <c r="U69" s="75"/>
    </row>
    <row r="70" spans="1:21" s="76" customFormat="1" ht="61.9" customHeight="1" outlineLevel="2" x14ac:dyDescent="0.25">
      <c r="A70" s="48"/>
      <c r="B70" s="51" t="s">
        <v>50</v>
      </c>
      <c r="C70" s="48" t="s">
        <v>6</v>
      </c>
      <c r="D70" s="48" t="s">
        <v>3</v>
      </c>
      <c r="E70" s="45" t="s">
        <v>3</v>
      </c>
      <c r="F70" s="45" t="s">
        <v>3</v>
      </c>
      <c r="G70" s="45" t="s">
        <v>3</v>
      </c>
      <c r="H70" s="47" t="s">
        <v>110</v>
      </c>
      <c r="I70" s="47" t="s">
        <v>240</v>
      </c>
      <c r="J70" s="45">
        <v>244</v>
      </c>
      <c r="K70" s="45">
        <v>0</v>
      </c>
      <c r="L70" s="46">
        <v>0</v>
      </c>
      <c r="M70" s="46">
        <v>0</v>
      </c>
      <c r="N70" s="46">
        <v>0</v>
      </c>
      <c r="O70" s="132">
        <v>0</v>
      </c>
      <c r="P70" s="146">
        <v>0</v>
      </c>
      <c r="Q70" s="146">
        <v>0</v>
      </c>
      <c r="R70" s="146">
        <v>0</v>
      </c>
      <c r="S70" s="56">
        <v>0</v>
      </c>
      <c r="T70" s="75"/>
      <c r="U70" s="75"/>
    </row>
    <row r="71" spans="1:21" s="76" customFormat="1" ht="61.9" customHeight="1" outlineLevel="2" x14ac:dyDescent="0.25">
      <c r="A71" s="48" t="s">
        <v>266</v>
      </c>
      <c r="B71" s="54" t="s">
        <v>328</v>
      </c>
      <c r="C71" s="45" t="s">
        <v>3</v>
      </c>
      <c r="D71" s="48" t="s">
        <v>3</v>
      </c>
      <c r="E71" s="45" t="s">
        <v>3</v>
      </c>
      <c r="F71" s="48" t="s">
        <v>263</v>
      </c>
      <c r="G71" s="48" t="s">
        <v>181</v>
      </c>
      <c r="H71" s="45" t="s">
        <v>3</v>
      </c>
      <c r="I71" s="45" t="s">
        <v>3</v>
      </c>
      <c r="J71" s="45" t="s">
        <v>3</v>
      </c>
      <c r="K71" s="45" t="s">
        <v>3</v>
      </c>
      <c r="L71" s="45" t="s">
        <v>3</v>
      </c>
      <c r="M71" s="45" t="s">
        <v>3</v>
      </c>
      <c r="N71" s="45" t="s">
        <v>3</v>
      </c>
      <c r="O71" s="128" t="s">
        <v>3</v>
      </c>
      <c r="P71" s="128" t="s">
        <v>3</v>
      </c>
      <c r="Q71" s="128" t="s">
        <v>3</v>
      </c>
      <c r="R71" s="128" t="s">
        <v>3</v>
      </c>
      <c r="S71" s="45" t="s">
        <v>3</v>
      </c>
      <c r="T71" s="75"/>
      <c r="U71" s="75"/>
    </row>
    <row r="72" spans="1:21" s="76" customFormat="1" ht="61.9" customHeight="1" outlineLevel="2" x14ac:dyDescent="0.25">
      <c r="A72" s="48"/>
      <c r="B72" s="51" t="s">
        <v>50</v>
      </c>
      <c r="C72" s="48" t="s">
        <v>6</v>
      </c>
      <c r="D72" s="48" t="s">
        <v>3</v>
      </c>
      <c r="E72" s="45" t="s">
        <v>3</v>
      </c>
      <c r="F72" s="45" t="s">
        <v>3</v>
      </c>
      <c r="G72" s="45" t="s">
        <v>3</v>
      </c>
      <c r="H72" s="47" t="s">
        <v>110</v>
      </c>
      <c r="I72" s="47" t="s">
        <v>240</v>
      </c>
      <c r="J72" s="45">
        <v>244</v>
      </c>
      <c r="K72" s="45">
        <v>0</v>
      </c>
      <c r="L72" s="46">
        <v>0</v>
      </c>
      <c r="M72" s="46">
        <v>0</v>
      </c>
      <c r="N72" s="46">
        <v>0</v>
      </c>
      <c r="O72" s="132">
        <v>0</v>
      </c>
      <c r="P72" s="146">
        <v>0</v>
      </c>
      <c r="Q72" s="146">
        <v>0</v>
      </c>
      <c r="R72" s="146">
        <v>0</v>
      </c>
      <c r="S72" s="56">
        <f>O72+P72+Q72+R72</f>
        <v>0</v>
      </c>
      <c r="T72" s="75"/>
      <c r="U72" s="75"/>
    </row>
    <row r="73" spans="1:21" s="81" customFormat="1" ht="138.75" customHeight="1" outlineLevel="2" x14ac:dyDescent="0.25">
      <c r="A73" s="50"/>
      <c r="B73" s="55" t="s">
        <v>72</v>
      </c>
      <c r="C73" s="50" t="s">
        <v>3</v>
      </c>
      <c r="D73" s="48" t="s">
        <v>3</v>
      </c>
      <c r="E73" s="50" t="s">
        <v>3</v>
      </c>
      <c r="F73" s="50" t="s">
        <v>3</v>
      </c>
      <c r="G73" s="50" t="s">
        <v>3</v>
      </c>
      <c r="H73" s="50" t="s">
        <v>3</v>
      </c>
      <c r="I73" s="50" t="s">
        <v>3</v>
      </c>
      <c r="J73" s="50" t="s">
        <v>3</v>
      </c>
      <c r="K73" s="50" t="s">
        <v>3</v>
      </c>
      <c r="L73" s="50" t="s">
        <v>3</v>
      </c>
      <c r="M73" s="50" t="s">
        <v>3</v>
      </c>
      <c r="N73" s="50" t="s">
        <v>3</v>
      </c>
      <c r="O73" s="148" t="s">
        <v>3</v>
      </c>
      <c r="P73" s="148" t="s">
        <v>3</v>
      </c>
      <c r="Q73" s="148" t="s">
        <v>3</v>
      </c>
      <c r="R73" s="148" t="s">
        <v>3</v>
      </c>
      <c r="S73" s="50" t="s">
        <v>3</v>
      </c>
      <c r="T73" s="75"/>
      <c r="U73" s="75"/>
    </row>
    <row r="74" spans="1:21" s="81" customFormat="1" ht="73.5" customHeight="1" outlineLevel="2" x14ac:dyDescent="0.25">
      <c r="A74" s="50" t="s">
        <v>43</v>
      </c>
      <c r="B74" s="55" t="s">
        <v>73</v>
      </c>
      <c r="C74" s="45" t="s">
        <v>3</v>
      </c>
      <c r="D74" s="48" t="s">
        <v>3</v>
      </c>
      <c r="E74" s="45" t="s">
        <v>3</v>
      </c>
      <c r="F74" s="45" t="s">
        <v>241</v>
      </c>
      <c r="G74" s="48" t="s">
        <v>186</v>
      </c>
      <c r="H74" s="45" t="s">
        <v>3</v>
      </c>
      <c r="I74" s="45" t="s">
        <v>3</v>
      </c>
      <c r="J74" s="45" t="s">
        <v>3</v>
      </c>
      <c r="K74" s="45" t="s">
        <v>3</v>
      </c>
      <c r="L74" s="45" t="s">
        <v>3</v>
      </c>
      <c r="M74" s="45" t="s">
        <v>3</v>
      </c>
      <c r="N74" s="45" t="s">
        <v>3</v>
      </c>
      <c r="O74" s="128" t="s">
        <v>3</v>
      </c>
      <c r="P74" s="128" t="s">
        <v>3</v>
      </c>
      <c r="Q74" s="128" t="s">
        <v>3</v>
      </c>
      <c r="R74" s="128" t="s">
        <v>3</v>
      </c>
      <c r="S74" s="45" t="s">
        <v>3</v>
      </c>
      <c r="T74" s="75"/>
      <c r="U74" s="75"/>
    </row>
    <row r="75" spans="1:21" s="76" customFormat="1" ht="98.25" customHeight="1" outlineLevel="2" x14ac:dyDescent="0.25">
      <c r="A75" s="50"/>
      <c r="B75" s="204" t="s">
        <v>140</v>
      </c>
      <c r="C75" s="204" t="s">
        <v>6</v>
      </c>
      <c r="D75" s="48" t="s">
        <v>3</v>
      </c>
      <c r="E75" s="45" t="s">
        <v>3</v>
      </c>
      <c r="F75" s="45" t="s">
        <v>3</v>
      </c>
      <c r="G75" s="48" t="s">
        <v>235</v>
      </c>
      <c r="H75" s="45" t="s">
        <v>42</v>
      </c>
      <c r="I75" s="45" t="s">
        <v>42</v>
      </c>
      <c r="J75" s="45" t="s">
        <v>42</v>
      </c>
      <c r="K75" s="46">
        <f t="shared" ref="K75:R75" si="10">K126+K151+K218</f>
        <v>0</v>
      </c>
      <c r="L75" s="46">
        <f t="shared" si="10"/>
        <v>0</v>
      </c>
      <c r="M75" s="46">
        <f t="shared" si="10"/>
        <v>0</v>
      </c>
      <c r="N75" s="46">
        <f t="shared" si="10"/>
        <v>94084.2</v>
      </c>
      <c r="O75" s="132">
        <f t="shared" si="10"/>
        <v>22052</v>
      </c>
      <c r="P75" s="132">
        <f t="shared" si="10"/>
        <v>0</v>
      </c>
      <c r="Q75" s="132">
        <f t="shared" si="10"/>
        <v>0</v>
      </c>
      <c r="R75" s="132">
        <f t="shared" si="10"/>
        <v>58800</v>
      </c>
      <c r="S75" s="46">
        <f t="shared" ref="S75:S80" si="11">SUM(K75:R75)</f>
        <v>174936.2</v>
      </c>
      <c r="T75" s="75"/>
      <c r="U75" s="75"/>
    </row>
    <row r="76" spans="1:21" s="76" customFormat="1" ht="64.5" customHeight="1" outlineLevel="2" x14ac:dyDescent="0.25">
      <c r="A76" s="50"/>
      <c r="B76" s="205"/>
      <c r="C76" s="205"/>
      <c r="D76" s="48" t="s">
        <v>3</v>
      </c>
      <c r="E76" s="45" t="s">
        <v>3</v>
      </c>
      <c r="F76" s="45" t="s">
        <v>3</v>
      </c>
      <c r="G76" s="48" t="s">
        <v>181</v>
      </c>
      <c r="H76" s="45" t="s">
        <v>42</v>
      </c>
      <c r="I76" s="45" t="s">
        <v>42</v>
      </c>
      <c r="J76" s="45" t="s">
        <v>42</v>
      </c>
      <c r="K76" s="46">
        <f t="shared" ref="K76:R77" si="12">K84+K171+K201</f>
        <v>0</v>
      </c>
      <c r="L76" s="46">
        <f t="shared" si="12"/>
        <v>0</v>
      </c>
      <c r="M76" s="46">
        <f t="shared" si="12"/>
        <v>0</v>
      </c>
      <c r="N76" s="46">
        <f t="shared" si="12"/>
        <v>0</v>
      </c>
      <c r="O76" s="132">
        <f t="shared" si="12"/>
        <v>0</v>
      </c>
      <c r="P76" s="132">
        <f t="shared" si="12"/>
        <v>0</v>
      </c>
      <c r="Q76" s="132">
        <f t="shared" si="12"/>
        <v>0</v>
      </c>
      <c r="R76" s="132">
        <f t="shared" si="12"/>
        <v>0</v>
      </c>
      <c r="S76" s="46">
        <f t="shared" si="11"/>
        <v>0</v>
      </c>
      <c r="T76" s="75"/>
      <c r="U76" s="75"/>
    </row>
    <row r="77" spans="1:21" s="76" customFormat="1" ht="64.5" customHeight="1" outlineLevel="2" x14ac:dyDescent="0.25">
      <c r="A77" s="48"/>
      <c r="B77" s="207" t="s">
        <v>50</v>
      </c>
      <c r="C77" s="48" t="s">
        <v>6</v>
      </c>
      <c r="D77" s="48" t="s">
        <v>3</v>
      </c>
      <c r="E77" s="45" t="s">
        <v>3</v>
      </c>
      <c r="F77" s="45" t="s">
        <v>3</v>
      </c>
      <c r="G77" s="48" t="s">
        <v>181</v>
      </c>
      <c r="H77" s="45" t="s">
        <v>42</v>
      </c>
      <c r="I77" s="45" t="s">
        <v>42</v>
      </c>
      <c r="J77" s="45" t="s">
        <v>42</v>
      </c>
      <c r="K77" s="46">
        <f t="shared" si="12"/>
        <v>0</v>
      </c>
      <c r="L77" s="46">
        <f t="shared" si="12"/>
        <v>0</v>
      </c>
      <c r="M77" s="46">
        <f t="shared" si="12"/>
        <v>0</v>
      </c>
      <c r="N77" s="46">
        <f t="shared" si="12"/>
        <v>0</v>
      </c>
      <c r="O77" s="132">
        <f t="shared" si="12"/>
        <v>0</v>
      </c>
      <c r="P77" s="182" t="s">
        <v>420</v>
      </c>
      <c r="Q77" s="132">
        <f t="shared" si="12"/>
        <v>13800</v>
      </c>
      <c r="R77" s="132">
        <f t="shared" si="12"/>
        <v>11382</v>
      </c>
      <c r="S77" s="46">
        <v>265512.7</v>
      </c>
      <c r="T77" s="75"/>
      <c r="U77" s="75"/>
    </row>
    <row r="78" spans="1:21" s="4" customFormat="1" ht="61.5" customHeight="1" outlineLevel="1" x14ac:dyDescent="0.25">
      <c r="A78" s="48"/>
      <c r="B78" s="207"/>
      <c r="C78" s="48" t="s">
        <v>6</v>
      </c>
      <c r="D78" s="48" t="s">
        <v>3</v>
      </c>
      <c r="E78" s="45" t="s">
        <v>3</v>
      </c>
      <c r="F78" s="45" t="s">
        <v>3</v>
      </c>
      <c r="G78" s="48" t="s">
        <v>235</v>
      </c>
      <c r="H78" s="45" t="s">
        <v>42</v>
      </c>
      <c r="I78" s="45" t="s">
        <v>42</v>
      </c>
      <c r="J78" s="45" t="s">
        <v>42</v>
      </c>
      <c r="K78" s="46">
        <f t="shared" ref="K78:R78" si="13">K127+K152+K219</f>
        <v>0</v>
      </c>
      <c r="L78" s="46">
        <f t="shared" si="13"/>
        <v>0</v>
      </c>
      <c r="M78" s="46">
        <f t="shared" si="13"/>
        <v>0</v>
      </c>
      <c r="N78" s="46">
        <f t="shared" si="13"/>
        <v>28605.3</v>
      </c>
      <c r="O78" s="132">
        <f t="shared" si="13"/>
        <v>24733.919999999998</v>
      </c>
      <c r="P78" s="132">
        <f t="shared" si="13"/>
        <v>39000</v>
      </c>
      <c r="Q78" s="132">
        <f t="shared" si="13"/>
        <v>24192.7</v>
      </c>
      <c r="R78" s="132">
        <f t="shared" si="13"/>
        <v>23946.6</v>
      </c>
      <c r="S78" s="46">
        <f t="shared" si="11"/>
        <v>140478.51999999999</v>
      </c>
      <c r="T78" s="18"/>
      <c r="U78" s="18"/>
    </row>
    <row r="79" spans="1:21" s="82" customFormat="1" ht="74.25" customHeight="1" outlineLevel="2" x14ac:dyDescent="0.25">
      <c r="A79" s="48"/>
      <c r="B79" s="207"/>
      <c r="C79" s="48" t="s">
        <v>6</v>
      </c>
      <c r="D79" s="48" t="s">
        <v>3</v>
      </c>
      <c r="E79" s="45" t="s">
        <v>3</v>
      </c>
      <c r="F79" s="45" t="s">
        <v>3</v>
      </c>
      <c r="G79" s="48" t="s">
        <v>185</v>
      </c>
      <c r="H79" s="47" t="s">
        <v>142</v>
      </c>
      <c r="I79" s="47" t="s">
        <v>164</v>
      </c>
      <c r="J79" s="45">
        <v>612</v>
      </c>
      <c r="K79" s="46">
        <f>K115</f>
        <v>400</v>
      </c>
      <c r="L79" s="46">
        <f t="shared" ref="L79:Q79" si="14">L115</f>
        <v>0</v>
      </c>
      <c r="M79" s="46">
        <f t="shared" si="14"/>
        <v>209.5</v>
      </c>
      <c r="N79" s="46">
        <f t="shared" si="14"/>
        <v>0</v>
      </c>
      <c r="O79" s="132">
        <f t="shared" si="14"/>
        <v>0</v>
      </c>
      <c r="P79" s="132">
        <f t="shared" si="14"/>
        <v>3198.7</v>
      </c>
      <c r="Q79" s="132">
        <f t="shared" si="14"/>
        <v>2530.1</v>
      </c>
      <c r="R79" s="132">
        <f>R115</f>
        <v>2495.9</v>
      </c>
      <c r="S79" s="46">
        <f t="shared" si="11"/>
        <v>8834.1999999999989</v>
      </c>
      <c r="T79" s="77"/>
      <c r="U79" s="77"/>
    </row>
    <row r="80" spans="1:21" s="83" customFormat="1" ht="104.45" customHeight="1" outlineLevel="2" x14ac:dyDescent="0.25">
      <c r="A80" s="48"/>
      <c r="B80" s="54" t="s">
        <v>165</v>
      </c>
      <c r="C80" s="48" t="s">
        <v>6</v>
      </c>
      <c r="D80" s="48" t="s">
        <v>3</v>
      </c>
      <c r="E80" s="45" t="s">
        <v>3</v>
      </c>
      <c r="F80" s="45" t="s">
        <v>3</v>
      </c>
      <c r="G80" s="45" t="s">
        <v>3</v>
      </c>
      <c r="H80" s="45" t="s">
        <v>42</v>
      </c>
      <c r="I80" s="45" t="s">
        <v>42</v>
      </c>
      <c r="J80" s="45" t="s">
        <v>42</v>
      </c>
      <c r="K80" s="46">
        <f t="shared" ref="K80:R80" si="15">K86+K203</f>
        <v>0</v>
      </c>
      <c r="L80" s="46">
        <f t="shared" si="15"/>
        <v>0</v>
      </c>
      <c r="M80" s="46">
        <f t="shared" si="15"/>
        <v>0</v>
      </c>
      <c r="N80" s="46">
        <f t="shared" si="15"/>
        <v>13697</v>
      </c>
      <c r="O80" s="132">
        <f t="shared" si="15"/>
        <v>6242.4</v>
      </c>
      <c r="P80" s="132">
        <f t="shared" si="15"/>
        <v>31200</v>
      </c>
      <c r="Q80" s="132">
        <f t="shared" si="15"/>
        <v>33300</v>
      </c>
      <c r="R80" s="132">
        <f t="shared" si="15"/>
        <v>50000</v>
      </c>
      <c r="S80" s="46">
        <f t="shared" si="11"/>
        <v>134439.4</v>
      </c>
    </row>
    <row r="81" spans="1:21" s="81" customFormat="1" ht="127.5" customHeight="1" outlineLevel="2" x14ac:dyDescent="0.25">
      <c r="A81" s="48" t="s">
        <v>58</v>
      </c>
      <c r="B81" s="49" t="s">
        <v>172</v>
      </c>
      <c r="C81" s="45" t="s">
        <v>41</v>
      </c>
      <c r="D81" s="48" t="s">
        <v>3</v>
      </c>
      <c r="E81" s="48" t="s">
        <v>173</v>
      </c>
      <c r="F81" s="45" t="s">
        <v>3</v>
      </c>
      <c r="G81" s="45" t="s">
        <v>3</v>
      </c>
      <c r="H81" s="45" t="s">
        <v>3</v>
      </c>
      <c r="I81" s="45" t="s">
        <v>3</v>
      </c>
      <c r="J81" s="45" t="s">
        <v>3</v>
      </c>
      <c r="K81" s="104">
        <v>0</v>
      </c>
      <c r="L81" s="104">
        <v>0</v>
      </c>
      <c r="M81" s="104">
        <v>0</v>
      </c>
      <c r="N81" s="104">
        <v>0</v>
      </c>
      <c r="O81" s="152">
        <v>0</v>
      </c>
      <c r="P81" s="152">
        <v>0.73</v>
      </c>
      <c r="Q81" s="152">
        <v>7.98</v>
      </c>
      <c r="R81" s="152">
        <v>7.98</v>
      </c>
      <c r="S81" s="100">
        <f>Q81</f>
        <v>7.98</v>
      </c>
    </row>
    <row r="82" spans="1:21" s="81" customFormat="1" ht="125.25" customHeight="1" outlineLevel="2" x14ac:dyDescent="0.25">
      <c r="A82" s="48" t="s">
        <v>136</v>
      </c>
      <c r="B82" s="49" t="s">
        <v>118</v>
      </c>
      <c r="C82" s="45" t="s">
        <v>41</v>
      </c>
      <c r="D82" s="48" t="s">
        <v>3</v>
      </c>
      <c r="E82" s="48" t="s">
        <v>143</v>
      </c>
      <c r="F82" s="45" t="s">
        <v>3</v>
      </c>
      <c r="G82" s="45" t="s">
        <v>3</v>
      </c>
      <c r="H82" s="45" t="s">
        <v>3</v>
      </c>
      <c r="I82" s="45" t="s">
        <v>3</v>
      </c>
      <c r="J82" s="45" t="s">
        <v>3</v>
      </c>
      <c r="K82" s="99">
        <v>77.69</v>
      </c>
      <c r="L82" s="99">
        <v>77.69</v>
      </c>
      <c r="M82" s="99">
        <v>69.27</v>
      </c>
      <c r="N82" s="99">
        <v>61.48</v>
      </c>
      <c r="O82" s="133">
        <v>44.64</v>
      </c>
      <c r="P82" s="133">
        <v>44.64</v>
      </c>
      <c r="Q82" s="133">
        <v>44.64</v>
      </c>
      <c r="R82" s="133">
        <v>44.64</v>
      </c>
      <c r="S82" s="99">
        <v>44.64</v>
      </c>
      <c r="T82" s="75"/>
      <c r="U82" s="75"/>
    </row>
    <row r="83" spans="1:21" s="81" customFormat="1" ht="91.5" customHeight="1" outlineLevel="2" x14ac:dyDescent="0.25">
      <c r="A83" s="50" t="s">
        <v>121</v>
      </c>
      <c r="B83" s="55" t="s">
        <v>74</v>
      </c>
      <c r="C83" s="45" t="s">
        <v>3</v>
      </c>
      <c r="D83" s="48" t="s">
        <v>3</v>
      </c>
      <c r="E83" s="45" t="s">
        <v>3</v>
      </c>
      <c r="F83" s="45" t="s">
        <v>241</v>
      </c>
      <c r="G83" s="48" t="s">
        <v>181</v>
      </c>
      <c r="H83" s="45" t="s">
        <v>3</v>
      </c>
      <c r="I83" s="45" t="s">
        <v>3</v>
      </c>
      <c r="J83" s="45" t="s">
        <v>3</v>
      </c>
      <c r="K83" s="45" t="s">
        <v>3</v>
      </c>
      <c r="L83" s="45" t="s">
        <v>3</v>
      </c>
      <c r="M83" s="45" t="s">
        <v>3</v>
      </c>
      <c r="N83" s="45" t="s">
        <v>3</v>
      </c>
      <c r="O83" s="128" t="s">
        <v>3</v>
      </c>
      <c r="P83" s="128" t="s">
        <v>3</v>
      </c>
      <c r="Q83" s="128" t="s">
        <v>3</v>
      </c>
      <c r="R83" s="128" t="s">
        <v>3</v>
      </c>
      <c r="S83" s="45" t="s">
        <v>3</v>
      </c>
      <c r="T83" s="75"/>
      <c r="U83" s="75"/>
    </row>
    <row r="84" spans="1:21" s="81" customFormat="1" ht="48.75" customHeight="1" outlineLevel="2" x14ac:dyDescent="0.25">
      <c r="A84" s="50"/>
      <c r="B84" s="54" t="s">
        <v>140</v>
      </c>
      <c r="C84" s="48" t="s">
        <v>6</v>
      </c>
      <c r="D84" s="48" t="s">
        <v>3</v>
      </c>
      <c r="E84" s="45" t="s">
        <v>3</v>
      </c>
      <c r="F84" s="45" t="s">
        <v>3</v>
      </c>
      <c r="G84" s="48" t="s">
        <v>181</v>
      </c>
      <c r="H84" s="45" t="s">
        <v>42</v>
      </c>
      <c r="I84" s="45" t="s">
        <v>42</v>
      </c>
      <c r="J84" s="45" t="s">
        <v>42</v>
      </c>
      <c r="K84" s="46">
        <f>K92+K95</f>
        <v>0</v>
      </c>
      <c r="L84" s="46">
        <f>L92+L95</f>
        <v>0</v>
      </c>
      <c r="M84" s="46">
        <f>M92+M95</f>
        <v>0</v>
      </c>
      <c r="N84" s="46">
        <f>N92+N95</f>
        <v>0</v>
      </c>
      <c r="O84" s="132">
        <f>O92+O95+O103+O106</f>
        <v>0</v>
      </c>
      <c r="P84" s="132">
        <f>P92+P95+P103+P106</f>
        <v>0</v>
      </c>
      <c r="Q84" s="132">
        <f>Q92+Q95+Q103+Q106</f>
        <v>0</v>
      </c>
      <c r="R84" s="132">
        <f>R92+R95+R103+R106</f>
        <v>0</v>
      </c>
      <c r="S84" s="57">
        <f>SUM(K84:R84)</f>
        <v>0</v>
      </c>
      <c r="T84" s="75"/>
      <c r="U84" s="75"/>
    </row>
    <row r="85" spans="1:21" s="81" customFormat="1" ht="48.75" customHeight="1" outlineLevel="2" x14ac:dyDescent="0.25">
      <c r="A85" s="48"/>
      <c r="B85" s="51" t="s">
        <v>50</v>
      </c>
      <c r="C85" s="48" t="s">
        <v>6</v>
      </c>
      <c r="D85" s="48" t="s">
        <v>3</v>
      </c>
      <c r="E85" s="45" t="s">
        <v>3</v>
      </c>
      <c r="F85" s="45" t="s">
        <v>3</v>
      </c>
      <c r="G85" s="48" t="s">
        <v>181</v>
      </c>
      <c r="H85" s="47"/>
      <c r="I85" s="47"/>
      <c r="J85" s="45"/>
      <c r="K85" s="46">
        <f>K90+K93+K96+K98</f>
        <v>0</v>
      </c>
      <c r="L85" s="46">
        <f>L90+L93+L96+L98</f>
        <v>0</v>
      </c>
      <c r="M85" s="46">
        <f>M90+M93+M96+M98</f>
        <v>0</v>
      </c>
      <c r="N85" s="46">
        <f>N90+N93+N96+N98</f>
        <v>0</v>
      </c>
      <c r="O85" s="132">
        <f>O90+O93+O96+O98+O101+O104+O107+O110+O113</f>
        <v>0</v>
      </c>
      <c r="P85" s="132">
        <v>208566.39999999999</v>
      </c>
      <c r="Q85" s="132">
        <f>Q90+Q93+Q96+Q98+Q101+Q104+Q107+Q110+Q113</f>
        <v>0</v>
      </c>
      <c r="R85" s="132">
        <f>R90+R93+R96+R98+R101+R104+R107+R110+R113</f>
        <v>0</v>
      </c>
      <c r="S85" s="176">
        <v>208566.39999999999</v>
      </c>
      <c r="T85" s="75"/>
      <c r="U85" s="75"/>
    </row>
    <row r="86" spans="1:21" s="76" customFormat="1" ht="80.25" customHeight="1" outlineLevel="2" x14ac:dyDescent="0.25">
      <c r="A86" s="48"/>
      <c r="B86" s="51" t="s">
        <v>182</v>
      </c>
      <c r="C86" s="48" t="s">
        <v>6</v>
      </c>
      <c r="D86" s="48" t="s">
        <v>3</v>
      </c>
      <c r="E86" s="45" t="s">
        <v>3</v>
      </c>
      <c r="F86" s="45" t="s">
        <v>3</v>
      </c>
      <c r="G86" s="45" t="s">
        <v>3</v>
      </c>
      <c r="H86" s="45" t="s">
        <v>42</v>
      </c>
      <c r="I86" s="45" t="s">
        <v>42</v>
      </c>
      <c r="J86" s="45" t="s">
        <v>42</v>
      </c>
      <c r="K86" s="46">
        <f>K99</f>
        <v>0</v>
      </c>
      <c r="L86" s="46">
        <f t="shared" ref="L86:R86" si="16">L99</f>
        <v>0</v>
      </c>
      <c r="M86" s="46">
        <f t="shared" si="16"/>
        <v>0</v>
      </c>
      <c r="N86" s="46">
        <f t="shared" si="16"/>
        <v>7000</v>
      </c>
      <c r="O86" s="132">
        <f t="shared" si="16"/>
        <v>6242.4</v>
      </c>
      <c r="P86" s="46">
        <f t="shared" si="16"/>
        <v>24500</v>
      </c>
      <c r="Q86" s="46">
        <f t="shared" si="16"/>
        <v>0</v>
      </c>
      <c r="R86" s="46">
        <f t="shared" si="16"/>
        <v>0</v>
      </c>
      <c r="S86" s="57">
        <f>SUM(K86:R86)</f>
        <v>37742.400000000001</v>
      </c>
      <c r="T86" s="75"/>
      <c r="U86" s="75"/>
    </row>
    <row r="87" spans="1:21" s="76" customFormat="1" ht="131.44999999999999" customHeight="1" outlineLevel="2" x14ac:dyDescent="0.25">
      <c r="A87" s="48" t="s">
        <v>122</v>
      </c>
      <c r="B87" s="49" t="s">
        <v>188</v>
      </c>
      <c r="C87" s="48" t="s">
        <v>69</v>
      </c>
      <c r="D87" s="48" t="s">
        <v>3</v>
      </c>
      <c r="E87" s="45" t="s">
        <v>202</v>
      </c>
      <c r="F87" s="45" t="s">
        <v>3</v>
      </c>
      <c r="G87" s="45" t="s">
        <v>3</v>
      </c>
      <c r="H87" s="45" t="s">
        <v>3</v>
      </c>
      <c r="I87" s="45" t="s">
        <v>3</v>
      </c>
      <c r="J87" s="45" t="s">
        <v>3</v>
      </c>
      <c r="K87" s="100">
        <v>0</v>
      </c>
      <c r="L87" s="100">
        <v>0</v>
      </c>
      <c r="M87" s="100">
        <v>0</v>
      </c>
      <c r="N87" s="100">
        <v>0</v>
      </c>
      <c r="O87" s="153">
        <v>0</v>
      </c>
      <c r="P87" s="153">
        <v>0</v>
      </c>
      <c r="Q87" s="153">
        <v>0</v>
      </c>
      <c r="R87" s="153">
        <v>4</v>
      </c>
      <c r="S87" s="100">
        <v>4</v>
      </c>
      <c r="T87" s="75"/>
      <c r="U87" s="75"/>
    </row>
    <row r="88" spans="1:21" s="76" customFormat="1" ht="270.75" customHeight="1" outlineLevel="2" thickBot="1" x14ac:dyDescent="0.3">
      <c r="A88" s="48" t="s">
        <v>59</v>
      </c>
      <c r="B88" s="49" t="s">
        <v>187</v>
      </c>
      <c r="C88" s="48" t="s">
        <v>69</v>
      </c>
      <c r="D88" s="48" t="s">
        <v>3</v>
      </c>
      <c r="E88" s="45" t="s">
        <v>202</v>
      </c>
      <c r="F88" s="45" t="s">
        <v>3</v>
      </c>
      <c r="G88" s="45" t="s">
        <v>3</v>
      </c>
      <c r="H88" s="45" t="s">
        <v>3</v>
      </c>
      <c r="I88" s="45" t="s">
        <v>3</v>
      </c>
      <c r="J88" s="45" t="s">
        <v>3</v>
      </c>
      <c r="K88" s="100">
        <v>0</v>
      </c>
      <c r="L88" s="100">
        <v>0</v>
      </c>
      <c r="M88" s="100">
        <v>0</v>
      </c>
      <c r="N88" s="100">
        <v>0</v>
      </c>
      <c r="O88" s="153">
        <v>0</v>
      </c>
      <c r="P88" s="153">
        <v>0</v>
      </c>
      <c r="Q88" s="153">
        <v>1</v>
      </c>
      <c r="R88" s="153">
        <v>1</v>
      </c>
      <c r="S88" s="100">
        <v>1</v>
      </c>
      <c r="T88" s="75"/>
      <c r="U88" s="75"/>
    </row>
    <row r="89" spans="1:21" s="76" customFormat="1" ht="258.75" customHeight="1" outlineLevel="2" thickBot="1" x14ac:dyDescent="0.3">
      <c r="A89" s="177" t="s">
        <v>416</v>
      </c>
      <c r="B89" s="178" t="s">
        <v>417</v>
      </c>
      <c r="C89" s="178" t="s">
        <v>94</v>
      </c>
      <c r="D89" s="178" t="s">
        <v>94</v>
      </c>
      <c r="E89" s="178" t="s">
        <v>94</v>
      </c>
      <c r="F89" s="178">
        <v>2019</v>
      </c>
      <c r="G89" s="178" t="s">
        <v>181</v>
      </c>
      <c r="H89" s="178" t="s">
        <v>94</v>
      </c>
      <c r="I89" s="178" t="s">
        <v>94</v>
      </c>
      <c r="J89" s="178" t="s">
        <v>94</v>
      </c>
      <c r="K89" s="178" t="s">
        <v>94</v>
      </c>
      <c r="L89" s="178" t="s">
        <v>94</v>
      </c>
      <c r="M89" s="178" t="s">
        <v>94</v>
      </c>
      <c r="N89" s="178" t="s">
        <v>94</v>
      </c>
      <c r="O89" s="178" t="s">
        <v>94</v>
      </c>
      <c r="P89" s="178" t="s">
        <v>94</v>
      </c>
      <c r="Q89" s="178" t="s">
        <v>94</v>
      </c>
      <c r="R89" s="178" t="s">
        <v>94</v>
      </c>
      <c r="S89" s="175" t="s">
        <v>3</v>
      </c>
      <c r="T89" s="75"/>
      <c r="U89" s="75"/>
    </row>
    <row r="90" spans="1:21" s="76" customFormat="1" ht="167.25" customHeight="1" outlineLevel="2" thickBot="1" x14ac:dyDescent="0.3">
      <c r="A90" s="179"/>
      <c r="B90" s="180" t="s">
        <v>50</v>
      </c>
      <c r="C90" s="180" t="s">
        <v>418</v>
      </c>
      <c r="D90" s="180" t="s">
        <v>94</v>
      </c>
      <c r="E90" s="180" t="s">
        <v>94</v>
      </c>
      <c r="F90" s="180" t="s">
        <v>94</v>
      </c>
      <c r="G90" s="180" t="s">
        <v>94</v>
      </c>
      <c r="H90" s="180">
        <v>605</v>
      </c>
      <c r="I90" s="180">
        <v>820177264</v>
      </c>
      <c r="J90" s="180">
        <v>520</v>
      </c>
      <c r="K90" s="180">
        <v>0</v>
      </c>
      <c r="L90" s="180">
        <v>0</v>
      </c>
      <c r="M90" s="180">
        <v>0</v>
      </c>
      <c r="N90" s="180">
        <v>0</v>
      </c>
      <c r="O90" s="180">
        <v>0</v>
      </c>
      <c r="P90" s="180">
        <v>201766.39999999999</v>
      </c>
      <c r="Q90" s="180">
        <v>0</v>
      </c>
      <c r="R90" s="180">
        <v>0</v>
      </c>
      <c r="S90" s="56">
        <f>SUM(K90:R90)</f>
        <v>201766.39999999999</v>
      </c>
      <c r="T90" s="75"/>
      <c r="U90" s="75"/>
    </row>
    <row r="91" spans="1:21" s="76" customFormat="1" ht="153.75" customHeight="1" outlineLevel="2" thickBot="1" x14ac:dyDescent="0.3">
      <c r="A91" s="179"/>
      <c r="B91" s="180" t="s">
        <v>419</v>
      </c>
      <c r="C91" s="180" t="s">
        <v>418</v>
      </c>
      <c r="D91" s="180" t="s">
        <v>94</v>
      </c>
      <c r="E91" s="180" t="s">
        <v>94</v>
      </c>
      <c r="F91" s="180" t="s">
        <v>94</v>
      </c>
      <c r="G91" s="180" t="s">
        <v>94</v>
      </c>
      <c r="H91" s="180">
        <v>605</v>
      </c>
      <c r="I91" s="180">
        <v>820177264</v>
      </c>
      <c r="J91" s="180">
        <v>520</v>
      </c>
      <c r="K91" s="180">
        <v>0</v>
      </c>
      <c r="L91" s="180">
        <v>0</v>
      </c>
      <c r="M91" s="180">
        <v>0</v>
      </c>
      <c r="N91" s="180">
        <v>0</v>
      </c>
      <c r="O91" s="180">
        <v>0</v>
      </c>
      <c r="P91" s="180">
        <v>201766.39999999999</v>
      </c>
      <c r="Q91" s="180">
        <v>0</v>
      </c>
      <c r="R91" s="180">
        <v>0</v>
      </c>
      <c r="S91" s="47">
        <v>201766.39999999999</v>
      </c>
      <c r="T91" s="75"/>
      <c r="U91" s="75"/>
    </row>
    <row r="92" spans="1:21" s="76" customFormat="1" ht="30" outlineLevel="2" x14ac:dyDescent="0.25">
      <c r="A92" s="48"/>
      <c r="B92" s="54" t="s">
        <v>140</v>
      </c>
      <c r="C92" s="48" t="s">
        <v>6</v>
      </c>
      <c r="D92" s="48" t="s">
        <v>94</v>
      </c>
      <c r="E92" s="45" t="s">
        <v>94</v>
      </c>
      <c r="F92" s="45" t="s">
        <v>94</v>
      </c>
      <c r="G92" s="45" t="s">
        <v>94</v>
      </c>
      <c r="H92" s="47" t="s">
        <v>42</v>
      </c>
      <c r="I92" s="47" t="s">
        <v>42</v>
      </c>
      <c r="J92" s="47" t="s">
        <v>42</v>
      </c>
      <c r="K92" s="57">
        <v>0</v>
      </c>
      <c r="L92" s="57">
        <v>0</v>
      </c>
      <c r="M92" s="57">
        <v>0</v>
      </c>
      <c r="N92" s="57">
        <v>0</v>
      </c>
      <c r="O92" s="136">
        <v>0</v>
      </c>
      <c r="P92" s="136">
        <v>0</v>
      </c>
      <c r="Q92" s="136">
        <v>0</v>
      </c>
      <c r="R92" s="136">
        <v>0</v>
      </c>
      <c r="S92" s="57">
        <f>SUM(K92:R92)</f>
        <v>0</v>
      </c>
      <c r="T92" s="75"/>
      <c r="U92" s="75"/>
    </row>
    <row r="93" spans="1:21" s="76" customFormat="1" ht="79.900000000000006" customHeight="1" outlineLevel="2" x14ac:dyDescent="0.25">
      <c r="A93" s="48"/>
      <c r="B93" s="51" t="s">
        <v>50</v>
      </c>
      <c r="C93" s="48" t="s">
        <v>6</v>
      </c>
      <c r="D93" s="48" t="s">
        <v>94</v>
      </c>
      <c r="E93" s="45" t="s">
        <v>94</v>
      </c>
      <c r="F93" s="45" t="s">
        <v>94</v>
      </c>
      <c r="G93" s="45" t="s">
        <v>94</v>
      </c>
      <c r="H93" s="47" t="s">
        <v>109</v>
      </c>
      <c r="I93" s="47" t="s">
        <v>273</v>
      </c>
      <c r="J93" s="45">
        <v>226</v>
      </c>
      <c r="K93" s="57">
        <v>0</v>
      </c>
      <c r="L93" s="57">
        <v>0</v>
      </c>
      <c r="M93" s="57">
        <v>0</v>
      </c>
      <c r="N93" s="57">
        <v>0</v>
      </c>
      <c r="O93" s="136">
        <v>0</v>
      </c>
      <c r="P93" s="136">
        <v>0</v>
      </c>
      <c r="Q93" s="136">
        <v>0</v>
      </c>
      <c r="R93" s="136">
        <v>0</v>
      </c>
      <c r="S93" s="57">
        <f>SUM(K93:R93)</f>
        <v>0</v>
      </c>
      <c r="T93" s="75"/>
      <c r="U93" s="75"/>
    </row>
    <row r="94" spans="1:21" s="76" customFormat="1" ht="77.25" customHeight="1" outlineLevel="2" x14ac:dyDescent="0.25">
      <c r="A94" s="48" t="s">
        <v>189</v>
      </c>
      <c r="B94" s="54" t="s">
        <v>203</v>
      </c>
      <c r="C94" s="45" t="s">
        <v>3</v>
      </c>
      <c r="D94" s="48" t="s">
        <v>3</v>
      </c>
      <c r="E94" s="45" t="s">
        <v>94</v>
      </c>
      <c r="F94" s="45" t="s">
        <v>244</v>
      </c>
      <c r="G94" s="48" t="s">
        <v>181</v>
      </c>
      <c r="H94" s="47" t="s">
        <v>94</v>
      </c>
      <c r="I94" s="47" t="s">
        <v>94</v>
      </c>
      <c r="J94" s="45" t="s">
        <v>94</v>
      </c>
      <c r="K94" s="86" t="s">
        <v>94</v>
      </c>
      <c r="L94" s="86" t="s">
        <v>94</v>
      </c>
      <c r="M94" s="86" t="s">
        <v>94</v>
      </c>
      <c r="N94" s="86" t="s">
        <v>94</v>
      </c>
      <c r="O94" s="154" t="s">
        <v>94</v>
      </c>
      <c r="P94" s="154" t="s">
        <v>94</v>
      </c>
      <c r="Q94" s="154" t="s">
        <v>94</v>
      </c>
      <c r="R94" s="154" t="s">
        <v>94</v>
      </c>
      <c r="S94" s="86" t="s">
        <v>94</v>
      </c>
      <c r="T94" s="75"/>
      <c r="U94" s="75"/>
    </row>
    <row r="95" spans="1:21" s="76" customFormat="1" ht="51.75" customHeight="1" outlineLevel="2" x14ac:dyDescent="0.25">
      <c r="A95" s="48"/>
      <c r="B95" s="54" t="s">
        <v>140</v>
      </c>
      <c r="C95" s="48" t="s">
        <v>6</v>
      </c>
      <c r="D95" s="48" t="s">
        <v>94</v>
      </c>
      <c r="E95" s="45" t="s">
        <v>94</v>
      </c>
      <c r="F95" s="45" t="s">
        <v>94</v>
      </c>
      <c r="G95" s="45" t="s">
        <v>94</v>
      </c>
      <c r="H95" s="47" t="s">
        <v>42</v>
      </c>
      <c r="I95" s="47" t="s">
        <v>42</v>
      </c>
      <c r="J95" s="47" t="s">
        <v>42</v>
      </c>
      <c r="K95" s="57">
        <v>0</v>
      </c>
      <c r="L95" s="57">
        <v>0</v>
      </c>
      <c r="M95" s="57">
        <v>0</v>
      </c>
      <c r="N95" s="57">
        <v>0</v>
      </c>
      <c r="O95" s="136">
        <v>0</v>
      </c>
      <c r="P95" s="136">
        <v>0</v>
      </c>
      <c r="Q95" s="136">
        <v>0</v>
      </c>
      <c r="R95" s="136">
        <v>0</v>
      </c>
      <c r="S95" s="57">
        <f>SUM(K95:R95)</f>
        <v>0</v>
      </c>
      <c r="T95" s="75"/>
      <c r="U95" s="75"/>
    </row>
    <row r="96" spans="1:21" s="76" customFormat="1" ht="87" customHeight="1" outlineLevel="2" x14ac:dyDescent="0.25">
      <c r="A96" s="48"/>
      <c r="B96" s="51" t="s">
        <v>50</v>
      </c>
      <c r="C96" s="48" t="s">
        <v>6</v>
      </c>
      <c r="D96" s="48" t="s">
        <v>94</v>
      </c>
      <c r="E96" s="45" t="s">
        <v>94</v>
      </c>
      <c r="F96" s="45" t="s">
        <v>94</v>
      </c>
      <c r="G96" s="45" t="s">
        <v>94</v>
      </c>
      <c r="H96" s="47" t="s">
        <v>109</v>
      </c>
      <c r="I96" s="47" t="s">
        <v>275</v>
      </c>
      <c r="J96" s="45">
        <v>244</v>
      </c>
      <c r="K96" s="57">
        <v>0</v>
      </c>
      <c r="L96" s="57">
        <v>0</v>
      </c>
      <c r="M96" s="57">
        <v>0</v>
      </c>
      <c r="N96" s="57">
        <v>0</v>
      </c>
      <c r="O96" s="136">
        <v>0</v>
      </c>
      <c r="P96" s="136">
        <v>0</v>
      </c>
      <c r="Q96" s="136">
        <v>0</v>
      </c>
      <c r="R96" s="136">
        <v>0</v>
      </c>
      <c r="S96" s="57">
        <f>SUM(K96:R96)</f>
        <v>0</v>
      </c>
      <c r="T96" s="75"/>
      <c r="U96" s="75"/>
    </row>
    <row r="97" spans="1:21" s="81" customFormat="1" ht="98.25" customHeight="1" outlineLevel="2" x14ac:dyDescent="0.25">
      <c r="A97" s="48" t="s">
        <v>190</v>
      </c>
      <c r="B97" s="54" t="s">
        <v>371</v>
      </c>
      <c r="C97" s="45" t="s">
        <v>3</v>
      </c>
      <c r="D97" s="48" t="s">
        <v>94</v>
      </c>
      <c r="E97" s="45" t="s">
        <v>94</v>
      </c>
      <c r="F97" s="45" t="s">
        <v>243</v>
      </c>
      <c r="G97" s="48" t="s">
        <v>238</v>
      </c>
      <c r="H97" s="47" t="s">
        <v>94</v>
      </c>
      <c r="I97" s="47" t="s">
        <v>94</v>
      </c>
      <c r="J97" s="45" t="s">
        <v>94</v>
      </c>
      <c r="K97" s="86" t="s">
        <v>94</v>
      </c>
      <c r="L97" s="86" t="s">
        <v>94</v>
      </c>
      <c r="M97" s="86" t="s">
        <v>94</v>
      </c>
      <c r="N97" s="86" t="s">
        <v>94</v>
      </c>
      <c r="O97" s="154" t="s">
        <v>94</v>
      </c>
      <c r="P97" s="154" t="s">
        <v>94</v>
      </c>
      <c r="Q97" s="154" t="s">
        <v>94</v>
      </c>
      <c r="R97" s="154" t="s">
        <v>94</v>
      </c>
      <c r="S97" s="86" t="s">
        <v>94</v>
      </c>
      <c r="T97" s="75"/>
      <c r="U97" s="75"/>
    </row>
    <row r="98" spans="1:21" s="76" customFormat="1" ht="51.75" customHeight="1" outlineLevel="2" x14ac:dyDescent="0.25">
      <c r="A98" s="48"/>
      <c r="B98" s="51" t="s">
        <v>50</v>
      </c>
      <c r="C98" s="48" t="s">
        <v>6</v>
      </c>
      <c r="D98" s="48" t="s">
        <v>94</v>
      </c>
      <c r="E98" s="45" t="s">
        <v>94</v>
      </c>
      <c r="F98" s="45" t="s">
        <v>94</v>
      </c>
      <c r="G98" s="45" t="s">
        <v>94</v>
      </c>
      <c r="H98" s="47" t="s">
        <v>42</v>
      </c>
      <c r="I98" s="47" t="s">
        <v>42</v>
      </c>
      <c r="J98" s="47" t="s">
        <v>42</v>
      </c>
      <c r="K98" s="57">
        <v>0</v>
      </c>
      <c r="L98" s="57">
        <v>0</v>
      </c>
      <c r="M98" s="57">
        <v>0</v>
      </c>
      <c r="N98" s="57">
        <v>0</v>
      </c>
      <c r="O98" s="136">
        <v>0</v>
      </c>
      <c r="P98" s="136">
        <v>0</v>
      </c>
      <c r="Q98" s="136">
        <v>0</v>
      </c>
      <c r="R98" s="136">
        <v>0</v>
      </c>
      <c r="S98" s="57">
        <f>SUM(K98:R98)</f>
        <v>0</v>
      </c>
      <c r="T98" s="75"/>
      <c r="U98" s="75"/>
    </row>
    <row r="99" spans="1:21" s="84" customFormat="1" ht="97.5" customHeight="1" outlineLevel="2" x14ac:dyDescent="0.25">
      <c r="A99" s="48"/>
      <c r="B99" s="54" t="s">
        <v>182</v>
      </c>
      <c r="C99" s="48" t="s">
        <v>6</v>
      </c>
      <c r="D99" s="48" t="s">
        <v>94</v>
      </c>
      <c r="E99" s="45" t="s">
        <v>94</v>
      </c>
      <c r="F99" s="45" t="s">
        <v>94</v>
      </c>
      <c r="G99" s="45" t="s">
        <v>94</v>
      </c>
      <c r="H99" s="47" t="s">
        <v>42</v>
      </c>
      <c r="I99" s="47" t="s">
        <v>42</v>
      </c>
      <c r="J99" s="47" t="s">
        <v>42</v>
      </c>
      <c r="K99" s="57">
        <v>0</v>
      </c>
      <c r="L99" s="57">
        <v>0</v>
      </c>
      <c r="M99" s="57">
        <v>0</v>
      </c>
      <c r="N99" s="57">
        <v>7000</v>
      </c>
      <c r="O99" s="136">
        <v>6242.4</v>
      </c>
      <c r="P99" s="136">
        <v>24500</v>
      </c>
      <c r="Q99" s="136">
        <v>0</v>
      </c>
      <c r="R99" s="136">
        <v>0</v>
      </c>
      <c r="S99" s="57">
        <f>SUM(K99:R99)</f>
        <v>37742.400000000001</v>
      </c>
      <c r="T99" s="75"/>
      <c r="U99" s="75"/>
    </row>
    <row r="100" spans="1:21" s="84" customFormat="1" ht="107.25" customHeight="1" outlineLevel="2" x14ac:dyDescent="0.25">
      <c r="A100" s="48" t="s">
        <v>221</v>
      </c>
      <c r="B100" s="54" t="s">
        <v>230</v>
      </c>
      <c r="C100" s="45" t="s">
        <v>3</v>
      </c>
      <c r="D100" s="48" t="s">
        <v>3</v>
      </c>
      <c r="E100" s="45" t="s">
        <v>94</v>
      </c>
      <c r="F100" s="45">
        <v>2019</v>
      </c>
      <c r="G100" s="48" t="s">
        <v>181</v>
      </c>
      <c r="H100" s="47" t="s">
        <v>94</v>
      </c>
      <c r="I100" s="47" t="s">
        <v>94</v>
      </c>
      <c r="J100" s="45" t="s">
        <v>94</v>
      </c>
      <c r="K100" s="86" t="s">
        <v>94</v>
      </c>
      <c r="L100" s="86" t="s">
        <v>94</v>
      </c>
      <c r="M100" s="86" t="s">
        <v>94</v>
      </c>
      <c r="N100" s="86" t="s">
        <v>94</v>
      </c>
      <c r="O100" s="154" t="s">
        <v>94</v>
      </c>
      <c r="P100" s="154" t="s">
        <v>94</v>
      </c>
      <c r="Q100" s="154" t="s">
        <v>94</v>
      </c>
      <c r="R100" s="154" t="s">
        <v>94</v>
      </c>
      <c r="S100" s="86" t="s">
        <v>94</v>
      </c>
      <c r="T100" s="75"/>
      <c r="U100" s="75"/>
    </row>
    <row r="101" spans="1:21" s="76" customFormat="1" ht="28.5" outlineLevel="2" x14ac:dyDescent="0.25">
      <c r="A101" s="48"/>
      <c r="B101" s="51" t="s">
        <v>50</v>
      </c>
      <c r="C101" s="48" t="s">
        <v>6</v>
      </c>
      <c r="D101" s="48" t="s">
        <v>94</v>
      </c>
      <c r="E101" s="45" t="s">
        <v>94</v>
      </c>
      <c r="F101" s="45" t="s">
        <v>94</v>
      </c>
      <c r="G101" s="45" t="s">
        <v>94</v>
      </c>
      <c r="H101" s="127" t="s">
        <v>109</v>
      </c>
      <c r="I101" s="127" t="s">
        <v>281</v>
      </c>
      <c r="J101" s="128">
        <v>240</v>
      </c>
      <c r="K101" s="57">
        <v>0</v>
      </c>
      <c r="L101" s="57">
        <v>0</v>
      </c>
      <c r="M101" s="57">
        <v>0</v>
      </c>
      <c r="N101" s="57">
        <v>0</v>
      </c>
      <c r="O101" s="136">
        <v>0</v>
      </c>
      <c r="P101" s="136">
        <v>6800</v>
      </c>
      <c r="Q101" s="136">
        <v>0</v>
      </c>
      <c r="R101" s="136">
        <v>0</v>
      </c>
      <c r="S101" s="57">
        <f>SUM(K101:R101)</f>
        <v>6800</v>
      </c>
      <c r="T101" s="75"/>
      <c r="U101" s="75"/>
    </row>
    <row r="102" spans="1:21" s="76" customFormat="1" ht="73.900000000000006" customHeight="1" outlineLevel="2" x14ac:dyDescent="0.25">
      <c r="A102" s="48" t="s">
        <v>222</v>
      </c>
      <c r="B102" s="54" t="s">
        <v>224</v>
      </c>
      <c r="C102" s="45" t="s">
        <v>3</v>
      </c>
      <c r="D102" s="48" t="s">
        <v>3</v>
      </c>
      <c r="E102" s="45" t="s">
        <v>94</v>
      </c>
      <c r="F102" s="45" t="s">
        <v>244</v>
      </c>
      <c r="G102" s="48" t="s">
        <v>181</v>
      </c>
      <c r="H102" s="47" t="s">
        <v>94</v>
      </c>
      <c r="I102" s="47" t="s">
        <v>94</v>
      </c>
      <c r="J102" s="45" t="s">
        <v>94</v>
      </c>
      <c r="K102" s="86" t="s">
        <v>94</v>
      </c>
      <c r="L102" s="86" t="s">
        <v>94</v>
      </c>
      <c r="M102" s="86" t="s">
        <v>94</v>
      </c>
      <c r="N102" s="86" t="s">
        <v>94</v>
      </c>
      <c r="O102" s="154" t="s">
        <v>94</v>
      </c>
      <c r="P102" s="154" t="s">
        <v>94</v>
      </c>
      <c r="Q102" s="154" t="s">
        <v>94</v>
      </c>
      <c r="R102" s="154" t="s">
        <v>94</v>
      </c>
      <c r="S102" s="86" t="s">
        <v>94</v>
      </c>
      <c r="T102" s="75"/>
      <c r="U102" s="75"/>
    </row>
    <row r="103" spans="1:21" s="11" customFormat="1" ht="67.900000000000006" customHeight="1" outlineLevel="1" x14ac:dyDescent="0.25">
      <c r="A103" s="48"/>
      <c r="B103" s="54" t="s">
        <v>140</v>
      </c>
      <c r="C103" s="48" t="s">
        <v>6</v>
      </c>
      <c r="D103" s="48" t="s">
        <v>94</v>
      </c>
      <c r="E103" s="45" t="s">
        <v>94</v>
      </c>
      <c r="F103" s="45" t="s">
        <v>94</v>
      </c>
      <c r="G103" s="45" t="s">
        <v>94</v>
      </c>
      <c r="H103" s="47" t="s">
        <v>42</v>
      </c>
      <c r="I103" s="47" t="s">
        <v>42</v>
      </c>
      <c r="J103" s="47" t="s">
        <v>42</v>
      </c>
      <c r="K103" s="57">
        <v>0</v>
      </c>
      <c r="L103" s="57">
        <v>0</v>
      </c>
      <c r="M103" s="57">
        <v>0</v>
      </c>
      <c r="N103" s="57">
        <v>0</v>
      </c>
      <c r="O103" s="136">
        <v>0</v>
      </c>
      <c r="P103" s="136">
        <v>0</v>
      </c>
      <c r="Q103" s="136">
        <v>0</v>
      </c>
      <c r="R103" s="136">
        <v>0</v>
      </c>
      <c r="S103" s="57">
        <f>SUM(K103:R103)</f>
        <v>0</v>
      </c>
      <c r="T103" s="34"/>
      <c r="U103" s="34"/>
    </row>
    <row r="104" spans="1:21" s="76" customFormat="1" ht="36" customHeight="1" outlineLevel="2" x14ac:dyDescent="0.25">
      <c r="A104" s="48"/>
      <c r="B104" s="51" t="s">
        <v>50</v>
      </c>
      <c r="C104" s="48" t="s">
        <v>6</v>
      </c>
      <c r="D104" s="48" t="s">
        <v>94</v>
      </c>
      <c r="E104" s="45" t="s">
        <v>94</v>
      </c>
      <c r="F104" s="45" t="s">
        <v>94</v>
      </c>
      <c r="G104" s="45" t="s">
        <v>94</v>
      </c>
      <c r="H104" s="47" t="s">
        <v>109</v>
      </c>
      <c r="I104" s="47" t="s">
        <v>275</v>
      </c>
      <c r="J104" s="45">
        <v>244</v>
      </c>
      <c r="K104" s="57">
        <v>0</v>
      </c>
      <c r="L104" s="57">
        <v>0</v>
      </c>
      <c r="M104" s="57">
        <v>0</v>
      </c>
      <c r="N104" s="57">
        <v>0</v>
      </c>
      <c r="O104" s="136">
        <v>0</v>
      </c>
      <c r="P104" s="136">
        <v>0</v>
      </c>
      <c r="Q104" s="136">
        <v>0</v>
      </c>
      <c r="R104" s="136">
        <v>0</v>
      </c>
      <c r="S104" s="57">
        <f>SUM(K104:R104)</f>
        <v>0</v>
      </c>
      <c r="T104" s="75"/>
      <c r="U104" s="75"/>
    </row>
    <row r="105" spans="1:21" s="84" customFormat="1" ht="90" customHeight="1" outlineLevel="2" x14ac:dyDescent="0.25">
      <c r="A105" s="48" t="s">
        <v>223</v>
      </c>
      <c r="B105" s="54" t="s">
        <v>411</v>
      </c>
      <c r="C105" s="45" t="s">
        <v>3</v>
      </c>
      <c r="D105" s="48" t="s">
        <v>3</v>
      </c>
      <c r="E105" s="45" t="s">
        <v>94</v>
      </c>
      <c r="F105" s="45" t="s">
        <v>244</v>
      </c>
      <c r="G105" s="48" t="s">
        <v>181</v>
      </c>
      <c r="H105" s="47" t="s">
        <v>94</v>
      </c>
      <c r="I105" s="47" t="s">
        <v>94</v>
      </c>
      <c r="J105" s="45" t="s">
        <v>94</v>
      </c>
      <c r="K105" s="86" t="s">
        <v>94</v>
      </c>
      <c r="L105" s="86" t="s">
        <v>94</v>
      </c>
      <c r="M105" s="86" t="s">
        <v>94</v>
      </c>
      <c r="N105" s="86" t="s">
        <v>94</v>
      </c>
      <c r="O105" s="154" t="s">
        <v>94</v>
      </c>
      <c r="P105" s="154" t="s">
        <v>94</v>
      </c>
      <c r="Q105" s="154" t="s">
        <v>94</v>
      </c>
      <c r="R105" s="154" t="s">
        <v>94</v>
      </c>
      <c r="S105" s="86" t="s">
        <v>94</v>
      </c>
      <c r="T105" s="75"/>
      <c r="U105" s="75"/>
    </row>
    <row r="106" spans="1:21" s="84" customFormat="1" ht="47.25" customHeight="1" outlineLevel="2" x14ac:dyDescent="0.25">
      <c r="A106" s="48"/>
      <c r="B106" s="54" t="s">
        <v>140</v>
      </c>
      <c r="C106" s="48" t="s">
        <v>6</v>
      </c>
      <c r="D106" s="48" t="s">
        <v>94</v>
      </c>
      <c r="E106" s="45" t="s">
        <v>94</v>
      </c>
      <c r="F106" s="45" t="s">
        <v>94</v>
      </c>
      <c r="G106" s="45" t="s">
        <v>94</v>
      </c>
      <c r="H106" s="47" t="s">
        <v>42</v>
      </c>
      <c r="I106" s="47" t="s">
        <v>42</v>
      </c>
      <c r="J106" s="47" t="s">
        <v>42</v>
      </c>
      <c r="K106" s="57">
        <v>0</v>
      </c>
      <c r="L106" s="57">
        <v>0</v>
      </c>
      <c r="M106" s="57">
        <v>0</v>
      </c>
      <c r="N106" s="57">
        <v>0</v>
      </c>
      <c r="O106" s="136">
        <v>0</v>
      </c>
      <c r="P106" s="136">
        <v>0</v>
      </c>
      <c r="Q106" s="136">
        <v>0</v>
      </c>
      <c r="R106" s="136">
        <v>0</v>
      </c>
      <c r="S106" s="57">
        <f>SUM(K106:R106)</f>
        <v>0</v>
      </c>
      <c r="T106" s="75"/>
      <c r="U106" s="75"/>
    </row>
    <row r="107" spans="1:21" s="81" customFormat="1" ht="57.75" customHeight="1" outlineLevel="2" x14ac:dyDescent="0.25">
      <c r="A107" s="48"/>
      <c r="B107" s="51" t="s">
        <v>50</v>
      </c>
      <c r="C107" s="48" t="s">
        <v>6</v>
      </c>
      <c r="D107" s="48" t="s">
        <v>94</v>
      </c>
      <c r="E107" s="45" t="s">
        <v>94</v>
      </c>
      <c r="F107" s="45" t="s">
        <v>94</v>
      </c>
      <c r="G107" s="45" t="s">
        <v>94</v>
      </c>
      <c r="H107" s="47" t="s">
        <v>109</v>
      </c>
      <c r="I107" s="47" t="s">
        <v>275</v>
      </c>
      <c r="J107" s="45">
        <v>244</v>
      </c>
      <c r="K107" s="57">
        <v>0</v>
      </c>
      <c r="L107" s="57">
        <v>0</v>
      </c>
      <c r="M107" s="57">
        <v>0</v>
      </c>
      <c r="N107" s="57">
        <v>0</v>
      </c>
      <c r="O107" s="136">
        <v>0</v>
      </c>
      <c r="P107" s="136">
        <v>0</v>
      </c>
      <c r="Q107" s="136">
        <v>0</v>
      </c>
      <c r="R107" s="136">
        <v>0</v>
      </c>
      <c r="S107" s="57">
        <f>SUM(K107:R107)</f>
        <v>0</v>
      </c>
      <c r="T107" s="75"/>
      <c r="U107" s="75"/>
    </row>
    <row r="108" spans="1:21" s="81" customFormat="1" ht="54.75" customHeight="1" outlineLevel="2" x14ac:dyDescent="0.25">
      <c r="A108" s="48" t="s">
        <v>229</v>
      </c>
      <c r="B108" s="54" t="s">
        <v>225</v>
      </c>
      <c r="C108" s="45" t="s">
        <v>3</v>
      </c>
      <c r="D108" s="48" t="s">
        <v>3</v>
      </c>
      <c r="E108" s="45" t="s">
        <v>94</v>
      </c>
      <c r="F108" s="45" t="s">
        <v>244</v>
      </c>
      <c r="G108" s="48" t="s">
        <v>181</v>
      </c>
      <c r="H108" s="47" t="s">
        <v>94</v>
      </c>
      <c r="I108" s="47" t="s">
        <v>94</v>
      </c>
      <c r="J108" s="45" t="s">
        <v>94</v>
      </c>
      <c r="K108" s="86" t="s">
        <v>94</v>
      </c>
      <c r="L108" s="86" t="s">
        <v>94</v>
      </c>
      <c r="M108" s="86" t="s">
        <v>94</v>
      </c>
      <c r="N108" s="86" t="s">
        <v>94</v>
      </c>
      <c r="O108" s="154" t="s">
        <v>94</v>
      </c>
      <c r="P108" s="154" t="s">
        <v>94</v>
      </c>
      <c r="Q108" s="154" t="s">
        <v>94</v>
      </c>
      <c r="R108" s="154" t="s">
        <v>94</v>
      </c>
      <c r="S108" s="86" t="s">
        <v>94</v>
      </c>
      <c r="T108" s="75"/>
      <c r="U108" s="75"/>
    </row>
    <row r="109" spans="1:21" s="81" customFormat="1" ht="45.75" customHeight="1" outlineLevel="2" x14ac:dyDescent="0.25">
      <c r="A109" s="48"/>
      <c r="B109" s="54" t="s">
        <v>140</v>
      </c>
      <c r="C109" s="48" t="s">
        <v>6</v>
      </c>
      <c r="D109" s="48" t="s">
        <v>94</v>
      </c>
      <c r="E109" s="45" t="s">
        <v>94</v>
      </c>
      <c r="F109" s="45" t="s">
        <v>94</v>
      </c>
      <c r="G109" s="45" t="s">
        <v>94</v>
      </c>
      <c r="H109" s="47" t="s">
        <v>42</v>
      </c>
      <c r="I109" s="47" t="s">
        <v>42</v>
      </c>
      <c r="J109" s="47" t="s">
        <v>42</v>
      </c>
      <c r="K109" s="57">
        <v>0</v>
      </c>
      <c r="L109" s="57">
        <v>0</v>
      </c>
      <c r="M109" s="57">
        <v>0</v>
      </c>
      <c r="N109" s="57">
        <v>0</v>
      </c>
      <c r="O109" s="136">
        <v>0</v>
      </c>
      <c r="P109" s="136">
        <v>0</v>
      </c>
      <c r="Q109" s="136">
        <v>0</v>
      </c>
      <c r="R109" s="136">
        <v>0</v>
      </c>
      <c r="S109" s="57">
        <f>SUM(K109:R109)</f>
        <v>0</v>
      </c>
      <c r="T109" s="75"/>
      <c r="U109" s="75"/>
    </row>
    <row r="110" spans="1:21" s="81" customFormat="1" ht="28.5" outlineLevel="2" x14ac:dyDescent="0.25">
      <c r="A110" s="48"/>
      <c r="B110" s="51" t="s">
        <v>50</v>
      </c>
      <c r="C110" s="48" t="s">
        <v>6</v>
      </c>
      <c r="D110" s="48" t="s">
        <v>94</v>
      </c>
      <c r="E110" s="45" t="s">
        <v>94</v>
      </c>
      <c r="F110" s="45" t="s">
        <v>94</v>
      </c>
      <c r="G110" s="45" t="s">
        <v>94</v>
      </c>
      <c r="H110" s="47" t="s">
        <v>109</v>
      </c>
      <c r="I110" s="47" t="s">
        <v>275</v>
      </c>
      <c r="J110" s="45">
        <v>244</v>
      </c>
      <c r="K110" s="57">
        <v>0</v>
      </c>
      <c r="L110" s="57">
        <v>0</v>
      </c>
      <c r="M110" s="57">
        <v>0</v>
      </c>
      <c r="N110" s="57">
        <v>0</v>
      </c>
      <c r="O110" s="136">
        <v>0</v>
      </c>
      <c r="P110" s="136">
        <v>0</v>
      </c>
      <c r="Q110" s="136">
        <v>0</v>
      </c>
      <c r="R110" s="136">
        <v>0</v>
      </c>
      <c r="S110" s="57">
        <f>SUM(K110:R110)</f>
        <v>0</v>
      </c>
      <c r="T110" s="75"/>
      <c r="U110" s="75"/>
    </row>
    <row r="111" spans="1:21" s="81" customFormat="1" ht="97.5" customHeight="1" outlineLevel="2" x14ac:dyDescent="0.25">
      <c r="A111" s="48" t="s">
        <v>231</v>
      </c>
      <c r="B111" s="54" t="s">
        <v>232</v>
      </c>
      <c r="C111" s="45" t="s">
        <v>3</v>
      </c>
      <c r="D111" s="48" t="s">
        <v>3</v>
      </c>
      <c r="E111" s="45" t="s">
        <v>94</v>
      </c>
      <c r="F111" s="45" t="s">
        <v>244</v>
      </c>
      <c r="G111" s="48" t="s">
        <v>181</v>
      </c>
      <c r="H111" s="47" t="s">
        <v>94</v>
      </c>
      <c r="I111" s="47" t="s">
        <v>94</v>
      </c>
      <c r="J111" s="45" t="s">
        <v>94</v>
      </c>
      <c r="K111" s="86" t="s">
        <v>94</v>
      </c>
      <c r="L111" s="86" t="s">
        <v>94</v>
      </c>
      <c r="M111" s="86" t="s">
        <v>94</v>
      </c>
      <c r="N111" s="86" t="s">
        <v>94</v>
      </c>
      <c r="O111" s="154" t="s">
        <v>94</v>
      </c>
      <c r="P111" s="154" t="s">
        <v>94</v>
      </c>
      <c r="Q111" s="154" t="s">
        <v>94</v>
      </c>
      <c r="R111" s="154" t="s">
        <v>94</v>
      </c>
      <c r="S111" s="86" t="s">
        <v>94</v>
      </c>
      <c r="T111" s="75"/>
      <c r="U111" s="75"/>
    </row>
    <row r="112" spans="1:21" s="81" customFormat="1" ht="63.75" customHeight="1" outlineLevel="2" x14ac:dyDescent="0.25">
      <c r="A112" s="48"/>
      <c r="B112" s="54" t="s">
        <v>140</v>
      </c>
      <c r="C112" s="48" t="s">
        <v>6</v>
      </c>
      <c r="D112" s="48" t="s">
        <v>94</v>
      </c>
      <c r="E112" s="45" t="s">
        <v>94</v>
      </c>
      <c r="F112" s="45" t="s">
        <v>94</v>
      </c>
      <c r="G112" s="45" t="s">
        <v>94</v>
      </c>
      <c r="H112" s="47" t="s">
        <v>42</v>
      </c>
      <c r="I112" s="47" t="s">
        <v>42</v>
      </c>
      <c r="J112" s="47" t="s">
        <v>42</v>
      </c>
      <c r="K112" s="57">
        <v>0</v>
      </c>
      <c r="L112" s="57">
        <v>0</v>
      </c>
      <c r="M112" s="57">
        <v>0</v>
      </c>
      <c r="N112" s="57">
        <v>0</v>
      </c>
      <c r="O112" s="136">
        <v>0</v>
      </c>
      <c r="P112" s="136">
        <v>0</v>
      </c>
      <c r="Q112" s="136">
        <v>0</v>
      </c>
      <c r="R112" s="136">
        <v>0</v>
      </c>
      <c r="S112" s="57">
        <f>SUM(K112:R112)</f>
        <v>0</v>
      </c>
      <c r="T112" s="75"/>
      <c r="U112" s="75"/>
    </row>
    <row r="113" spans="1:20" s="81" customFormat="1" ht="50.25" customHeight="1" outlineLevel="2" x14ac:dyDescent="0.25">
      <c r="A113" s="48"/>
      <c r="B113" s="51" t="s">
        <v>50</v>
      </c>
      <c r="C113" s="48" t="s">
        <v>6</v>
      </c>
      <c r="D113" s="48" t="s">
        <v>94</v>
      </c>
      <c r="E113" s="45" t="s">
        <v>94</v>
      </c>
      <c r="F113" s="45" t="s">
        <v>94</v>
      </c>
      <c r="G113" s="45" t="s">
        <v>94</v>
      </c>
      <c r="H113" s="47" t="s">
        <v>109</v>
      </c>
      <c r="I113" s="47" t="s">
        <v>275</v>
      </c>
      <c r="J113" s="45">
        <v>244</v>
      </c>
      <c r="K113" s="57">
        <v>0</v>
      </c>
      <c r="L113" s="57">
        <v>0</v>
      </c>
      <c r="M113" s="57">
        <v>0</v>
      </c>
      <c r="N113" s="57">
        <v>0</v>
      </c>
      <c r="O113" s="136">
        <v>0</v>
      </c>
      <c r="P113" s="136">
        <v>0</v>
      </c>
      <c r="Q113" s="136">
        <v>0</v>
      </c>
      <c r="R113" s="136">
        <v>0</v>
      </c>
      <c r="S113" s="57">
        <f>SUM(K113:R113)</f>
        <v>0</v>
      </c>
    </row>
    <row r="114" spans="1:20" s="13" customFormat="1" ht="151.5" customHeight="1" outlineLevel="1" x14ac:dyDescent="0.25">
      <c r="A114" s="50" t="s">
        <v>46</v>
      </c>
      <c r="B114" s="55" t="s">
        <v>191</v>
      </c>
      <c r="C114" s="45" t="s">
        <v>3</v>
      </c>
      <c r="D114" s="45" t="s">
        <v>3</v>
      </c>
      <c r="E114" s="45" t="s">
        <v>3</v>
      </c>
      <c r="F114" s="45" t="s">
        <v>241</v>
      </c>
      <c r="G114" s="48" t="s">
        <v>185</v>
      </c>
      <c r="H114" s="45" t="s">
        <v>3</v>
      </c>
      <c r="I114" s="45" t="s">
        <v>3</v>
      </c>
      <c r="J114" s="45" t="s">
        <v>3</v>
      </c>
      <c r="K114" s="45" t="s">
        <v>3</v>
      </c>
      <c r="L114" s="45" t="s">
        <v>3</v>
      </c>
      <c r="M114" s="45" t="s">
        <v>3</v>
      </c>
      <c r="N114" s="45" t="s">
        <v>3</v>
      </c>
      <c r="O114" s="128" t="s">
        <v>3</v>
      </c>
      <c r="P114" s="128" t="s">
        <v>3</v>
      </c>
      <c r="Q114" s="128" t="s">
        <v>3</v>
      </c>
      <c r="R114" s="128" t="s">
        <v>3</v>
      </c>
      <c r="S114" s="45" t="s">
        <v>3</v>
      </c>
    </row>
    <row r="115" spans="1:20" s="81" customFormat="1" ht="61.9" customHeight="1" outlineLevel="2" x14ac:dyDescent="0.25">
      <c r="A115" s="48"/>
      <c r="B115" s="51" t="s">
        <v>50</v>
      </c>
      <c r="C115" s="48" t="s">
        <v>6</v>
      </c>
      <c r="D115" s="48" t="s">
        <v>3</v>
      </c>
      <c r="E115" s="45" t="s">
        <v>3</v>
      </c>
      <c r="F115" s="45" t="s">
        <v>241</v>
      </c>
      <c r="G115" s="48" t="s">
        <v>185</v>
      </c>
      <c r="H115" s="47" t="s">
        <v>142</v>
      </c>
      <c r="I115" s="47" t="s">
        <v>164</v>
      </c>
      <c r="J115" s="45">
        <v>612</v>
      </c>
      <c r="K115" s="46">
        <f>K120+K122+K124</f>
        <v>400</v>
      </c>
      <c r="L115" s="46">
        <f t="shared" ref="L115:Q115" si="17">L120+L122+L124</f>
        <v>0</v>
      </c>
      <c r="M115" s="46">
        <f t="shared" si="17"/>
        <v>209.5</v>
      </c>
      <c r="N115" s="46">
        <f t="shared" si="17"/>
        <v>0</v>
      </c>
      <c r="O115" s="132">
        <f t="shared" si="17"/>
        <v>0</v>
      </c>
      <c r="P115" s="132">
        <f t="shared" si="17"/>
        <v>3198.7</v>
      </c>
      <c r="Q115" s="132">
        <f t="shared" si="17"/>
        <v>2530.1</v>
      </c>
      <c r="R115" s="132">
        <f>R120+R122+R124</f>
        <v>2495.9</v>
      </c>
      <c r="S115" s="46">
        <f>SUM(K115:R115)</f>
        <v>8834.1999999999989</v>
      </c>
    </row>
    <row r="116" spans="1:20" s="81" customFormat="1" ht="77.25" customHeight="1" outlineLevel="2" x14ac:dyDescent="0.25">
      <c r="A116" s="48" t="s">
        <v>59</v>
      </c>
      <c r="B116" s="49" t="s">
        <v>76</v>
      </c>
      <c r="C116" s="45" t="s">
        <v>69</v>
      </c>
      <c r="D116" s="48" t="s">
        <v>3</v>
      </c>
      <c r="E116" s="45" t="s">
        <v>202</v>
      </c>
      <c r="F116" s="45" t="s">
        <v>3</v>
      </c>
      <c r="G116" s="45" t="s">
        <v>3</v>
      </c>
      <c r="H116" s="45" t="s">
        <v>3</v>
      </c>
      <c r="I116" s="45" t="s">
        <v>3</v>
      </c>
      <c r="J116" s="45" t="s">
        <v>3</v>
      </c>
      <c r="K116" s="100">
        <v>1</v>
      </c>
      <c r="L116" s="100">
        <v>0</v>
      </c>
      <c r="M116" s="100">
        <v>0</v>
      </c>
      <c r="N116" s="100">
        <v>0</v>
      </c>
      <c r="O116" s="153">
        <v>0</v>
      </c>
      <c r="P116" s="153">
        <v>2</v>
      </c>
      <c r="Q116" s="153">
        <v>2</v>
      </c>
      <c r="R116" s="153">
        <v>2</v>
      </c>
      <c r="S116" s="100">
        <v>7</v>
      </c>
    </row>
    <row r="117" spans="1:20" s="81" customFormat="1" ht="93" customHeight="1" outlineLevel="2" x14ac:dyDescent="0.25">
      <c r="A117" s="48" t="s">
        <v>75</v>
      </c>
      <c r="B117" s="49" t="s">
        <v>77</v>
      </c>
      <c r="C117" s="45" t="s">
        <v>69</v>
      </c>
      <c r="D117" s="48" t="s">
        <v>3</v>
      </c>
      <c r="E117" s="45" t="s">
        <v>202</v>
      </c>
      <c r="F117" s="45" t="s">
        <v>3</v>
      </c>
      <c r="G117" s="45" t="s">
        <v>3</v>
      </c>
      <c r="H117" s="45" t="s">
        <v>3</v>
      </c>
      <c r="I117" s="45" t="s">
        <v>3</v>
      </c>
      <c r="J117" s="45" t="s">
        <v>3</v>
      </c>
      <c r="K117" s="100">
        <v>0</v>
      </c>
      <c r="L117" s="100">
        <v>0</v>
      </c>
      <c r="M117" s="100">
        <v>0</v>
      </c>
      <c r="N117" s="100">
        <v>0</v>
      </c>
      <c r="O117" s="153">
        <v>0</v>
      </c>
      <c r="P117" s="153">
        <v>3</v>
      </c>
      <c r="Q117" s="153">
        <v>3</v>
      </c>
      <c r="R117" s="153">
        <v>0</v>
      </c>
      <c r="S117" s="100">
        <v>6</v>
      </c>
      <c r="T117" s="85"/>
    </row>
    <row r="118" spans="1:20" s="81" customFormat="1" ht="45" outlineLevel="2" x14ac:dyDescent="0.25">
      <c r="A118" s="48" t="s">
        <v>149</v>
      </c>
      <c r="B118" s="49" t="s">
        <v>150</v>
      </c>
      <c r="C118" s="45" t="s">
        <v>69</v>
      </c>
      <c r="D118" s="48" t="s">
        <v>3</v>
      </c>
      <c r="E118" s="45" t="s">
        <v>202</v>
      </c>
      <c r="F118" s="45" t="s">
        <v>3</v>
      </c>
      <c r="G118" s="45" t="s">
        <v>3</v>
      </c>
      <c r="H118" s="45" t="s">
        <v>3</v>
      </c>
      <c r="I118" s="45" t="s">
        <v>3</v>
      </c>
      <c r="J118" s="45" t="s">
        <v>3</v>
      </c>
      <c r="K118" s="100">
        <v>0</v>
      </c>
      <c r="L118" s="100">
        <v>0</v>
      </c>
      <c r="M118" s="100">
        <v>1</v>
      </c>
      <c r="N118" s="100">
        <v>0</v>
      </c>
      <c r="O118" s="153">
        <v>0</v>
      </c>
      <c r="P118" s="153">
        <v>0</v>
      </c>
      <c r="Q118" s="153">
        <v>0</v>
      </c>
      <c r="R118" s="153">
        <v>0</v>
      </c>
      <c r="S118" s="100">
        <f>K118+L118+M118+N118+O118+P118+Q118</f>
        <v>1</v>
      </c>
      <c r="T118" s="85"/>
    </row>
    <row r="119" spans="1:20" s="81" customFormat="1" ht="87" customHeight="1" outlineLevel="2" x14ac:dyDescent="0.25">
      <c r="A119" s="48" t="s">
        <v>47</v>
      </c>
      <c r="B119" s="54" t="s">
        <v>114</v>
      </c>
      <c r="C119" s="45" t="s">
        <v>3</v>
      </c>
      <c r="D119" s="48" t="s">
        <v>3</v>
      </c>
      <c r="E119" s="45" t="s">
        <v>3</v>
      </c>
      <c r="F119" s="45" t="s">
        <v>241</v>
      </c>
      <c r="G119" s="48" t="s">
        <v>185</v>
      </c>
      <c r="H119" s="45" t="s">
        <v>3</v>
      </c>
      <c r="I119" s="45" t="s">
        <v>3</v>
      </c>
      <c r="J119" s="45" t="s">
        <v>3</v>
      </c>
      <c r="K119" s="45" t="s">
        <v>3</v>
      </c>
      <c r="L119" s="45" t="s">
        <v>3</v>
      </c>
      <c r="M119" s="45" t="s">
        <v>3</v>
      </c>
      <c r="N119" s="45" t="s">
        <v>3</v>
      </c>
      <c r="O119" s="128" t="s">
        <v>3</v>
      </c>
      <c r="P119" s="128" t="s">
        <v>3</v>
      </c>
      <c r="Q119" s="128" t="s">
        <v>3</v>
      </c>
      <c r="R119" s="128" t="s">
        <v>3</v>
      </c>
      <c r="S119" s="45" t="s">
        <v>3</v>
      </c>
      <c r="T119" s="85"/>
    </row>
    <row r="120" spans="1:20" s="81" customFormat="1" ht="93.75" customHeight="1" outlineLevel="2" x14ac:dyDescent="0.25">
      <c r="A120" s="48"/>
      <c r="B120" s="51" t="s">
        <v>50</v>
      </c>
      <c r="C120" s="48" t="s">
        <v>6</v>
      </c>
      <c r="D120" s="48" t="s">
        <v>3</v>
      </c>
      <c r="E120" s="45" t="s">
        <v>3</v>
      </c>
      <c r="F120" s="45" t="s">
        <v>3</v>
      </c>
      <c r="G120" s="45" t="s">
        <v>3</v>
      </c>
      <c r="H120" s="47" t="s">
        <v>142</v>
      </c>
      <c r="I120" s="47" t="s">
        <v>164</v>
      </c>
      <c r="J120" s="45">
        <v>612</v>
      </c>
      <c r="K120" s="46">
        <v>400</v>
      </c>
      <c r="L120" s="46">
        <v>0</v>
      </c>
      <c r="M120" s="46">
        <v>0</v>
      </c>
      <c r="N120" s="46">
        <v>0</v>
      </c>
      <c r="O120" s="132">
        <v>0</v>
      </c>
      <c r="P120" s="132">
        <v>1500</v>
      </c>
      <c r="Q120" s="132">
        <v>1500</v>
      </c>
      <c r="R120" s="132">
        <v>2495.9</v>
      </c>
      <c r="S120" s="46">
        <f>SUM(K120:R120)</f>
        <v>5895.9</v>
      </c>
      <c r="T120" s="85"/>
    </row>
    <row r="121" spans="1:20" s="81" customFormat="1" ht="60" outlineLevel="2" x14ac:dyDescent="0.25">
      <c r="A121" s="48" t="s">
        <v>48</v>
      </c>
      <c r="B121" s="54" t="s">
        <v>115</v>
      </c>
      <c r="C121" s="45" t="s">
        <v>3</v>
      </c>
      <c r="D121" s="48" t="s">
        <v>3</v>
      </c>
      <c r="E121" s="45" t="s">
        <v>3</v>
      </c>
      <c r="F121" s="45" t="s">
        <v>245</v>
      </c>
      <c r="G121" s="48" t="s">
        <v>185</v>
      </c>
      <c r="H121" s="45" t="s">
        <v>3</v>
      </c>
      <c r="I121" s="45" t="s">
        <v>3</v>
      </c>
      <c r="J121" s="45" t="s">
        <v>3</v>
      </c>
      <c r="K121" s="45" t="s">
        <v>3</v>
      </c>
      <c r="L121" s="45" t="s">
        <v>3</v>
      </c>
      <c r="M121" s="45" t="s">
        <v>3</v>
      </c>
      <c r="N121" s="45" t="s">
        <v>3</v>
      </c>
      <c r="O121" s="128" t="s">
        <v>3</v>
      </c>
      <c r="P121" s="128" t="s">
        <v>3</v>
      </c>
      <c r="Q121" s="128" t="s">
        <v>3</v>
      </c>
      <c r="R121" s="128" t="s">
        <v>3</v>
      </c>
      <c r="S121" s="45" t="s">
        <v>3</v>
      </c>
      <c r="T121" s="85"/>
    </row>
    <row r="122" spans="1:20" s="81" customFormat="1" ht="38.25" customHeight="1" outlineLevel="2" x14ac:dyDescent="0.25">
      <c r="A122" s="48"/>
      <c r="B122" s="51" t="s">
        <v>50</v>
      </c>
      <c r="C122" s="48" t="s">
        <v>6</v>
      </c>
      <c r="D122" s="48" t="s">
        <v>3</v>
      </c>
      <c r="E122" s="45" t="s">
        <v>3</v>
      </c>
      <c r="F122" s="45" t="s">
        <v>3</v>
      </c>
      <c r="G122" s="45" t="s">
        <v>3</v>
      </c>
      <c r="H122" s="47" t="s">
        <v>142</v>
      </c>
      <c r="I122" s="47" t="s">
        <v>164</v>
      </c>
      <c r="J122" s="45">
        <v>612</v>
      </c>
      <c r="K122" s="46">
        <v>0</v>
      </c>
      <c r="L122" s="46">
        <v>0</v>
      </c>
      <c r="M122" s="46">
        <v>0</v>
      </c>
      <c r="N122" s="46">
        <v>0</v>
      </c>
      <c r="O122" s="132">
        <v>0</v>
      </c>
      <c r="P122" s="132">
        <v>1698.7</v>
      </c>
      <c r="Q122" s="132">
        <v>1030.0999999999999</v>
      </c>
      <c r="R122" s="132">
        <v>0</v>
      </c>
      <c r="S122" s="46">
        <f>SUM(K122:R122)</f>
        <v>2728.8</v>
      </c>
      <c r="T122" s="85"/>
    </row>
    <row r="123" spans="1:20" s="81" customFormat="1" ht="92.25" customHeight="1" outlineLevel="2" x14ac:dyDescent="0.25">
      <c r="A123" s="48" t="s">
        <v>148</v>
      </c>
      <c r="B123" s="54" t="s">
        <v>151</v>
      </c>
      <c r="C123" s="45" t="s">
        <v>3</v>
      </c>
      <c r="D123" s="48" t="s">
        <v>3</v>
      </c>
      <c r="E123" s="45" t="s">
        <v>3</v>
      </c>
      <c r="F123" s="48" t="s">
        <v>246</v>
      </c>
      <c r="G123" s="48" t="s">
        <v>185</v>
      </c>
      <c r="H123" s="45" t="s">
        <v>3</v>
      </c>
      <c r="I123" s="45" t="s">
        <v>3</v>
      </c>
      <c r="J123" s="45" t="s">
        <v>3</v>
      </c>
      <c r="K123" s="45" t="s">
        <v>3</v>
      </c>
      <c r="L123" s="45" t="s">
        <v>3</v>
      </c>
      <c r="M123" s="45" t="s">
        <v>3</v>
      </c>
      <c r="N123" s="45" t="s">
        <v>3</v>
      </c>
      <c r="O123" s="128" t="s">
        <v>3</v>
      </c>
      <c r="P123" s="128" t="s">
        <v>3</v>
      </c>
      <c r="Q123" s="128" t="s">
        <v>3</v>
      </c>
      <c r="R123" s="128" t="s">
        <v>3</v>
      </c>
      <c r="S123" s="45" t="s">
        <v>3</v>
      </c>
      <c r="T123" s="85"/>
    </row>
    <row r="124" spans="1:20" s="81" customFormat="1" ht="86.25" customHeight="1" outlineLevel="2" x14ac:dyDescent="0.25">
      <c r="A124" s="48"/>
      <c r="B124" s="51" t="s">
        <v>50</v>
      </c>
      <c r="C124" s="48" t="s">
        <v>6</v>
      </c>
      <c r="D124" s="48" t="s">
        <v>3</v>
      </c>
      <c r="E124" s="45" t="s">
        <v>3</v>
      </c>
      <c r="F124" s="45" t="s">
        <v>3</v>
      </c>
      <c r="G124" s="45" t="s">
        <v>3</v>
      </c>
      <c r="H124" s="47" t="s">
        <v>142</v>
      </c>
      <c r="I124" s="47" t="s">
        <v>164</v>
      </c>
      <c r="J124" s="45">
        <v>612</v>
      </c>
      <c r="K124" s="46">
        <v>0</v>
      </c>
      <c r="L124" s="46">
        <v>0</v>
      </c>
      <c r="M124" s="103">
        <v>209.5</v>
      </c>
      <c r="N124" s="46">
        <v>0</v>
      </c>
      <c r="O124" s="132">
        <v>0</v>
      </c>
      <c r="P124" s="132">
        <v>0</v>
      </c>
      <c r="Q124" s="132">
        <v>0</v>
      </c>
      <c r="R124" s="132">
        <v>0</v>
      </c>
      <c r="S124" s="46">
        <f>SUM(K124:R124)</f>
        <v>209.5</v>
      </c>
      <c r="T124" s="85"/>
    </row>
    <row r="125" spans="1:20" s="81" customFormat="1" ht="88.5" customHeight="1" outlineLevel="2" x14ac:dyDescent="0.25">
      <c r="A125" s="50" t="s">
        <v>61</v>
      </c>
      <c r="B125" s="55" t="s">
        <v>78</v>
      </c>
      <c r="C125" s="45" t="s">
        <v>3</v>
      </c>
      <c r="D125" s="48" t="s">
        <v>3</v>
      </c>
      <c r="E125" s="45" t="s">
        <v>3</v>
      </c>
      <c r="F125" s="45" t="s">
        <v>241</v>
      </c>
      <c r="G125" s="48" t="s">
        <v>178</v>
      </c>
      <c r="H125" s="45" t="s">
        <v>3</v>
      </c>
      <c r="I125" s="45" t="s">
        <v>3</v>
      </c>
      <c r="J125" s="45" t="s">
        <v>3</v>
      </c>
      <c r="K125" s="45" t="s">
        <v>3</v>
      </c>
      <c r="L125" s="45" t="s">
        <v>3</v>
      </c>
      <c r="M125" s="45" t="s">
        <v>3</v>
      </c>
      <c r="N125" s="45" t="s">
        <v>3</v>
      </c>
      <c r="O125" s="128" t="s">
        <v>3</v>
      </c>
      <c r="P125" s="128" t="s">
        <v>3</v>
      </c>
      <c r="Q125" s="128" t="s">
        <v>3</v>
      </c>
      <c r="R125" s="128" t="s">
        <v>3</v>
      </c>
      <c r="S125" s="45" t="s">
        <v>3</v>
      </c>
      <c r="T125" s="85"/>
    </row>
    <row r="126" spans="1:20" s="81" customFormat="1" ht="93" customHeight="1" outlineLevel="2" x14ac:dyDescent="0.25">
      <c r="A126" s="50"/>
      <c r="B126" s="54" t="s">
        <v>140</v>
      </c>
      <c r="C126" s="48" t="s">
        <v>6</v>
      </c>
      <c r="D126" s="48" t="s">
        <v>3</v>
      </c>
      <c r="E126" s="45" t="s">
        <v>3</v>
      </c>
      <c r="F126" s="45" t="s">
        <v>3</v>
      </c>
      <c r="G126" s="48" t="s">
        <v>178</v>
      </c>
      <c r="H126" s="45" t="s">
        <v>42</v>
      </c>
      <c r="I126" s="45" t="s">
        <v>42</v>
      </c>
      <c r="J126" s="45" t="s">
        <v>42</v>
      </c>
      <c r="K126" s="46">
        <f t="shared" ref="K126:R126" si="18">K131+K135+K138+K141+K145+K148</f>
        <v>0</v>
      </c>
      <c r="L126" s="46">
        <f t="shared" si="18"/>
        <v>0</v>
      </c>
      <c r="M126" s="46">
        <f t="shared" si="18"/>
        <v>0</v>
      </c>
      <c r="N126" s="46">
        <f t="shared" si="18"/>
        <v>94084.2</v>
      </c>
      <c r="O126" s="132">
        <f t="shared" si="18"/>
        <v>22052</v>
      </c>
      <c r="P126" s="132">
        <f t="shared" si="18"/>
        <v>0</v>
      </c>
      <c r="Q126" s="132">
        <f t="shared" si="18"/>
        <v>0</v>
      </c>
      <c r="R126" s="132">
        <f t="shared" si="18"/>
        <v>0</v>
      </c>
      <c r="S126" s="46">
        <f>SUM(K126:R126)</f>
        <v>116136.2</v>
      </c>
      <c r="T126" s="85"/>
    </row>
    <row r="127" spans="1:20" s="81" customFormat="1" ht="81" customHeight="1" outlineLevel="2" x14ac:dyDescent="0.25">
      <c r="A127" s="48"/>
      <c r="B127" s="51" t="s">
        <v>50</v>
      </c>
      <c r="C127" s="48" t="s">
        <v>6</v>
      </c>
      <c r="D127" s="48" t="s">
        <v>3</v>
      </c>
      <c r="E127" s="45" t="s">
        <v>3</v>
      </c>
      <c r="F127" s="45" t="s">
        <v>3</v>
      </c>
      <c r="G127" s="48" t="s">
        <v>178</v>
      </c>
      <c r="H127" s="45" t="s">
        <v>42</v>
      </c>
      <c r="I127" s="45" t="s">
        <v>42</v>
      </c>
      <c r="J127" s="45" t="s">
        <v>42</v>
      </c>
      <c r="K127" s="46">
        <f t="shared" ref="K127:R127" si="19">K132+K133+K136+K139+K142+K143+K146+K149</f>
        <v>0</v>
      </c>
      <c r="L127" s="46">
        <f t="shared" si="19"/>
        <v>0</v>
      </c>
      <c r="M127" s="46">
        <f t="shared" si="19"/>
        <v>0</v>
      </c>
      <c r="N127" s="46">
        <f t="shared" si="19"/>
        <v>28605.3</v>
      </c>
      <c r="O127" s="132">
        <f t="shared" si="19"/>
        <v>24733.919999999998</v>
      </c>
      <c r="P127" s="46">
        <f t="shared" si="19"/>
        <v>0</v>
      </c>
      <c r="Q127" s="46">
        <f t="shared" si="19"/>
        <v>12192.7</v>
      </c>
      <c r="R127" s="46">
        <f t="shared" si="19"/>
        <v>16746.599999999999</v>
      </c>
      <c r="S127" s="46">
        <f>SUM(K127:R127)</f>
        <v>82278.51999999999</v>
      </c>
      <c r="T127" s="85"/>
    </row>
    <row r="128" spans="1:20" s="81" customFormat="1" ht="55.5" customHeight="1" outlineLevel="2" x14ac:dyDescent="0.25">
      <c r="A128" s="48" t="s">
        <v>62</v>
      </c>
      <c r="B128" s="49" t="s">
        <v>174</v>
      </c>
      <c r="C128" s="48" t="s">
        <v>69</v>
      </c>
      <c r="D128" s="48" t="s">
        <v>3</v>
      </c>
      <c r="E128" s="45" t="s">
        <v>202</v>
      </c>
      <c r="F128" s="45" t="s">
        <v>3</v>
      </c>
      <c r="G128" s="45" t="s">
        <v>3</v>
      </c>
      <c r="H128" s="45" t="s">
        <v>3</v>
      </c>
      <c r="I128" s="45" t="s">
        <v>3</v>
      </c>
      <c r="J128" s="45" t="s">
        <v>3</v>
      </c>
      <c r="K128" s="100">
        <v>0</v>
      </c>
      <c r="L128" s="100">
        <v>0</v>
      </c>
      <c r="M128" s="100">
        <v>1</v>
      </c>
      <c r="N128" s="100">
        <v>2</v>
      </c>
      <c r="O128" s="153">
        <v>3</v>
      </c>
      <c r="P128" s="153">
        <v>3</v>
      </c>
      <c r="Q128" s="153">
        <v>3</v>
      </c>
      <c r="R128" s="153">
        <v>3</v>
      </c>
      <c r="S128" s="100">
        <v>3</v>
      </c>
      <c r="T128" s="85"/>
    </row>
    <row r="129" spans="1:20" s="81" customFormat="1" ht="89.45" customHeight="1" outlineLevel="2" x14ac:dyDescent="0.25">
      <c r="A129" s="48" t="s">
        <v>79</v>
      </c>
      <c r="B129" s="49" t="s">
        <v>112</v>
      </c>
      <c r="C129" s="48" t="s">
        <v>113</v>
      </c>
      <c r="D129" s="48" t="s">
        <v>3</v>
      </c>
      <c r="E129" s="45" t="s">
        <v>202</v>
      </c>
      <c r="F129" s="45" t="s">
        <v>3</v>
      </c>
      <c r="G129" s="45" t="s">
        <v>3</v>
      </c>
      <c r="H129" s="45" t="s">
        <v>3</v>
      </c>
      <c r="I129" s="45" t="s">
        <v>3</v>
      </c>
      <c r="J129" s="45" t="s">
        <v>3</v>
      </c>
      <c r="K129" s="100">
        <v>0</v>
      </c>
      <c r="L129" s="100">
        <v>0</v>
      </c>
      <c r="M129" s="100">
        <v>0</v>
      </c>
      <c r="N129" s="100">
        <v>0</v>
      </c>
      <c r="O129" s="153">
        <v>0</v>
      </c>
      <c r="P129" s="153">
        <v>0</v>
      </c>
      <c r="Q129" s="153">
        <v>0</v>
      </c>
      <c r="R129" s="153">
        <v>0</v>
      </c>
      <c r="S129" s="100">
        <v>0</v>
      </c>
      <c r="T129" s="85"/>
    </row>
    <row r="130" spans="1:20" s="81" customFormat="1" ht="75" outlineLevel="2" x14ac:dyDescent="0.25">
      <c r="A130" s="48" t="s">
        <v>63</v>
      </c>
      <c r="B130" s="54" t="s">
        <v>226</v>
      </c>
      <c r="C130" s="45" t="s">
        <v>3</v>
      </c>
      <c r="D130" s="48" t="s">
        <v>3</v>
      </c>
      <c r="E130" s="45" t="s">
        <v>3</v>
      </c>
      <c r="F130" s="45" t="s">
        <v>247</v>
      </c>
      <c r="G130" s="48" t="s">
        <v>178</v>
      </c>
      <c r="H130" s="45" t="s">
        <v>3</v>
      </c>
      <c r="I130" s="45" t="s">
        <v>3</v>
      </c>
      <c r="J130" s="45" t="s">
        <v>3</v>
      </c>
      <c r="K130" s="45" t="s">
        <v>3</v>
      </c>
      <c r="L130" s="45" t="s">
        <v>3</v>
      </c>
      <c r="M130" s="45" t="s">
        <v>3</v>
      </c>
      <c r="N130" s="45" t="s">
        <v>3</v>
      </c>
      <c r="O130" s="128" t="s">
        <v>3</v>
      </c>
      <c r="P130" s="128" t="s">
        <v>3</v>
      </c>
      <c r="Q130" s="128" t="s">
        <v>3</v>
      </c>
      <c r="R130" s="128" t="s">
        <v>3</v>
      </c>
      <c r="S130" s="45" t="s">
        <v>3</v>
      </c>
      <c r="T130" s="85"/>
    </row>
    <row r="131" spans="1:20" s="81" customFormat="1" ht="30" outlineLevel="2" x14ac:dyDescent="0.25">
      <c r="A131" s="48"/>
      <c r="B131" s="54" t="s">
        <v>140</v>
      </c>
      <c r="C131" s="48" t="s">
        <v>6</v>
      </c>
      <c r="D131" s="48" t="s">
        <v>3</v>
      </c>
      <c r="E131" s="45" t="s">
        <v>3</v>
      </c>
      <c r="F131" s="45" t="s">
        <v>3</v>
      </c>
      <c r="G131" s="45" t="s">
        <v>3</v>
      </c>
      <c r="H131" s="45" t="s">
        <v>42</v>
      </c>
      <c r="I131" s="45" t="s">
        <v>42</v>
      </c>
      <c r="J131" s="45" t="s">
        <v>42</v>
      </c>
      <c r="K131" s="58">
        <v>0</v>
      </c>
      <c r="L131" s="58">
        <v>0</v>
      </c>
      <c r="M131" s="58">
        <v>0</v>
      </c>
      <c r="N131" s="58">
        <v>0</v>
      </c>
      <c r="O131" s="155">
        <v>0</v>
      </c>
      <c r="P131" s="155">
        <v>0</v>
      </c>
      <c r="Q131" s="155">
        <v>0</v>
      </c>
      <c r="R131" s="155">
        <v>0</v>
      </c>
      <c r="S131" s="58">
        <f>SUM(K131:R131)</f>
        <v>0</v>
      </c>
      <c r="T131" s="85"/>
    </row>
    <row r="132" spans="1:20" s="81" customFormat="1" ht="93" customHeight="1" outlineLevel="2" x14ac:dyDescent="0.25">
      <c r="A132" s="48"/>
      <c r="B132" s="51" t="s">
        <v>50</v>
      </c>
      <c r="C132" s="48" t="s">
        <v>6</v>
      </c>
      <c r="D132" s="48" t="s">
        <v>3</v>
      </c>
      <c r="E132" s="45" t="s">
        <v>3</v>
      </c>
      <c r="F132" s="45" t="s">
        <v>3</v>
      </c>
      <c r="G132" s="45" t="s">
        <v>3</v>
      </c>
      <c r="H132" s="47" t="s">
        <v>109</v>
      </c>
      <c r="I132" s="47" t="s">
        <v>369</v>
      </c>
      <c r="J132" s="45">
        <v>520</v>
      </c>
      <c r="K132" s="58">
        <v>0</v>
      </c>
      <c r="L132" s="58">
        <v>0</v>
      </c>
      <c r="M132" s="58">
        <v>0</v>
      </c>
      <c r="N132" s="58">
        <v>0</v>
      </c>
      <c r="O132" s="155">
        <v>3700</v>
      </c>
      <c r="P132" s="155">
        <v>0</v>
      </c>
      <c r="Q132" s="155">
        <v>6192.7</v>
      </c>
      <c r="R132" s="155">
        <v>10746.6</v>
      </c>
      <c r="S132" s="58">
        <f>SUM(K132:R132)</f>
        <v>20639.300000000003</v>
      </c>
      <c r="T132" s="85"/>
    </row>
    <row r="133" spans="1:20" s="81" customFormat="1" ht="47.25" customHeight="1" outlineLevel="2" x14ac:dyDescent="0.25">
      <c r="A133" s="48"/>
      <c r="B133" s="51" t="s">
        <v>50</v>
      </c>
      <c r="C133" s="48" t="s">
        <v>6</v>
      </c>
      <c r="D133" s="48" t="s">
        <v>3</v>
      </c>
      <c r="E133" s="45" t="s">
        <v>3</v>
      </c>
      <c r="F133" s="45" t="s">
        <v>3</v>
      </c>
      <c r="G133" s="45" t="s">
        <v>3</v>
      </c>
      <c r="H133" s="47" t="s">
        <v>109</v>
      </c>
      <c r="I133" s="47" t="s">
        <v>272</v>
      </c>
      <c r="J133" s="45">
        <v>520</v>
      </c>
      <c r="K133" s="58">
        <v>0</v>
      </c>
      <c r="L133" s="58">
        <v>0</v>
      </c>
      <c r="M133" s="58">
        <v>0</v>
      </c>
      <c r="N133" s="58">
        <v>0</v>
      </c>
      <c r="O133" s="155">
        <v>4275</v>
      </c>
      <c r="P133" s="155">
        <v>0</v>
      </c>
      <c r="Q133" s="155">
        <v>0</v>
      </c>
      <c r="R133" s="155">
        <v>0</v>
      </c>
      <c r="S133" s="58">
        <f>SUM(K133:R133)</f>
        <v>4275</v>
      </c>
      <c r="T133" s="85"/>
    </row>
    <row r="134" spans="1:20" s="81" customFormat="1" ht="75" outlineLevel="2" x14ac:dyDescent="0.25">
      <c r="A134" s="48" t="s">
        <v>64</v>
      </c>
      <c r="B134" s="54" t="s">
        <v>227</v>
      </c>
      <c r="C134" s="45" t="s">
        <v>3</v>
      </c>
      <c r="D134" s="48" t="s">
        <v>3</v>
      </c>
      <c r="E134" s="45" t="s">
        <v>3</v>
      </c>
      <c r="F134" s="45" t="s">
        <v>247</v>
      </c>
      <c r="G134" s="48" t="s">
        <v>178</v>
      </c>
      <c r="H134" s="45" t="s">
        <v>3</v>
      </c>
      <c r="I134" s="45" t="s">
        <v>3</v>
      </c>
      <c r="J134" s="45" t="s">
        <v>3</v>
      </c>
      <c r="K134" s="56" t="s">
        <v>3</v>
      </c>
      <c r="L134" s="56" t="s">
        <v>3</v>
      </c>
      <c r="M134" s="56" t="s">
        <v>3</v>
      </c>
      <c r="N134" s="56" t="s">
        <v>3</v>
      </c>
      <c r="O134" s="146" t="s">
        <v>3</v>
      </c>
      <c r="P134" s="146" t="s">
        <v>3</v>
      </c>
      <c r="Q134" s="146" t="s">
        <v>3</v>
      </c>
      <c r="R134" s="146" t="s">
        <v>3</v>
      </c>
      <c r="S134" s="45" t="s">
        <v>3</v>
      </c>
      <c r="T134" s="85"/>
    </row>
    <row r="135" spans="1:20" s="81" customFormat="1" ht="30" outlineLevel="2" x14ac:dyDescent="0.25">
      <c r="A135" s="48"/>
      <c r="B135" s="54" t="s">
        <v>140</v>
      </c>
      <c r="C135" s="48" t="s">
        <v>6</v>
      </c>
      <c r="D135" s="48" t="s">
        <v>3</v>
      </c>
      <c r="E135" s="45" t="s">
        <v>3</v>
      </c>
      <c r="F135" s="45" t="s">
        <v>3</v>
      </c>
      <c r="G135" s="45" t="s">
        <v>3</v>
      </c>
      <c r="H135" s="45" t="s">
        <v>42</v>
      </c>
      <c r="I135" s="45" t="s">
        <v>42</v>
      </c>
      <c r="J135" s="45" t="s">
        <v>42</v>
      </c>
      <c r="K135" s="58">
        <v>0</v>
      </c>
      <c r="L135" s="58">
        <v>0</v>
      </c>
      <c r="M135" s="58">
        <v>0</v>
      </c>
      <c r="N135" s="58">
        <v>0</v>
      </c>
      <c r="O135" s="155">
        <v>0</v>
      </c>
      <c r="P135" s="155">
        <v>0</v>
      </c>
      <c r="Q135" s="155">
        <v>0</v>
      </c>
      <c r="R135" s="155">
        <v>0</v>
      </c>
      <c r="S135" s="58">
        <f>SUM(K135:R135)</f>
        <v>0</v>
      </c>
      <c r="T135" s="85"/>
    </row>
    <row r="136" spans="1:20" s="81" customFormat="1" ht="28.5" outlineLevel="2" x14ac:dyDescent="0.25">
      <c r="A136" s="48"/>
      <c r="B136" s="51" t="s">
        <v>50</v>
      </c>
      <c r="C136" s="48" t="s">
        <v>6</v>
      </c>
      <c r="D136" s="48" t="s">
        <v>3</v>
      </c>
      <c r="E136" s="45" t="s">
        <v>3</v>
      </c>
      <c r="F136" s="45" t="s">
        <v>3</v>
      </c>
      <c r="G136" s="45" t="s">
        <v>3</v>
      </c>
      <c r="H136" s="47" t="s">
        <v>109</v>
      </c>
      <c r="I136" s="47" t="s">
        <v>271</v>
      </c>
      <c r="J136" s="45">
        <v>414</v>
      </c>
      <c r="K136" s="58">
        <v>0</v>
      </c>
      <c r="L136" s="58">
        <v>0</v>
      </c>
      <c r="M136" s="58">
        <v>0</v>
      </c>
      <c r="N136" s="58">
        <v>0</v>
      </c>
      <c r="O136" s="155">
        <v>0</v>
      </c>
      <c r="P136" s="155">
        <v>0</v>
      </c>
      <c r="Q136" s="155">
        <v>6000</v>
      </c>
      <c r="R136" s="155">
        <v>6000</v>
      </c>
      <c r="S136" s="58">
        <f>SUM(K136:R136)</f>
        <v>12000</v>
      </c>
      <c r="T136" s="85"/>
    </row>
    <row r="137" spans="1:20" s="81" customFormat="1" ht="75" outlineLevel="2" x14ac:dyDescent="0.25">
      <c r="A137" s="48" t="s">
        <v>123</v>
      </c>
      <c r="B137" s="54" t="s">
        <v>250</v>
      </c>
      <c r="C137" s="45" t="s">
        <v>3</v>
      </c>
      <c r="D137" s="48" t="s">
        <v>3</v>
      </c>
      <c r="E137" s="45" t="s">
        <v>3</v>
      </c>
      <c r="F137" s="45">
        <v>2021</v>
      </c>
      <c r="G137" s="48" t="s">
        <v>178</v>
      </c>
      <c r="H137" s="45" t="s">
        <v>3</v>
      </c>
      <c r="I137" s="45" t="s">
        <v>3</v>
      </c>
      <c r="J137" s="45" t="s">
        <v>3</v>
      </c>
      <c r="K137" s="56" t="s">
        <v>3</v>
      </c>
      <c r="L137" s="56" t="s">
        <v>3</v>
      </c>
      <c r="M137" s="56" t="s">
        <v>3</v>
      </c>
      <c r="N137" s="56" t="s">
        <v>3</v>
      </c>
      <c r="O137" s="146" t="s">
        <v>3</v>
      </c>
      <c r="P137" s="146" t="s">
        <v>3</v>
      </c>
      <c r="Q137" s="146" t="s">
        <v>3</v>
      </c>
      <c r="R137" s="146" t="s">
        <v>3</v>
      </c>
      <c r="S137" s="45" t="s">
        <v>3</v>
      </c>
      <c r="T137" s="85"/>
    </row>
    <row r="138" spans="1:20" s="81" customFormat="1" ht="36" customHeight="1" outlineLevel="2" x14ac:dyDescent="0.25">
      <c r="A138" s="48"/>
      <c r="B138" s="54" t="s">
        <v>140</v>
      </c>
      <c r="C138" s="48" t="s">
        <v>6</v>
      </c>
      <c r="D138" s="48" t="s">
        <v>3</v>
      </c>
      <c r="E138" s="45" t="s">
        <v>3</v>
      </c>
      <c r="F138" s="45" t="s">
        <v>3</v>
      </c>
      <c r="G138" s="45" t="s">
        <v>3</v>
      </c>
      <c r="H138" s="45" t="s">
        <v>42</v>
      </c>
      <c r="I138" s="45" t="s">
        <v>42</v>
      </c>
      <c r="J138" s="45" t="s">
        <v>42</v>
      </c>
      <c r="K138" s="58">
        <v>0</v>
      </c>
      <c r="L138" s="58">
        <v>0</v>
      </c>
      <c r="M138" s="58">
        <v>0</v>
      </c>
      <c r="N138" s="58">
        <v>0</v>
      </c>
      <c r="O138" s="155">
        <v>0</v>
      </c>
      <c r="P138" s="155">
        <v>0</v>
      </c>
      <c r="Q138" s="155">
        <v>0</v>
      </c>
      <c r="R138" s="155">
        <v>0</v>
      </c>
      <c r="S138" s="58">
        <f>SUM(K138:R138)</f>
        <v>0</v>
      </c>
      <c r="T138" s="85"/>
    </row>
    <row r="139" spans="1:20" s="81" customFormat="1" ht="54.75" customHeight="1" outlineLevel="2" x14ac:dyDescent="0.25">
      <c r="A139" s="48"/>
      <c r="B139" s="51" t="s">
        <v>50</v>
      </c>
      <c r="C139" s="48" t="s">
        <v>6</v>
      </c>
      <c r="D139" s="48" t="s">
        <v>3</v>
      </c>
      <c r="E139" s="45" t="s">
        <v>3</v>
      </c>
      <c r="F139" s="45" t="s">
        <v>3</v>
      </c>
      <c r="G139" s="45" t="s">
        <v>3</v>
      </c>
      <c r="H139" s="47" t="s">
        <v>109</v>
      </c>
      <c r="I139" s="47" t="s">
        <v>271</v>
      </c>
      <c r="J139" s="45">
        <v>414</v>
      </c>
      <c r="K139" s="58">
        <v>0</v>
      </c>
      <c r="L139" s="58">
        <v>0</v>
      </c>
      <c r="M139" s="58">
        <v>0</v>
      </c>
      <c r="N139" s="58">
        <v>0</v>
      </c>
      <c r="O139" s="155">
        <v>0</v>
      </c>
      <c r="P139" s="155">
        <v>0</v>
      </c>
      <c r="Q139" s="155">
        <v>0</v>
      </c>
      <c r="R139" s="155">
        <v>0</v>
      </c>
      <c r="S139" s="58">
        <f>SUM(K139:R139)</f>
        <v>0</v>
      </c>
      <c r="T139" s="85"/>
    </row>
    <row r="140" spans="1:20" s="81" customFormat="1" ht="95.25" customHeight="1" outlineLevel="2" x14ac:dyDescent="0.25">
      <c r="A140" s="48" t="s">
        <v>124</v>
      </c>
      <c r="B140" s="54" t="s">
        <v>205</v>
      </c>
      <c r="C140" s="45" t="s">
        <v>3</v>
      </c>
      <c r="D140" s="48" t="s">
        <v>3</v>
      </c>
      <c r="E140" s="45" t="s">
        <v>3</v>
      </c>
      <c r="F140" s="45" t="s">
        <v>160</v>
      </c>
      <c r="G140" s="48" t="s">
        <v>178</v>
      </c>
      <c r="H140" s="45" t="s">
        <v>3</v>
      </c>
      <c r="I140" s="45" t="s">
        <v>3</v>
      </c>
      <c r="J140" s="45" t="s">
        <v>3</v>
      </c>
      <c r="K140" s="56" t="s">
        <v>3</v>
      </c>
      <c r="L140" s="56" t="s">
        <v>3</v>
      </c>
      <c r="M140" s="56" t="s">
        <v>3</v>
      </c>
      <c r="N140" s="56" t="s">
        <v>3</v>
      </c>
      <c r="O140" s="146" t="s">
        <v>3</v>
      </c>
      <c r="P140" s="146" t="s">
        <v>3</v>
      </c>
      <c r="Q140" s="146" t="s">
        <v>3</v>
      </c>
      <c r="R140" s="146" t="s">
        <v>3</v>
      </c>
      <c r="S140" s="45" t="s">
        <v>3</v>
      </c>
      <c r="T140" s="85"/>
    </row>
    <row r="141" spans="1:20" s="81" customFormat="1" ht="39.75" customHeight="1" outlineLevel="2" x14ac:dyDescent="0.25">
      <c r="A141" s="48"/>
      <c r="B141" s="54" t="s">
        <v>179</v>
      </c>
      <c r="C141" s="48" t="s">
        <v>6</v>
      </c>
      <c r="D141" s="48" t="s">
        <v>3</v>
      </c>
      <c r="E141" s="45" t="s">
        <v>3</v>
      </c>
      <c r="F141" s="45" t="s">
        <v>3</v>
      </c>
      <c r="G141" s="45" t="s">
        <v>3</v>
      </c>
      <c r="H141" s="45">
        <v>605</v>
      </c>
      <c r="I141" s="47" t="s">
        <v>180</v>
      </c>
      <c r="J141" s="45">
        <v>414</v>
      </c>
      <c r="K141" s="58">
        <v>0</v>
      </c>
      <c r="L141" s="58">
        <v>0</v>
      </c>
      <c r="M141" s="58">
        <v>0</v>
      </c>
      <c r="N141" s="58">
        <v>20942.5</v>
      </c>
      <c r="O141" s="155">
        <v>22052</v>
      </c>
      <c r="P141" s="155">
        <v>0</v>
      </c>
      <c r="Q141" s="155">
        <v>0</v>
      </c>
      <c r="R141" s="155">
        <v>0</v>
      </c>
      <c r="S141" s="58">
        <f>SUM(K141:R141)</f>
        <v>42994.5</v>
      </c>
      <c r="T141" s="85"/>
    </row>
    <row r="142" spans="1:20" s="81" customFormat="1" ht="39.75" customHeight="1" outlineLevel="2" x14ac:dyDescent="0.25">
      <c r="A142" s="48"/>
      <c r="B142" s="51" t="s">
        <v>50</v>
      </c>
      <c r="C142" s="48" t="s">
        <v>6</v>
      </c>
      <c r="D142" s="48" t="s">
        <v>3</v>
      </c>
      <c r="E142" s="45" t="s">
        <v>3</v>
      </c>
      <c r="F142" s="45" t="s">
        <v>3</v>
      </c>
      <c r="G142" s="45" t="s">
        <v>3</v>
      </c>
      <c r="H142" s="47" t="s">
        <v>109</v>
      </c>
      <c r="I142" s="47" t="s">
        <v>180</v>
      </c>
      <c r="J142" s="45">
        <v>414</v>
      </c>
      <c r="K142" s="58">
        <v>0</v>
      </c>
      <c r="L142" s="58">
        <v>0</v>
      </c>
      <c r="M142" s="58">
        <v>0</v>
      </c>
      <c r="N142" s="58">
        <v>0</v>
      </c>
      <c r="O142" s="155">
        <v>1407.57</v>
      </c>
      <c r="P142" s="155">
        <v>0</v>
      </c>
      <c r="Q142" s="155">
        <v>0</v>
      </c>
      <c r="R142" s="155">
        <v>0</v>
      </c>
      <c r="S142" s="58">
        <f>SUM(K142:R142)</f>
        <v>1407.57</v>
      </c>
      <c r="T142" s="85"/>
    </row>
    <row r="143" spans="1:20" s="81" customFormat="1" ht="51" customHeight="1" outlineLevel="2" x14ac:dyDescent="0.25">
      <c r="A143" s="48"/>
      <c r="B143" s="51" t="s">
        <v>50</v>
      </c>
      <c r="C143" s="48" t="s">
        <v>6</v>
      </c>
      <c r="D143" s="48" t="s">
        <v>3</v>
      </c>
      <c r="E143" s="45" t="s">
        <v>3</v>
      </c>
      <c r="F143" s="45" t="s">
        <v>3</v>
      </c>
      <c r="G143" s="45" t="s">
        <v>3</v>
      </c>
      <c r="H143" s="47" t="s">
        <v>109</v>
      </c>
      <c r="I143" s="47" t="s">
        <v>180</v>
      </c>
      <c r="J143" s="45">
        <v>414</v>
      </c>
      <c r="K143" s="58">
        <v>0</v>
      </c>
      <c r="L143" s="58">
        <v>0</v>
      </c>
      <c r="M143" s="58">
        <v>0</v>
      </c>
      <c r="N143" s="58">
        <v>1576.3</v>
      </c>
      <c r="O143" s="155">
        <v>15351.35</v>
      </c>
      <c r="P143" s="155">
        <v>0</v>
      </c>
      <c r="Q143" s="155">
        <v>0</v>
      </c>
      <c r="R143" s="155">
        <v>0</v>
      </c>
      <c r="S143" s="58">
        <f>SUM(K143:R143)</f>
        <v>16927.650000000001</v>
      </c>
      <c r="T143" s="85"/>
    </row>
    <row r="144" spans="1:20" s="81" customFormat="1" ht="95.25" customHeight="1" outlineLevel="2" x14ac:dyDescent="0.25">
      <c r="A144" s="48" t="s">
        <v>125</v>
      </c>
      <c r="B144" s="54" t="s">
        <v>206</v>
      </c>
      <c r="C144" s="45" t="s">
        <v>3</v>
      </c>
      <c r="D144" s="48" t="s">
        <v>3</v>
      </c>
      <c r="E144" s="45" t="s">
        <v>3</v>
      </c>
      <c r="F144" s="45" t="s">
        <v>100</v>
      </c>
      <c r="G144" s="48" t="s">
        <v>178</v>
      </c>
      <c r="H144" s="45" t="s">
        <v>3</v>
      </c>
      <c r="I144" s="45" t="s">
        <v>3</v>
      </c>
      <c r="J144" s="45" t="s">
        <v>3</v>
      </c>
      <c r="K144" s="56" t="s">
        <v>3</v>
      </c>
      <c r="L144" s="56" t="s">
        <v>3</v>
      </c>
      <c r="M144" s="56" t="s">
        <v>3</v>
      </c>
      <c r="N144" s="56" t="s">
        <v>3</v>
      </c>
      <c r="O144" s="146" t="s">
        <v>3</v>
      </c>
      <c r="P144" s="146" t="s">
        <v>3</v>
      </c>
      <c r="Q144" s="146" t="s">
        <v>3</v>
      </c>
      <c r="R144" s="146" t="s">
        <v>3</v>
      </c>
      <c r="S144" s="45" t="s">
        <v>3</v>
      </c>
      <c r="T144" s="85"/>
    </row>
    <row r="145" spans="1:20" s="81" customFormat="1" ht="51" customHeight="1" outlineLevel="2" x14ac:dyDescent="0.25">
      <c r="A145" s="48"/>
      <c r="B145" s="54" t="s">
        <v>179</v>
      </c>
      <c r="C145" s="48" t="s">
        <v>6</v>
      </c>
      <c r="D145" s="48" t="s">
        <v>3</v>
      </c>
      <c r="E145" s="45" t="s">
        <v>3</v>
      </c>
      <c r="F145" s="45" t="s">
        <v>3</v>
      </c>
      <c r="G145" s="45" t="s">
        <v>3</v>
      </c>
      <c r="H145" s="45" t="s">
        <v>42</v>
      </c>
      <c r="I145" s="45" t="s">
        <v>42</v>
      </c>
      <c r="J145" s="45" t="s">
        <v>42</v>
      </c>
      <c r="K145" s="58">
        <v>0</v>
      </c>
      <c r="L145" s="58">
        <v>0</v>
      </c>
      <c r="M145" s="58">
        <v>0</v>
      </c>
      <c r="N145" s="58">
        <v>0</v>
      </c>
      <c r="O145" s="155">
        <v>0</v>
      </c>
      <c r="P145" s="155">
        <v>0</v>
      </c>
      <c r="Q145" s="155">
        <v>0</v>
      </c>
      <c r="R145" s="155">
        <v>0</v>
      </c>
      <c r="S145" s="58">
        <f>SUM(K145:R145)</f>
        <v>0</v>
      </c>
      <c r="T145" s="85"/>
    </row>
    <row r="146" spans="1:20" s="81" customFormat="1" ht="51" customHeight="1" outlineLevel="2" x14ac:dyDescent="0.25">
      <c r="A146" s="48"/>
      <c r="B146" s="51" t="s">
        <v>50</v>
      </c>
      <c r="C146" s="48" t="s">
        <v>6</v>
      </c>
      <c r="D146" s="48" t="s">
        <v>3</v>
      </c>
      <c r="E146" s="45" t="s">
        <v>3</v>
      </c>
      <c r="F146" s="45" t="s">
        <v>3</v>
      </c>
      <c r="G146" s="45" t="s">
        <v>3</v>
      </c>
      <c r="H146" s="47" t="s">
        <v>109</v>
      </c>
      <c r="I146" s="47" t="s">
        <v>161</v>
      </c>
      <c r="J146" s="45">
        <v>522</v>
      </c>
      <c r="K146" s="58">
        <v>0</v>
      </c>
      <c r="L146" s="58">
        <v>0</v>
      </c>
      <c r="M146" s="58">
        <v>0</v>
      </c>
      <c r="N146" s="58">
        <v>0</v>
      </c>
      <c r="O146" s="155">
        <v>0</v>
      </c>
      <c r="P146" s="155">
        <v>0</v>
      </c>
      <c r="Q146" s="155">
        <v>0</v>
      </c>
      <c r="R146" s="155">
        <v>0</v>
      </c>
      <c r="S146" s="58">
        <f>SUM(K146:R146)</f>
        <v>0</v>
      </c>
      <c r="T146" s="85"/>
    </row>
    <row r="147" spans="1:20" s="81" customFormat="1" ht="93" customHeight="1" outlineLevel="2" x14ac:dyDescent="0.25">
      <c r="A147" s="48" t="s">
        <v>126</v>
      </c>
      <c r="B147" s="54" t="s">
        <v>208</v>
      </c>
      <c r="C147" s="45" t="s">
        <v>3</v>
      </c>
      <c r="D147" s="48" t="s">
        <v>3</v>
      </c>
      <c r="E147" s="45" t="s">
        <v>3</v>
      </c>
      <c r="F147" s="45" t="s">
        <v>249</v>
      </c>
      <c r="G147" s="48" t="s">
        <v>178</v>
      </c>
      <c r="H147" s="45" t="s">
        <v>3</v>
      </c>
      <c r="I147" s="45" t="s">
        <v>3</v>
      </c>
      <c r="J147" s="45" t="s">
        <v>3</v>
      </c>
      <c r="K147" s="56" t="s">
        <v>3</v>
      </c>
      <c r="L147" s="56" t="s">
        <v>3</v>
      </c>
      <c r="M147" s="56" t="s">
        <v>3</v>
      </c>
      <c r="N147" s="56" t="s">
        <v>3</v>
      </c>
      <c r="O147" s="146" t="s">
        <v>3</v>
      </c>
      <c r="P147" s="146" t="s">
        <v>3</v>
      </c>
      <c r="Q147" s="146" t="s">
        <v>3</v>
      </c>
      <c r="R147" s="146" t="s">
        <v>3</v>
      </c>
      <c r="S147" s="45" t="s">
        <v>3</v>
      </c>
      <c r="T147" s="85"/>
    </row>
    <row r="148" spans="1:20" s="81" customFormat="1" ht="48.75" customHeight="1" outlineLevel="2" x14ac:dyDescent="0.25">
      <c r="A148" s="48"/>
      <c r="B148" s="54" t="s">
        <v>179</v>
      </c>
      <c r="C148" s="48" t="s">
        <v>6</v>
      </c>
      <c r="D148" s="48" t="s">
        <v>3</v>
      </c>
      <c r="E148" s="45" t="s">
        <v>3</v>
      </c>
      <c r="F148" s="45" t="s">
        <v>3</v>
      </c>
      <c r="G148" s="45" t="s">
        <v>3</v>
      </c>
      <c r="H148" s="45" t="s">
        <v>42</v>
      </c>
      <c r="I148" s="45" t="s">
        <v>42</v>
      </c>
      <c r="J148" s="45" t="s">
        <v>42</v>
      </c>
      <c r="K148" s="58">
        <v>0</v>
      </c>
      <c r="L148" s="58">
        <v>0</v>
      </c>
      <c r="M148" s="58">
        <v>0</v>
      </c>
      <c r="N148" s="58">
        <v>73141.7</v>
      </c>
      <c r="O148" s="155">
        <v>0</v>
      </c>
      <c r="P148" s="155">
        <v>0</v>
      </c>
      <c r="Q148" s="155">
        <v>0</v>
      </c>
      <c r="R148" s="155">
        <v>0</v>
      </c>
      <c r="S148" s="58">
        <f>SUM(K148:R148)</f>
        <v>73141.7</v>
      </c>
      <c r="T148" s="85"/>
    </row>
    <row r="149" spans="1:20" s="81" customFormat="1" ht="52.5" customHeight="1" outlineLevel="2" x14ac:dyDescent="0.25">
      <c r="A149" s="48"/>
      <c r="B149" s="51" t="s">
        <v>50</v>
      </c>
      <c r="C149" s="48" t="s">
        <v>6</v>
      </c>
      <c r="D149" s="48" t="s">
        <v>3</v>
      </c>
      <c r="E149" s="45" t="s">
        <v>3</v>
      </c>
      <c r="F149" s="45" t="s">
        <v>3</v>
      </c>
      <c r="G149" s="45" t="s">
        <v>3</v>
      </c>
      <c r="H149" s="47" t="s">
        <v>109</v>
      </c>
      <c r="I149" s="47" t="s">
        <v>180</v>
      </c>
      <c r="J149" s="45">
        <v>414</v>
      </c>
      <c r="K149" s="58">
        <v>0</v>
      </c>
      <c r="L149" s="58">
        <v>0</v>
      </c>
      <c r="M149" s="58">
        <v>0</v>
      </c>
      <c r="N149" s="58">
        <v>27029</v>
      </c>
      <c r="O149" s="155">
        <v>0</v>
      </c>
      <c r="P149" s="155">
        <v>0</v>
      </c>
      <c r="Q149" s="155">
        <v>0</v>
      </c>
      <c r="R149" s="155">
        <v>0</v>
      </c>
      <c r="S149" s="58">
        <f>SUM(K149:R149)</f>
        <v>27029</v>
      </c>
      <c r="T149" s="85"/>
    </row>
    <row r="150" spans="1:20" s="81" customFormat="1" ht="93" customHeight="1" outlineLevel="2" x14ac:dyDescent="0.25">
      <c r="A150" s="50" t="s">
        <v>65</v>
      </c>
      <c r="B150" s="55" t="s">
        <v>375</v>
      </c>
      <c r="C150" s="45" t="s">
        <v>3</v>
      </c>
      <c r="D150" s="48" t="s">
        <v>3</v>
      </c>
      <c r="E150" s="45" t="s">
        <v>3</v>
      </c>
      <c r="F150" s="45" t="s">
        <v>248</v>
      </c>
      <c r="G150" s="48" t="s">
        <v>178</v>
      </c>
      <c r="H150" s="45" t="s">
        <v>3</v>
      </c>
      <c r="I150" s="45" t="s">
        <v>3</v>
      </c>
      <c r="J150" s="45" t="s">
        <v>3</v>
      </c>
      <c r="K150" s="45" t="s">
        <v>3</v>
      </c>
      <c r="L150" s="45" t="s">
        <v>3</v>
      </c>
      <c r="M150" s="45" t="s">
        <v>3</v>
      </c>
      <c r="N150" s="45" t="s">
        <v>3</v>
      </c>
      <c r="O150" s="128" t="s">
        <v>3</v>
      </c>
      <c r="P150" s="128" t="s">
        <v>3</v>
      </c>
      <c r="Q150" s="128" t="s">
        <v>3</v>
      </c>
      <c r="R150" s="128" t="s">
        <v>3</v>
      </c>
      <c r="S150" s="45" t="s">
        <v>3</v>
      </c>
    </row>
    <row r="151" spans="1:20" s="81" customFormat="1" ht="83.25" customHeight="1" outlineLevel="2" x14ac:dyDescent="0.25">
      <c r="A151" s="50"/>
      <c r="B151" s="54" t="s">
        <v>140</v>
      </c>
      <c r="C151" s="48" t="s">
        <v>6</v>
      </c>
      <c r="D151" s="48" t="s">
        <v>3</v>
      </c>
      <c r="E151" s="45" t="s">
        <v>3</v>
      </c>
      <c r="F151" s="45" t="s">
        <v>3</v>
      </c>
      <c r="G151" s="48" t="s">
        <v>178</v>
      </c>
      <c r="H151" s="45" t="s">
        <v>42</v>
      </c>
      <c r="I151" s="45" t="s">
        <v>42</v>
      </c>
      <c r="J151" s="45" t="s">
        <v>42</v>
      </c>
      <c r="K151" s="46">
        <f t="shared" ref="K151:R152" si="20">K156+K159+K162+K165+K168</f>
        <v>0</v>
      </c>
      <c r="L151" s="46">
        <f t="shared" si="20"/>
        <v>0</v>
      </c>
      <c r="M151" s="46">
        <f t="shared" si="20"/>
        <v>0</v>
      </c>
      <c r="N151" s="46">
        <f t="shared" si="20"/>
        <v>0</v>
      </c>
      <c r="O151" s="132">
        <f t="shared" si="20"/>
        <v>0</v>
      </c>
      <c r="P151" s="132">
        <f t="shared" si="20"/>
        <v>0</v>
      </c>
      <c r="Q151" s="132">
        <f t="shared" si="20"/>
        <v>0</v>
      </c>
      <c r="R151" s="132">
        <f t="shared" si="20"/>
        <v>58800</v>
      </c>
      <c r="S151" s="46">
        <f>SUM(K151:R151)</f>
        <v>58800</v>
      </c>
    </row>
    <row r="152" spans="1:20" s="81" customFormat="1" ht="92.25" customHeight="1" outlineLevel="2" x14ac:dyDescent="0.25">
      <c r="A152" s="48"/>
      <c r="B152" s="51" t="s">
        <v>50</v>
      </c>
      <c r="C152" s="48" t="s">
        <v>6</v>
      </c>
      <c r="D152" s="48" t="s">
        <v>3</v>
      </c>
      <c r="E152" s="45" t="s">
        <v>3</v>
      </c>
      <c r="F152" s="45" t="s">
        <v>3</v>
      </c>
      <c r="G152" s="48" t="s">
        <v>178</v>
      </c>
      <c r="H152" s="45" t="s">
        <v>42</v>
      </c>
      <c r="I152" s="45" t="s">
        <v>42</v>
      </c>
      <c r="J152" s="45" t="s">
        <v>42</v>
      </c>
      <c r="K152" s="46">
        <f t="shared" si="20"/>
        <v>0</v>
      </c>
      <c r="L152" s="46">
        <f t="shared" si="20"/>
        <v>0</v>
      </c>
      <c r="M152" s="46">
        <f t="shared" si="20"/>
        <v>0</v>
      </c>
      <c r="N152" s="46">
        <f t="shared" si="20"/>
        <v>0</v>
      </c>
      <c r="O152" s="132">
        <f t="shared" si="20"/>
        <v>0</v>
      </c>
      <c r="P152" s="132">
        <f t="shared" si="20"/>
        <v>23000</v>
      </c>
      <c r="Q152" s="132">
        <f t="shared" si="20"/>
        <v>6000</v>
      </c>
      <c r="R152" s="132">
        <f t="shared" si="20"/>
        <v>1200</v>
      </c>
      <c r="S152" s="46">
        <f>SUM(K152:R152)</f>
        <v>30200</v>
      </c>
    </row>
    <row r="153" spans="1:20" s="81" customFormat="1" ht="92.25" customHeight="1" outlineLevel="2" x14ac:dyDescent="0.25">
      <c r="A153" s="48" t="s">
        <v>66</v>
      </c>
      <c r="B153" s="49" t="s">
        <v>380</v>
      </c>
      <c r="C153" s="45" t="s">
        <v>41</v>
      </c>
      <c r="D153" s="48" t="s">
        <v>3</v>
      </c>
      <c r="E153" s="48" t="s">
        <v>143</v>
      </c>
      <c r="F153" s="45" t="s">
        <v>3</v>
      </c>
      <c r="G153" s="45" t="s">
        <v>3</v>
      </c>
      <c r="H153" s="45" t="s">
        <v>3</v>
      </c>
      <c r="I153" s="45" t="s">
        <v>3</v>
      </c>
      <c r="J153" s="45" t="s">
        <v>3</v>
      </c>
      <c r="K153" s="45" t="s">
        <v>42</v>
      </c>
      <c r="L153" s="45" t="s">
        <v>42</v>
      </c>
      <c r="M153" s="45" t="s">
        <v>42</v>
      </c>
      <c r="N153" s="45" t="s">
        <v>42</v>
      </c>
      <c r="O153" s="128" t="s">
        <v>42</v>
      </c>
      <c r="P153" s="133">
        <v>0</v>
      </c>
      <c r="Q153" s="133">
        <v>0</v>
      </c>
      <c r="R153" s="133">
        <v>0</v>
      </c>
      <c r="S153" s="99">
        <v>0</v>
      </c>
    </row>
    <row r="154" spans="1:20" s="81" customFormat="1" ht="71.25" customHeight="1" outlineLevel="2" x14ac:dyDescent="0.25">
      <c r="A154" s="48" t="s">
        <v>379</v>
      </c>
      <c r="B154" s="49" t="s">
        <v>174</v>
      </c>
      <c r="C154" s="48" t="s">
        <v>69</v>
      </c>
      <c r="D154" s="48" t="s">
        <v>3</v>
      </c>
      <c r="E154" s="45" t="s">
        <v>202</v>
      </c>
      <c r="F154" s="45" t="s">
        <v>3</v>
      </c>
      <c r="G154" s="45" t="s">
        <v>3</v>
      </c>
      <c r="H154" s="45" t="s">
        <v>3</v>
      </c>
      <c r="I154" s="45" t="s">
        <v>3</v>
      </c>
      <c r="J154" s="45" t="s">
        <v>3</v>
      </c>
      <c r="K154" s="86" t="s">
        <v>42</v>
      </c>
      <c r="L154" s="86" t="s">
        <v>42</v>
      </c>
      <c r="M154" s="86" t="s">
        <v>42</v>
      </c>
      <c r="N154" s="86" t="s">
        <v>42</v>
      </c>
      <c r="O154" s="153">
        <v>0</v>
      </c>
      <c r="P154" s="153">
        <v>0</v>
      </c>
      <c r="Q154" s="153">
        <v>0</v>
      </c>
      <c r="R154" s="153">
        <v>0</v>
      </c>
      <c r="S154" s="100">
        <v>0</v>
      </c>
    </row>
    <row r="155" spans="1:20" s="81" customFormat="1" ht="73.5" customHeight="1" outlineLevel="2" x14ac:dyDescent="0.25">
      <c r="A155" s="48" t="s">
        <v>67</v>
      </c>
      <c r="B155" s="54" t="s">
        <v>204</v>
      </c>
      <c r="C155" s="45" t="s">
        <v>3</v>
      </c>
      <c r="D155" s="48" t="s">
        <v>3</v>
      </c>
      <c r="E155" s="45" t="s">
        <v>3</v>
      </c>
      <c r="F155" s="45" t="s">
        <v>248</v>
      </c>
      <c r="G155" s="48" t="s">
        <v>178</v>
      </c>
      <c r="H155" s="45" t="s">
        <v>3</v>
      </c>
      <c r="I155" s="45" t="s">
        <v>3</v>
      </c>
      <c r="J155" s="45" t="s">
        <v>3</v>
      </c>
      <c r="K155" s="56" t="s">
        <v>3</v>
      </c>
      <c r="L155" s="56" t="s">
        <v>3</v>
      </c>
      <c r="M155" s="56" t="s">
        <v>3</v>
      </c>
      <c r="N155" s="56" t="s">
        <v>3</v>
      </c>
      <c r="O155" s="146" t="s">
        <v>3</v>
      </c>
      <c r="P155" s="146" t="s">
        <v>3</v>
      </c>
      <c r="Q155" s="146" t="s">
        <v>3</v>
      </c>
      <c r="R155" s="146" t="s">
        <v>3</v>
      </c>
      <c r="S155" s="45" t="s">
        <v>3</v>
      </c>
    </row>
    <row r="156" spans="1:20" s="81" customFormat="1" ht="41.45" customHeight="1" outlineLevel="2" x14ac:dyDescent="0.25">
      <c r="A156" s="48"/>
      <c r="B156" s="54" t="s">
        <v>140</v>
      </c>
      <c r="C156" s="48" t="s">
        <v>6</v>
      </c>
      <c r="D156" s="48" t="s">
        <v>3</v>
      </c>
      <c r="E156" s="45" t="s">
        <v>3</v>
      </c>
      <c r="F156" s="45" t="s">
        <v>3</v>
      </c>
      <c r="G156" s="45" t="s">
        <v>3</v>
      </c>
      <c r="H156" s="45" t="s">
        <v>42</v>
      </c>
      <c r="I156" s="45" t="s">
        <v>42</v>
      </c>
      <c r="J156" s="45" t="s">
        <v>42</v>
      </c>
      <c r="K156" s="58">
        <v>0</v>
      </c>
      <c r="L156" s="58">
        <v>0</v>
      </c>
      <c r="M156" s="58">
        <v>0</v>
      </c>
      <c r="N156" s="58">
        <v>0</v>
      </c>
      <c r="O156" s="155">
        <v>0</v>
      </c>
      <c r="P156" s="155">
        <v>0</v>
      </c>
      <c r="Q156" s="155">
        <v>0</v>
      </c>
      <c r="R156" s="155">
        <v>0</v>
      </c>
      <c r="S156" s="58">
        <f>SUM(K156:R156)</f>
        <v>0</v>
      </c>
    </row>
    <row r="157" spans="1:20" s="81" customFormat="1" ht="42" customHeight="1" outlineLevel="2" x14ac:dyDescent="0.25">
      <c r="A157" s="48"/>
      <c r="B157" s="51" t="s">
        <v>50</v>
      </c>
      <c r="C157" s="48" t="s">
        <v>6</v>
      </c>
      <c r="D157" s="48" t="s">
        <v>3</v>
      </c>
      <c r="E157" s="45" t="s">
        <v>3</v>
      </c>
      <c r="F157" s="45" t="s">
        <v>3</v>
      </c>
      <c r="G157" s="45" t="s">
        <v>3</v>
      </c>
      <c r="H157" s="47" t="s">
        <v>109</v>
      </c>
      <c r="I157" s="47" t="s">
        <v>282</v>
      </c>
      <c r="J157" s="45">
        <v>410</v>
      </c>
      <c r="K157" s="58">
        <v>0</v>
      </c>
      <c r="L157" s="58">
        <v>0</v>
      </c>
      <c r="M157" s="58">
        <v>0</v>
      </c>
      <c r="N157" s="58">
        <v>0</v>
      </c>
      <c r="O157" s="155">
        <v>0</v>
      </c>
      <c r="P157" s="155">
        <v>8000</v>
      </c>
      <c r="Q157" s="155">
        <v>0</v>
      </c>
      <c r="R157" s="155">
        <v>0</v>
      </c>
      <c r="S157" s="58">
        <f>SUM(K157:R157)</f>
        <v>8000</v>
      </c>
    </row>
    <row r="158" spans="1:20" s="81" customFormat="1" ht="80.25" customHeight="1" outlineLevel="2" x14ac:dyDescent="0.25">
      <c r="A158" s="48" t="s">
        <v>283</v>
      </c>
      <c r="B158" s="54" t="s">
        <v>207</v>
      </c>
      <c r="C158" s="45" t="s">
        <v>3</v>
      </c>
      <c r="D158" s="48" t="s">
        <v>3</v>
      </c>
      <c r="E158" s="45" t="s">
        <v>3</v>
      </c>
      <c r="F158" s="45" t="s">
        <v>248</v>
      </c>
      <c r="G158" s="48" t="s">
        <v>178</v>
      </c>
      <c r="H158" s="45" t="s">
        <v>3</v>
      </c>
      <c r="I158" s="45" t="s">
        <v>3</v>
      </c>
      <c r="J158" s="45" t="s">
        <v>3</v>
      </c>
      <c r="K158" s="56" t="s">
        <v>3</v>
      </c>
      <c r="L158" s="56" t="s">
        <v>3</v>
      </c>
      <c r="M158" s="56" t="s">
        <v>3</v>
      </c>
      <c r="N158" s="56" t="s">
        <v>3</v>
      </c>
      <c r="O158" s="146" t="s">
        <v>3</v>
      </c>
      <c r="P158" s="146" t="s">
        <v>3</v>
      </c>
      <c r="Q158" s="146" t="s">
        <v>3</v>
      </c>
      <c r="R158" s="146" t="s">
        <v>3</v>
      </c>
      <c r="S158" s="45" t="s">
        <v>3</v>
      </c>
    </row>
    <row r="159" spans="1:20" s="12" customFormat="1" ht="50.25" customHeight="1" outlineLevel="1" x14ac:dyDescent="0.25">
      <c r="A159" s="48"/>
      <c r="B159" s="54" t="s">
        <v>140</v>
      </c>
      <c r="C159" s="48" t="s">
        <v>6</v>
      </c>
      <c r="D159" s="48" t="s">
        <v>3</v>
      </c>
      <c r="E159" s="45" t="s">
        <v>3</v>
      </c>
      <c r="F159" s="45" t="s">
        <v>3</v>
      </c>
      <c r="G159" s="45" t="s">
        <v>3</v>
      </c>
      <c r="H159" s="45" t="s">
        <v>42</v>
      </c>
      <c r="I159" s="45" t="s">
        <v>42</v>
      </c>
      <c r="J159" s="45" t="s">
        <v>42</v>
      </c>
      <c r="K159" s="58">
        <v>0</v>
      </c>
      <c r="L159" s="58">
        <v>0</v>
      </c>
      <c r="M159" s="58">
        <v>0</v>
      </c>
      <c r="N159" s="58">
        <v>0</v>
      </c>
      <c r="O159" s="155">
        <v>0</v>
      </c>
      <c r="P159" s="155">
        <v>0</v>
      </c>
      <c r="Q159" s="155">
        <v>0</v>
      </c>
      <c r="R159" s="155">
        <v>0</v>
      </c>
      <c r="S159" s="58">
        <f>SUM(K159:R159)</f>
        <v>0</v>
      </c>
    </row>
    <row r="160" spans="1:20" s="12" customFormat="1" ht="28.5" outlineLevel="1" x14ac:dyDescent="0.25">
      <c r="A160" s="48"/>
      <c r="B160" s="51" t="s">
        <v>50</v>
      </c>
      <c r="C160" s="48" t="s">
        <v>6</v>
      </c>
      <c r="D160" s="48" t="s">
        <v>3</v>
      </c>
      <c r="E160" s="45" t="s">
        <v>3</v>
      </c>
      <c r="F160" s="45" t="s">
        <v>3</v>
      </c>
      <c r="G160" s="45" t="s">
        <v>3</v>
      </c>
      <c r="H160" s="47" t="s">
        <v>109</v>
      </c>
      <c r="I160" s="47" t="s">
        <v>282</v>
      </c>
      <c r="J160" s="45">
        <v>410</v>
      </c>
      <c r="K160" s="58">
        <v>0</v>
      </c>
      <c r="L160" s="58">
        <v>0</v>
      </c>
      <c r="M160" s="58">
        <v>0</v>
      </c>
      <c r="N160" s="58">
        <v>0</v>
      </c>
      <c r="O160" s="155">
        <v>0</v>
      </c>
      <c r="P160" s="155">
        <v>5000</v>
      </c>
      <c r="Q160" s="155">
        <v>0</v>
      </c>
      <c r="R160" s="155">
        <v>0</v>
      </c>
      <c r="S160" s="58">
        <f>SUM(K160:R160)</f>
        <v>5000</v>
      </c>
    </row>
    <row r="161" spans="1:19" s="12" customFormat="1" ht="83.25" customHeight="1" outlineLevel="1" x14ac:dyDescent="0.25">
      <c r="A161" s="48" t="s">
        <v>284</v>
      </c>
      <c r="B161" s="54" t="s">
        <v>285</v>
      </c>
      <c r="C161" s="45" t="s">
        <v>3</v>
      </c>
      <c r="D161" s="48" t="s">
        <v>3</v>
      </c>
      <c r="E161" s="45" t="s">
        <v>3</v>
      </c>
      <c r="F161" s="45" t="s">
        <v>248</v>
      </c>
      <c r="G161" s="48" t="s">
        <v>178</v>
      </c>
      <c r="H161" s="45" t="s">
        <v>3</v>
      </c>
      <c r="I161" s="45" t="s">
        <v>3</v>
      </c>
      <c r="J161" s="45" t="s">
        <v>3</v>
      </c>
      <c r="K161" s="56" t="s">
        <v>3</v>
      </c>
      <c r="L161" s="56" t="s">
        <v>3</v>
      </c>
      <c r="M161" s="56" t="s">
        <v>3</v>
      </c>
      <c r="N161" s="56" t="s">
        <v>3</v>
      </c>
      <c r="O161" s="146" t="s">
        <v>3</v>
      </c>
      <c r="P161" s="146" t="s">
        <v>3</v>
      </c>
      <c r="Q161" s="146" t="s">
        <v>3</v>
      </c>
      <c r="R161" s="146" t="s">
        <v>3</v>
      </c>
      <c r="S161" s="45" t="s">
        <v>3</v>
      </c>
    </row>
    <row r="162" spans="1:19" s="12" customFormat="1" ht="84" customHeight="1" outlineLevel="1" x14ac:dyDescent="0.25">
      <c r="A162" s="48"/>
      <c r="B162" s="54" t="s">
        <v>140</v>
      </c>
      <c r="C162" s="48" t="s">
        <v>6</v>
      </c>
      <c r="D162" s="48" t="s">
        <v>3</v>
      </c>
      <c r="E162" s="45" t="s">
        <v>3</v>
      </c>
      <c r="F162" s="45" t="s">
        <v>3</v>
      </c>
      <c r="G162" s="45" t="s">
        <v>3</v>
      </c>
      <c r="H162" s="45" t="s">
        <v>42</v>
      </c>
      <c r="I162" s="45" t="s">
        <v>42</v>
      </c>
      <c r="J162" s="45" t="s">
        <v>42</v>
      </c>
      <c r="K162" s="58">
        <v>0</v>
      </c>
      <c r="L162" s="58">
        <v>0</v>
      </c>
      <c r="M162" s="58">
        <v>0</v>
      </c>
      <c r="N162" s="58">
        <v>0</v>
      </c>
      <c r="O162" s="155">
        <v>0</v>
      </c>
      <c r="P162" s="155">
        <v>0</v>
      </c>
      <c r="Q162" s="155">
        <v>0</v>
      </c>
      <c r="R162" s="155">
        <v>58800</v>
      </c>
      <c r="S162" s="58">
        <f>SUM(K162:R162)</f>
        <v>58800</v>
      </c>
    </row>
    <row r="163" spans="1:19" s="12" customFormat="1" ht="43.5" customHeight="1" outlineLevel="1" x14ac:dyDescent="0.25">
      <c r="A163" s="48"/>
      <c r="B163" s="51" t="s">
        <v>50</v>
      </c>
      <c r="C163" s="48" t="s">
        <v>6</v>
      </c>
      <c r="D163" s="48" t="s">
        <v>3</v>
      </c>
      <c r="E163" s="45" t="s">
        <v>3</v>
      </c>
      <c r="F163" s="45" t="s">
        <v>3</v>
      </c>
      <c r="G163" s="45" t="s">
        <v>3</v>
      </c>
      <c r="H163" s="47" t="s">
        <v>109</v>
      </c>
      <c r="I163" s="47" t="s">
        <v>282</v>
      </c>
      <c r="J163" s="45">
        <v>410</v>
      </c>
      <c r="K163" s="58">
        <v>0</v>
      </c>
      <c r="L163" s="58">
        <v>0</v>
      </c>
      <c r="M163" s="58">
        <v>0</v>
      </c>
      <c r="N163" s="58">
        <v>0</v>
      </c>
      <c r="O163" s="155">
        <v>0</v>
      </c>
      <c r="P163" s="155">
        <v>5000</v>
      </c>
      <c r="Q163" s="155">
        <v>0</v>
      </c>
      <c r="R163" s="155">
        <v>1200</v>
      </c>
      <c r="S163" s="58">
        <f>SUM(K163:R163)</f>
        <v>6200</v>
      </c>
    </row>
    <row r="164" spans="1:19" s="12" customFormat="1" ht="86.25" customHeight="1" outlineLevel="1" x14ac:dyDescent="0.25">
      <c r="A164" s="48" t="s">
        <v>286</v>
      </c>
      <c r="B164" s="54" t="s">
        <v>412</v>
      </c>
      <c r="C164" s="45" t="s">
        <v>3</v>
      </c>
      <c r="D164" s="48" t="s">
        <v>3</v>
      </c>
      <c r="E164" s="45" t="s">
        <v>3</v>
      </c>
      <c r="F164" s="45" t="s">
        <v>248</v>
      </c>
      <c r="G164" s="48" t="s">
        <v>178</v>
      </c>
      <c r="H164" s="45" t="s">
        <v>3</v>
      </c>
      <c r="I164" s="45" t="s">
        <v>3</v>
      </c>
      <c r="J164" s="45" t="s">
        <v>3</v>
      </c>
      <c r="K164" s="56" t="s">
        <v>3</v>
      </c>
      <c r="L164" s="56" t="s">
        <v>3</v>
      </c>
      <c r="M164" s="56" t="s">
        <v>3</v>
      </c>
      <c r="N164" s="56" t="s">
        <v>3</v>
      </c>
      <c r="O164" s="146" t="s">
        <v>3</v>
      </c>
      <c r="P164" s="146" t="s">
        <v>3</v>
      </c>
      <c r="Q164" s="146" t="s">
        <v>3</v>
      </c>
      <c r="R164" s="146" t="s">
        <v>3</v>
      </c>
      <c r="S164" s="45" t="s">
        <v>3</v>
      </c>
    </row>
    <row r="165" spans="1:19" s="12" customFormat="1" ht="58.15" customHeight="1" outlineLevel="1" x14ac:dyDescent="0.25">
      <c r="A165" s="48"/>
      <c r="B165" s="54" t="s">
        <v>140</v>
      </c>
      <c r="C165" s="48" t="s">
        <v>6</v>
      </c>
      <c r="D165" s="48" t="s">
        <v>3</v>
      </c>
      <c r="E165" s="45" t="s">
        <v>3</v>
      </c>
      <c r="F165" s="45" t="s">
        <v>3</v>
      </c>
      <c r="G165" s="45" t="s">
        <v>3</v>
      </c>
      <c r="H165" s="45" t="s">
        <v>42</v>
      </c>
      <c r="I165" s="45" t="s">
        <v>42</v>
      </c>
      <c r="J165" s="45" t="s">
        <v>42</v>
      </c>
      <c r="K165" s="58">
        <v>0</v>
      </c>
      <c r="L165" s="58">
        <v>0</v>
      </c>
      <c r="M165" s="58">
        <v>0</v>
      </c>
      <c r="N165" s="58">
        <v>0</v>
      </c>
      <c r="O165" s="155">
        <v>0</v>
      </c>
      <c r="P165" s="155">
        <v>0</v>
      </c>
      <c r="Q165" s="155">
        <v>0</v>
      </c>
      <c r="R165" s="155">
        <v>0</v>
      </c>
      <c r="S165" s="58">
        <f>SUM(K165:R165)</f>
        <v>0</v>
      </c>
    </row>
    <row r="166" spans="1:19" s="12" customFormat="1" ht="28.5" outlineLevel="1" x14ac:dyDescent="0.25">
      <c r="A166" s="48"/>
      <c r="B166" s="51" t="s">
        <v>50</v>
      </c>
      <c r="C166" s="48" t="s">
        <v>6</v>
      </c>
      <c r="D166" s="48" t="s">
        <v>3</v>
      </c>
      <c r="E166" s="45" t="s">
        <v>3</v>
      </c>
      <c r="F166" s="45" t="s">
        <v>3</v>
      </c>
      <c r="G166" s="45" t="s">
        <v>3</v>
      </c>
      <c r="H166" s="47" t="s">
        <v>109</v>
      </c>
      <c r="I166" s="47" t="s">
        <v>282</v>
      </c>
      <c r="J166" s="45">
        <v>414</v>
      </c>
      <c r="K166" s="58">
        <v>0</v>
      </c>
      <c r="L166" s="58">
        <v>0</v>
      </c>
      <c r="M166" s="58">
        <v>0</v>
      </c>
      <c r="N166" s="58">
        <v>0</v>
      </c>
      <c r="O166" s="155">
        <v>0</v>
      </c>
      <c r="P166" s="155">
        <v>5000</v>
      </c>
      <c r="Q166" s="155">
        <v>0</v>
      </c>
      <c r="R166" s="155">
        <v>0</v>
      </c>
      <c r="S166" s="58">
        <f>SUM(K166:R166)</f>
        <v>5000</v>
      </c>
    </row>
    <row r="167" spans="1:19" s="12" customFormat="1" ht="90.75" customHeight="1" outlineLevel="1" x14ac:dyDescent="0.25">
      <c r="A167" s="48" t="s">
        <v>289</v>
      </c>
      <c r="B167" s="54" t="s">
        <v>287</v>
      </c>
      <c r="C167" s="45" t="s">
        <v>3</v>
      </c>
      <c r="D167" s="48" t="s">
        <v>3</v>
      </c>
      <c r="E167" s="45" t="s">
        <v>3</v>
      </c>
      <c r="F167" s="45" t="s">
        <v>288</v>
      </c>
      <c r="G167" s="48" t="s">
        <v>178</v>
      </c>
      <c r="H167" s="45" t="s">
        <v>3</v>
      </c>
      <c r="I167" s="45" t="s">
        <v>3</v>
      </c>
      <c r="J167" s="45" t="s">
        <v>3</v>
      </c>
      <c r="K167" s="56" t="s">
        <v>3</v>
      </c>
      <c r="L167" s="56" t="s">
        <v>3</v>
      </c>
      <c r="M167" s="56" t="s">
        <v>3</v>
      </c>
      <c r="N167" s="56" t="s">
        <v>3</v>
      </c>
      <c r="O167" s="146" t="s">
        <v>3</v>
      </c>
      <c r="P167" s="146" t="s">
        <v>3</v>
      </c>
      <c r="Q167" s="146" t="s">
        <v>3</v>
      </c>
      <c r="R167" s="146" t="s">
        <v>3</v>
      </c>
      <c r="S167" s="45" t="s">
        <v>3</v>
      </c>
    </row>
    <row r="168" spans="1:19" s="12" customFormat="1" ht="54" customHeight="1" outlineLevel="1" x14ac:dyDescent="0.25">
      <c r="A168" s="48"/>
      <c r="B168" s="54" t="s">
        <v>179</v>
      </c>
      <c r="C168" s="48" t="s">
        <v>6</v>
      </c>
      <c r="D168" s="48" t="s">
        <v>3</v>
      </c>
      <c r="E168" s="45" t="s">
        <v>3</v>
      </c>
      <c r="F168" s="45" t="s">
        <v>3</v>
      </c>
      <c r="G168" s="45" t="s">
        <v>3</v>
      </c>
      <c r="H168" s="45" t="s">
        <v>42</v>
      </c>
      <c r="I168" s="45" t="s">
        <v>42</v>
      </c>
      <c r="J168" s="45" t="s">
        <v>42</v>
      </c>
      <c r="K168" s="58">
        <v>0</v>
      </c>
      <c r="L168" s="58">
        <v>0</v>
      </c>
      <c r="M168" s="58">
        <v>0</v>
      </c>
      <c r="N168" s="58">
        <v>0</v>
      </c>
      <c r="O168" s="155">
        <v>0</v>
      </c>
      <c r="P168" s="155">
        <v>0</v>
      </c>
      <c r="Q168" s="155">
        <v>0</v>
      </c>
      <c r="R168" s="155">
        <v>0</v>
      </c>
      <c r="S168" s="58">
        <f>SUM(K168:R168)</f>
        <v>0</v>
      </c>
    </row>
    <row r="169" spans="1:19" s="12" customFormat="1" ht="40.5" customHeight="1" outlineLevel="1" x14ac:dyDescent="0.25">
      <c r="A169" s="48"/>
      <c r="B169" s="51" t="s">
        <v>50</v>
      </c>
      <c r="C169" s="48" t="s">
        <v>6</v>
      </c>
      <c r="D169" s="48" t="s">
        <v>3</v>
      </c>
      <c r="E169" s="45" t="s">
        <v>3</v>
      </c>
      <c r="F169" s="45" t="s">
        <v>3</v>
      </c>
      <c r="G169" s="45" t="s">
        <v>3</v>
      </c>
      <c r="H169" s="47" t="s">
        <v>109</v>
      </c>
      <c r="I169" s="47" t="s">
        <v>282</v>
      </c>
      <c r="J169" s="45">
        <v>414</v>
      </c>
      <c r="K169" s="58">
        <v>0</v>
      </c>
      <c r="L169" s="58">
        <v>0</v>
      </c>
      <c r="M169" s="58">
        <v>0</v>
      </c>
      <c r="N169" s="58">
        <v>0</v>
      </c>
      <c r="O169" s="155">
        <v>0</v>
      </c>
      <c r="P169" s="155">
        <v>0</v>
      </c>
      <c r="Q169" s="155">
        <v>6000</v>
      </c>
      <c r="R169" s="155">
        <v>0</v>
      </c>
      <c r="S169" s="58">
        <f>SUM(K169:R169)</f>
        <v>6000</v>
      </c>
    </row>
    <row r="170" spans="1:19" s="12" customFormat="1" ht="78.75" customHeight="1" outlineLevel="1" x14ac:dyDescent="0.25">
      <c r="A170" s="50" t="s">
        <v>298</v>
      </c>
      <c r="B170" s="55" t="s">
        <v>376</v>
      </c>
      <c r="C170" s="45" t="s">
        <v>3</v>
      </c>
      <c r="D170" s="48" t="s">
        <v>3</v>
      </c>
      <c r="E170" s="45" t="s">
        <v>3</v>
      </c>
      <c r="F170" s="45" t="s">
        <v>248</v>
      </c>
      <c r="G170" s="48" t="s">
        <v>181</v>
      </c>
      <c r="H170" s="45" t="s">
        <v>3</v>
      </c>
      <c r="I170" s="45" t="s">
        <v>3</v>
      </c>
      <c r="J170" s="45" t="s">
        <v>3</v>
      </c>
      <c r="K170" s="45" t="s">
        <v>3</v>
      </c>
      <c r="L170" s="45" t="s">
        <v>3</v>
      </c>
      <c r="M170" s="45" t="s">
        <v>3</v>
      </c>
      <c r="N170" s="45" t="s">
        <v>3</v>
      </c>
      <c r="O170" s="128" t="s">
        <v>3</v>
      </c>
      <c r="P170" s="128" t="s">
        <v>3</v>
      </c>
      <c r="Q170" s="128" t="s">
        <v>3</v>
      </c>
      <c r="R170" s="128" t="s">
        <v>3</v>
      </c>
      <c r="S170" s="45" t="s">
        <v>3</v>
      </c>
    </row>
    <row r="171" spans="1:19" s="12" customFormat="1" ht="57.75" customHeight="1" outlineLevel="1" x14ac:dyDescent="0.25">
      <c r="A171" s="50"/>
      <c r="B171" s="54" t="s">
        <v>140</v>
      </c>
      <c r="C171" s="48" t="s">
        <v>6</v>
      </c>
      <c r="D171" s="48" t="s">
        <v>3</v>
      </c>
      <c r="E171" s="45" t="s">
        <v>3</v>
      </c>
      <c r="F171" s="45" t="s">
        <v>3</v>
      </c>
      <c r="G171" s="48" t="s">
        <v>181</v>
      </c>
      <c r="H171" s="45" t="s">
        <v>42</v>
      </c>
      <c r="I171" s="45" t="s">
        <v>42</v>
      </c>
      <c r="J171" s="45" t="s">
        <v>42</v>
      </c>
      <c r="K171" s="46">
        <f t="shared" ref="K171:R172" si="21">K177+K180+K183+K186+K189+K192+K195+K198</f>
        <v>0</v>
      </c>
      <c r="L171" s="46">
        <f t="shared" si="21"/>
        <v>0</v>
      </c>
      <c r="M171" s="46">
        <f t="shared" si="21"/>
        <v>0</v>
      </c>
      <c r="N171" s="46">
        <f t="shared" si="21"/>
        <v>0</v>
      </c>
      <c r="O171" s="132">
        <f t="shared" si="21"/>
        <v>0</v>
      </c>
      <c r="P171" s="132">
        <f t="shared" si="21"/>
        <v>0</v>
      </c>
      <c r="Q171" s="132">
        <f t="shared" si="21"/>
        <v>0</v>
      </c>
      <c r="R171" s="132">
        <f t="shared" si="21"/>
        <v>0</v>
      </c>
      <c r="S171" s="46">
        <f>SUM(K171:R171)</f>
        <v>0</v>
      </c>
    </row>
    <row r="172" spans="1:19" s="12" customFormat="1" ht="58.5" customHeight="1" outlineLevel="1" x14ac:dyDescent="0.25">
      <c r="A172" s="48"/>
      <c r="B172" s="51" t="s">
        <v>50</v>
      </c>
      <c r="C172" s="48" t="s">
        <v>6</v>
      </c>
      <c r="D172" s="48" t="s">
        <v>3</v>
      </c>
      <c r="E172" s="45" t="s">
        <v>3</v>
      </c>
      <c r="F172" s="45" t="s">
        <v>3</v>
      </c>
      <c r="G172" s="48" t="s">
        <v>181</v>
      </c>
      <c r="H172" s="45" t="s">
        <v>42</v>
      </c>
      <c r="I172" s="45" t="s">
        <v>42</v>
      </c>
      <c r="J172" s="45" t="s">
        <v>42</v>
      </c>
      <c r="K172" s="46">
        <f t="shared" si="21"/>
        <v>0</v>
      </c>
      <c r="L172" s="46">
        <f t="shared" si="21"/>
        <v>0</v>
      </c>
      <c r="M172" s="46">
        <f t="shared" si="21"/>
        <v>0</v>
      </c>
      <c r="N172" s="46">
        <f t="shared" si="21"/>
        <v>0</v>
      </c>
      <c r="O172" s="132">
        <f t="shared" si="21"/>
        <v>0</v>
      </c>
      <c r="P172" s="132">
        <f t="shared" si="21"/>
        <v>28605</v>
      </c>
      <c r="Q172" s="132">
        <f t="shared" si="21"/>
        <v>13800</v>
      </c>
      <c r="R172" s="132">
        <f t="shared" si="21"/>
        <v>11382</v>
      </c>
      <c r="S172" s="46">
        <f>SUM(K172:R172)</f>
        <v>53787</v>
      </c>
    </row>
    <row r="173" spans="1:19" s="12" customFormat="1" ht="69" customHeight="1" outlineLevel="1" x14ac:dyDescent="0.25">
      <c r="A173" s="48" t="s">
        <v>300</v>
      </c>
      <c r="B173" s="49" t="s">
        <v>299</v>
      </c>
      <c r="C173" s="48" t="s">
        <v>69</v>
      </c>
      <c r="D173" s="48" t="s">
        <v>3</v>
      </c>
      <c r="E173" s="45" t="s">
        <v>202</v>
      </c>
      <c r="F173" s="45" t="s">
        <v>3</v>
      </c>
      <c r="G173" s="45" t="s">
        <v>3</v>
      </c>
      <c r="H173" s="45" t="s">
        <v>3</v>
      </c>
      <c r="I173" s="45" t="s">
        <v>3</v>
      </c>
      <c r="J173" s="45" t="s">
        <v>3</v>
      </c>
      <c r="K173" s="100">
        <v>0</v>
      </c>
      <c r="L173" s="100">
        <v>0</v>
      </c>
      <c r="M173" s="100">
        <v>0</v>
      </c>
      <c r="N173" s="100">
        <v>0</v>
      </c>
      <c r="O173" s="153">
        <v>0</v>
      </c>
      <c r="P173" s="153">
        <v>0</v>
      </c>
      <c r="Q173" s="153">
        <v>0</v>
      </c>
      <c r="R173" s="153">
        <v>0</v>
      </c>
      <c r="S173" s="100">
        <v>0</v>
      </c>
    </row>
    <row r="174" spans="1:19" s="12" customFormat="1" ht="104.25" customHeight="1" outlineLevel="1" x14ac:dyDescent="0.25">
      <c r="A174" s="48" t="s">
        <v>301</v>
      </c>
      <c r="B174" s="49" t="s">
        <v>302</v>
      </c>
      <c r="C174" s="48" t="s">
        <v>106</v>
      </c>
      <c r="D174" s="48" t="s">
        <v>3</v>
      </c>
      <c r="E174" s="45" t="s">
        <v>202</v>
      </c>
      <c r="F174" s="45" t="s">
        <v>3</v>
      </c>
      <c r="G174" s="45" t="s">
        <v>3</v>
      </c>
      <c r="H174" s="45" t="s">
        <v>3</v>
      </c>
      <c r="I174" s="45" t="s">
        <v>3</v>
      </c>
      <c r="J174" s="45" t="s">
        <v>3</v>
      </c>
      <c r="K174" s="100">
        <v>0</v>
      </c>
      <c r="L174" s="100">
        <v>0</v>
      </c>
      <c r="M174" s="100">
        <v>0</v>
      </c>
      <c r="N174" s="100">
        <v>0</v>
      </c>
      <c r="O174" s="153">
        <v>0</v>
      </c>
      <c r="P174" s="153">
        <v>0</v>
      </c>
      <c r="Q174" s="153">
        <v>0</v>
      </c>
      <c r="R174" s="153">
        <v>0</v>
      </c>
      <c r="S174" s="100">
        <v>0</v>
      </c>
    </row>
    <row r="175" spans="1:19" s="12" customFormat="1" ht="81.75" customHeight="1" outlineLevel="1" x14ac:dyDescent="0.25">
      <c r="A175" s="48" t="s">
        <v>303</v>
      </c>
      <c r="B175" s="49" t="s">
        <v>304</v>
      </c>
      <c r="C175" s="48" t="s">
        <v>184</v>
      </c>
      <c r="D175" s="48" t="s">
        <v>3</v>
      </c>
      <c r="E175" s="45" t="s">
        <v>202</v>
      </c>
      <c r="F175" s="45" t="s">
        <v>3</v>
      </c>
      <c r="G175" s="45" t="s">
        <v>3</v>
      </c>
      <c r="H175" s="45" t="s">
        <v>3</v>
      </c>
      <c r="I175" s="45" t="s">
        <v>3</v>
      </c>
      <c r="J175" s="45" t="s">
        <v>3</v>
      </c>
      <c r="K175" s="100">
        <v>0</v>
      </c>
      <c r="L175" s="100">
        <v>0</v>
      </c>
      <c r="M175" s="100">
        <v>0</v>
      </c>
      <c r="N175" s="100">
        <v>0</v>
      </c>
      <c r="O175" s="153">
        <v>0</v>
      </c>
      <c r="P175" s="153">
        <v>0</v>
      </c>
      <c r="Q175" s="153">
        <v>0</v>
      </c>
      <c r="R175" s="153">
        <v>0</v>
      </c>
      <c r="S175" s="100">
        <v>0</v>
      </c>
    </row>
    <row r="176" spans="1:19" s="12" customFormat="1" ht="81.75" customHeight="1" outlineLevel="1" x14ac:dyDescent="0.25">
      <c r="A176" s="48" t="s">
        <v>305</v>
      </c>
      <c r="B176" s="54" t="s">
        <v>306</v>
      </c>
      <c r="C176" s="45" t="s">
        <v>3</v>
      </c>
      <c r="D176" s="48" t="s">
        <v>3</v>
      </c>
      <c r="E176" s="45" t="s">
        <v>3</v>
      </c>
      <c r="F176" s="45" t="s">
        <v>248</v>
      </c>
      <c r="G176" s="48" t="s">
        <v>181</v>
      </c>
      <c r="H176" s="45" t="s">
        <v>3</v>
      </c>
      <c r="I176" s="45" t="s">
        <v>3</v>
      </c>
      <c r="J176" s="45" t="s">
        <v>3</v>
      </c>
      <c r="K176" s="56" t="s">
        <v>3</v>
      </c>
      <c r="L176" s="56" t="s">
        <v>3</v>
      </c>
      <c r="M176" s="56" t="s">
        <v>3</v>
      </c>
      <c r="N176" s="56" t="s">
        <v>3</v>
      </c>
      <c r="O176" s="146" t="s">
        <v>3</v>
      </c>
      <c r="P176" s="146" t="s">
        <v>3</v>
      </c>
      <c r="Q176" s="146" t="s">
        <v>3</v>
      </c>
      <c r="R176" s="146" t="s">
        <v>3</v>
      </c>
      <c r="S176" s="45" t="s">
        <v>3</v>
      </c>
    </row>
    <row r="177" spans="1:19" s="12" customFormat="1" ht="62.25" customHeight="1" outlineLevel="1" x14ac:dyDescent="0.25">
      <c r="A177" s="48"/>
      <c r="B177" s="54" t="s">
        <v>140</v>
      </c>
      <c r="C177" s="48" t="s">
        <v>6</v>
      </c>
      <c r="D177" s="48" t="s">
        <v>3</v>
      </c>
      <c r="E177" s="45" t="s">
        <v>3</v>
      </c>
      <c r="F177" s="45" t="s">
        <v>3</v>
      </c>
      <c r="G177" s="45" t="s">
        <v>3</v>
      </c>
      <c r="H177" s="45" t="s">
        <v>42</v>
      </c>
      <c r="I177" s="45" t="s">
        <v>42</v>
      </c>
      <c r="J177" s="45" t="s">
        <v>42</v>
      </c>
      <c r="K177" s="58">
        <v>0</v>
      </c>
      <c r="L177" s="58">
        <v>0</v>
      </c>
      <c r="M177" s="58">
        <v>0</v>
      </c>
      <c r="N177" s="58">
        <v>0</v>
      </c>
      <c r="O177" s="155">
        <v>0</v>
      </c>
      <c r="P177" s="155">
        <v>0</v>
      </c>
      <c r="Q177" s="155">
        <v>0</v>
      </c>
      <c r="R177" s="155">
        <v>0</v>
      </c>
      <c r="S177" s="58">
        <f>SUM(K177:R177)</f>
        <v>0</v>
      </c>
    </row>
    <row r="178" spans="1:19" s="12" customFormat="1" ht="52.5" customHeight="1" outlineLevel="1" x14ac:dyDescent="0.25">
      <c r="A178" s="48"/>
      <c r="B178" s="51" t="s">
        <v>50</v>
      </c>
      <c r="C178" s="48" t="s">
        <v>6</v>
      </c>
      <c r="D178" s="48" t="s">
        <v>3</v>
      </c>
      <c r="E178" s="45" t="s">
        <v>3</v>
      </c>
      <c r="F178" s="45" t="s">
        <v>3</v>
      </c>
      <c r="G178" s="45" t="s">
        <v>3</v>
      </c>
      <c r="H178" s="47" t="s">
        <v>109</v>
      </c>
      <c r="I178" s="47" t="s">
        <v>307</v>
      </c>
      <c r="J178" s="45">
        <v>414</v>
      </c>
      <c r="K178" s="58">
        <v>0</v>
      </c>
      <c r="L178" s="58">
        <v>0</v>
      </c>
      <c r="M178" s="58">
        <v>0</v>
      </c>
      <c r="N178" s="58">
        <v>0</v>
      </c>
      <c r="O178" s="155">
        <v>0</v>
      </c>
      <c r="P178" s="155">
        <v>2800</v>
      </c>
      <c r="Q178" s="155">
        <v>500</v>
      </c>
      <c r="R178" s="155">
        <v>1240</v>
      </c>
      <c r="S178" s="58">
        <f>SUM(K178:R178)</f>
        <v>4540</v>
      </c>
    </row>
    <row r="179" spans="1:19" s="12" customFormat="1" ht="52.5" customHeight="1" outlineLevel="1" x14ac:dyDescent="0.25">
      <c r="A179" s="48" t="s">
        <v>308</v>
      </c>
      <c r="B179" s="54" t="s">
        <v>306</v>
      </c>
      <c r="C179" s="45" t="s">
        <v>3</v>
      </c>
      <c r="D179" s="48" t="s">
        <v>3</v>
      </c>
      <c r="E179" s="45" t="s">
        <v>3</v>
      </c>
      <c r="F179" s="45" t="s">
        <v>312</v>
      </c>
      <c r="G179" s="48" t="s">
        <v>181</v>
      </c>
      <c r="H179" s="45" t="s">
        <v>3</v>
      </c>
      <c r="I179" s="45" t="s">
        <v>3</v>
      </c>
      <c r="J179" s="45" t="s">
        <v>3</v>
      </c>
      <c r="K179" s="56" t="s">
        <v>3</v>
      </c>
      <c r="L179" s="56" t="s">
        <v>3</v>
      </c>
      <c r="M179" s="56" t="s">
        <v>3</v>
      </c>
      <c r="N179" s="56" t="s">
        <v>3</v>
      </c>
      <c r="O179" s="146" t="s">
        <v>3</v>
      </c>
      <c r="P179" s="146" t="s">
        <v>3</v>
      </c>
      <c r="Q179" s="146" t="s">
        <v>3</v>
      </c>
      <c r="R179" s="146" t="s">
        <v>3</v>
      </c>
      <c r="S179" s="45" t="s">
        <v>3</v>
      </c>
    </row>
    <row r="180" spans="1:19" s="12" customFormat="1" ht="52.5" customHeight="1" outlineLevel="1" x14ac:dyDescent="0.25">
      <c r="A180" s="48"/>
      <c r="B180" s="54" t="s">
        <v>140</v>
      </c>
      <c r="C180" s="48" t="s">
        <v>6</v>
      </c>
      <c r="D180" s="48" t="s">
        <v>3</v>
      </c>
      <c r="E180" s="45" t="s">
        <v>3</v>
      </c>
      <c r="F180" s="45" t="s">
        <v>3</v>
      </c>
      <c r="G180" s="45" t="s">
        <v>3</v>
      </c>
      <c r="H180" s="45" t="s">
        <v>42</v>
      </c>
      <c r="I180" s="45" t="s">
        <v>42</v>
      </c>
      <c r="J180" s="45" t="s">
        <v>42</v>
      </c>
      <c r="K180" s="58">
        <v>0</v>
      </c>
      <c r="L180" s="58">
        <v>0</v>
      </c>
      <c r="M180" s="58">
        <v>0</v>
      </c>
      <c r="N180" s="58">
        <v>0</v>
      </c>
      <c r="O180" s="155">
        <v>0</v>
      </c>
      <c r="P180" s="155">
        <v>0</v>
      </c>
      <c r="Q180" s="155">
        <v>0</v>
      </c>
      <c r="R180" s="155">
        <v>0</v>
      </c>
      <c r="S180" s="58">
        <f>SUM(K180:R180)</f>
        <v>0</v>
      </c>
    </row>
    <row r="181" spans="1:19" s="12" customFormat="1" ht="52.5" customHeight="1" outlineLevel="1" x14ac:dyDescent="0.25">
      <c r="A181" s="48"/>
      <c r="B181" s="51" t="s">
        <v>50</v>
      </c>
      <c r="C181" s="48" t="s">
        <v>6</v>
      </c>
      <c r="D181" s="48" t="s">
        <v>3</v>
      </c>
      <c r="E181" s="45" t="s">
        <v>3</v>
      </c>
      <c r="F181" s="45" t="s">
        <v>3</v>
      </c>
      <c r="G181" s="45" t="s">
        <v>3</v>
      </c>
      <c r="H181" s="47" t="s">
        <v>109</v>
      </c>
      <c r="I181" s="47" t="s">
        <v>307</v>
      </c>
      <c r="J181" s="45">
        <v>414</v>
      </c>
      <c r="K181" s="58">
        <v>0</v>
      </c>
      <c r="L181" s="58">
        <v>0</v>
      </c>
      <c r="M181" s="58">
        <v>0</v>
      </c>
      <c r="N181" s="58">
        <v>0</v>
      </c>
      <c r="O181" s="155">
        <v>0</v>
      </c>
      <c r="P181" s="155">
        <v>0</v>
      </c>
      <c r="Q181" s="155">
        <v>2300</v>
      </c>
      <c r="R181" s="155">
        <v>0</v>
      </c>
      <c r="S181" s="58">
        <f>SUM(K181:R181)</f>
        <v>2300</v>
      </c>
    </row>
    <row r="182" spans="1:19" s="12" customFormat="1" ht="52.5" customHeight="1" outlineLevel="1" x14ac:dyDescent="0.25">
      <c r="A182" s="48" t="s">
        <v>309</v>
      </c>
      <c r="B182" s="54" t="s">
        <v>310</v>
      </c>
      <c r="C182" s="45" t="s">
        <v>3</v>
      </c>
      <c r="D182" s="48" t="s">
        <v>3</v>
      </c>
      <c r="E182" s="45" t="s">
        <v>3</v>
      </c>
      <c r="F182" s="45">
        <v>2021</v>
      </c>
      <c r="G182" s="48" t="s">
        <v>181</v>
      </c>
      <c r="H182" s="45" t="s">
        <v>3</v>
      </c>
      <c r="I182" s="45" t="s">
        <v>3</v>
      </c>
      <c r="J182" s="45" t="s">
        <v>3</v>
      </c>
      <c r="K182" s="56" t="s">
        <v>3</v>
      </c>
      <c r="L182" s="56" t="s">
        <v>3</v>
      </c>
      <c r="M182" s="56" t="s">
        <v>3</v>
      </c>
      <c r="N182" s="56" t="s">
        <v>3</v>
      </c>
      <c r="O182" s="146" t="s">
        <v>3</v>
      </c>
      <c r="P182" s="146" t="s">
        <v>3</v>
      </c>
      <c r="Q182" s="146" t="s">
        <v>3</v>
      </c>
      <c r="R182" s="146" t="s">
        <v>3</v>
      </c>
      <c r="S182" s="45" t="s">
        <v>3</v>
      </c>
    </row>
    <row r="183" spans="1:19" s="12" customFormat="1" ht="52.5" customHeight="1" outlineLevel="1" x14ac:dyDescent="0.25">
      <c r="A183" s="48"/>
      <c r="B183" s="54" t="s">
        <v>140</v>
      </c>
      <c r="C183" s="48" t="s">
        <v>6</v>
      </c>
      <c r="D183" s="48" t="s">
        <v>3</v>
      </c>
      <c r="E183" s="45" t="s">
        <v>3</v>
      </c>
      <c r="F183" s="45" t="s">
        <v>3</v>
      </c>
      <c r="G183" s="45" t="s">
        <v>3</v>
      </c>
      <c r="H183" s="45" t="s">
        <v>42</v>
      </c>
      <c r="I183" s="45" t="s">
        <v>42</v>
      </c>
      <c r="J183" s="45" t="s">
        <v>42</v>
      </c>
      <c r="K183" s="58">
        <v>0</v>
      </c>
      <c r="L183" s="58">
        <v>0</v>
      </c>
      <c r="M183" s="58">
        <v>0</v>
      </c>
      <c r="N183" s="58">
        <v>0</v>
      </c>
      <c r="O183" s="155">
        <v>0</v>
      </c>
      <c r="P183" s="155">
        <v>0</v>
      </c>
      <c r="Q183" s="155">
        <v>0</v>
      </c>
      <c r="R183" s="155">
        <v>0</v>
      </c>
      <c r="S183" s="58">
        <f>SUM(K183:R183)</f>
        <v>0</v>
      </c>
    </row>
    <row r="184" spans="1:19" s="12" customFormat="1" ht="52.5" customHeight="1" outlineLevel="1" x14ac:dyDescent="0.25">
      <c r="A184" s="48"/>
      <c r="B184" s="51" t="s">
        <v>50</v>
      </c>
      <c r="C184" s="48" t="s">
        <v>6</v>
      </c>
      <c r="D184" s="48" t="s">
        <v>3</v>
      </c>
      <c r="E184" s="45" t="s">
        <v>3</v>
      </c>
      <c r="F184" s="45" t="s">
        <v>3</v>
      </c>
      <c r="G184" s="45" t="s">
        <v>3</v>
      </c>
      <c r="H184" s="47" t="s">
        <v>109</v>
      </c>
      <c r="I184" s="47" t="s">
        <v>307</v>
      </c>
      <c r="J184" s="45">
        <v>414</v>
      </c>
      <c r="K184" s="58">
        <v>0</v>
      </c>
      <c r="L184" s="58">
        <v>0</v>
      </c>
      <c r="M184" s="58">
        <v>0</v>
      </c>
      <c r="N184" s="58">
        <v>0</v>
      </c>
      <c r="O184" s="155">
        <v>0</v>
      </c>
      <c r="P184" s="155">
        <v>0</v>
      </c>
      <c r="Q184" s="155">
        <v>0</v>
      </c>
      <c r="R184" s="155">
        <v>2800</v>
      </c>
      <c r="S184" s="58">
        <f>SUM(K184:R184)</f>
        <v>2800</v>
      </c>
    </row>
    <row r="185" spans="1:19" s="12" customFormat="1" ht="52.5" customHeight="1" outlineLevel="1" x14ac:dyDescent="0.25">
      <c r="A185" s="48" t="s">
        <v>313</v>
      </c>
      <c r="B185" s="54" t="s">
        <v>311</v>
      </c>
      <c r="C185" s="45" t="s">
        <v>3</v>
      </c>
      <c r="D185" s="48" t="s">
        <v>3</v>
      </c>
      <c r="E185" s="45" t="s">
        <v>3</v>
      </c>
      <c r="F185" s="45">
        <v>2021</v>
      </c>
      <c r="G185" s="48" t="s">
        <v>181</v>
      </c>
      <c r="H185" s="45" t="s">
        <v>3</v>
      </c>
      <c r="I185" s="45" t="s">
        <v>3</v>
      </c>
      <c r="J185" s="45" t="s">
        <v>3</v>
      </c>
      <c r="K185" s="56" t="s">
        <v>3</v>
      </c>
      <c r="L185" s="56" t="s">
        <v>3</v>
      </c>
      <c r="M185" s="56" t="s">
        <v>3</v>
      </c>
      <c r="N185" s="56" t="s">
        <v>3</v>
      </c>
      <c r="O185" s="146" t="s">
        <v>3</v>
      </c>
      <c r="P185" s="146" t="s">
        <v>3</v>
      </c>
      <c r="Q185" s="146" t="s">
        <v>3</v>
      </c>
      <c r="R185" s="146" t="s">
        <v>3</v>
      </c>
      <c r="S185" s="45" t="s">
        <v>3</v>
      </c>
    </row>
    <row r="186" spans="1:19" s="12" customFormat="1" ht="52.5" customHeight="1" outlineLevel="1" x14ac:dyDescent="0.25">
      <c r="A186" s="48"/>
      <c r="B186" s="54" t="s">
        <v>140</v>
      </c>
      <c r="C186" s="48" t="s">
        <v>6</v>
      </c>
      <c r="D186" s="48" t="s">
        <v>3</v>
      </c>
      <c r="E186" s="45" t="s">
        <v>3</v>
      </c>
      <c r="F186" s="45" t="s">
        <v>3</v>
      </c>
      <c r="G186" s="45" t="s">
        <v>3</v>
      </c>
      <c r="H186" s="45" t="s">
        <v>42</v>
      </c>
      <c r="I186" s="45" t="s">
        <v>42</v>
      </c>
      <c r="J186" s="45" t="s">
        <v>42</v>
      </c>
      <c r="K186" s="58">
        <v>0</v>
      </c>
      <c r="L186" s="58">
        <v>0</v>
      </c>
      <c r="M186" s="58">
        <v>0</v>
      </c>
      <c r="N186" s="58">
        <v>0</v>
      </c>
      <c r="O186" s="155">
        <v>0</v>
      </c>
      <c r="P186" s="155">
        <v>0</v>
      </c>
      <c r="Q186" s="155">
        <v>0</v>
      </c>
      <c r="R186" s="155">
        <v>0</v>
      </c>
      <c r="S186" s="58">
        <f>SUM(K186:R186)</f>
        <v>0</v>
      </c>
    </row>
    <row r="187" spans="1:19" s="12" customFormat="1" ht="40.5" customHeight="1" outlineLevel="1" x14ac:dyDescent="0.25">
      <c r="A187" s="48"/>
      <c r="B187" s="51" t="s">
        <v>50</v>
      </c>
      <c r="C187" s="48" t="s">
        <v>6</v>
      </c>
      <c r="D187" s="48" t="s">
        <v>3</v>
      </c>
      <c r="E187" s="45" t="s">
        <v>3</v>
      </c>
      <c r="F187" s="45" t="s">
        <v>3</v>
      </c>
      <c r="G187" s="45" t="s">
        <v>3</v>
      </c>
      <c r="H187" s="47" t="s">
        <v>109</v>
      </c>
      <c r="I187" s="47" t="s">
        <v>307</v>
      </c>
      <c r="J187" s="45">
        <v>414</v>
      </c>
      <c r="K187" s="58">
        <v>0</v>
      </c>
      <c r="L187" s="58">
        <v>0</v>
      </c>
      <c r="M187" s="58">
        <v>0</v>
      </c>
      <c r="N187" s="58">
        <v>0</v>
      </c>
      <c r="O187" s="155">
        <v>0</v>
      </c>
      <c r="P187" s="155">
        <v>0</v>
      </c>
      <c r="Q187" s="155">
        <v>0</v>
      </c>
      <c r="R187" s="155">
        <v>5602</v>
      </c>
      <c r="S187" s="58">
        <f>SUM(K187:R187)</f>
        <v>5602</v>
      </c>
    </row>
    <row r="188" spans="1:19" s="12" customFormat="1" ht="87" customHeight="1" outlineLevel="1" x14ac:dyDescent="0.25">
      <c r="A188" s="48" t="s">
        <v>314</v>
      </c>
      <c r="B188" s="54" t="s">
        <v>415</v>
      </c>
      <c r="C188" s="45" t="s">
        <v>3</v>
      </c>
      <c r="D188" s="48" t="s">
        <v>3</v>
      </c>
      <c r="E188" s="45" t="s">
        <v>3</v>
      </c>
      <c r="F188" s="45" t="s">
        <v>263</v>
      </c>
      <c r="G188" s="48" t="s">
        <v>178</v>
      </c>
      <c r="H188" s="45" t="s">
        <v>3</v>
      </c>
      <c r="I188" s="45" t="s">
        <v>3</v>
      </c>
      <c r="J188" s="45" t="s">
        <v>3</v>
      </c>
      <c r="K188" s="56" t="s">
        <v>3</v>
      </c>
      <c r="L188" s="56" t="s">
        <v>3</v>
      </c>
      <c r="M188" s="56" t="s">
        <v>3</v>
      </c>
      <c r="N188" s="56" t="s">
        <v>3</v>
      </c>
      <c r="O188" s="146" t="s">
        <v>3</v>
      </c>
      <c r="P188" s="146" t="s">
        <v>3</v>
      </c>
      <c r="Q188" s="146" t="s">
        <v>3</v>
      </c>
      <c r="R188" s="146" t="s">
        <v>3</v>
      </c>
      <c r="S188" s="45" t="s">
        <v>3</v>
      </c>
    </row>
    <row r="189" spans="1:19" s="12" customFormat="1" ht="40.5" customHeight="1" outlineLevel="1" x14ac:dyDescent="0.25">
      <c r="A189" s="48"/>
      <c r="B189" s="54" t="s">
        <v>140</v>
      </c>
      <c r="C189" s="48" t="s">
        <v>6</v>
      </c>
      <c r="D189" s="48" t="s">
        <v>3</v>
      </c>
      <c r="E189" s="45" t="s">
        <v>3</v>
      </c>
      <c r="F189" s="45" t="s">
        <v>3</v>
      </c>
      <c r="G189" s="45" t="s">
        <v>3</v>
      </c>
      <c r="H189" s="45" t="s">
        <v>42</v>
      </c>
      <c r="I189" s="45" t="s">
        <v>42</v>
      </c>
      <c r="J189" s="45" t="s">
        <v>42</v>
      </c>
      <c r="K189" s="58">
        <v>0</v>
      </c>
      <c r="L189" s="58">
        <v>0</v>
      </c>
      <c r="M189" s="58">
        <v>0</v>
      </c>
      <c r="N189" s="58">
        <v>0</v>
      </c>
      <c r="O189" s="155">
        <v>0</v>
      </c>
      <c r="P189" s="155">
        <v>0</v>
      </c>
      <c r="Q189" s="155">
        <v>0</v>
      </c>
      <c r="R189" s="155">
        <v>0</v>
      </c>
      <c r="S189" s="58">
        <f>SUM(K189:R189)</f>
        <v>0</v>
      </c>
    </row>
    <row r="190" spans="1:19" s="12" customFormat="1" ht="40.5" customHeight="1" outlineLevel="1" x14ac:dyDescent="0.25">
      <c r="A190" s="48"/>
      <c r="B190" s="51" t="s">
        <v>50</v>
      </c>
      <c r="C190" s="48" t="s">
        <v>6</v>
      </c>
      <c r="D190" s="48" t="s">
        <v>3</v>
      </c>
      <c r="E190" s="45" t="s">
        <v>3</v>
      </c>
      <c r="F190" s="45" t="s">
        <v>3</v>
      </c>
      <c r="G190" s="45" t="s">
        <v>3</v>
      </c>
      <c r="H190" s="47" t="s">
        <v>109</v>
      </c>
      <c r="I190" s="47" t="s">
        <v>315</v>
      </c>
      <c r="J190" s="45">
        <v>200</v>
      </c>
      <c r="K190" s="58">
        <v>0</v>
      </c>
      <c r="L190" s="58">
        <v>0</v>
      </c>
      <c r="M190" s="58">
        <v>0</v>
      </c>
      <c r="N190" s="58">
        <v>0</v>
      </c>
      <c r="O190" s="155">
        <v>0</v>
      </c>
      <c r="P190" s="155">
        <v>13520</v>
      </c>
      <c r="Q190" s="155">
        <v>2000</v>
      </c>
      <c r="R190" s="155">
        <v>1000</v>
      </c>
      <c r="S190" s="58">
        <f>SUM(K190:R190)</f>
        <v>16520</v>
      </c>
    </row>
    <row r="191" spans="1:19" s="12" customFormat="1" ht="81" customHeight="1" outlineLevel="1" x14ac:dyDescent="0.25">
      <c r="A191" s="48" t="s">
        <v>318</v>
      </c>
      <c r="B191" s="54" t="s">
        <v>317</v>
      </c>
      <c r="C191" s="45" t="s">
        <v>3</v>
      </c>
      <c r="D191" s="48" t="s">
        <v>3</v>
      </c>
      <c r="E191" s="45" t="s">
        <v>3</v>
      </c>
      <c r="F191" s="45" t="s">
        <v>263</v>
      </c>
      <c r="G191" s="48" t="s">
        <v>181</v>
      </c>
      <c r="H191" s="45" t="s">
        <v>3</v>
      </c>
      <c r="I191" s="45" t="s">
        <v>3</v>
      </c>
      <c r="J191" s="45" t="s">
        <v>3</v>
      </c>
      <c r="K191" s="56" t="s">
        <v>3</v>
      </c>
      <c r="L191" s="56" t="s">
        <v>3</v>
      </c>
      <c r="M191" s="56" t="s">
        <v>3</v>
      </c>
      <c r="N191" s="56" t="s">
        <v>3</v>
      </c>
      <c r="O191" s="146" t="s">
        <v>3</v>
      </c>
      <c r="P191" s="146" t="s">
        <v>3</v>
      </c>
      <c r="Q191" s="146" t="s">
        <v>3</v>
      </c>
      <c r="R191" s="146" t="s">
        <v>3</v>
      </c>
      <c r="S191" s="45" t="s">
        <v>3</v>
      </c>
    </row>
    <row r="192" spans="1:19" s="12" customFormat="1" ht="40.5" customHeight="1" outlineLevel="1" x14ac:dyDescent="0.25">
      <c r="A192" s="48"/>
      <c r="B192" s="54" t="s">
        <v>140</v>
      </c>
      <c r="C192" s="48" t="s">
        <v>6</v>
      </c>
      <c r="D192" s="48" t="s">
        <v>3</v>
      </c>
      <c r="E192" s="45" t="s">
        <v>3</v>
      </c>
      <c r="F192" s="45" t="s">
        <v>3</v>
      </c>
      <c r="G192" s="45" t="s">
        <v>3</v>
      </c>
      <c r="H192" s="45" t="s">
        <v>42</v>
      </c>
      <c r="I192" s="45" t="s">
        <v>42</v>
      </c>
      <c r="J192" s="45" t="s">
        <v>42</v>
      </c>
      <c r="K192" s="58">
        <v>0</v>
      </c>
      <c r="L192" s="58">
        <v>0</v>
      </c>
      <c r="M192" s="58">
        <v>0</v>
      </c>
      <c r="N192" s="58">
        <v>0</v>
      </c>
      <c r="O192" s="155">
        <v>0</v>
      </c>
      <c r="P192" s="155">
        <v>0</v>
      </c>
      <c r="Q192" s="155">
        <v>0</v>
      </c>
      <c r="R192" s="155">
        <v>0</v>
      </c>
      <c r="S192" s="58">
        <f>SUM(K192:R192)</f>
        <v>0</v>
      </c>
    </row>
    <row r="193" spans="1:19" s="12" customFormat="1" ht="40.5" customHeight="1" outlineLevel="1" x14ac:dyDescent="0.25">
      <c r="A193" s="48"/>
      <c r="B193" s="51" t="s">
        <v>50</v>
      </c>
      <c r="C193" s="48" t="s">
        <v>6</v>
      </c>
      <c r="D193" s="48" t="s">
        <v>3</v>
      </c>
      <c r="E193" s="45" t="s">
        <v>3</v>
      </c>
      <c r="F193" s="45" t="s">
        <v>3</v>
      </c>
      <c r="G193" s="45" t="s">
        <v>3</v>
      </c>
      <c r="H193" s="47" t="s">
        <v>109</v>
      </c>
      <c r="I193" s="47" t="s">
        <v>315</v>
      </c>
      <c r="J193" s="45">
        <v>200</v>
      </c>
      <c r="K193" s="58">
        <v>0</v>
      </c>
      <c r="L193" s="58">
        <v>0</v>
      </c>
      <c r="M193" s="58">
        <v>0</v>
      </c>
      <c r="N193" s="58">
        <v>0</v>
      </c>
      <c r="O193" s="155">
        <v>0</v>
      </c>
      <c r="P193" s="155">
        <v>12285</v>
      </c>
      <c r="Q193" s="155">
        <v>2000</v>
      </c>
      <c r="R193" s="155">
        <v>740</v>
      </c>
      <c r="S193" s="58">
        <f>SUM(K193:R193)</f>
        <v>15025</v>
      </c>
    </row>
    <row r="194" spans="1:19" s="12" customFormat="1" ht="54.75" customHeight="1" outlineLevel="1" x14ac:dyDescent="0.25">
      <c r="A194" s="48" t="s">
        <v>319</v>
      </c>
      <c r="B194" s="54" t="s">
        <v>320</v>
      </c>
      <c r="C194" s="45" t="s">
        <v>3</v>
      </c>
      <c r="D194" s="48" t="s">
        <v>3</v>
      </c>
      <c r="E194" s="45" t="s">
        <v>3</v>
      </c>
      <c r="F194" s="45">
        <v>2020</v>
      </c>
      <c r="G194" s="48" t="s">
        <v>181</v>
      </c>
      <c r="H194" s="45" t="s">
        <v>3</v>
      </c>
      <c r="I194" s="45" t="s">
        <v>3</v>
      </c>
      <c r="J194" s="45" t="s">
        <v>3</v>
      </c>
      <c r="K194" s="56" t="s">
        <v>3</v>
      </c>
      <c r="L194" s="56" t="s">
        <v>3</v>
      </c>
      <c r="M194" s="56" t="s">
        <v>3</v>
      </c>
      <c r="N194" s="56" t="s">
        <v>3</v>
      </c>
      <c r="O194" s="146" t="s">
        <v>3</v>
      </c>
      <c r="P194" s="146" t="s">
        <v>3</v>
      </c>
      <c r="Q194" s="146" t="s">
        <v>3</v>
      </c>
      <c r="R194" s="146" t="s">
        <v>3</v>
      </c>
      <c r="S194" s="45" t="s">
        <v>3</v>
      </c>
    </row>
    <row r="195" spans="1:19" s="12" customFormat="1" ht="40.5" customHeight="1" outlineLevel="1" x14ac:dyDescent="0.25">
      <c r="A195" s="48"/>
      <c r="B195" s="54" t="s">
        <v>140</v>
      </c>
      <c r="C195" s="48" t="s">
        <v>6</v>
      </c>
      <c r="D195" s="48" t="s">
        <v>3</v>
      </c>
      <c r="E195" s="45" t="s">
        <v>3</v>
      </c>
      <c r="F195" s="45" t="s">
        <v>3</v>
      </c>
      <c r="G195" s="45" t="s">
        <v>3</v>
      </c>
      <c r="H195" s="45" t="s">
        <v>42</v>
      </c>
      <c r="I195" s="45" t="s">
        <v>42</v>
      </c>
      <c r="J195" s="45" t="s">
        <v>42</v>
      </c>
      <c r="K195" s="58">
        <v>0</v>
      </c>
      <c r="L195" s="58">
        <v>0</v>
      </c>
      <c r="M195" s="58">
        <v>0</v>
      </c>
      <c r="N195" s="58">
        <v>0</v>
      </c>
      <c r="O195" s="155">
        <v>0</v>
      </c>
      <c r="P195" s="155">
        <v>0</v>
      </c>
      <c r="Q195" s="155">
        <v>0</v>
      </c>
      <c r="R195" s="155">
        <v>0</v>
      </c>
      <c r="S195" s="58">
        <f>SUM(K195:R195)</f>
        <v>0</v>
      </c>
    </row>
    <row r="196" spans="1:19" s="12" customFormat="1" ht="40.5" customHeight="1" outlineLevel="1" x14ac:dyDescent="0.25">
      <c r="A196" s="48"/>
      <c r="B196" s="51" t="s">
        <v>50</v>
      </c>
      <c r="C196" s="48" t="s">
        <v>6</v>
      </c>
      <c r="D196" s="48" t="s">
        <v>3</v>
      </c>
      <c r="E196" s="45" t="s">
        <v>3</v>
      </c>
      <c r="F196" s="45" t="s">
        <v>3</v>
      </c>
      <c r="G196" s="45" t="s">
        <v>3</v>
      </c>
      <c r="H196" s="47" t="s">
        <v>109</v>
      </c>
      <c r="I196" s="47" t="s">
        <v>315</v>
      </c>
      <c r="J196" s="45">
        <v>200</v>
      </c>
      <c r="K196" s="58">
        <v>0</v>
      </c>
      <c r="L196" s="58">
        <v>0</v>
      </c>
      <c r="M196" s="58">
        <v>0</v>
      </c>
      <c r="N196" s="58">
        <v>0</v>
      </c>
      <c r="O196" s="155">
        <v>0</v>
      </c>
      <c r="P196" s="155">
        <v>0</v>
      </c>
      <c r="Q196" s="155">
        <v>4000</v>
      </c>
      <c r="R196" s="155">
        <v>0</v>
      </c>
      <c r="S196" s="58">
        <f>SUM(K196:R196)</f>
        <v>4000</v>
      </c>
    </row>
    <row r="197" spans="1:19" s="12" customFormat="1" ht="40.5" customHeight="1" outlineLevel="1" x14ac:dyDescent="0.25">
      <c r="A197" s="48" t="s">
        <v>321</v>
      </c>
      <c r="B197" s="54" t="s">
        <v>322</v>
      </c>
      <c r="C197" s="45" t="s">
        <v>3</v>
      </c>
      <c r="D197" s="48" t="s">
        <v>3</v>
      </c>
      <c r="E197" s="45" t="s">
        <v>3</v>
      </c>
      <c r="F197" s="45">
        <v>2020</v>
      </c>
      <c r="G197" s="48" t="s">
        <v>181</v>
      </c>
      <c r="H197" s="45" t="s">
        <v>3</v>
      </c>
      <c r="I197" s="45" t="s">
        <v>3</v>
      </c>
      <c r="J197" s="45" t="s">
        <v>3</v>
      </c>
      <c r="K197" s="56" t="s">
        <v>3</v>
      </c>
      <c r="L197" s="56" t="s">
        <v>3</v>
      </c>
      <c r="M197" s="56" t="s">
        <v>3</v>
      </c>
      <c r="N197" s="56" t="s">
        <v>3</v>
      </c>
      <c r="O197" s="146" t="s">
        <v>3</v>
      </c>
      <c r="P197" s="146" t="s">
        <v>3</v>
      </c>
      <c r="Q197" s="146" t="s">
        <v>3</v>
      </c>
      <c r="R197" s="146" t="s">
        <v>3</v>
      </c>
      <c r="S197" s="45" t="s">
        <v>3</v>
      </c>
    </row>
    <row r="198" spans="1:19" s="12" customFormat="1" ht="40.5" customHeight="1" outlineLevel="1" x14ac:dyDescent="0.25">
      <c r="A198" s="48"/>
      <c r="B198" s="54" t="s">
        <v>140</v>
      </c>
      <c r="C198" s="48" t="s">
        <v>6</v>
      </c>
      <c r="D198" s="48" t="s">
        <v>3</v>
      </c>
      <c r="E198" s="45" t="s">
        <v>3</v>
      </c>
      <c r="F198" s="45" t="s">
        <v>3</v>
      </c>
      <c r="G198" s="45" t="s">
        <v>3</v>
      </c>
      <c r="H198" s="45" t="s">
        <v>42</v>
      </c>
      <c r="I198" s="45" t="s">
        <v>42</v>
      </c>
      <c r="J198" s="45" t="s">
        <v>42</v>
      </c>
      <c r="K198" s="58">
        <v>0</v>
      </c>
      <c r="L198" s="58">
        <v>0</v>
      </c>
      <c r="M198" s="58">
        <v>0</v>
      </c>
      <c r="N198" s="58">
        <v>0</v>
      </c>
      <c r="O198" s="155">
        <v>0</v>
      </c>
      <c r="P198" s="155">
        <v>0</v>
      </c>
      <c r="Q198" s="155">
        <v>0</v>
      </c>
      <c r="R198" s="155">
        <v>0</v>
      </c>
      <c r="S198" s="58">
        <f>SUM(K198:R198)</f>
        <v>0</v>
      </c>
    </row>
    <row r="199" spans="1:19" s="12" customFormat="1" ht="40.5" customHeight="1" outlineLevel="1" x14ac:dyDescent="0.25">
      <c r="A199" s="48"/>
      <c r="B199" s="51" t="s">
        <v>50</v>
      </c>
      <c r="C199" s="48" t="s">
        <v>6</v>
      </c>
      <c r="D199" s="48" t="s">
        <v>3</v>
      </c>
      <c r="E199" s="45" t="s">
        <v>3</v>
      </c>
      <c r="F199" s="45" t="s">
        <v>3</v>
      </c>
      <c r="G199" s="45" t="s">
        <v>3</v>
      </c>
      <c r="H199" s="47" t="s">
        <v>109</v>
      </c>
      <c r="I199" s="47" t="s">
        <v>315</v>
      </c>
      <c r="J199" s="45">
        <v>200</v>
      </c>
      <c r="K199" s="58">
        <v>0</v>
      </c>
      <c r="L199" s="58">
        <v>0</v>
      </c>
      <c r="M199" s="58">
        <v>0</v>
      </c>
      <c r="N199" s="58">
        <v>0</v>
      </c>
      <c r="O199" s="155">
        <v>0</v>
      </c>
      <c r="P199" s="155">
        <v>0</v>
      </c>
      <c r="Q199" s="155">
        <v>3000</v>
      </c>
      <c r="R199" s="155">
        <v>0</v>
      </c>
      <c r="S199" s="58">
        <f>SUM(K199:R199)</f>
        <v>3000</v>
      </c>
    </row>
    <row r="200" spans="1:19" s="12" customFormat="1" ht="53.25" customHeight="1" outlineLevel="1" x14ac:dyDescent="0.25">
      <c r="A200" s="50" t="s">
        <v>316</v>
      </c>
      <c r="B200" s="55" t="s">
        <v>80</v>
      </c>
      <c r="C200" s="45" t="s">
        <v>3</v>
      </c>
      <c r="D200" s="48" t="s">
        <v>3</v>
      </c>
      <c r="E200" s="45" t="s">
        <v>3</v>
      </c>
      <c r="F200" s="45" t="s">
        <v>251</v>
      </c>
      <c r="G200" s="48" t="s">
        <v>181</v>
      </c>
      <c r="H200" s="45" t="s">
        <v>3</v>
      </c>
      <c r="I200" s="45" t="s">
        <v>3</v>
      </c>
      <c r="J200" s="45" t="s">
        <v>3</v>
      </c>
      <c r="K200" s="45" t="s">
        <v>3</v>
      </c>
      <c r="L200" s="45" t="s">
        <v>3</v>
      </c>
      <c r="M200" s="45" t="s">
        <v>3</v>
      </c>
      <c r="N200" s="45" t="s">
        <v>3</v>
      </c>
      <c r="O200" s="128" t="s">
        <v>3</v>
      </c>
      <c r="P200" s="128" t="s">
        <v>3</v>
      </c>
      <c r="Q200" s="128" t="s">
        <v>3</v>
      </c>
      <c r="R200" s="128" t="s">
        <v>3</v>
      </c>
      <c r="S200" s="45" t="s">
        <v>3</v>
      </c>
    </row>
    <row r="201" spans="1:19" s="12" customFormat="1" ht="57.6" customHeight="1" outlineLevel="1" x14ac:dyDescent="0.25">
      <c r="A201" s="50"/>
      <c r="B201" s="54" t="s">
        <v>140</v>
      </c>
      <c r="C201" s="48" t="s">
        <v>6</v>
      </c>
      <c r="D201" s="48" t="s">
        <v>3</v>
      </c>
      <c r="E201" s="45" t="s">
        <v>3</v>
      </c>
      <c r="F201" s="45" t="s">
        <v>3</v>
      </c>
      <c r="G201" s="48" t="s">
        <v>181</v>
      </c>
      <c r="H201" s="45" t="s">
        <v>42</v>
      </c>
      <c r="I201" s="45" t="s">
        <v>42</v>
      </c>
      <c r="J201" s="45" t="s">
        <v>42</v>
      </c>
      <c r="K201" s="46">
        <f t="shared" ref="K201:R202" si="22">K209+K212</f>
        <v>0</v>
      </c>
      <c r="L201" s="46">
        <f t="shared" si="22"/>
        <v>0</v>
      </c>
      <c r="M201" s="46">
        <f t="shared" si="22"/>
        <v>0</v>
      </c>
      <c r="N201" s="46">
        <f t="shared" si="22"/>
        <v>0</v>
      </c>
      <c r="O201" s="132">
        <f t="shared" si="22"/>
        <v>0</v>
      </c>
      <c r="P201" s="132">
        <f t="shared" si="22"/>
        <v>0</v>
      </c>
      <c r="Q201" s="132">
        <f t="shared" si="22"/>
        <v>0</v>
      </c>
      <c r="R201" s="132">
        <f t="shared" si="22"/>
        <v>0</v>
      </c>
      <c r="S201" s="46">
        <f>SUM(K201:R201)</f>
        <v>0</v>
      </c>
    </row>
    <row r="202" spans="1:19" s="12" customFormat="1" ht="44.25" customHeight="1" outlineLevel="1" x14ac:dyDescent="0.25">
      <c r="A202" s="48"/>
      <c r="B202" s="51" t="s">
        <v>50</v>
      </c>
      <c r="C202" s="48" t="s">
        <v>6</v>
      </c>
      <c r="D202" s="48" t="s">
        <v>3</v>
      </c>
      <c r="E202" s="45" t="s">
        <v>3</v>
      </c>
      <c r="F202" s="45" t="s">
        <v>251</v>
      </c>
      <c r="G202" s="48" t="s">
        <v>181</v>
      </c>
      <c r="H202" s="47" t="s">
        <v>109</v>
      </c>
      <c r="I202" s="47" t="s">
        <v>274</v>
      </c>
      <c r="J202" s="45">
        <v>244</v>
      </c>
      <c r="K202" s="46">
        <f t="shared" si="22"/>
        <v>0</v>
      </c>
      <c r="L202" s="46">
        <f t="shared" si="22"/>
        <v>0</v>
      </c>
      <c r="M202" s="46">
        <f t="shared" si="22"/>
        <v>0</v>
      </c>
      <c r="N202" s="46">
        <f t="shared" si="22"/>
        <v>0</v>
      </c>
      <c r="O202" s="132">
        <f t="shared" si="22"/>
        <v>0</v>
      </c>
      <c r="P202" s="132">
        <f t="shared" si="22"/>
        <v>0</v>
      </c>
      <c r="Q202" s="132">
        <f t="shared" si="22"/>
        <v>0</v>
      </c>
      <c r="R202" s="132">
        <f t="shared" si="22"/>
        <v>0</v>
      </c>
      <c r="S202" s="46">
        <f>SUM(K202:R202)</f>
        <v>0</v>
      </c>
    </row>
    <row r="203" spans="1:19" s="12" customFormat="1" ht="69" customHeight="1" outlineLevel="1" x14ac:dyDescent="0.25">
      <c r="A203" s="48"/>
      <c r="B203" s="54" t="s">
        <v>165</v>
      </c>
      <c r="C203" s="48" t="s">
        <v>6</v>
      </c>
      <c r="D203" s="48" t="s">
        <v>3</v>
      </c>
      <c r="E203" s="45" t="s">
        <v>3</v>
      </c>
      <c r="F203" s="45" t="s">
        <v>245</v>
      </c>
      <c r="G203" s="45" t="s">
        <v>3</v>
      </c>
      <c r="H203" s="45" t="s">
        <v>42</v>
      </c>
      <c r="I203" s="45" t="s">
        <v>42</v>
      </c>
      <c r="J203" s="45" t="s">
        <v>42</v>
      </c>
      <c r="K203" s="46">
        <f t="shared" ref="K203:R203" si="23">K216</f>
        <v>0</v>
      </c>
      <c r="L203" s="46">
        <f t="shared" si="23"/>
        <v>0</v>
      </c>
      <c r="M203" s="46">
        <f t="shared" si="23"/>
        <v>0</v>
      </c>
      <c r="N203" s="46">
        <f t="shared" si="23"/>
        <v>6697</v>
      </c>
      <c r="O203" s="132">
        <f t="shared" si="23"/>
        <v>0</v>
      </c>
      <c r="P203" s="132">
        <f t="shared" si="23"/>
        <v>6700</v>
      </c>
      <c r="Q203" s="132">
        <f t="shared" si="23"/>
        <v>33300</v>
      </c>
      <c r="R203" s="132">
        <f t="shared" si="23"/>
        <v>50000</v>
      </c>
      <c r="S203" s="46">
        <f>SUM(K203:R203)</f>
        <v>96697</v>
      </c>
    </row>
    <row r="204" spans="1:19" s="12" customFormat="1" ht="91.5" customHeight="1" outlineLevel="1" x14ac:dyDescent="0.25">
      <c r="A204" s="48" t="s">
        <v>323</v>
      </c>
      <c r="B204" s="49" t="s">
        <v>117</v>
      </c>
      <c r="C204" s="45" t="s">
        <v>105</v>
      </c>
      <c r="D204" s="48" t="s">
        <v>3</v>
      </c>
      <c r="E204" s="48" t="s">
        <v>202</v>
      </c>
      <c r="F204" s="45" t="s">
        <v>3</v>
      </c>
      <c r="G204" s="45" t="s">
        <v>3</v>
      </c>
      <c r="H204" s="45" t="s">
        <v>3</v>
      </c>
      <c r="I204" s="45" t="s">
        <v>3</v>
      </c>
      <c r="J204" s="45" t="s">
        <v>3</v>
      </c>
      <c r="K204" s="57">
        <v>22153.4</v>
      </c>
      <c r="L204" s="57">
        <v>22153.4</v>
      </c>
      <c r="M204" s="57">
        <v>22153.4</v>
      </c>
      <c r="N204" s="57">
        <v>22153.4</v>
      </c>
      <c r="O204" s="136">
        <v>22153.4</v>
      </c>
      <c r="P204" s="136">
        <v>22153.4</v>
      </c>
      <c r="Q204" s="136">
        <v>22153.4</v>
      </c>
      <c r="R204" s="136">
        <v>22153.4</v>
      </c>
      <c r="S204" s="57">
        <v>22153.4</v>
      </c>
    </row>
    <row r="205" spans="1:19" s="12" customFormat="1" ht="89.25" customHeight="1" outlineLevel="1" x14ac:dyDescent="0.25">
      <c r="A205" s="48" t="s">
        <v>324</v>
      </c>
      <c r="B205" s="49" t="s">
        <v>175</v>
      </c>
      <c r="C205" s="45" t="s">
        <v>106</v>
      </c>
      <c r="D205" s="48" t="s">
        <v>3</v>
      </c>
      <c r="E205" s="48" t="s">
        <v>202</v>
      </c>
      <c r="F205" s="45" t="s">
        <v>3</v>
      </c>
      <c r="G205" s="45" t="s">
        <v>3</v>
      </c>
      <c r="H205" s="45" t="s">
        <v>3</v>
      </c>
      <c r="I205" s="45" t="s">
        <v>3</v>
      </c>
      <c r="J205" s="45" t="s">
        <v>3</v>
      </c>
      <c r="K205" s="105">
        <v>17.716000000000001</v>
      </c>
      <c r="L205" s="105">
        <v>17.716000000000001</v>
      </c>
      <c r="M205" s="105">
        <v>17.716000000000001</v>
      </c>
      <c r="N205" s="105">
        <v>17.716000000000001</v>
      </c>
      <c r="O205" s="139">
        <v>17.716000000000001</v>
      </c>
      <c r="P205" s="139">
        <v>17.716000000000001</v>
      </c>
      <c r="Q205" s="139">
        <v>17.716000000000001</v>
      </c>
      <c r="R205" s="139">
        <v>17.716000000000001</v>
      </c>
      <c r="S205" s="105">
        <v>17.716000000000001</v>
      </c>
    </row>
    <row r="206" spans="1:19" s="12" customFormat="1" ht="85.5" customHeight="1" outlineLevel="1" x14ac:dyDescent="0.25">
      <c r="A206" s="48" t="s">
        <v>325</v>
      </c>
      <c r="B206" s="49" t="s">
        <v>111</v>
      </c>
      <c r="C206" s="45" t="s">
        <v>69</v>
      </c>
      <c r="D206" s="48" t="s">
        <v>3</v>
      </c>
      <c r="E206" s="48" t="s">
        <v>202</v>
      </c>
      <c r="F206" s="45" t="s">
        <v>3</v>
      </c>
      <c r="G206" s="45" t="s">
        <v>3</v>
      </c>
      <c r="H206" s="45" t="s">
        <v>3</v>
      </c>
      <c r="I206" s="45" t="s">
        <v>3</v>
      </c>
      <c r="J206" s="45" t="s">
        <v>3</v>
      </c>
      <c r="K206" s="100">
        <v>0</v>
      </c>
      <c r="L206" s="100">
        <v>0</v>
      </c>
      <c r="M206" s="100">
        <v>0</v>
      </c>
      <c r="N206" s="100">
        <v>0</v>
      </c>
      <c r="O206" s="153">
        <v>0</v>
      </c>
      <c r="P206" s="153">
        <v>0</v>
      </c>
      <c r="Q206" s="153">
        <v>0</v>
      </c>
      <c r="R206" s="153">
        <v>0</v>
      </c>
      <c r="S206" s="100">
        <v>0</v>
      </c>
    </row>
    <row r="207" spans="1:19" s="12" customFormat="1" ht="68.25" customHeight="1" outlineLevel="1" x14ac:dyDescent="0.25">
      <c r="A207" s="48" t="s">
        <v>326</v>
      </c>
      <c r="B207" s="49" t="s">
        <v>183</v>
      </c>
      <c r="C207" s="45" t="s">
        <v>184</v>
      </c>
      <c r="D207" s="48" t="s">
        <v>3</v>
      </c>
      <c r="E207" s="48" t="s">
        <v>202</v>
      </c>
      <c r="F207" s="45" t="s">
        <v>3</v>
      </c>
      <c r="G207" s="45" t="s">
        <v>3</v>
      </c>
      <c r="H207" s="45" t="s">
        <v>3</v>
      </c>
      <c r="I207" s="45" t="s">
        <v>3</v>
      </c>
      <c r="J207" s="45" t="s">
        <v>3</v>
      </c>
      <c r="K207" s="100">
        <v>0</v>
      </c>
      <c r="L207" s="100">
        <v>0</v>
      </c>
      <c r="M207" s="100">
        <v>0</v>
      </c>
      <c r="N207" s="101">
        <v>0</v>
      </c>
      <c r="O207" s="136">
        <v>0</v>
      </c>
      <c r="P207" s="136">
        <v>1.7</v>
      </c>
      <c r="Q207" s="136">
        <v>17</v>
      </c>
      <c r="R207" s="136">
        <v>0</v>
      </c>
      <c r="S207" s="57">
        <f>K207+L207+M207+N207+O207+P207+Q207+R207</f>
        <v>18.7</v>
      </c>
    </row>
    <row r="208" spans="1:19" s="12" customFormat="1" ht="61.5" customHeight="1" outlineLevel="1" x14ac:dyDescent="0.25">
      <c r="A208" s="48" t="s">
        <v>327</v>
      </c>
      <c r="B208" s="54" t="s">
        <v>228</v>
      </c>
      <c r="C208" s="45" t="s">
        <v>3</v>
      </c>
      <c r="D208" s="48" t="s">
        <v>3</v>
      </c>
      <c r="E208" s="45" t="s">
        <v>3</v>
      </c>
      <c r="F208" s="45" t="s">
        <v>248</v>
      </c>
      <c r="G208" s="48" t="s">
        <v>181</v>
      </c>
      <c r="H208" s="45" t="s">
        <v>3</v>
      </c>
      <c r="I208" s="45" t="s">
        <v>3</v>
      </c>
      <c r="J208" s="45" t="s">
        <v>3</v>
      </c>
      <c r="K208" s="45" t="s">
        <v>3</v>
      </c>
      <c r="L208" s="45" t="s">
        <v>3</v>
      </c>
      <c r="M208" s="45" t="s">
        <v>3</v>
      </c>
      <c r="N208" s="45" t="s">
        <v>3</v>
      </c>
      <c r="O208" s="128" t="s">
        <v>3</v>
      </c>
      <c r="P208" s="128" t="s">
        <v>3</v>
      </c>
      <c r="Q208" s="128" t="s">
        <v>3</v>
      </c>
      <c r="R208" s="128" t="s">
        <v>3</v>
      </c>
      <c r="S208" s="45" t="s">
        <v>3</v>
      </c>
    </row>
    <row r="209" spans="1:19" s="12" customFormat="1" ht="38.450000000000003" customHeight="1" outlineLevel="1" x14ac:dyDescent="0.25">
      <c r="A209" s="48"/>
      <c r="B209" s="54" t="s">
        <v>140</v>
      </c>
      <c r="C209" s="48" t="s">
        <v>6</v>
      </c>
      <c r="D209" s="48" t="s">
        <v>3</v>
      </c>
      <c r="E209" s="45" t="s">
        <v>3</v>
      </c>
      <c r="F209" s="45" t="s">
        <v>3</v>
      </c>
      <c r="G209" s="45" t="s">
        <v>3</v>
      </c>
      <c r="H209" s="45" t="s">
        <v>42</v>
      </c>
      <c r="I209" s="45" t="s">
        <v>42</v>
      </c>
      <c r="J209" s="45" t="s">
        <v>42</v>
      </c>
      <c r="K209" s="46">
        <v>0</v>
      </c>
      <c r="L209" s="46">
        <v>0</v>
      </c>
      <c r="M209" s="46">
        <v>0</v>
      </c>
      <c r="N209" s="46">
        <v>0</v>
      </c>
      <c r="O209" s="132">
        <v>0</v>
      </c>
      <c r="P209" s="132">
        <v>0</v>
      </c>
      <c r="Q209" s="132">
        <v>0</v>
      </c>
      <c r="R209" s="132">
        <v>0</v>
      </c>
      <c r="S209" s="46">
        <f>SUM(K209:R209)</f>
        <v>0</v>
      </c>
    </row>
    <row r="210" spans="1:19" s="81" customFormat="1" ht="60.75" customHeight="1" outlineLevel="2" x14ac:dyDescent="0.25">
      <c r="A210" s="48"/>
      <c r="B210" s="51" t="s">
        <v>50</v>
      </c>
      <c r="C210" s="48" t="s">
        <v>6</v>
      </c>
      <c r="D210" s="48" t="s">
        <v>3</v>
      </c>
      <c r="E210" s="45" t="s">
        <v>3</v>
      </c>
      <c r="F210" s="45" t="s">
        <v>3</v>
      </c>
      <c r="G210" s="45" t="s">
        <v>3</v>
      </c>
      <c r="H210" s="47" t="s">
        <v>109</v>
      </c>
      <c r="I210" s="47" t="s">
        <v>274</v>
      </c>
      <c r="J210" s="45">
        <v>244</v>
      </c>
      <c r="K210" s="46">
        <v>0</v>
      </c>
      <c r="L210" s="46">
        <v>0</v>
      </c>
      <c r="M210" s="46">
        <v>0</v>
      </c>
      <c r="N210" s="46">
        <v>0</v>
      </c>
      <c r="O210" s="132">
        <v>0</v>
      </c>
      <c r="P210" s="132">
        <v>0</v>
      </c>
      <c r="Q210" s="132">
        <v>0</v>
      </c>
      <c r="R210" s="132">
        <v>0</v>
      </c>
      <c r="S210" s="46">
        <f>SUM(K210:R210)</f>
        <v>0</v>
      </c>
    </row>
    <row r="211" spans="1:19" s="81" customFormat="1" ht="66.75" customHeight="1" outlineLevel="2" x14ac:dyDescent="0.25">
      <c r="A211" s="48" t="s">
        <v>385</v>
      </c>
      <c r="B211" s="54" t="s">
        <v>209</v>
      </c>
      <c r="C211" s="45" t="s">
        <v>3</v>
      </c>
      <c r="D211" s="48" t="s">
        <v>3</v>
      </c>
      <c r="E211" s="45" t="s">
        <v>3</v>
      </c>
      <c r="F211" s="45" t="s">
        <v>244</v>
      </c>
      <c r="G211" s="48" t="s">
        <v>181</v>
      </c>
      <c r="H211" s="45" t="s">
        <v>3</v>
      </c>
      <c r="I211" s="45" t="s">
        <v>3</v>
      </c>
      <c r="J211" s="45" t="s">
        <v>3</v>
      </c>
      <c r="K211" s="56" t="s">
        <v>3</v>
      </c>
      <c r="L211" s="56" t="s">
        <v>3</v>
      </c>
      <c r="M211" s="56" t="s">
        <v>3</v>
      </c>
      <c r="N211" s="56" t="s">
        <v>3</v>
      </c>
      <c r="O211" s="146" t="s">
        <v>3</v>
      </c>
      <c r="P211" s="146" t="s">
        <v>3</v>
      </c>
      <c r="Q211" s="146" t="s">
        <v>3</v>
      </c>
      <c r="R211" s="146" t="s">
        <v>3</v>
      </c>
      <c r="S211" s="45" t="s">
        <v>3</v>
      </c>
    </row>
    <row r="212" spans="1:19" s="81" customFormat="1" ht="47.25" customHeight="1" outlineLevel="2" x14ac:dyDescent="0.25">
      <c r="A212" s="48"/>
      <c r="B212" s="54" t="s">
        <v>140</v>
      </c>
      <c r="C212" s="48" t="s">
        <v>6</v>
      </c>
      <c r="D212" s="48" t="s">
        <v>3</v>
      </c>
      <c r="E212" s="45" t="s">
        <v>3</v>
      </c>
      <c r="F212" s="45" t="s">
        <v>3</v>
      </c>
      <c r="G212" s="48" t="s">
        <v>3</v>
      </c>
      <c r="H212" s="45" t="s">
        <v>42</v>
      </c>
      <c r="I212" s="45" t="s">
        <v>42</v>
      </c>
      <c r="J212" s="45" t="s">
        <v>42</v>
      </c>
      <c r="K212" s="46">
        <v>0</v>
      </c>
      <c r="L212" s="46">
        <v>0</v>
      </c>
      <c r="M212" s="46">
        <v>0</v>
      </c>
      <c r="N212" s="46">
        <v>0</v>
      </c>
      <c r="O212" s="132">
        <v>0</v>
      </c>
      <c r="P212" s="132">
        <v>0</v>
      </c>
      <c r="Q212" s="132">
        <v>0</v>
      </c>
      <c r="R212" s="132">
        <v>0</v>
      </c>
      <c r="S212" s="46">
        <f>SUM(K212:R212)</f>
        <v>0</v>
      </c>
    </row>
    <row r="213" spans="1:19" s="12" customFormat="1" ht="53.25" customHeight="1" outlineLevel="1" x14ac:dyDescent="0.25">
      <c r="A213" s="48"/>
      <c r="B213" s="51" t="s">
        <v>50</v>
      </c>
      <c r="C213" s="48" t="s">
        <v>6</v>
      </c>
      <c r="D213" s="48" t="s">
        <v>3</v>
      </c>
      <c r="E213" s="45" t="s">
        <v>3</v>
      </c>
      <c r="F213" s="45" t="s">
        <v>3</v>
      </c>
      <c r="G213" s="48" t="s">
        <v>3</v>
      </c>
      <c r="H213" s="47" t="s">
        <v>109</v>
      </c>
      <c r="I213" s="47" t="s">
        <v>274</v>
      </c>
      <c r="J213" s="45">
        <v>244</v>
      </c>
      <c r="K213" s="46">
        <v>0</v>
      </c>
      <c r="L213" s="46">
        <v>0</v>
      </c>
      <c r="M213" s="46">
        <v>0</v>
      </c>
      <c r="N213" s="46">
        <v>0</v>
      </c>
      <c r="O213" s="132">
        <v>0</v>
      </c>
      <c r="P213" s="132">
        <v>0</v>
      </c>
      <c r="Q213" s="132">
        <v>0</v>
      </c>
      <c r="R213" s="132">
        <v>0</v>
      </c>
      <c r="S213" s="46">
        <f>SUM(K213:R213)</f>
        <v>0</v>
      </c>
    </row>
    <row r="214" spans="1:19" s="12" customFormat="1" ht="59.45" customHeight="1" outlineLevel="1" x14ac:dyDescent="0.25">
      <c r="A214" s="48" t="s">
        <v>386</v>
      </c>
      <c r="B214" s="54" t="s">
        <v>210</v>
      </c>
      <c r="C214" s="45" t="s">
        <v>3</v>
      </c>
      <c r="D214" s="48" t="s">
        <v>3</v>
      </c>
      <c r="E214" s="45" t="s">
        <v>3</v>
      </c>
      <c r="F214" s="45" t="s">
        <v>243</v>
      </c>
      <c r="G214" s="48" t="s">
        <v>239</v>
      </c>
      <c r="H214" s="45" t="s">
        <v>3</v>
      </c>
      <c r="I214" s="45" t="s">
        <v>3</v>
      </c>
      <c r="J214" s="45" t="s">
        <v>3</v>
      </c>
      <c r="K214" s="56" t="s">
        <v>3</v>
      </c>
      <c r="L214" s="56" t="s">
        <v>3</v>
      </c>
      <c r="M214" s="56" t="s">
        <v>3</v>
      </c>
      <c r="N214" s="56" t="s">
        <v>3</v>
      </c>
      <c r="O214" s="146" t="s">
        <v>3</v>
      </c>
      <c r="P214" s="146" t="s">
        <v>3</v>
      </c>
      <c r="Q214" s="146" t="s">
        <v>3</v>
      </c>
      <c r="R214" s="146" t="s">
        <v>3</v>
      </c>
      <c r="S214" s="45" t="s">
        <v>3</v>
      </c>
    </row>
    <row r="215" spans="1:19" s="12" customFormat="1" ht="60.6" customHeight="1" outlineLevel="1" x14ac:dyDescent="0.25">
      <c r="A215" s="48"/>
      <c r="B215" s="54" t="s">
        <v>50</v>
      </c>
      <c r="C215" s="48" t="s">
        <v>6</v>
      </c>
      <c r="D215" s="48" t="s">
        <v>3</v>
      </c>
      <c r="E215" s="45" t="s">
        <v>3</v>
      </c>
      <c r="F215" s="45" t="s">
        <v>3</v>
      </c>
      <c r="G215" s="48" t="s">
        <v>3</v>
      </c>
      <c r="H215" s="47" t="s">
        <v>109</v>
      </c>
      <c r="I215" s="47" t="s">
        <v>274</v>
      </c>
      <c r="J215" s="45">
        <v>244</v>
      </c>
      <c r="K215" s="46">
        <v>0</v>
      </c>
      <c r="L215" s="46">
        <v>0</v>
      </c>
      <c r="M215" s="46">
        <v>0</v>
      </c>
      <c r="N215" s="46">
        <v>0</v>
      </c>
      <c r="O215" s="132">
        <v>0</v>
      </c>
      <c r="P215" s="132">
        <v>0</v>
      </c>
      <c r="Q215" s="132">
        <v>0</v>
      </c>
      <c r="R215" s="132">
        <v>0</v>
      </c>
      <c r="S215" s="46">
        <f>SUM(K215:R215)</f>
        <v>0</v>
      </c>
    </row>
    <row r="216" spans="1:19" s="81" customFormat="1" ht="49.5" customHeight="1" outlineLevel="2" x14ac:dyDescent="0.25">
      <c r="A216" s="48"/>
      <c r="B216" s="51" t="s">
        <v>182</v>
      </c>
      <c r="C216" s="48" t="s">
        <v>6</v>
      </c>
      <c r="D216" s="48" t="s">
        <v>3</v>
      </c>
      <c r="E216" s="45" t="s">
        <v>3</v>
      </c>
      <c r="F216" s="45" t="s">
        <v>3</v>
      </c>
      <c r="G216" s="48" t="s">
        <v>3</v>
      </c>
      <c r="H216" s="45" t="s">
        <v>3</v>
      </c>
      <c r="I216" s="45" t="s">
        <v>3</v>
      </c>
      <c r="J216" s="45" t="s">
        <v>3</v>
      </c>
      <c r="K216" s="46">
        <v>0</v>
      </c>
      <c r="L216" s="46">
        <v>0</v>
      </c>
      <c r="M216" s="46">
        <v>0</v>
      </c>
      <c r="N216" s="46">
        <v>6697</v>
      </c>
      <c r="O216" s="132">
        <v>0</v>
      </c>
      <c r="P216" s="132">
        <v>6700</v>
      </c>
      <c r="Q216" s="132">
        <v>33300</v>
      </c>
      <c r="R216" s="132">
        <v>50000</v>
      </c>
      <c r="S216" s="46">
        <f>SUM(K216:R216)</f>
        <v>96697</v>
      </c>
    </row>
    <row r="217" spans="1:19" s="81" customFormat="1" ht="86.25" customHeight="1" outlineLevel="2" x14ac:dyDescent="0.25">
      <c r="A217" s="50" t="s">
        <v>329</v>
      </c>
      <c r="B217" s="51" t="s">
        <v>377</v>
      </c>
      <c r="C217" s="45" t="s">
        <v>3</v>
      </c>
      <c r="D217" s="48" t="s">
        <v>3</v>
      </c>
      <c r="E217" s="45" t="s">
        <v>3</v>
      </c>
      <c r="F217" s="45" t="s">
        <v>248</v>
      </c>
      <c r="G217" s="48" t="s">
        <v>178</v>
      </c>
      <c r="H217" s="45" t="s">
        <v>3</v>
      </c>
      <c r="I217" s="45" t="s">
        <v>3</v>
      </c>
      <c r="J217" s="45" t="s">
        <v>3</v>
      </c>
      <c r="K217" s="45" t="s">
        <v>3</v>
      </c>
      <c r="L217" s="45" t="s">
        <v>3</v>
      </c>
      <c r="M217" s="45" t="s">
        <v>3</v>
      </c>
      <c r="N217" s="45" t="s">
        <v>3</v>
      </c>
      <c r="O217" s="128" t="s">
        <v>3</v>
      </c>
      <c r="P217" s="128" t="s">
        <v>3</v>
      </c>
      <c r="Q217" s="128" t="s">
        <v>3</v>
      </c>
      <c r="R217" s="128" t="s">
        <v>3</v>
      </c>
      <c r="S217" s="45" t="s">
        <v>3</v>
      </c>
    </row>
    <row r="218" spans="1:19" s="81" customFormat="1" ht="94.5" customHeight="1" outlineLevel="2" x14ac:dyDescent="0.25">
      <c r="A218" s="50"/>
      <c r="B218" s="54" t="s">
        <v>140</v>
      </c>
      <c r="C218" s="48" t="s">
        <v>6</v>
      </c>
      <c r="D218" s="48" t="s">
        <v>3</v>
      </c>
      <c r="E218" s="45" t="s">
        <v>3</v>
      </c>
      <c r="F218" s="45" t="s">
        <v>3</v>
      </c>
      <c r="G218" s="48" t="s">
        <v>178</v>
      </c>
      <c r="H218" s="45" t="s">
        <v>42</v>
      </c>
      <c r="I218" s="45" t="s">
        <v>42</v>
      </c>
      <c r="J218" s="45" t="s">
        <v>42</v>
      </c>
      <c r="K218" s="46">
        <f t="shared" ref="K218:R219" si="24">K223+K226+K229+K232+K235+K238+K241+K244</f>
        <v>0</v>
      </c>
      <c r="L218" s="46">
        <f t="shared" si="24"/>
        <v>0</v>
      </c>
      <c r="M218" s="46">
        <f t="shared" si="24"/>
        <v>0</v>
      </c>
      <c r="N218" s="46">
        <f t="shared" si="24"/>
        <v>0</v>
      </c>
      <c r="O218" s="132">
        <f t="shared" si="24"/>
        <v>0</v>
      </c>
      <c r="P218" s="132">
        <f t="shared" si="24"/>
        <v>0</v>
      </c>
      <c r="Q218" s="132">
        <f t="shared" si="24"/>
        <v>0</v>
      </c>
      <c r="R218" s="132">
        <f t="shared" si="24"/>
        <v>0</v>
      </c>
      <c r="S218" s="46">
        <f>SUM(K218:R218)</f>
        <v>0</v>
      </c>
    </row>
    <row r="219" spans="1:19" s="81" customFormat="1" ht="94.5" customHeight="1" outlineLevel="2" x14ac:dyDescent="0.25">
      <c r="A219" s="48"/>
      <c r="B219" s="51" t="s">
        <v>50</v>
      </c>
      <c r="C219" s="48" t="s">
        <v>6</v>
      </c>
      <c r="D219" s="48" t="s">
        <v>3</v>
      </c>
      <c r="E219" s="45" t="s">
        <v>3</v>
      </c>
      <c r="F219" s="45" t="s">
        <v>3</v>
      </c>
      <c r="G219" s="48" t="s">
        <v>178</v>
      </c>
      <c r="H219" s="45" t="s">
        <v>42</v>
      </c>
      <c r="I219" s="45" t="s">
        <v>42</v>
      </c>
      <c r="J219" s="45" t="s">
        <v>42</v>
      </c>
      <c r="K219" s="46">
        <f t="shared" si="24"/>
        <v>0</v>
      </c>
      <c r="L219" s="46">
        <f t="shared" si="24"/>
        <v>0</v>
      </c>
      <c r="M219" s="46">
        <f t="shared" si="24"/>
        <v>0</v>
      </c>
      <c r="N219" s="46">
        <f t="shared" si="24"/>
        <v>0</v>
      </c>
      <c r="O219" s="132">
        <f t="shared" si="24"/>
        <v>0</v>
      </c>
      <c r="P219" s="132">
        <f t="shared" si="24"/>
        <v>16000</v>
      </c>
      <c r="Q219" s="132">
        <f t="shared" si="24"/>
        <v>6000</v>
      </c>
      <c r="R219" s="132">
        <f t="shared" si="24"/>
        <v>6000</v>
      </c>
      <c r="S219" s="46">
        <f>SUM(K219:R219)</f>
        <v>28000</v>
      </c>
    </row>
    <row r="220" spans="1:19" s="81" customFormat="1" ht="108.75" customHeight="1" outlineLevel="2" x14ac:dyDescent="0.25">
      <c r="A220" s="48" t="s">
        <v>330</v>
      </c>
      <c r="B220" s="49" t="s">
        <v>332</v>
      </c>
      <c r="C220" s="45" t="s">
        <v>41</v>
      </c>
      <c r="D220" s="48" t="s">
        <v>3</v>
      </c>
      <c r="E220" s="48" t="s">
        <v>334</v>
      </c>
      <c r="F220" s="45" t="s">
        <v>3</v>
      </c>
      <c r="G220" s="45" t="s">
        <v>3</v>
      </c>
      <c r="H220" s="45" t="s">
        <v>3</v>
      </c>
      <c r="I220" s="45" t="s">
        <v>3</v>
      </c>
      <c r="J220" s="45" t="s">
        <v>3</v>
      </c>
      <c r="K220" s="100">
        <v>0</v>
      </c>
      <c r="L220" s="100">
        <v>0</v>
      </c>
      <c r="M220" s="100">
        <v>0</v>
      </c>
      <c r="N220" s="100">
        <v>0</v>
      </c>
      <c r="O220" s="136">
        <v>5</v>
      </c>
      <c r="P220" s="136">
        <v>12</v>
      </c>
      <c r="Q220" s="153">
        <v>21.1</v>
      </c>
      <c r="R220" s="136">
        <v>30</v>
      </c>
      <c r="S220" s="57">
        <v>30</v>
      </c>
    </row>
    <row r="221" spans="1:19" s="81" customFormat="1" ht="95.25" customHeight="1" outlineLevel="2" x14ac:dyDescent="0.25">
      <c r="A221" s="48" t="s">
        <v>331</v>
      </c>
      <c r="B221" s="49" t="s">
        <v>333</v>
      </c>
      <c r="C221" s="45" t="s">
        <v>41</v>
      </c>
      <c r="D221" s="48" t="s">
        <v>3</v>
      </c>
      <c r="E221" s="48" t="s">
        <v>335</v>
      </c>
      <c r="F221" s="45" t="s">
        <v>3</v>
      </c>
      <c r="G221" s="45" t="s">
        <v>3</v>
      </c>
      <c r="H221" s="45" t="s">
        <v>3</v>
      </c>
      <c r="I221" s="45" t="s">
        <v>3</v>
      </c>
      <c r="J221" s="45" t="s">
        <v>3</v>
      </c>
      <c r="K221" s="100">
        <v>0</v>
      </c>
      <c r="L221" s="100">
        <v>0</v>
      </c>
      <c r="M221" s="100">
        <v>0</v>
      </c>
      <c r="N221" s="100">
        <v>0</v>
      </c>
      <c r="O221" s="136">
        <v>2</v>
      </c>
      <c r="P221" s="133">
        <v>7.39</v>
      </c>
      <c r="Q221" s="153">
        <v>10.78</v>
      </c>
      <c r="R221" s="133">
        <v>13.91</v>
      </c>
      <c r="S221" s="99">
        <v>13.91</v>
      </c>
    </row>
    <row r="222" spans="1:19" s="81" customFormat="1" ht="96" customHeight="1" outlineLevel="2" x14ac:dyDescent="0.25">
      <c r="A222" s="48" t="s">
        <v>387</v>
      </c>
      <c r="B222" s="54" t="s">
        <v>290</v>
      </c>
      <c r="C222" s="45" t="s">
        <v>3</v>
      </c>
      <c r="D222" s="48" t="s">
        <v>3</v>
      </c>
      <c r="E222" s="45" t="s">
        <v>3</v>
      </c>
      <c r="F222" s="45" t="s">
        <v>248</v>
      </c>
      <c r="G222" s="48" t="s">
        <v>178</v>
      </c>
      <c r="H222" s="45" t="s">
        <v>3</v>
      </c>
      <c r="I222" s="45" t="s">
        <v>3</v>
      </c>
      <c r="J222" s="45" t="s">
        <v>3</v>
      </c>
      <c r="K222" s="56" t="s">
        <v>3</v>
      </c>
      <c r="L222" s="56" t="s">
        <v>3</v>
      </c>
      <c r="M222" s="56" t="s">
        <v>3</v>
      </c>
      <c r="N222" s="56" t="s">
        <v>3</v>
      </c>
      <c r="O222" s="146" t="s">
        <v>3</v>
      </c>
      <c r="P222" s="146" t="s">
        <v>3</v>
      </c>
      <c r="Q222" s="146" t="s">
        <v>3</v>
      </c>
      <c r="R222" s="146" t="s">
        <v>3</v>
      </c>
      <c r="S222" s="45" t="s">
        <v>3</v>
      </c>
    </row>
    <row r="223" spans="1:19" s="81" customFormat="1" ht="50.25" customHeight="1" outlineLevel="2" x14ac:dyDescent="0.25">
      <c r="A223" s="48"/>
      <c r="B223" s="54" t="s">
        <v>140</v>
      </c>
      <c r="C223" s="48" t="s">
        <v>6</v>
      </c>
      <c r="D223" s="48" t="s">
        <v>3</v>
      </c>
      <c r="E223" s="45" t="s">
        <v>3</v>
      </c>
      <c r="F223" s="45" t="s">
        <v>3</v>
      </c>
      <c r="G223" s="45" t="s">
        <v>3</v>
      </c>
      <c r="H223" s="45" t="s">
        <v>42</v>
      </c>
      <c r="I223" s="45" t="s">
        <v>42</v>
      </c>
      <c r="J223" s="45" t="s">
        <v>42</v>
      </c>
      <c r="K223" s="58">
        <v>0</v>
      </c>
      <c r="L223" s="58">
        <v>0</v>
      </c>
      <c r="M223" s="58">
        <v>0</v>
      </c>
      <c r="N223" s="58">
        <v>0</v>
      </c>
      <c r="O223" s="155">
        <v>0</v>
      </c>
      <c r="P223" s="155">
        <v>0</v>
      </c>
      <c r="Q223" s="155">
        <v>0</v>
      </c>
      <c r="R223" s="155">
        <v>0</v>
      </c>
      <c r="S223" s="58">
        <f>SUM(K223:R223)</f>
        <v>0</v>
      </c>
    </row>
    <row r="224" spans="1:19" s="81" customFormat="1" ht="50.25" customHeight="1" outlineLevel="2" x14ac:dyDescent="0.25">
      <c r="A224" s="48"/>
      <c r="B224" s="51" t="s">
        <v>50</v>
      </c>
      <c r="C224" s="48" t="s">
        <v>6</v>
      </c>
      <c r="D224" s="48" t="s">
        <v>3</v>
      </c>
      <c r="E224" s="45" t="s">
        <v>3</v>
      </c>
      <c r="F224" s="45" t="s">
        <v>3</v>
      </c>
      <c r="G224" s="45" t="s">
        <v>3</v>
      </c>
      <c r="H224" s="47" t="s">
        <v>109</v>
      </c>
      <c r="I224" s="47" t="s">
        <v>336</v>
      </c>
      <c r="J224" s="45">
        <v>410</v>
      </c>
      <c r="K224" s="58">
        <v>0</v>
      </c>
      <c r="L224" s="58">
        <v>0</v>
      </c>
      <c r="M224" s="58">
        <v>0</v>
      </c>
      <c r="N224" s="58">
        <v>0</v>
      </c>
      <c r="O224" s="155">
        <v>0</v>
      </c>
      <c r="P224" s="155">
        <v>3000</v>
      </c>
      <c r="Q224" s="155">
        <v>0</v>
      </c>
      <c r="R224" s="155">
        <v>0</v>
      </c>
      <c r="S224" s="58">
        <f>SUM(K224:R224)</f>
        <v>3000</v>
      </c>
    </row>
    <row r="225" spans="1:19" s="81" customFormat="1" ht="84.75" customHeight="1" outlineLevel="2" x14ac:dyDescent="0.25">
      <c r="A225" s="48" t="s">
        <v>388</v>
      </c>
      <c r="B225" s="54" t="s">
        <v>291</v>
      </c>
      <c r="C225" s="45" t="s">
        <v>3</v>
      </c>
      <c r="D225" s="48" t="s">
        <v>3</v>
      </c>
      <c r="E225" s="45" t="s">
        <v>3</v>
      </c>
      <c r="F225" s="45" t="s">
        <v>248</v>
      </c>
      <c r="G225" s="48" t="s">
        <v>178</v>
      </c>
      <c r="H225" s="45" t="s">
        <v>3</v>
      </c>
      <c r="I225" s="45" t="s">
        <v>3</v>
      </c>
      <c r="J225" s="45" t="s">
        <v>3</v>
      </c>
      <c r="K225" s="56" t="s">
        <v>3</v>
      </c>
      <c r="L225" s="56" t="s">
        <v>3</v>
      </c>
      <c r="M225" s="56" t="s">
        <v>3</v>
      </c>
      <c r="N225" s="56" t="s">
        <v>3</v>
      </c>
      <c r="O225" s="146" t="s">
        <v>3</v>
      </c>
      <c r="P225" s="146" t="s">
        <v>3</v>
      </c>
      <c r="Q225" s="146" t="s">
        <v>3</v>
      </c>
      <c r="R225" s="146" t="s">
        <v>3</v>
      </c>
      <c r="S225" s="45" t="s">
        <v>3</v>
      </c>
    </row>
    <row r="226" spans="1:19" s="81" customFormat="1" ht="50.25" customHeight="1" outlineLevel="2" x14ac:dyDescent="0.25">
      <c r="A226" s="48"/>
      <c r="B226" s="54" t="s">
        <v>140</v>
      </c>
      <c r="C226" s="48" t="s">
        <v>6</v>
      </c>
      <c r="D226" s="48" t="s">
        <v>3</v>
      </c>
      <c r="E226" s="45" t="s">
        <v>3</v>
      </c>
      <c r="F226" s="45" t="s">
        <v>3</v>
      </c>
      <c r="G226" s="45" t="s">
        <v>3</v>
      </c>
      <c r="H226" s="45" t="s">
        <v>42</v>
      </c>
      <c r="I226" s="45" t="s">
        <v>42</v>
      </c>
      <c r="J226" s="45" t="s">
        <v>42</v>
      </c>
      <c r="K226" s="58">
        <v>0</v>
      </c>
      <c r="L226" s="58">
        <v>0</v>
      </c>
      <c r="M226" s="58">
        <v>0</v>
      </c>
      <c r="N226" s="58">
        <v>0</v>
      </c>
      <c r="O226" s="155">
        <v>0</v>
      </c>
      <c r="P226" s="155">
        <v>0</v>
      </c>
      <c r="Q226" s="155">
        <v>0</v>
      </c>
      <c r="R226" s="155">
        <v>0</v>
      </c>
      <c r="S226" s="58">
        <f>SUM(K226:R226)</f>
        <v>0</v>
      </c>
    </row>
    <row r="227" spans="1:19" s="81" customFormat="1" ht="50.25" customHeight="1" outlineLevel="2" x14ac:dyDescent="0.25">
      <c r="A227" s="48"/>
      <c r="B227" s="51" t="s">
        <v>50</v>
      </c>
      <c r="C227" s="48" t="s">
        <v>6</v>
      </c>
      <c r="D227" s="48" t="s">
        <v>3</v>
      </c>
      <c r="E227" s="45" t="s">
        <v>3</v>
      </c>
      <c r="F227" s="45" t="s">
        <v>3</v>
      </c>
      <c r="G227" s="45" t="s">
        <v>3</v>
      </c>
      <c r="H227" s="47" t="s">
        <v>109</v>
      </c>
      <c r="I227" s="47" t="s">
        <v>336</v>
      </c>
      <c r="J227" s="45">
        <v>410</v>
      </c>
      <c r="K227" s="58">
        <v>0</v>
      </c>
      <c r="L227" s="58">
        <v>0</v>
      </c>
      <c r="M227" s="58">
        <v>0</v>
      </c>
      <c r="N227" s="58">
        <v>0</v>
      </c>
      <c r="O227" s="155">
        <v>0</v>
      </c>
      <c r="P227" s="155">
        <v>3000</v>
      </c>
      <c r="Q227" s="155">
        <v>0</v>
      </c>
      <c r="R227" s="155">
        <v>0</v>
      </c>
      <c r="S227" s="58">
        <f>SUM(K227:R227)</f>
        <v>3000</v>
      </c>
    </row>
    <row r="228" spans="1:19" s="81" customFormat="1" ht="90" customHeight="1" outlineLevel="2" x14ac:dyDescent="0.25">
      <c r="A228" s="48" t="s">
        <v>389</v>
      </c>
      <c r="B228" s="54" t="s">
        <v>294</v>
      </c>
      <c r="C228" s="45" t="s">
        <v>3</v>
      </c>
      <c r="D228" s="48" t="s">
        <v>3</v>
      </c>
      <c r="E228" s="45" t="s">
        <v>3</v>
      </c>
      <c r="F228" s="45" t="s">
        <v>312</v>
      </c>
      <c r="G228" s="48" t="s">
        <v>178</v>
      </c>
      <c r="H228" s="45" t="s">
        <v>3</v>
      </c>
      <c r="I228" s="45" t="s">
        <v>3</v>
      </c>
      <c r="J228" s="45" t="s">
        <v>3</v>
      </c>
      <c r="K228" s="56" t="s">
        <v>3</v>
      </c>
      <c r="L228" s="56" t="s">
        <v>3</v>
      </c>
      <c r="M228" s="56" t="s">
        <v>3</v>
      </c>
      <c r="N228" s="56" t="s">
        <v>3</v>
      </c>
      <c r="O228" s="146" t="s">
        <v>3</v>
      </c>
      <c r="P228" s="146" t="s">
        <v>3</v>
      </c>
      <c r="Q228" s="146" t="s">
        <v>3</v>
      </c>
      <c r="R228" s="146" t="s">
        <v>3</v>
      </c>
      <c r="S228" s="45" t="s">
        <v>3</v>
      </c>
    </row>
    <row r="229" spans="1:19" s="81" customFormat="1" ht="50.25" customHeight="1" outlineLevel="2" x14ac:dyDescent="0.25">
      <c r="A229" s="48"/>
      <c r="B229" s="54" t="s">
        <v>140</v>
      </c>
      <c r="C229" s="48" t="s">
        <v>6</v>
      </c>
      <c r="D229" s="48" t="s">
        <v>3</v>
      </c>
      <c r="E229" s="45" t="s">
        <v>3</v>
      </c>
      <c r="F229" s="45" t="s">
        <v>3</v>
      </c>
      <c r="G229" s="45" t="s">
        <v>3</v>
      </c>
      <c r="H229" s="45" t="s">
        <v>42</v>
      </c>
      <c r="I229" s="45" t="s">
        <v>42</v>
      </c>
      <c r="J229" s="45" t="s">
        <v>42</v>
      </c>
      <c r="K229" s="58">
        <v>0</v>
      </c>
      <c r="L229" s="58">
        <v>0</v>
      </c>
      <c r="M229" s="58">
        <v>0</v>
      </c>
      <c r="N229" s="58">
        <v>0</v>
      </c>
      <c r="O229" s="155">
        <v>0</v>
      </c>
      <c r="P229" s="155">
        <v>0</v>
      </c>
      <c r="Q229" s="155">
        <v>0</v>
      </c>
      <c r="R229" s="155">
        <v>0</v>
      </c>
      <c r="S229" s="58">
        <f>SUM(K229:R229)</f>
        <v>0</v>
      </c>
    </row>
    <row r="230" spans="1:19" s="81" customFormat="1" ht="50.25" customHeight="1" outlineLevel="2" x14ac:dyDescent="0.25">
      <c r="A230" s="48"/>
      <c r="B230" s="51" t="s">
        <v>50</v>
      </c>
      <c r="C230" s="48" t="s">
        <v>6</v>
      </c>
      <c r="D230" s="48" t="s">
        <v>3</v>
      </c>
      <c r="E230" s="45" t="s">
        <v>3</v>
      </c>
      <c r="F230" s="45" t="s">
        <v>3</v>
      </c>
      <c r="G230" s="45" t="s">
        <v>3</v>
      </c>
      <c r="H230" s="47" t="s">
        <v>109</v>
      </c>
      <c r="I230" s="47" t="s">
        <v>336</v>
      </c>
      <c r="J230" s="45">
        <v>410</v>
      </c>
      <c r="K230" s="58">
        <v>0</v>
      </c>
      <c r="L230" s="58">
        <v>0</v>
      </c>
      <c r="M230" s="58">
        <v>0</v>
      </c>
      <c r="N230" s="58">
        <v>0</v>
      </c>
      <c r="O230" s="155">
        <v>0</v>
      </c>
      <c r="P230" s="155">
        <v>0</v>
      </c>
      <c r="Q230" s="155">
        <v>3000</v>
      </c>
      <c r="R230" s="155">
        <v>0</v>
      </c>
      <c r="S230" s="58">
        <f>SUM(K230:R230)</f>
        <v>3000</v>
      </c>
    </row>
    <row r="231" spans="1:19" s="81" customFormat="1" ht="94.5" customHeight="1" outlineLevel="2" x14ac:dyDescent="0.25">
      <c r="A231" s="48" t="s">
        <v>390</v>
      </c>
      <c r="B231" s="54" t="s">
        <v>295</v>
      </c>
      <c r="C231" s="45" t="s">
        <v>3</v>
      </c>
      <c r="D231" s="48" t="s">
        <v>3</v>
      </c>
      <c r="E231" s="45" t="s">
        <v>3</v>
      </c>
      <c r="F231" s="45" t="s">
        <v>312</v>
      </c>
      <c r="G231" s="48" t="s">
        <v>178</v>
      </c>
      <c r="H231" s="45" t="s">
        <v>3</v>
      </c>
      <c r="I231" s="45" t="s">
        <v>3</v>
      </c>
      <c r="J231" s="45" t="s">
        <v>3</v>
      </c>
      <c r="K231" s="56" t="s">
        <v>3</v>
      </c>
      <c r="L231" s="56" t="s">
        <v>3</v>
      </c>
      <c r="M231" s="56" t="s">
        <v>3</v>
      </c>
      <c r="N231" s="56" t="s">
        <v>3</v>
      </c>
      <c r="O231" s="146" t="s">
        <v>3</v>
      </c>
      <c r="P231" s="146" t="s">
        <v>3</v>
      </c>
      <c r="Q231" s="146" t="s">
        <v>3</v>
      </c>
      <c r="R231" s="146" t="s">
        <v>3</v>
      </c>
      <c r="S231" s="45" t="s">
        <v>3</v>
      </c>
    </row>
    <row r="232" spans="1:19" s="81" customFormat="1" ht="50.25" customHeight="1" outlineLevel="2" x14ac:dyDescent="0.25">
      <c r="A232" s="48"/>
      <c r="B232" s="54" t="s">
        <v>140</v>
      </c>
      <c r="C232" s="48" t="s">
        <v>6</v>
      </c>
      <c r="D232" s="48" t="s">
        <v>3</v>
      </c>
      <c r="E232" s="45" t="s">
        <v>3</v>
      </c>
      <c r="F232" s="45" t="s">
        <v>3</v>
      </c>
      <c r="G232" s="45" t="s">
        <v>3</v>
      </c>
      <c r="H232" s="45" t="s">
        <v>42</v>
      </c>
      <c r="I232" s="45" t="s">
        <v>42</v>
      </c>
      <c r="J232" s="45" t="s">
        <v>42</v>
      </c>
      <c r="K232" s="58">
        <v>0</v>
      </c>
      <c r="L232" s="58">
        <v>0</v>
      </c>
      <c r="M232" s="58">
        <v>0</v>
      </c>
      <c r="N232" s="58">
        <v>0</v>
      </c>
      <c r="O232" s="155">
        <v>0</v>
      </c>
      <c r="P232" s="155">
        <v>0</v>
      </c>
      <c r="Q232" s="155">
        <v>0</v>
      </c>
      <c r="R232" s="155">
        <v>0</v>
      </c>
      <c r="S232" s="58">
        <f>SUM(K232:R232)</f>
        <v>0</v>
      </c>
    </row>
    <row r="233" spans="1:19" s="81" customFormat="1" ht="50.25" customHeight="1" outlineLevel="2" x14ac:dyDescent="0.25">
      <c r="A233" s="48"/>
      <c r="B233" s="51" t="s">
        <v>50</v>
      </c>
      <c r="C233" s="48" t="s">
        <v>6</v>
      </c>
      <c r="D233" s="48" t="s">
        <v>3</v>
      </c>
      <c r="E233" s="45" t="s">
        <v>3</v>
      </c>
      <c r="F233" s="45" t="s">
        <v>3</v>
      </c>
      <c r="G233" s="45" t="s">
        <v>3</v>
      </c>
      <c r="H233" s="47" t="s">
        <v>109</v>
      </c>
      <c r="I233" s="47" t="s">
        <v>336</v>
      </c>
      <c r="J233" s="45">
        <v>410</v>
      </c>
      <c r="K233" s="58">
        <v>0</v>
      </c>
      <c r="L233" s="58">
        <v>0</v>
      </c>
      <c r="M233" s="58">
        <v>0</v>
      </c>
      <c r="N233" s="58">
        <v>0</v>
      </c>
      <c r="O233" s="155">
        <v>0</v>
      </c>
      <c r="P233" s="155">
        <v>0</v>
      </c>
      <c r="Q233" s="155">
        <v>3000</v>
      </c>
      <c r="R233" s="155">
        <v>0</v>
      </c>
      <c r="S233" s="58">
        <f>SUM(K233:R233)</f>
        <v>3000</v>
      </c>
    </row>
    <row r="234" spans="1:19" s="81" customFormat="1" ht="91.5" customHeight="1" outlineLevel="2" x14ac:dyDescent="0.25">
      <c r="A234" s="48" t="s">
        <v>391</v>
      </c>
      <c r="B234" s="54" t="s">
        <v>296</v>
      </c>
      <c r="C234" s="45" t="s">
        <v>3</v>
      </c>
      <c r="D234" s="48" t="s">
        <v>3</v>
      </c>
      <c r="E234" s="45" t="s">
        <v>3</v>
      </c>
      <c r="F234" s="45">
        <v>2021</v>
      </c>
      <c r="G234" s="48" t="s">
        <v>178</v>
      </c>
      <c r="H234" s="45" t="s">
        <v>3</v>
      </c>
      <c r="I234" s="45" t="s">
        <v>3</v>
      </c>
      <c r="J234" s="45" t="s">
        <v>3</v>
      </c>
      <c r="K234" s="56" t="s">
        <v>3</v>
      </c>
      <c r="L234" s="56" t="s">
        <v>3</v>
      </c>
      <c r="M234" s="56" t="s">
        <v>3</v>
      </c>
      <c r="N234" s="56" t="s">
        <v>3</v>
      </c>
      <c r="O234" s="146" t="s">
        <v>3</v>
      </c>
      <c r="P234" s="146" t="s">
        <v>3</v>
      </c>
      <c r="Q234" s="146" t="s">
        <v>3</v>
      </c>
      <c r="R234" s="146" t="s">
        <v>3</v>
      </c>
      <c r="S234" s="45" t="s">
        <v>3</v>
      </c>
    </row>
    <row r="235" spans="1:19" s="81" customFormat="1" ht="50.25" customHeight="1" outlineLevel="2" x14ac:dyDescent="0.25">
      <c r="A235" s="48"/>
      <c r="B235" s="54" t="s">
        <v>140</v>
      </c>
      <c r="C235" s="48" t="s">
        <v>6</v>
      </c>
      <c r="D235" s="48" t="s">
        <v>3</v>
      </c>
      <c r="E235" s="45" t="s">
        <v>3</v>
      </c>
      <c r="F235" s="45" t="s">
        <v>3</v>
      </c>
      <c r="G235" s="45" t="s">
        <v>3</v>
      </c>
      <c r="H235" s="45" t="s">
        <v>42</v>
      </c>
      <c r="I235" s="45" t="s">
        <v>42</v>
      </c>
      <c r="J235" s="45" t="s">
        <v>42</v>
      </c>
      <c r="K235" s="58">
        <v>0</v>
      </c>
      <c r="L235" s="58">
        <v>0</v>
      </c>
      <c r="M235" s="58">
        <v>0</v>
      </c>
      <c r="N235" s="58">
        <v>0</v>
      </c>
      <c r="O235" s="155">
        <v>0</v>
      </c>
      <c r="P235" s="155">
        <v>0</v>
      </c>
      <c r="Q235" s="155">
        <v>0</v>
      </c>
      <c r="R235" s="155">
        <v>0</v>
      </c>
      <c r="S235" s="58">
        <f>SUM(K235:R235)</f>
        <v>0</v>
      </c>
    </row>
    <row r="236" spans="1:19" s="81" customFormat="1" ht="50.25" customHeight="1" outlineLevel="2" x14ac:dyDescent="0.25">
      <c r="A236" s="48"/>
      <c r="B236" s="51" t="s">
        <v>50</v>
      </c>
      <c r="C236" s="48" t="s">
        <v>6</v>
      </c>
      <c r="D236" s="48" t="s">
        <v>3</v>
      </c>
      <c r="E236" s="45" t="s">
        <v>3</v>
      </c>
      <c r="F236" s="45" t="s">
        <v>3</v>
      </c>
      <c r="G236" s="45" t="s">
        <v>3</v>
      </c>
      <c r="H236" s="47" t="s">
        <v>109</v>
      </c>
      <c r="I236" s="47" t="s">
        <v>336</v>
      </c>
      <c r="J236" s="45">
        <v>410</v>
      </c>
      <c r="K236" s="58">
        <v>0</v>
      </c>
      <c r="L236" s="58">
        <v>0</v>
      </c>
      <c r="M236" s="58">
        <v>0</v>
      </c>
      <c r="N236" s="58">
        <v>0</v>
      </c>
      <c r="O236" s="155">
        <v>0</v>
      </c>
      <c r="P236" s="155">
        <v>0</v>
      </c>
      <c r="Q236" s="155">
        <v>0</v>
      </c>
      <c r="R236" s="155">
        <v>3000</v>
      </c>
      <c r="S236" s="58">
        <f>SUM(K236:R236)</f>
        <v>3000</v>
      </c>
    </row>
    <row r="237" spans="1:19" s="81" customFormat="1" ht="79.5" customHeight="1" outlineLevel="2" x14ac:dyDescent="0.25">
      <c r="A237" s="48" t="s">
        <v>392</v>
      </c>
      <c r="B237" s="54" t="s">
        <v>297</v>
      </c>
      <c r="C237" s="45" t="s">
        <v>3</v>
      </c>
      <c r="D237" s="48" t="s">
        <v>3</v>
      </c>
      <c r="E237" s="45" t="s">
        <v>3</v>
      </c>
      <c r="F237" s="45">
        <v>2021</v>
      </c>
      <c r="G237" s="48" t="s">
        <v>178</v>
      </c>
      <c r="H237" s="45" t="s">
        <v>3</v>
      </c>
      <c r="I237" s="45" t="s">
        <v>3</v>
      </c>
      <c r="J237" s="45" t="s">
        <v>3</v>
      </c>
      <c r="K237" s="56" t="s">
        <v>3</v>
      </c>
      <c r="L237" s="56" t="s">
        <v>3</v>
      </c>
      <c r="M237" s="56" t="s">
        <v>3</v>
      </c>
      <c r="N237" s="56" t="s">
        <v>3</v>
      </c>
      <c r="O237" s="146" t="s">
        <v>3</v>
      </c>
      <c r="P237" s="146" t="s">
        <v>3</v>
      </c>
      <c r="Q237" s="146" t="s">
        <v>3</v>
      </c>
      <c r="R237" s="146" t="s">
        <v>3</v>
      </c>
      <c r="S237" s="45" t="s">
        <v>3</v>
      </c>
    </row>
    <row r="238" spans="1:19" s="81" customFormat="1" ht="50.25" customHeight="1" outlineLevel="2" x14ac:dyDescent="0.25">
      <c r="A238" s="48"/>
      <c r="B238" s="54" t="s">
        <v>140</v>
      </c>
      <c r="C238" s="48" t="s">
        <v>6</v>
      </c>
      <c r="D238" s="48" t="s">
        <v>3</v>
      </c>
      <c r="E238" s="45" t="s">
        <v>3</v>
      </c>
      <c r="F238" s="45" t="s">
        <v>3</v>
      </c>
      <c r="G238" s="45" t="s">
        <v>3</v>
      </c>
      <c r="H238" s="45" t="s">
        <v>42</v>
      </c>
      <c r="I238" s="45" t="s">
        <v>42</v>
      </c>
      <c r="J238" s="45" t="s">
        <v>42</v>
      </c>
      <c r="K238" s="58">
        <v>0</v>
      </c>
      <c r="L238" s="58">
        <v>0</v>
      </c>
      <c r="M238" s="58">
        <v>0</v>
      </c>
      <c r="N238" s="58">
        <v>0</v>
      </c>
      <c r="O238" s="155">
        <v>0</v>
      </c>
      <c r="P238" s="155">
        <v>0</v>
      </c>
      <c r="Q238" s="155">
        <v>0</v>
      </c>
      <c r="R238" s="155">
        <v>0</v>
      </c>
      <c r="S238" s="58">
        <f>SUM(K238:R238)</f>
        <v>0</v>
      </c>
    </row>
    <row r="239" spans="1:19" s="81" customFormat="1" ht="50.25" customHeight="1" outlineLevel="2" x14ac:dyDescent="0.25">
      <c r="A239" s="48"/>
      <c r="B239" s="51" t="s">
        <v>50</v>
      </c>
      <c r="C239" s="48" t="s">
        <v>6</v>
      </c>
      <c r="D239" s="48" t="s">
        <v>3</v>
      </c>
      <c r="E239" s="45" t="s">
        <v>3</v>
      </c>
      <c r="F239" s="45" t="s">
        <v>3</v>
      </c>
      <c r="G239" s="45" t="s">
        <v>3</v>
      </c>
      <c r="H239" s="47" t="s">
        <v>109</v>
      </c>
      <c r="I239" s="47" t="s">
        <v>336</v>
      </c>
      <c r="J239" s="45">
        <v>410</v>
      </c>
      <c r="K239" s="58">
        <v>0</v>
      </c>
      <c r="L239" s="58">
        <v>0</v>
      </c>
      <c r="M239" s="58">
        <v>0</v>
      </c>
      <c r="N239" s="58">
        <v>0</v>
      </c>
      <c r="O239" s="155">
        <v>0</v>
      </c>
      <c r="P239" s="155">
        <v>0</v>
      </c>
      <c r="Q239" s="155">
        <v>0</v>
      </c>
      <c r="R239" s="155">
        <v>3000</v>
      </c>
      <c r="S239" s="58">
        <f>SUM(K239:R239)</f>
        <v>3000</v>
      </c>
    </row>
    <row r="240" spans="1:19" s="81" customFormat="1" ht="101.25" customHeight="1" outlineLevel="2" x14ac:dyDescent="0.25">
      <c r="A240" s="48" t="s">
        <v>393</v>
      </c>
      <c r="B240" s="54" t="s">
        <v>292</v>
      </c>
      <c r="C240" s="45" t="s">
        <v>3</v>
      </c>
      <c r="D240" s="48" t="s">
        <v>3</v>
      </c>
      <c r="E240" s="45" t="s">
        <v>3</v>
      </c>
      <c r="F240" s="45" t="s">
        <v>248</v>
      </c>
      <c r="G240" s="48" t="s">
        <v>178</v>
      </c>
      <c r="H240" s="45" t="s">
        <v>3</v>
      </c>
      <c r="I240" s="45" t="s">
        <v>3</v>
      </c>
      <c r="J240" s="45" t="s">
        <v>3</v>
      </c>
      <c r="K240" s="56" t="s">
        <v>3</v>
      </c>
      <c r="L240" s="56" t="s">
        <v>3</v>
      </c>
      <c r="M240" s="56" t="s">
        <v>3</v>
      </c>
      <c r="N240" s="56" t="s">
        <v>3</v>
      </c>
      <c r="O240" s="146" t="s">
        <v>3</v>
      </c>
      <c r="P240" s="146" t="s">
        <v>3</v>
      </c>
      <c r="Q240" s="146" t="s">
        <v>3</v>
      </c>
      <c r="R240" s="146" t="s">
        <v>3</v>
      </c>
      <c r="S240" s="45" t="s">
        <v>3</v>
      </c>
    </row>
    <row r="241" spans="1:19" s="81" customFormat="1" ht="50.25" customHeight="1" outlineLevel="2" x14ac:dyDescent="0.25">
      <c r="A241" s="48"/>
      <c r="B241" s="54" t="s">
        <v>140</v>
      </c>
      <c r="C241" s="48" t="s">
        <v>6</v>
      </c>
      <c r="D241" s="48" t="s">
        <v>3</v>
      </c>
      <c r="E241" s="45" t="s">
        <v>3</v>
      </c>
      <c r="F241" s="45" t="s">
        <v>3</v>
      </c>
      <c r="G241" s="45" t="s">
        <v>3</v>
      </c>
      <c r="H241" s="45" t="s">
        <v>42</v>
      </c>
      <c r="I241" s="45" t="s">
        <v>42</v>
      </c>
      <c r="J241" s="45" t="s">
        <v>42</v>
      </c>
      <c r="K241" s="58">
        <v>0</v>
      </c>
      <c r="L241" s="58">
        <v>0</v>
      </c>
      <c r="M241" s="58">
        <v>0</v>
      </c>
      <c r="N241" s="58">
        <v>0</v>
      </c>
      <c r="O241" s="155">
        <v>0</v>
      </c>
      <c r="P241" s="155">
        <v>0</v>
      </c>
      <c r="Q241" s="155">
        <v>0</v>
      </c>
      <c r="R241" s="155">
        <v>0</v>
      </c>
      <c r="S241" s="58">
        <f>SUM(K241:R241)</f>
        <v>0</v>
      </c>
    </row>
    <row r="242" spans="1:19" s="81" customFormat="1" ht="50.25" customHeight="1" outlineLevel="2" x14ac:dyDescent="0.25">
      <c r="A242" s="48"/>
      <c r="B242" s="51" t="s">
        <v>50</v>
      </c>
      <c r="C242" s="48" t="s">
        <v>6</v>
      </c>
      <c r="D242" s="48" t="s">
        <v>3</v>
      </c>
      <c r="E242" s="45" t="s">
        <v>3</v>
      </c>
      <c r="F242" s="45" t="s">
        <v>3</v>
      </c>
      <c r="G242" s="45" t="s">
        <v>3</v>
      </c>
      <c r="H242" s="47" t="s">
        <v>109</v>
      </c>
      <c r="I242" s="47" t="s">
        <v>336</v>
      </c>
      <c r="J242" s="45">
        <v>410</v>
      </c>
      <c r="K242" s="58">
        <v>0</v>
      </c>
      <c r="L242" s="58">
        <v>0</v>
      </c>
      <c r="M242" s="58">
        <v>0</v>
      </c>
      <c r="N242" s="58">
        <v>0</v>
      </c>
      <c r="O242" s="155">
        <v>0</v>
      </c>
      <c r="P242" s="155">
        <v>5000</v>
      </c>
      <c r="Q242" s="155">
        <v>0</v>
      </c>
      <c r="R242" s="155">
        <v>0</v>
      </c>
      <c r="S242" s="58">
        <f>SUM(K242:R242)</f>
        <v>5000</v>
      </c>
    </row>
    <row r="243" spans="1:19" s="81" customFormat="1" ht="86.25" customHeight="1" outlineLevel="2" x14ac:dyDescent="0.25">
      <c r="A243" s="48" t="s">
        <v>394</v>
      </c>
      <c r="B243" s="54" t="s">
        <v>293</v>
      </c>
      <c r="C243" s="45" t="s">
        <v>3</v>
      </c>
      <c r="D243" s="48" t="s">
        <v>3</v>
      </c>
      <c r="E243" s="45" t="s">
        <v>3</v>
      </c>
      <c r="F243" s="45" t="s">
        <v>248</v>
      </c>
      <c r="G243" s="48" t="s">
        <v>178</v>
      </c>
      <c r="H243" s="45" t="s">
        <v>3</v>
      </c>
      <c r="I243" s="45" t="s">
        <v>3</v>
      </c>
      <c r="J243" s="45" t="s">
        <v>3</v>
      </c>
      <c r="K243" s="56" t="s">
        <v>3</v>
      </c>
      <c r="L243" s="56" t="s">
        <v>3</v>
      </c>
      <c r="M243" s="56" t="s">
        <v>3</v>
      </c>
      <c r="N243" s="56" t="s">
        <v>3</v>
      </c>
      <c r="O243" s="146" t="s">
        <v>3</v>
      </c>
      <c r="P243" s="146" t="s">
        <v>3</v>
      </c>
      <c r="Q243" s="146" t="s">
        <v>3</v>
      </c>
      <c r="R243" s="146" t="s">
        <v>3</v>
      </c>
      <c r="S243" s="45" t="s">
        <v>3</v>
      </c>
    </row>
    <row r="244" spans="1:19" s="81" customFormat="1" ht="50.25" customHeight="1" outlineLevel="2" x14ac:dyDescent="0.25">
      <c r="A244" s="48"/>
      <c r="B244" s="54" t="s">
        <v>140</v>
      </c>
      <c r="C244" s="48" t="s">
        <v>6</v>
      </c>
      <c r="D244" s="48" t="s">
        <v>3</v>
      </c>
      <c r="E244" s="45" t="s">
        <v>3</v>
      </c>
      <c r="F244" s="45" t="s">
        <v>3</v>
      </c>
      <c r="G244" s="45" t="s">
        <v>3</v>
      </c>
      <c r="H244" s="45" t="s">
        <v>42</v>
      </c>
      <c r="I244" s="45" t="s">
        <v>42</v>
      </c>
      <c r="J244" s="45" t="s">
        <v>42</v>
      </c>
      <c r="K244" s="58">
        <v>0</v>
      </c>
      <c r="L244" s="58">
        <v>0</v>
      </c>
      <c r="M244" s="58">
        <v>0</v>
      </c>
      <c r="N244" s="58">
        <v>0</v>
      </c>
      <c r="O244" s="155">
        <v>0</v>
      </c>
      <c r="P244" s="155">
        <v>0</v>
      </c>
      <c r="Q244" s="155">
        <v>0</v>
      </c>
      <c r="R244" s="155">
        <v>0</v>
      </c>
      <c r="S244" s="58">
        <f>SUM(K244:R244)</f>
        <v>0</v>
      </c>
    </row>
    <row r="245" spans="1:19" s="81" customFormat="1" ht="43.5" customHeight="1" outlineLevel="2" x14ac:dyDescent="0.25">
      <c r="A245" s="48"/>
      <c r="B245" s="51" t="s">
        <v>50</v>
      </c>
      <c r="C245" s="48" t="s">
        <v>6</v>
      </c>
      <c r="D245" s="48" t="s">
        <v>3</v>
      </c>
      <c r="E245" s="45" t="s">
        <v>3</v>
      </c>
      <c r="F245" s="45" t="s">
        <v>3</v>
      </c>
      <c r="G245" s="45" t="s">
        <v>3</v>
      </c>
      <c r="H245" s="47" t="s">
        <v>109</v>
      </c>
      <c r="I245" s="47" t="s">
        <v>336</v>
      </c>
      <c r="J245" s="45">
        <v>410</v>
      </c>
      <c r="K245" s="58">
        <v>0</v>
      </c>
      <c r="L245" s="58">
        <v>0</v>
      </c>
      <c r="M245" s="58">
        <v>0</v>
      </c>
      <c r="N245" s="58">
        <v>0</v>
      </c>
      <c r="O245" s="155">
        <v>0</v>
      </c>
      <c r="P245" s="155">
        <v>5000</v>
      </c>
      <c r="Q245" s="155">
        <v>0</v>
      </c>
      <c r="R245" s="155">
        <v>0</v>
      </c>
      <c r="S245" s="58">
        <f>SUM(K245:R245)</f>
        <v>5000</v>
      </c>
    </row>
    <row r="246" spans="1:19" s="5" customFormat="1" ht="151.15" customHeight="1" outlineLevel="2" x14ac:dyDescent="0.25">
      <c r="A246" s="50" t="s">
        <v>345</v>
      </c>
      <c r="B246" s="55" t="s">
        <v>378</v>
      </c>
      <c r="C246" s="45" t="s">
        <v>3</v>
      </c>
      <c r="D246" s="48" t="s">
        <v>3</v>
      </c>
      <c r="E246" s="45" t="s">
        <v>3</v>
      </c>
      <c r="F246" s="45" t="s">
        <v>248</v>
      </c>
      <c r="G246" s="48" t="s">
        <v>364</v>
      </c>
      <c r="H246" s="45" t="s">
        <v>3</v>
      </c>
      <c r="I246" s="45" t="s">
        <v>3</v>
      </c>
      <c r="J246" s="45" t="s">
        <v>3</v>
      </c>
      <c r="K246" s="45" t="s">
        <v>3</v>
      </c>
      <c r="L246" s="45" t="s">
        <v>3</v>
      </c>
      <c r="M246" s="45" t="s">
        <v>3</v>
      </c>
      <c r="N246" s="45" t="s">
        <v>3</v>
      </c>
      <c r="O246" s="128" t="s">
        <v>3</v>
      </c>
      <c r="P246" s="45" t="s">
        <v>3</v>
      </c>
      <c r="Q246" s="45" t="s">
        <v>3</v>
      </c>
      <c r="R246" s="45" t="s">
        <v>3</v>
      </c>
      <c r="S246" s="45" t="s">
        <v>3</v>
      </c>
    </row>
    <row r="247" spans="1:19" s="81" customFormat="1" ht="103.15" customHeight="1" outlineLevel="2" x14ac:dyDescent="0.25">
      <c r="A247" s="50"/>
      <c r="B247" s="54" t="s">
        <v>140</v>
      </c>
      <c r="C247" s="48" t="s">
        <v>6</v>
      </c>
      <c r="D247" s="48" t="s">
        <v>3</v>
      </c>
      <c r="E247" s="45" t="s">
        <v>3</v>
      </c>
      <c r="F247" s="45" t="s">
        <v>3</v>
      </c>
      <c r="G247" s="48" t="s">
        <v>363</v>
      </c>
      <c r="H247" s="45" t="s">
        <v>42</v>
      </c>
      <c r="I247" s="45" t="s">
        <v>42</v>
      </c>
      <c r="J247" s="45" t="s">
        <v>42</v>
      </c>
      <c r="K247" s="86">
        <f t="shared" ref="K247:R247" si="25">K254+K256+K259+K264+K267+K269+K271+K273+K276+K279</f>
        <v>0</v>
      </c>
      <c r="L247" s="86">
        <f t="shared" si="25"/>
        <v>0</v>
      </c>
      <c r="M247" s="86">
        <f t="shared" si="25"/>
        <v>0</v>
      </c>
      <c r="N247" s="86">
        <f t="shared" si="25"/>
        <v>0</v>
      </c>
      <c r="O247" s="154">
        <f t="shared" si="25"/>
        <v>0</v>
      </c>
      <c r="P247" s="86">
        <v>3159.3</v>
      </c>
      <c r="Q247" s="86">
        <f t="shared" si="25"/>
        <v>0</v>
      </c>
      <c r="R247" s="86">
        <f t="shared" si="25"/>
        <v>0</v>
      </c>
      <c r="S247" s="46">
        <f>SUM(K247:R247)</f>
        <v>3159.3</v>
      </c>
    </row>
    <row r="248" spans="1:19" s="81" customFormat="1" ht="109.15" customHeight="1" outlineLevel="2" x14ac:dyDescent="0.25">
      <c r="A248" s="48"/>
      <c r="B248" s="51" t="s">
        <v>50</v>
      </c>
      <c r="C248" s="48" t="s">
        <v>6</v>
      </c>
      <c r="D248" s="48" t="s">
        <v>3</v>
      </c>
      <c r="E248" s="45" t="s">
        <v>3</v>
      </c>
      <c r="F248" s="45" t="s">
        <v>3</v>
      </c>
      <c r="G248" s="48" t="s">
        <v>365</v>
      </c>
      <c r="H248" s="45" t="s">
        <v>42</v>
      </c>
      <c r="I248" s="45" t="s">
        <v>42</v>
      </c>
      <c r="J248" s="45" t="s">
        <v>42</v>
      </c>
      <c r="K248" s="86">
        <f t="shared" ref="K248:R248" si="26">K257+K260+K265+K274+K277+K280</f>
        <v>0</v>
      </c>
      <c r="L248" s="86">
        <f t="shared" si="26"/>
        <v>0</v>
      </c>
      <c r="M248" s="86">
        <f t="shared" si="26"/>
        <v>0</v>
      </c>
      <c r="N248" s="86">
        <f t="shared" si="26"/>
        <v>0</v>
      </c>
      <c r="O248" s="154">
        <f t="shared" si="26"/>
        <v>0</v>
      </c>
      <c r="P248" s="86">
        <f t="shared" si="26"/>
        <v>3159.3</v>
      </c>
      <c r="Q248" s="86">
        <f t="shared" si="26"/>
        <v>0</v>
      </c>
      <c r="R248" s="86">
        <f t="shared" si="26"/>
        <v>0</v>
      </c>
      <c r="S248" s="46">
        <f>SUM(K248:R248)</f>
        <v>3159.3</v>
      </c>
    </row>
    <row r="249" spans="1:19" s="81" customFormat="1" ht="81.599999999999994" customHeight="1" outlineLevel="2" x14ac:dyDescent="0.25">
      <c r="A249" s="48"/>
      <c r="B249" s="54" t="s">
        <v>165</v>
      </c>
      <c r="C249" s="48" t="s">
        <v>6</v>
      </c>
      <c r="D249" s="48" t="s">
        <v>3</v>
      </c>
      <c r="E249" s="45" t="s">
        <v>3</v>
      </c>
      <c r="F249" s="45" t="s">
        <v>3</v>
      </c>
      <c r="G249" s="48" t="s">
        <v>366</v>
      </c>
      <c r="H249" s="45" t="s">
        <v>42</v>
      </c>
      <c r="I249" s="45" t="s">
        <v>42</v>
      </c>
      <c r="J249" s="45" t="s">
        <v>42</v>
      </c>
      <c r="K249" s="86">
        <f t="shared" ref="K249:R249" si="27">K252+K262</f>
        <v>0</v>
      </c>
      <c r="L249" s="86">
        <f t="shared" si="27"/>
        <v>0</v>
      </c>
      <c r="M249" s="86">
        <f t="shared" si="27"/>
        <v>0</v>
      </c>
      <c r="N249" s="86">
        <f t="shared" si="27"/>
        <v>0</v>
      </c>
      <c r="O249" s="154">
        <f t="shared" si="27"/>
        <v>0</v>
      </c>
      <c r="P249" s="86">
        <f t="shared" si="27"/>
        <v>0</v>
      </c>
      <c r="Q249" s="86">
        <f t="shared" si="27"/>
        <v>0</v>
      </c>
      <c r="R249" s="86">
        <f t="shared" si="27"/>
        <v>0</v>
      </c>
      <c r="S249" s="46">
        <f>SUM(K249:R249)</f>
        <v>0</v>
      </c>
    </row>
    <row r="250" spans="1:19" s="81" customFormat="1" ht="43.5" customHeight="1" outlineLevel="2" x14ac:dyDescent="0.25">
      <c r="A250" s="48" t="s">
        <v>346</v>
      </c>
      <c r="B250" s="49" t="s">
        <v>374</v>
      </c>
      <c r="C250" s="48" t="s">
        <v>41</v>
      </c>
      <c r="D250" s="48" t="s">
        <v>3</v>
      </c>
      <c r="E250" s="158" t="s">
        <v>414</v>
      </c>
      <c r="F250" s="45" t="s">
        <v>3</v>
      </c>
      <c r="G250" s="45" t="s">
        <v>3</v>
      </c>
      <c r="H250" s="45" t="s">
        <v>3</v>
      </c>
      <c r="I250" s="45" t="s">
        <v>3</v>
      </c>
      <c r="J250" s="45" t="s">
        <v>3</v>
      </c>
      <c r="K250" s="45" t="s">
        <v>3</v>
      </c>
      <c r="L250" s="45" t="s">
        <v>3</v>
      </c>
      <c r="M250" s="45" t="s">
        <v>3</v>
      </c>
      <c r="N250" s="45" t="s">
        <v>3</v>
      </c>
      <c r="O250" s="128">
        <v>100</v>
      </c>
      <c r="P250" s="128">
        <v>100</v>
      </c>
      <c r="Q250" s="128">
        <v>97.26</v>
      </c>
      <c r="R250" s="128">
        <v>95.52</v>
      </c>
      <c r="S250" s="128">
        <v>95.52</v>
      </c>
    </row>
    <row r="251" spans="1:19" s="81" customFormat="1" ht="74.25" customHeight="1" outlineLevel="2" x14ac:dyDescent="0.25">
      <c r="A251" s="48" t="s">
        <v>395</v>
      </c>
      <c r="B251" s="54" t="s">
        <v>347</v>
      </c>
      <c r="C251" s="45" t="s">
        <v>3</v>
      </c>
      <c r="D251" s="48" t="s">
        <v>3</v>
      </c>
      <c r="E251" s="45" t="s">
        <v>3</v>
      </c>
      <c r="F251" s="45" t="s">
        <v>367</v>
      </c>
      <c r="G251" s="48" t="s">
        <v>348</v>
      </c>
      <c r="H251" s="45" t="s">
        <v>3</v>
      </c>
      <c r="I251" s="45" t="s">
        <v>3</v>
      </c>
      <c r="J251" s="45" t="s">
        <v>3</v>
      </c>
      <c r="K251" s="56" t="s">
        <v>3</v>
      </c>
      <c r="L251" s="56" t="s">
        <v>3</v>
      </c>
      <c r="M251" s="56" t="s">
        <v>3</v>
      </c>
      <c r="N251" s="56" t="s">
        <v>3</v>
      </c>
      <c r="O251" s="146" t="s">
        <v>3</v>
      </c>
      <c r="P251" s="146" t="s">
        <v>3</v>
      </c>
      <c r="Q251" s="146" t="s">
        <v>3</v>
      </c>
      <c r="R251" s="146" t="s">
        <v>3</v>
      </c>
      <c r="S251" s="45" t="s">
        <v>3</v>
      </c>
    </row>
    <row r="252" spans="1:19" s="81" customFormat="1" ht="50.25" customHeight="1" outlineLevel="2" x14ac:dyDescent="0.25">
      <c r="A252" s="48"/>
      <c r="B252" s="54" t="s">
        <v>165</v>
      </c>
      <c r="C252" s="48" t="s">
        <v>6</v>
      </c>
      <c r="D252" s="48" t="s">
        <v>3</v>
      </c>
      <c r="E252" s="45" t="s">
        <v>3</v>
      </c>
      <c r="F252" s="45" t="s">
        <v>3</v>
      </c>
      <c r="G252" s="45" t="s">
        <v>3</v>
      </c>
      <c r="H252" s="45" t="s">
        <v>42</v>
      </c>
      <c r="I252" s="45" t="s">
        <v>42</v>
      </c>
      <c r="J252" s="45" t="s">
        <v>42</v>
      </c>
      <c r="K252" s="86">
        <v>0</v>
      </c>
      <c r="L252" s="86">
        <v>0</v>
      </c>
      <c r="M252" s="86">
        <v>0</v>
      </c>
      <c r="N252" s="86">
        <v>0</v>
      </c>
      <c r="O252" s="154">
        <v>0</v>
      </c>
      <c r="P252" s="162">
        <v>0</v>
      </c>
      <c r="Q252" s="162">
        <v>0</v>
      </c>
      <c r="R252" s="162">
        <v>0</v>
      </c>
      <c r="S252" s="163">
        <f>SUM(K252:R252)</f>
        <v>0</v>
      </c>
    </row>
    <row r="253" spans="1:19" s="81" customFormat="1" ht="63.6" customHeight="1" outlineLevel="2" x14ac:dyDescent="0.25">
      <c r="A253" s="48" t="s">
        <v>396</v>
      </c>
      <c r="B253" s="54" t="s">
        <v>349</v>
      </c>
      <c r="C253" s="45" t="s">
        <v>3</v>
      </c>
      <c r="D253" s="48" t="s">
        <v>3</v>
      </c>
      <c r="E253" s="45" t="s">
        <v>3</v>
      </c>
      <c r="F253" s="45">
        <v>2019</v>
      </c>
      <c r="G253" s="48" t="s">
        <v>348</v>
      </c>
      <c r="H253" s="45" t="s">
        <v>3</v>
      </c>
      <c r="I253" s="45" t="s">
        <v>3</v>
      </c>
      <c r="J253" s="45" t="s">
        <v>3</v>
      </c>
      <c r="K253" s="56" t="s">
        <v>3</v>
      </c>
      <c r="L253" s="56" t="s">
        <v>3</v>
      </c>
      <c r="M253" s="56" t="s">
        <v>3</v>
      </c>
      <c r="N253" s="56" t="s">
        <v>3</v>
      </c>
      <c r="O253" s="146" t="s">
        <v>3</v>
      </c>
      <c r="P253" s="146" t="s">
        <v>3</v>
      </c>
      <c r="Q253" s="146" t="s">
        <v>3</v>
      </c>
      <c r="R253" s="146" t="s">
        <v>3</v>
      </c>
      <c r="S253" s="45" t="s">
        <v>3</v>
      </c>
    </row>
    <row r="254" spans="1:19" s="81" customFormat="1" ht="50.25" customHeight="1" outlineLevel="2" x14ac:dyDescent="0.25">
      <c r="A254" s="48"/>
      <c r="B254" s="54" t="s">
        <v>140</v>
      </c>
      <c r="C254" s="48" t="s">
        <v>6</v>
      </c>
      <c r="D254" s="48" t="s">
        <v>3</v>
      </c>
      <c r="E254" s="45" t="s">
        <v>3</v>
      </c>
      <c r="F254" s="45" t="s">
        <v>3</v>
      </c>
      <c r="G254" s="45" t="s">
        <v>3</v>
      </c>
      <c r="H254" s="45" t="s">
        <v>42</v>
      </c>
      <c r="I254" s="45" t="s">
        <v>42</v>
      </c>
      <c r="J254" s="45" t="s">
        <v>42</v>
      </c>
      <c r="K254" s="86">
        <v>0</v>
      </c>
      <c r="L254" s="86">
        <v>0</v>
      </c>
      <c r="M254" s="86">
        <v>0</v>
      </c>
      <c r="N254" s="86">
        <v>0</v>
      </c>
      <c r="O254" s="154">
        <v>0</v>
      </c>
      <c r="P254" s="162">
        <v>0</v>
      </c>
      <c r="Q254" s="162">
        <v>0</v>
      </c>
      <c r="R254" s="162">
        <v>0</v>
      </c>
      <c r="S254" s="163">
        <f>SUM(K254:R254)</f>
        <v>0</v>
      </c>
    </row>
    <row r="255" spans="1:19" s="81" customFormat="1" ht="106.5" customHeight="1" outlineLevel="2" x14ac:dyDescent="0.25">
      <c r="A255" s="48" t="s">
        <v>397</v>
      </c>
      <c r="B255" s="161" t="s">
        <v>350</v>
      </c>
      <c r="C255" s="45" t="s">
        <v>3</v>
      </c>
      <c r="D255" s="48" t="s">
        <v>3</v>
      </c>
      <c r="E255" s="45" t="s">
        <v>3</v>
      </c>
      <c r="F255" s="45" t="s">
        <v>248</v>
      </c>
      <c r="G255" s="48" t="s">
        <v>363</v>
      </c>
      <c r="H255" s="45" t="s">
        <v>3</v>
      </c>
      <c r="I255" s="45" t="s">
        <v>3</v>
      </c>
      <c r="J255" s="45" t="s">
        <v>3</v>
      </c>
      <c r="K255" s="56" t="s">
        <v>3</v>
      </c>
      <c r="L255" s="56" t="s">
        <v>3</v>
      </c>
      <c r="M255" s="56" t="s">
        <v>3</v>
      </c>
      <c r="N255" s="56" t="s">
        <v>3</v>
      </c>
      <c r="O255" s="146" t="s">
        <v>3</v>
      </c>
      <c r="P255" s="146" t="s">
        <v>3</v>
      </c>
      <c r="Q255" s="146" t="s">
        <v>3</v>
      </c>
      <c r="R255" s="146" t="s">
        <v>3</v>
      </c>
      <c r="S255" s="45" t="s">
        <v>3</v>
      </c>
    </row>
    <row r="256" spans="1:19" s="81" customFormat="1" ht="84" customHeight="1" outlineLevel="2" x14ac:dyDescent="0.25">
      <c r="A256" s="50"/>
      <c r="B256" s="54" t="s">
        <v>140</v>
      </c>
      <c r="C256" s="48" t="s">
        <v>6</v>
      </c>
      <c r="D256" s="48" t="s">
        <v>3</v>
      </c>
      <c r="E256" s="45" t="s">
        <v>3</v>
      </c>
      <c r="F256" s="45" t="s">
        <v>3</v>
      </c>
      <c r="G256" s="48" t="s">
        <v>363</v>
      </c>
      <c r="H256" s="47" t="s">
        <v>42</v>
      </c>
      <c r="I256" s="47" t="s">
        <v>42</v>
      </c>
      <c r="J256" s="45" t="s">
        <v>42</v>
      </c>
      <c r="K256" s="86">
        <v>0</v>
      </c>
      <c r="L256" s="86">
        <v>0</v>
      </c>
      <c r="M256" s="86">
        <v>0</v>
      </c>
      <c r="N256" s="86">
        <v>0</v>
      </c>
      <c r="O256" s="154">
        <v>0</v>
      </c>
      <c r="P256" s="154">
        <v>0</v>
      </c>
      <c r="Q256" s="154">
        <v>0</v>
      </c>
      <c r="R256" s="154">
        <v>0</v>
      </c>
      <c r="S256" s="163">
        <f>SUM(K256:R256)</f>
        <v>0</v>
      </c>
    </row>
    <row r="257" spans="1:19" s="81" customFormat="1" ht="83.45" customHeight="1" outlineLevel="2" x14ac:dyDescent="0.25">
      <c r="A257" s="48"/>
      <c r="B257" s="51" t="s">
        <v>50</v>
      </c>
      <c r="C257" s="48" t="s">
        <v>6</v>
      </c>
      <c r="D257" s="48" t="s">
        <v>3</v>
      </c>
      <c r="E257" s="45" t="s">
        <v>3</v>
      </c>
      <c r="F257" s="45" t="s">
        <v>3</v>
      </c>
      <c r="G257" s="48" t="s">
        <v>363</v>
      </c>
      <c r="H257" s="47" t="s">
        <v>109</v>
      </c>
      <c r="I257" s="47" t="s">
        <v>368</v>
      </c>
      <c r="J257" s="45" t="s">
        <v>42</v>
      </c>
      <c r="K257" s="86">
        <v>0</v>
      </c>
      <c r="L257" s="86">
        <v>0</v>
      </c>
      <c r="M257" s="86">
        <v>0</v>
      </c>
      <c r="N257" s="86">
        <v>0</v>
      </c>
      <c r="O257" s="154">
        <v>0</v>
      </c>
      <c r="P257" s="154">
        <v>0</v>
      </c>
      <c r="Q257" s="154">
        <v>0</v>
      </c>
      <c r="R257" s="154">
        <v>0</v>
      </c>
      <c r="S257" s="163">
        <f>SUM(K257:R257)</f>
        <v>0</v>
      </c>
    </row>
    <row r="258" spans="1:19" s="81" customFormat="1" ht="83.45" customHeight="1" outlineLevel="2" x14ac:dyDescent="0.25">
      <c r="A258" s="181" t="s">
        <v>398</v>
      </c>
      <c r="B258" s="183" t="s">
        <v>351</v>
      </c>
      <c r="C258" s="128" t="s">
        <v>3</v>
      </c>
      <c r="D258" s="181" t="s">
        <v>3</v>
      </c>
      <c r="E258" s="128" t="s">
        <v>3</v>
      </c>
      <c r="F258" s="128" t="s">
        <v>248</v>
      </c>
      <c r="G258" s="181" t="s">
        <v>361</v>
      </c>
      <c r="H258" s="127" t="s">
        <v>3</v>
      </c>
      <c r="I258" s="128" t="s">
        <v>3</v>
      </c>
      <c r="J258" s="128" t="s">
        <v>3</v>
      </c>
      <c r="K258" s="146" t="s">
        <v>3</v>
      </c>
      <c r="L258" s="146" t="s">
        <v>3</v>
      </c>
      <c r="M258" s="146" t="s">
        <v>3</v>
      </c>
      <c r="N258" s="146" t="s">
        <v>3</v>
      </c>
      <c r="O258" s="146" t="s">
        <v>3</v>
      </c>
      <c r="P258" s="146" t="s">
        <v>3</v>
      </c>
      <c r="Q258" s="146" t="s">
        <v>3</v>
      </c>
      <c r="R258" s="146" t="s">
        <v>3</v>
      </c>
      <c r="S258" s="128" t="s">
        <v>3</v>
      </c>
    </row>
    <row r="259" spans="1:19" s="81" customFormat="1" ht="84" customHeight="1" outlineLevel="2" x14ac:dyDescent="0.25">
      <c r="A259" s="148"/>
      <c r="B259" s="183" t="s">
        <v>140</v>
      </c>
      <c r="C259" s="181" t="s">
        <v>6</v>
      </c>
      <c r="D259" s="181" t="s">
        <v>3</v>
      </c>
      <c r="E259" s="128" t="s">
        <v>3</v>
      </c>
      <c r="F259" s="128" t="s">
        <v>3</v>
      </c>
      <c r="G259" s="181" t="s">
        <v>361</v>
      </c>
      <c r="H259" s="127" t="s">
        <v>42</v>
      </c>
      <c r="I259" s="128" t="s">
        <v>42</v>
      </c>
      <c r="J259" s="128" t="s">
        <v>42</v>
      </c>
      <c r="K259" s="154">
        <v>0</v>
      </c>
      <c r="L259" s="154">
        <v>0</v>
      </c>
      <c r="M259" s="154">
        <v>0</v>
      </c>
      <c r="N259" s="154">
        <v>0</v>
      </c>
      <c r="O259" s="154">
        <v>0</v>
      </c>
      <c r="P259" s="154">
        <v>0</v>
      </c>
      <c r="Q259" s="154">
        <v>0</v>
      </c>
      <c r="R259" s="154">
        <v>0</v>
      </c>
      <c r="S259" s="162">
        <f>SUM(K259:R259)</f>
        <v>0</v>
      </c>
    </row>
    <row r="260" spans="1:19" s="81" customFormat="1" ht="83.45" customHeight="1" outlineLevel="2" x14ac:dyDescent="0.25">
      <c r="A260" s="181"/>
      <c r="B260" s="184" t="s">
        <v>50</v>
      </c>
      <c r="C260" s="181" t="s">
        <v>6</v>
      </c>
      <c r="D260" s="181" t="s">
        <v>3</v>
      </c>
      <c r="E260" s="128" t="s">
        <v>3</v>
      </c>
      <c r="F260" s="128" t="s">
        <v>3</v>
      </c>
      <c r="G260" s="181" t="s">
        <v>361</v>
      </c>
      <c r="H260" s="127" t="s">
        <v>372</v>
      </c>
      <c r="I260" s="128" t="s">
        <v>373</v>
      </c>
      <c r="J260" s="128">
        <v>520</v>
      </c>
      <c r="K260" s="154">
        <v>0</v>
      </c>
      <c r="L260" s="154">
        <v>0</v>
      </c>
      <c r="M260" s="154">
        <v>0</v>
      </c>
      <c r="N260" s="154">
        <v>0</v>
      </c>
      <c r="O260" s="154">
        <v>0</v>
      </c>
      <c r="P260" s="154">
        <v>3159.3</v>
      </c>
      <c r="Q260" s="154">
        <v>0</v>
      </c>
      <c r="R260" s="154">
        <v>0</v>
      </c>
      <c r="S260" s="162">
        <f>SUM(K260:R260)</f>
        <v>3159.3</v>
      </c>
    </row>
    <row r="261" spans="1:19" s="81" customFormat="1" ht="111.75" customHeight="1" outlineLevel="2" x14ac:dyDescent="0.25">
      <c r="A261" s="181"/>
      <c r="B261" s="184" t="s">
        <v>419</v>
      </c>
      <c r="C261" s="181" t="s">
        <v>6</v>
      </c>
      <c r="D261" s="181" t="s">
        <v>3</v>
      </c>
      <c r="E261" s="128" t="s">
        <v>3</v>
      </c>
      <c r="F261" s="128" t="s">
        <v>3</v>
      </c>
      <c r="G261" s="181" t="s">
        <v>361</v>
      </c>
      <c r="H261" s="127" t="s">
        <v>372</v>
      </c>
      <c r="I261" s="128" t="s">
        <v>373</v>
      </c>
      <c r="J261" s="128">
        <v>500</v>
      </c>
      <c r="K261" s="154">
        <v>0</v>
      </c>
      <c r="L261" s="154">
        <v>0</v>
      </c>
      <c r="M261" s="154">
        <v>0</v>
      </c>
      <c r="N261" s="154">
        <v>0</v>
      </c>
      <c r="O261" s="154">
        <v>0</v>
      </c>
      <c r="P261" s="154">
        <v>3159.3</v>
      </c>
      <c r="Q261" s="154">
        <v>0</v>
      </c>
      <c r="R261" s="154">
        <v>0</v>
      </c>
      <c r="S261" s="162">
        <f>SUM(K261:R261)</f>
        <v>3159.3</v>
      </c>
    </row>
    <row r="262" spans="1:19" s="81" customFormat="1" ht="50.25" customHeight="1" outlineLevel="2" x14ac:dyDescent="0.25">
      <c r="A262" s="48"/>
      <c r="B262" s="54" t="s">
        <v>165</v>
      </c>
      <c r="C262" s="48" t="s">
        <v>6</v>
      </c>
      <c r="D262" s="48" t="s">
        <v>3</v>
      </c>
      <c r="E262" s="45" t="s">
        <v>3</v>
      </c>
      <c r="F262" s="45" t="s">
        <v>3</v>
      </c>
      <c r="G262" s="45" t="s">
        <v>3</v>
      </c>
      <c r="H262" s="45" t="s">
        <v>42</v>
      </c>
      <c r="I262" s="45" t="s">
        <v>42</v>
      </c>
      <c r="J262" s="45" t="s">
        <v>42</v>
      </c>
      <c r="K262" s="86">
        <v>0</v>
      </c>
      <c r="L262" s="86">
        <v>0</v>
      </c>
      <c r="M262" s="86">
        <v>0</v>
      </c>
      <c r="N262" s="86">
        <v>0</v>
      </c>
      <c r="O262" s="154">
        <v>0</v>
      </c>
      <c r="P262" s="162">
        <v>0</v>
      </c>
      <c r="Q262" s="162">
        <v>0</v>
      </c>
      <c r="R262" s="162">
        <v>0</v>
      </c>
      <c r="S262" s="163">
        <f>SUM(K262:R262)</f>
        <v>0</v>
      </c>
    </row>
    <row r="263" spans="1:19" s="81" customFormat="1" ht="83.45" customHeight="1" outlineLevel="2" x14ac:dyDescent="0.25">
      <c r="A263" s="48" t="s">
        <v>399</v>
      </c>
      <c r="B263" s="54" t="s">
        <v>352</v>
      </c>
      <c r="C263" s="45" t="s">
        <v>3</v>
      </c>
      <c r="D263" s="48" t="s">
        <v>3</v>
      </c>
      <c r="E263" s="45" t="s">
        <v>3</v>
      </c>
      <c r="F263" s="45" t="s">
        <v>248</v>
      </c>
      <c r="G263" s="48" t="s">
        <v>362</v>
      </c>
      <c r="H263" s="45" t="s">
        <v>3</v>
      </c>
      <c r="I263" s="45" t="s">
        <v>3</v>
      </c>
      <c r="J263" s="45" t="s">
        <v>3</v>
      </c>
      <c r="K263" s="56" t="s">
        <v>3</v>
      </c>
      <c r="L263" s="56" t="s">
        <v>3</v>
      </c>
      <c r="M263" s="56" t="s">
        <v>3</v>
      </c>
      <c r="N263" s="56" t="s">
        <v>3</v>
      </c>
      <c r="O263" s="146" t="s">
        <v>3</v>
      </c>
      <c r="P263" s="146" t="s">
        <v>3</v>
      </c>
      <c r="Q263" s="146" t="s">
        <v>3</v>
      </c>
      <c r="R263" s="146" t="s">
        <v>3</v>
      </c>
      <c r="S263" s="45" t="s">
        <v>3</v>
      </c>
    </row>
    <row r="264" spans="1:19" s="81" customFormat="1" ht="65.25" customHeight="1" outlineLevel="2" x14ac:dyDescent="0.25">
      <c r="A264" s="50"/>
      <c r="B264" s="54" t="s">
        <v>140</v>
      </c>
      <c r="C264" s="48" t="s">
        <v>6</v>
      </c>
      <c r="D264" s="48" t="s">
        <v>3</v>
      </c>
      <c r="E264" s="45" t="s">
        <v>3</v>
      </c>
      <c r="F264" s="45" t="s">
        <v>3</v>
      </c>
      <c r="G264" s="48" t="s">
        <v>362</v>
      </c>
      <c r="H264" s="45" t="s">
        <v>42</v>
      </c>
      <c r="I264" s="45" t="s">
        <v>42</v>
      </c>
      <c r="J264" s="45" t="s">
        <v>42</v>
      </c>
      <c r="K264" s="86">
        <v>0</v>
      </c>
      <c r="L264" s="86">
        <v>0</v>
      </c>
      <c r="M264" s="86">
        <v>0</v>
      </c>
      <c r="N264" s="86">
        <v>0</v>
      </c>
      <c r="O264" s="154">
        <v>0</v>
      </c>
      <c r="P264" s="154">
        <v>0</v>
      </c>
      <c r="Q264" s="154">
        <v>0</v>
      </c>
      <c r="R264" s="154">
        <v>0</v>
      </c>
      <c r="S264" s="163">
        <f>SUM(K264:R264)</f>
        <v>0</v>
      </c>
    </row>
    <row r="265" spans="1:19" s="81" customFormat="1" ht="63.75" customHeight="1" outlineLevel="2" x14ac:dyDescent="0.25">
      <c r="A265" s="48"/>
      <c r="B265" s="51" t="s">
        <v>50</v>
      </c>
      <c r="C265" s="48" t="s">
        <v>6</v>
      </c>
      <c r="D265" s="48" t="s">
        <v>3</v>
      </c>
      <c r="E265" s="45" t="s">
        <v>3</v>
      </c>
      <c r="F265" s="45" t="s">
        <v>3</v>
      </c>
      <c r="G265" s="48" t="s">
        <v>362</v>
      </c>
      <c r="H265" s="47" t="s">
        <v>109</v>
      </c>
      <c r="I265" s="47" t="s">
        <v>368</v>
      </c>
      <c r="J265" s="45" t="s">
        <v>42</v>
      </c>
      <c r="K265" s="86">
        <v>0</v>
      </c>
      <c r="L265" s="86">
        <v>0</v>
      </c>
      <c r="M265" s="86">
        <v>0</v>
      </c>
      <c r="N265" s="86">
        <v>0</v>
      </c>
      <c r="O265" s="154">
        <v>0</v>
      </c>
      <c r="P265" s="154">
        <v>0</v>
      </c>
      <c r="Q265" s="154">
        <v>0</v>
      </c>
      <c r="R265" s="154">
        <v>0</v>
      </c>
      <c r="S265" s="163">
        <f>SUM(K265:R265)</f>
        <v>0</v>
      </c>
    </row>
    <row r="266" spans="1:19" s="81" customFormat="1" ht="83.45" customHeight="1" outlineLevel="2" x14ac:dyDescent="0.25">
      <c r="A266" s="48" t="s">
        <v>400</v>
      </c>
      <c r="B266" s="54" t="s">
        <v>353</v>
      </c>
      <c r="C266" s="45" t="s">
        <v>3</v>
      </c>
      <c r="D266" s="48" t="s">
        <v>3</v>
      </c>
      <c r="E266" s="45" t="s">
        <v>3</v>
      </c>
      <c r="F266" s="45">
        <v>2020</v>
      </c>
      <c r="G266" s="160" t="s">
        <v>354</v>
      </c>
      <c r="H266" s="45" t="s">
        <v>3</v>
      </c>
      <c r="I266" s="45" t="s">
        <v>3</v>
      </c>
      <c r="J266" s="45" t="s">
        <v>3</v>
      </c>
      <c r="K266" s="56" t="s">
        <v>3</v>
      </c>
      <c r="L266" s="56" t="s">
        <v>3</v>
      </c>
      <c r="M266" s="56" t="s">
        <v>3</v>
      </c>
      <c r="N266" s="56" t="s">
        <v>3</v>
      </c>
      <c r="O266" s="146" t="s">
        <v>3</v>
      </c>
      <c r="P266" s="146" t="s">
        <v>3</v>
      </c>
      <c r="Q266" s="146" t="s">
        <v>3</v>
      </c>
      <c r="R266" s="146" t="s">
        <v>3</v>
      </c>
      <c r="S266" s="45" t="s">
        <v>3</v>
      </c>
    </row>
    <row r="267" spans="1:19" s="81" customFormat="1" ht="62.25" customHeight="1" outlineLevel="2" x14ac:dyDescent="0.25">
      <c r="A267" s="50"/>
      <c r="B267" s="54" t="s">
        <v>140</v>
      </c>
      <c r="C267" s="48" t="s">
        <v>6</v>
      </c>
      <c r="D267" s="48" t="s">
        <v>3</v>
      </c>
      <c r="E267" s="45" t="s">
        <v>3</v>
      </c>
      <c r="F267" s="45" t="s">
        <v>3</v>
      </c>
      <c r="G267" s="159" t="s">
        <v>354</v>
      </c>
      <c r="H267" s="45" t="s">
        <v>42</v>
      </c>
      <c r="I267" s="45" t="s">
        <v>42</v>
      </c>
      <c r="J267" s="45" t="s">
        <v>42</v>
      </c>
      <c r="K267" s="86">
        <v>0</v>
      </c>
      <c r="L267" s="86">
        <v>0</v>
      </c>
      <c r="M267" s="86">
        <v>0</v>
      </c>
      <c r="N267" s="86">
        <v>0</v>
      </c>
      <c r="O267" s="154">
        <v>0</v>
      </c>
      <c r="P267" s="154">
        <v>0</v>
      </c>
      <c r="Q267" s="154">
        <v>0</v>
      </c>
      <c r="R267" s="154">
        <v>0</v>
      </c>
      <c r="S267" s="163">
        <f>SUM(K267:R267)</f>
        <v>0</v>
      </c>
    </row>
    <row r="268" spans="1:19" s="81" customFormat="1" ht="83.45" customHeight="1" outlineLevel="2" x14ac:dyDescent="0.25">
      <c r="A268" s="48" t="s">
        <v>401</v>
      </c>
      <c r="B268" s="54" t="s">
        <v>355</v>
      </c>
      <c r="C268" s="45" t="s">
        <v>3</v>
      </c>
      <c r="D268" s="48" t="s">
        <v>3</v>
      </c>
      <c r="E268" s="45" t="s">
        <v>3</v>
      </c>
      <c r="F268" s="45">
        <v>2019</v>
      </c>
      <c r="G268" s="160" t="s">
        <v>354</v>
      </c>
      <c r="H268" s="45" t="s">
        <v>3</v>
      </c>
      <c r="I268" s="45" t="s">
        <v>3</v>
      </c>
      <c r="J268" s="45" t="s">
        <v>3</v>
      </c>
      <c r="K268" s="56" t="s">
        <v>3</v>
      </c>
      <c r="L268" s="56" t="s">
        <v>3</v>
      </c>
      <c r="M268" s="56" t="s">
        <v>3</v>
      </c>
      <c r="N268" s="56" t="s">
        <v>3</v>
      </c>
      <c r="O268" s="146" t="s">
        <v>3</v>
      </c>
      <c r="P268" s="146" t="s">
        <v>3</v>
      </c>
      <c r="Q268" s="146" t="s">
        <v>3</v>
      </c>
      <c r="R268" s="146" t="s">
        <v>3</v>
      </c>
      <c r="S268" s="45" t="s">
        <v>3</v>
      </c>
    </row>
    <row r="269" spans="1:19" s="81" customFormat="1" ht="64.5" customHeight="1" outlineLevel="2" x14ac:dyDescent="0.25">
      <c r="A269" s="50"/>
      <c r="B269" s="54" t="s">
        <v>140</v>
      </c>
      <c r="C269" s="48" t="s">
        <v>6</v>
      </c>
      <c r="D269" s="48" t="s">
        <v>3</v>
      </c>
      <c r="E269" s="45" t="s">
        <v>3</v>
      </c>
      <c r="F269" s="45" t="s">
        <v>3</v>
      </c>
      <c r="G269" s="160" t="s">
        <v>354</v>
      </c>
      <c r="H269" s="45" t="s">
        <v>42</v>
      </c>
      <c r="I269" s="45" t="s">
        <v>42</v>
      </c>
      <c r="J269" s="45" t="s">
        <v>42</v>
      </c>
      <c r="K269" s="86">
        <v>0</v>
      </c>
      <c r="L269" s="86">
        <v>0</v>
      </c>
      <c r="M269" s="86">
        <v>0</v>
      </c>
      <c r="N269" s="86">
        <v>0</v>
      </c>
      <c r="O269" s="154">
        <v>0</v>
      </c>
      <c r="P269" s="154">
        <v>0</v>
      </c>
      <c r="Q269" s="154">
        <v>0</v>
      </c>
      <c r="R269" s="154">
        <v>0</v>
      </c>
      <c r="S269" s="163">
        <f>SUM(K269:R269)</f>
        <v>0</v>
      </c>
    </row>
    <row r="270" spans="1:19" s="81" customFormat="1" ht="102.75" customHeight="1" outlineLevel="2" x14ac:dyDescent="0.25">
      <c r="A270" s="48" t="s">
        <v>402</v>
      </c>
      <c r="B270" s="54" t="s">
        <v>356</v>
      </c>
      <c r="C270" s="45" t="s">
        <v>3</v>
      </c>
      <c r="D270" s="48" t="s">
        <v>3</v>
      </c>
      <c r="E270" s="45" t="s">
        <v>3</v>
      </c>
      <c r="F270" s="45">
        <v>2019</v>
      </c>
      <c r="G270" s="160" t="s">
        <v>361</v>
      </c>
      <c r="H270" s="45" t="s">
        <v>3</v>
      </c>
      <c r="I270" s="45" t="s">
        <v>3</v>
      </c>
      <c r="J270" s="45" t="s">
        <v>3</v>
      </c>
      <c r="K270" s="56" t="s">
        <v>3</v>
      </c>
      <c r="L270" s="56" t="s">
        <v>3</v>
      </c>
      <c r="M270" s="56" t="s">
        <v>3</v>
      </c>
      <c r="N270" s="56" t="s">
        <v>3</v>
      </c>
      <c r="O270" s="146" t="s">
        <v>3</v>
      </c>
      <c r="P270" s="146" t="s">
        <v>3</v>
      </c>
      <c r="Q270" s="146" t="s">
        <v>3</v>
      </c>
      <c r="R270" s="146" t="s">
        <v>3</v>
      </c>
      <c r="S270" s="45" t="s">
        <v>3</v>
      </c>
    </row>
    <row r="271" spans="1:19" s="81" customFormat="1" ht="84" customHeight="1" outlineLevel="2" x14ac:dyDescent="0.25">
      <c r="A271" s="50"/>
      <c r="B271" s="54" t="s">
        <v>140</v>
      </c>
      <c r="C271" s="48" t="s">
        <v>6</v>
      </c>
      <c r="D271" s="48" t="s">
        <v>3</v>
      </c>
      <c r="E271" s="45" t="s">
        <v>3</v>
      </c>
      <c r="F271" s="45" t="s">
        <v>3</v>
      </c>
      <c r="G271" s="160" t="s">
        <v>361</v>
      </c>
      <c r="H271" s="45" t="s">
        <v>42</v>
      </c>
      <c r="I271" s="45" t="s">
        <v>42</v>
      </c>
      <c r="J271" s="45" t="s">
        <v>42</v>
      </c>
      <c r="K271" s="86">
        <v>0</v>
      </c>
      <c r="L271" s="86">
        <v>0</v>
      </c>
      <c r="M271" s="86">
        <v>0</v>
      </c>
      <c r="N271" s="86">
        <v>0</v>
      </c>
      <c r="O271" s="154">
        <v>0</v>
      </c>
      <c r="P271" s="154">
        <v>0</v>
      </c>
      <c r="Q271" s="154">
        <v>0</v>
      </c>
      <c r="R271" s="154">
        <v>0</v>
      </c>
      <c r="S271" s="163">
        <f>SUM(K271:R271)</f>
        <v>0</v>
      </c>
    </row>
    <row r="272" spans="1:19" s="81" customFormat="1" ht="109.5" customHeight="1" outlineLevel="2" x14ac:dyDescent="0.25">
      <c r="A272" s="48" t="s">
        <v>403</v>
      </c>
      <c r="B272" s="54" t="s">
        <v>357</v>
      </c>
      <c r="C272" s="45" t="s">
        <v>3</v>
      </c>
      <c r="D272" s="48" t="s">
        <v>3</v>
      </c>
      <c r="E272" s="45" t="s">
        <v>3</v>
      </c>
      <c r="F272" s="45" t="s">
        <v>248</v>
      </c>
      <c r="G272" s="160" t="s">
        <v>413</v>
      </c>
      <c r="H272" s="45" t="s">
        <v>3</v>
      </c>
      <c r="I272" s="45" t="s">
        <v>3</v>
      </c>
      <c r="J272" s="45" t="s">
        <v>3</v>
      </c>
      <c r="K272" s="56" t="s">
        <v>3</v>
      </c>
      <c r="L272" s="56" t="s">
        <v>3</v>
      </c>
      <c r="M272" s="56" t="s">
        <v>3</v>
      </c>
      <c r="N272" s="56" t="s">
        <v>3</v>
      </c>
      <c r="O272" s="146" t="s">
        <v>3</v>
      </c>
      <c r="P272" s="146" t="s">
        <v>3</v>
      </c>
      <c r="Q272" s="146" t="s">
        <v>3</v>
      </c>
      <c r="R272" s="146" t="s">
        <v>3</v>
      </c>
      <c r="S272" s="45" t="s">
        <v>3</v>
      </c>
    </row>
    <row r="273" spans="1:19" s="81" customFormat="1" ht="103.15" customHeight="1" outlineLevel="2" x14ac:dyDescent="0.25">
      <c r="A273" s="50"/>
      <c r="B273" s="54" t="s">
        <v>140</v>
      </c>
      <c r="C273" s="48" t="s">
        <v>6</v>
      </c>
      <c r="D273" s="48" t="s">
        <v>3</v>
      </c>
      <c r="E273" s="45" t="s">
        <v>3</v>
      </c>
      <c r="F273" s="45" t="s">
        <v>3</v>
      </c>
      <c r="G273" s="160" t="s">
        <v>413</v>
      </c>
      <c r="H273" s="45" t="s">
        <v>42</v>
      </c>
      <c r="I273" s="45" t="s">
        <v>42</v>
      </c>
      <c r="J273" s="45" t="s">
        <v>42</v>
      </c>
      <c r="K273" s="86">
        <v>0</v>
      </c>
      <c r="L273" s="86">
        <v>0</v>
      </c>
      <c r="M273" s="86">
        <v>0</v>
      </c>
      <c r="N273" s="86">
        <v>0</v>
      </c>
      <c r="O273" s="154">
        <v>0</v>
      </c>
      <c r="P273" s="154">
        <v>0</v>
      </c>
      <c r="Q273" s="154">
        <v>0</v>
      </c>
      <c r="R273" s="154">
        <v>0</v>
      </c>
      <c r="S273" s="163">
        <f>SUM(K273:R273)</f>
        <v>0</v>
      </c>
    </row>
    <row r="274" spans="1:19" s="81" customFormat="1" ht="83.45" customHeight="1" outlineLevel="2" x14ac:dyDescent="0.25">
      <c r="A274" s="48"/>
      <c r="B274" s="51" t="s">
        <v>50</v>
      </c>
      <c r="C274" s="48" t="s">
        <v>6</v>
      </c>
      <c r="D274" s="48" t="s">
        <v>3</v>
      </c>
      <c r="E274" s="45" t="s">
        <v>3</v>
      </c>
      <c r="F274" s="45" t="s">
        <v>3</v>
      </c>
      <c r="G274" s="159" t="s">
        <v>413</v>
      </c>
      <c r="H274" s="47" t="s">
        <v>109</v>
      </c>
      <c r="I274" s="47" t="s">
        <v>368</v>
      </c>
      <c r="J274" s="45" t="s">
        <v>42</v>
      </c>
      <c r="K274" s="86">
        <v>0</v>
      </c>
      <c r="L274" s="86">
        <v>0</v>
      </c>
      <c r="M274" s="86">
        <v>0</v>
      </c>
      <c r="N274" s="86">
        <v>0</v>
      </c>
      <c r="O274" s="154">
        <v>0</v>
      </c>
      <c r="P274" s="154">
        <v>0</v>
      </c>
      <c r="Q274" s="154">
        <v>0</v>
      </c>
      <c r="R274" s="154">
        <v>0</v>
      </c>
      <c r="S274" s="163">
        <f>SUM(K274:R274)</f>
        <v>0</v>
      </c>
    </row>
    <row r="275" spans="1:19" s="81" customFormat="1" ht="89.45" customHeight="1" outlineLevel="2" x14ac:dyDescent="0.25">
      <c r="A275" s="48" t="s">
        <v>404</v>
      </c>
      <c r="B275" s="54" t="s">
        <v>358</v>
      </c>
      <c r="C275" s="45" t="s">
        <v>3</v>
      </c>
      <c r="D275" s="48" t="s">
        <v>3</v>
      </c>
      <c r="E275" s="45" t="s">
        <v>3</v>
      </c>
      <c r="F275" s="45" t="s">
        <v>248</v>
      </c>
      <c r="G275" s="160" t="s">
        <v>181</v>
      </c>
      <c r="H275" s="45" t="s">
        <v>3</v>
      </c>
      <c r="I275" s="45" t="s">
        <v>3</v>
      </c>
      <c r="J275" s="45" t="s">
        <v>3</v>
      </c>
      <c r="K275" s="56" t="s">
        <v>3</v>
      </c>
      <c r="L275" s="56" t="s">
        <v>3</v>
      </c>
      <c r="M275" s="56" t="s">
        <v>3</v>
      </c>
      <c r="N275" s="56" t="s">
        <v>3</v>
      </c>
      <c r="O275" s="146" t="s">
        <v>3</v>
      </c>
      <c r="P275" s="146" t="s">
        <v>3</v>
      </c>
      <c r="Q275" s="146" t="s">
        <v>3</v>
      </c>
      <c r="R275" s="146" t="s">
        <v>3</v>
      </c>
      <c r="S275" s="45" t="s">
        <v>3</v>
      </c>
    </row>
    <row r="276" spans="1:19" s="81" customFormat="1" ht="66.75" customHeight="1" outlineLevel="2" x14ac:dyDescent="0.25">
      <c r="A276" s="50"/>
      <c r="B276" s="54" t="s">
        <v>140</v>
      </c>
      <c r="C276" s="48" t="s">
        <v>6</v>
      </c>
      <c r="D276" s="48" t="s">
        <v>3</v>
      </c>
      <c r="E276" s="45" t="s">
        <v>3</v>
      </c>
      <c r="F276" s="45" t="s">
        <v>3</v>
      </c>
      <c r="G276" s="160" t="s">
        <v>181</v>
      </c>
      <c r="H276" s="45" t="s">
        <v>42</v>
      </c>
      <c r="I276" s="45" t="s">
        <v>42</v>
      </c>
      <c r="J276" s="45" t="s">
        <v>42</v>
      </c>
      <c r="K276" s="86">
        <v>0</v>
      </c>
      <c r="L276" s="86">
        <v>0</v>
      </c>
      <c r="M276" s="86">
        <v>0</v>
      </c>
      <c r="N276" s="86">
        <v>0</v>
      </c>
      <c r="O276" s="154">
        <v>0</v>
      </c>
      <c r="P276" s="154">
        <v>0</v>
      </c>
      <c r="Q276" s="154">
        <v>0</v>
      </c>
      <c r="R276" s="154">
        <v>0</v>
      </c>
      <c r="S276" s="163">
        <f>SUM(K276:R276)</f>
        <v>0</v>
      </c>
    </row>
    <row r="277" spans="1:19" s="81" customFormat="1" ht="66" customHeight="1" outlineLevel="2" x14ac:dyDescent="0.25">
      <c r="A277" s="48"/>
      <c r="B277" s="51" t="s">
        <v>50</v>
      </c>
      <c r="C277" s="48" t="s">
        <v>6</v>
      </c>
      <c r="D277" s="48" t="s">
        <v>3</v>
      </c>
      <c r="E277" s="45" t="s">
        <v>3</v>
      </c>
      <c r="F277" s="45" t="s">
        <v>3</v>
      </c>
      <c r="G277" s="160" t="s">
        <v>181</v>
      </c>
      <c r="H277" s="45" t="s">
        <v>42</v>
      </c>
      <c r="I277" s="45" t="s">
        <v>42</v>
      </c>
      <c r="J277" s="45" t="s">
        <v>42</v>
      </c>
      <c r="K277" s="86">
        <v>0</v>
      </c>
      <c r="L277" s="86">
        <v>0</v>
      </c>
      <c r="M277" s="86">
        <v>0</v>
      </c>
      <c r="N277" s="86">
        <v>0</v>
      </c>
      <c r="O277" s="154">
        <v>0</v>
      </c>
      <c r="P277" s="154">
        <v>0</v>
      </c>
      <c r="Q277" s="154">
        <v>0</v>
      </c>
      <c r="R277" s="154">
        <v>0</v>
      </c>
      <c r="S277" s="163">
        <f>SUM(K277:R277)</f>
        <v>0</v>
      </c>
    </row>
    <row r="278" spans="1:19" s="81" customFormat="1" ht="89.45" customHeight="1" outlineLevel="2" x14ac:dyDescent="0.25">
      <c r="A278" s="48" t="s">
        <v>405</v>
      </c>
      <c r="B278" s="54" t="s">
        <v>359</v>
      </c>
      <c r="C278" s="45" t="s">
        <v>3</v>
      </c>
      <c r="D278" s="48" t="s">
        <v>3</v>
      </c>
      <c r="E278" s="45" t="s">
        <v>3</v>
      </c>
      <c r="F278" s="45" t="s">
        <v>248</v>
      </c>
      <c r="G278" s="48" t="s">
        <v>360</v>
      </c>
      <c r="H278" s="45" t="s">
        <v>3</v>
      </c>
      <c r="I278" s="45" t="s">
        <v>3</v>
      </c>
      <c r="J278" s="45" t="s">
        <v>3</v>
      </c>
      <c r="K278" s="56" t="s">
        <v>3</v>
      </c>
      <c r="L278" s="56" t="s">
        <v>3</v>
      </c>
      <c r="M278" s="56" t="s">
        <v>3</v>
      </c>
      <c r="N278" s="56" t="s">
        <v>3</v>
      </c>
      <c r="O278" s="146" t="s">
        <v>3</v>
      </c>
      <c r="P278" s="146" t="s">
        <v>3</v>
      </c>
      <c r="Q278" s="146" t="s">
        <v>3</v>
      </c>
      <c r="R278" s="146" t="s">
        <v>3</v>
      </c>
      <c r="S278" s="45" t="s">
        <v>3</v>
      </c>
    </row>
    <row r="279" spans="1:19" s="81" customFormat="1" ht="65.25" customHeight="1" outlineLevel="2" x14ac:dyDescent="0.25">
      <c r="A279" s="50"/>
      <c r="B279" s="54" t="s">
        <v>140</v>
      </c>
      <c r="C279" s="48" t="s">
        <v>6</v>
      </c>
      <c r="D279" s="48" t="s">
        <v>3</v>
      </c>
      <c r="E279" s="45" t="s">
        <v>3</v>
      </c>
      <c r="F279" s="45" t="s">
        <v>3</v>
      </c>
      <c r="G279" s="48" t="s">
        <v>360</v>
      </c>
      <c r="H279" s="45" t="s">
        <v>42</v>
      </c>
      <c r="I279" s="45" t="s">
        <v>42</v>
      </c>
      <c r="J279" s="45" t="s">
        <v>42</v>
      </c>
      <c r="K279" s="86">
        <v>0</v>
      </c>
      <c r="L279" s="86">
        <v>0</v>
      </c>
      <c r="M279" s="86">
        <v>0</v>
      </c>
      <c r="N279" s="86">
        <v>0</v>
      </c>
      <c r="O279" s="154">
        <v>0</v>
      </c>
      <c r="P279" s="154">
        <v>0</v>
      </c>
      <c r="Q279" s="154">
        <v>0</v>
      </c>
      <c r="R279" s="154">
        <v>0</v>
      </c>
      <c r="S279" s="163">
        <f>SUM(K279:R279)</f>
        <v>0</v>
      </c>
    </row>
    <row r="280" spans="1:19" s="81" customFormat="1" ht="60.75" customHeight="1" outlineLevel="2" x14ac:dyDescent="0.25">
      <c r="A280" s="48"/>
      <c r="B280" s="51" t="s">
        <v>50</v>
      </c>
      <c r="C280" s="48" t="s">
        <v>6</v>
      </c>
      <c r="D280" s="48" t="s">
        <v>3</v>
      </c>
      <c r="E280" s="45" t="s">
        <v>3</v>
      </c>
      <c r="F280" s="45" t="s">
        <v>3</v>
      </c>
      <c r="G280" s="48" t="s">
        <v>360</v>
      </c>
      <c r="H280" s="45" t="s">
        <v>42</v>
      </c>
      <c r="I280" s="45" t="s">
        <v>42</v>
      </c>
      <c r="J280" s="45" t="s">
        <v>42</v>
      </c>
      <c r="K280" s="86">
        <v>0</v>
      </c>
      <c r="L280" s="86">
        <v>0</v>
      </c>
      <c r="M280" s="86">
        <v>0</v>
      </c>
      <c r="N280" s="86">
        <v>0</v>
      </c>
      <c r="O280" s="154">
        <v>0</v>
      </c>
      <c r="P280" s="154">
        <v>0</v>
      </c>
      <c r="Q280" s="154">
        <v>0</v>
      </c>
      <c r="R280" s="154">
        <v>0</v>
      </c>
      <c r="S280" s="163">
        <f>SUM(K280:R280)</f>
        <v>0</v>
      </c>
    </row>
    <row r="281" spans="1:19" s="81" customFormat="1" ht="156.75" customHeight="1" outlineLevel="2" x14ac:dyDescent="0.25">
      <c r="A281" s="143"/>
      <c r="B281" s="55" t="s">
        <v>81</v>
      </c>
      <c r="C281" s="48" t="s">
        <v>94</v>
      </c>
      <c r="D281" s="48" t="s">
        <v>3</v>
      </c>
      <c r="E281" s="45" t="s">
        <v>94</v>
      </c>
      <c r="F281" s="45" t="s">
        <v>3</v>
      </c>
      <c r="G281" s="45" t="s">
        <v>3</v>
      </c>
      <c r="H281" s="45" t="s">
        <v>3</v>
      </c>
      <c r="I281" s="45" t="s">
        <v>3</v>
      </c>
      <c r="J281" s="45" t="s">
        <v>3</v>
      </c>
      <c r="K281" s="45" t="s">
        <v>3</v>
      </c>
      <c r="L281" s="45" t="s">
        <v>3</v>
      </c>
      <c r="M281" s="45" t="s">
        <v>3</v>
      </c>
      <c r="N281" s="45" t="s">
        <v>3</v>
      </c>
      <c r="O281" s="128" t="s">
        <v>3</v>
      </c>
      <c r="P281" s="128" t="s">
        <v>3</v>
      </c>
      <c r="Q281" s="128" t="s">
        <v>3</v>
      </c>
      <c r="R281" s="128" t="s">
        <v>3</v>
      </c>
      <c r="S281" s="45" t="s">
        <v>3</v>
      </c>
    </row>
    <row r="282" spans="1:19" s="81" customFormat="1" ht="50.25" customHeight="1" outlineLevel="2" x14ac:dyDescent="0.25">
      <c r="A282" s="50" t="s">
        <v>127</v>
      </c>
      <c r="B282" s="55" t="s">
        <v>82</v>
      </c>
      <c r="C282" s="48" t="s">
        <v>3</v>
      </c>
      <c r="D282" s="48" t="s">
        <v>3</v>
      </c>
      <c r="E282" s="48" t="s">
        <v>3</v>
      </c>
      <c r="F282" s="45" t="s">
        <v>242</v>
      </c>
      <c r="G282" s="48" t="s">
        <v>181</v>
      </c>
      <c r="H282" s="45" t="s">
        <v>3</v>
      </c>
      <c r="I282" s="45" t="s">
        <v>3</v>
      </c>
      <c r="J282" s="45" t="s">
        <v>3</v>
      </c>
      <c r="K282" s="45" t="s">
        <v>3</v>
      </c>
      <c r="L282" s="45" t="s">
        <v>3</v>
      </c>
      <c r="M282" s="45" t="s">
        <v>3</v>
      </c>
      <c r="N282" s="45" t="s">
        <v>3</v>
      </c>
      <c r="O282" s="128" t="s">
        <v>3</v>
      </c>
      <c r="P282" s="128" t="s">
        <v>3</v>
      </c>
      <c r="Q282" s="128" t="s">
        <v>3</v>
      </c>
      <c r="R282" s="128" t="s">
        <v>3</v>
      </c>
      <c r="S282" s="45" t="s">
        <v>3</v>
      </c>
    </row>
    <row r="283" spans="1:19" s="81" customFormat="1" ht="50.25" customHeight="1" outlineLevel="2" x14ac:dyDescent="0.25">
      <c r="A283" s="50"/>
      <c r="B283" s="51" t="s">
        <v>50</v>
      </c>
      <c r="C283" s="48" t="s">
        <v>104</v>
      </c>
      <c r="D283" s="48" t="s">
        <v>3</v>
      </c>
      <c r="E283" s="48" t="s">
        <v>3</v>
      </c>
      <c r="F283" s="45" t="s">
        <v>241</v>
      </c>
      <c r="G283" s="48" t="s">
        <v>181</v>
      </c>
      <c r="H283" s="45" t="s">
        <v>3</v>
      </c>
      <c r="I283" s="45" t="s">
        <v>3</v>
      </c>
      <c r="J283" s="45" t="s">
        <v>3</v>
      </c>
      <c r="K283" s="46">
        <f t="shared" ref="K283:R283" si="28">K287+K290</f>
        <v>4408</v>
      </c>
      <c r="L283" s="46">
        <f t="shared" si="28"/>
        <v>1209</v>
      </c>
      <c r="M283" s="46">
        <f t="shared" si="28"/>
        <v>0</v>
      </c>
      <c r="N283" s="46">
        <f t="shared" si="28"/>
        <v>3500</v>
      </c>
      <c r="O283" s="132">
        <f t="shared" si="28"/>
        <v>2500</v>
      </c>
      <c r="P283" s="132">
        <f t="shared" si="28"/>
        <v>3375</v>
      </c>
      <c r="Q283" s="132">
        <f t="shared" si="28"/>
        <v>0</v>
      </c>
      <c r="R283" s="132">
        <f t="shared" si="28"/>
        <v>0</v>
      </c>
      <c r="S283" s="46">
        <f>SUM(K283:R283)</f>
        <v>14992</v>
      </c>
    </row>
    <row r="284" spans="1:19" s="81" customFormat="1" ht="75" customHeight="1" outlineLevel="2" x14ac:dyDescent="0.25">
      <c r="A284" s="48" t="s">
        <v>60</v>
      </c>
      <c r="B284" s="49" t="s">
        <v>101</v>
      </c>
      <c r="C284" s="48" t="s">
        <v>69</v>
      </c>
      <c r="D284" s="48" t="s">
        <v>3</v>
      </c>
      <c r="E284" s="45" t="s">
        <v>202</v>
      </c>
      <c r="F284" s="45" t="s">
        <v>3</v>
      </c>
      <c r="G284" s="48" t="s">
        <v>3</v>
      </c>
      <c r="H284" s="45" t="s">
        <v>3</v>
      </c>
      <c r="I284" s="45" t="s">
        <v>3</v>
      </c>
      <c r="J284" s="45" t="s">
        <v>3</v>
      </c>
      <c r="K284" s="100">
        <v>81</v>
      </c>
      <c r="L284" s="100">
        <v>101</v>
      </c>
      <c r="M284" s="100">
        <v>103</v>
      </c>
      <c r="N284" s="100">
        <v>113</v>
      </c>
      <c r="O284" s="153">
        <v>105</v>
      </c>
      <c r="P284" s="153">
        <v>109</v>
      </c>
      <c r="Q284" s="153">
        <v>114</v>
      </c>
      <c r="R284" s="153">
        <v>116</v>
      </c>
      <c r="S284" s="100">
        <v>116</v>
      </c>
    </row>
    <row r="285" spans="1:19" s="81" customFormat="1" ht="86.25" customHeight="1" outlineLevel="2" x14ac:dyDescent="0.25">
      <c r="A285" s="48" t="s">
        <v>102</v>
      </c>
      <c r="B285" s="49" t="s">
        <v>153</v>
      </c>
      <c r="C285" s="45" t="s">
        <v>41</v>
      </c>
      <c r="D285" s="48" t="s">
        <v>3</v>
      </c>
      <c r="E285" s="48" t="s">
        <v>176</v>
      </c>
      <c r="F285" s="45" t="s">
        <v>3</v>
      </c>
      <c r="G285" s="45" t="s">
        <v>3</v>
      </c>
      <c r="H285" s="45" t="s">
        <v>3</v>
      </c>
      <c r="I285" s="45" t="s">
        <v>3</v>
      </c>
      <c r="J285" s="45" t="s">
        <v>3</v>
      </c>
      <c r="K285" s="100">
        <v>42</v>
      </c>
      <c r="L285" s="100">
        <v>50</v>
      </c>
      <c r="M285" s="100">
        <v>55</v>
      </c>
      <c r="N285" s="101">
        <v>51.2</v>
      </c>
      <c r="O285" s="153">
        <v>53</v>
      </c>
      <c r="P285" s="153">
        <v>56</v>
      </c>
      <c r="Q285" s="153">
        <v>58</v>
      </c>
      <c r="R285" s="153">
        <v>59</v>
      </c>
      <c r="S285" s="100">
        <v>59</v>
      </c>
    </row>
    <row r="286" spans="1:19" s="81" customFormat="1" ht="103.5" customHeight="1" outlineLevel="2" x14ac:dyDescent="0.25">
      <c r="A286" s="87" t="s">
        <v>44</v>
      </c>
      <c r="B286" s="55" t="s">
        <v>83</v>
      </c>
      <c r="C286" s="48" t="s">
        <v>3</v>
      </c>
      <c r="D286" s="48" t="s">
        <v>3</v>
      </c>
      <c r="E286" s="48" t="s">
        <v>3</v>
      </c>
      <c r="F286" s="45" t="s">
        <v>3</v>
      </c>
      <c r="G286" s="48" t="s">
        <v>181</v>
      </c>
      <c r="H286" s="45" t="s">
        <v>3</v>
      </c>
      <c r="I286" s="45" t="s">
        <v>3</v>
      </c>
      <c r="J286" s="45" t="s">
        <v>3</v>
      </c>
      <c r="K286" s="45" t="s">
        <v>3</v>
      </c>
      <c r="L286" s="45" t="s">
        <v>3</v>
      </c>
      <c r="M286" s="45" t="s">
        <v>3</v>
      </c>
      <c r="N286" s="45" t="s">
        <v>3</v>
      </c>
      <c r="O286" s="128" t="s">
        <v>3</v>
      </c>
      <c r="P286" s="128" t="s">
        <v>3</v>
      </c>
      <c r="Q286" s="128" t="s">
        <v>3</v>
      </c>
      <c r="R286" s="128" t="s">
        <v>3</v>
      </c>
      <c r="S286" s="45" t="s">
        <v>3</v>
      </c>
    </row>
    <row r="287" spans="1:19" s="81" customFormat="1" ht="67.5" customHeight="1" outlineLevel="2" x14ac:dyDescent="0.25">
      <c r="A287" s="87"/>
      <c r="B287" s="51" t="s">
        <v>50</v>
      </c>
      <c r="C287" s="48" t="s">
        <v>6</v>
      </c>
      <c r="D287" s="48" t="s">
        <v>3</v>
      </c>
      <c r="E287" s="45" t="s">
        <v>3</v>
      </c>
      <c r="F287" s="45" t="s">
        <v>194</v>
      </c>
      <c r="G287" s="48" t="s">
        <v>181</v>
      </c>
      <c r="H287" s="47" t="s">
        <v>217</v>
      </c>
      <c r="I287" s="47" t="s">
        <v>155</v>
      </c>
      <c r="J287" s="45">
        <v>244</v>
      </c>
      <c r="K287" s="46">
        <v>4408</v>
      </c>
      <c r="L287" s="46">
        <v>1209</v>
      </c>
      <c r="M287" s="46">
        <v>0</v>
      </c>
      <c r="N287" s="46">
        <v>0</v>
      </c>
      <c r="O287" s="132">
        <v>0</v>
      </c>
      <c r="P287" s="132">
        <v>0</v>
      </c>
      <c r="Q287" s="132">
        <v>0</v>
      </c>
      <c r="R287" s="132">
        <v>0</v>
      </c>
      <c r="S287" s="46">
        <f>SUM(K287:R287)</f>
        <v>5617</v>
      </c>
    </row>
    <row r="288" spans="1:19" s="81" customFormat="1" ht="150" customHeight="1" outlineLevel="2" x14ac:dyDescent="0.25">
      <c r="A288" s="48" t="s">
        <v>154</v>
      </c>
      <c r="B288" s="49" t="s">
        <v>177</v>
      </c>
      <c r="C288" s="48" t="s">
        <v>69</v>
      </c>
      <c r="D288" s="48" t="s">
        <v>3</v>
      </c>
      <c r="E288" s="48" t="s">
        <v>202</v>
      </c>
      <c r="F288" s="48">
        <v>2015</v>
      </c>
      <c r="G288" s="48" t="s">
        <v>181</v>
      </c>
      <c r="H288" s="48" t="s">
        <v>3</v>
      </c>
      <c r="I288" s="48" t="s">
        <v>3</v>
      </c>
      <c r="J288" s="48" t="s">
        <v>3</v>
      </c>
      <c r="K288" s="103">
        <v>0</v>
      </c>
      <c r="L288" s="103">
        <v>0</v>
      </c>
      <c r="M288" s="103">
        <v>0</v>
      </c>
      <c r="N288" s="103">
        <v>0</v>
      </c>
      <c r="O288" s="156">
        <v>0</v>
      </c>
      <c r="P288" s="156">
        <v>0</v>
      </c>
      <c r="Q288" s="156">
        <v>0</v>
      </c>
      <c r="R288" s="156">
        <v>0</v>
      </c>
      <c r="S288" s="103">
        <v>0</v>
      </c>
    </row>
    <row r="289" spans="1:22" s="81" customFormat="1" ht="96" customHeight="1" outlineLevel="2" x14ac:dyDescent="0.25">
      <c r="A289" s="87" t="s">
        <v>192</v>
      </c>
      <c r="B289" s="55" t="s">
        <v>193</v>
      </c>
      <c r="C289" s="48" t="s">
        <v>3</v>
      </c>
      <c r="D289" s="45" t="s">
        <v>3</v>
      </c>
      <c r="E289" s="45" t="s">
        <v>3</v>
      </c>
      <c r="F289" s="45" t="s">
        <v>3</v>
      </c>
      <c r="G289" s="48" t="s">
        <v>181</v>
      </c>
      <c r="H289" s="45" t="s">
        <v>3</v>
      </c>
      <c r="I289" s="45" t="s">
        <v>3</v>
      </c>
      <c r="J289" s="45" t="s">
        <v>3</v>
      </c>
      <c r="K289" s="45" t="s">
        <v>3</v>
      </c>
      <c r="L289" s="45" t="s">
        <v>3</v>
      </c>
      <c r="M289" s="45" t="s">
        <v>3</v>
      </c>
      <c r="N289" s="45" t="s">
        <v>3</v>
      </c>
      <c r="O289" s="128" t="s">
        <v>3</v>
      </c>
      <c r="P289" s="128" t="s">
        <v>3</v>
      </c>
      <c r="Q289" s="128" t="s">
        <v>3</v>
      </c>
      <c r="R289" s="128" t="s">
        <v>3</v>
      </c>
      <c r="S289" s="45" t="s">
        <v>3</v>
      </c>
    </row>
    <row r="290" spans="1:22" s="81" customFormat="1" ht="75" customHeight="1" outlineLevel="2" x14ac:dyDescent="0.25">
      <c r="A290" s="87"/>
      <c r="B290" s="55" t="s">
        <v>50</v>
      </c>
      <c r="C290" s="48" t="s">
        <v>6</v>
      </c>
      <c r="D290" s="45" t="s">
        <v>3</v>
      </c>
      <c r="E290" s="45" t="s">
        <v>3</v>
      </c>
      <c r="F290" s="45" t="s">
        <v>243</v>
      </c>
      <c r="G290" s="48" t="s">
        <v>181</v>
      </c>
      <c r="H290" s="47" t="s">
        <v>109</v>
      </c>
      <c r="I290" s="47" t="s">
        <v>370</v>
      </c>
      <c r="J290" s="45">
        <v>360</v>
      </c>
      <c r="K290" s="46">
        <v>0</v>
      </c>
      <c r="L290" s="46">
        <v>0</v>
      </c>
      <c r="M290" s="46">
        <v>0</v>
      </c>
      <c r="N290" s="106">
        <v>3500</v>
      </c>
      <c r="O290" s="132">
        <v>2500</v>
      </c>
      <c r="P290" s="132">
        <v>3375</v>
      </c>
      <c r="Q290" s="132">
        <v>0</v>
      </c>
      <c r="R290" s="132">
        <v>0</v>
      </c>
      <c r="S290" s="106">
        <f>SUM(K290:R290)</f>
        <v>9375</v>
      </c>
    </row>
    <row r="291" spans="1:22" s="81" customFormat="1" ht="144.75" customHeight="1" outlineLevel="2" x14ac:dyDescent="0.25">
      <c r="A291" s="87"/>
      <c r="B291" s="55" t="s">
        <v>84</v>
      </c>
      <c r="C291" s="48" t="s">
        <v>94</v>
      </c>
      <c r="D291" s="48" t="s">
        <v>3</v>
      </c>
      <c r="E291" s="45" t="s">
        <v>3</v>
      </c>
      <c r="F291" s="45" t="s">
        <v>242</v>
      </c>
      <c r="G291" s="48" t="s">
        <v>181</v>
      </c>
      <c r="H291" s="45" t="s">
        <v>94</v>
      </c>
      <c r="I291" s="45" t="s">
        <v>94</v>
      </c>
      <c r="J291" s="45" t="s">
        <v>94</v>
      </c>
      <c r="K291" s="45" t="s">
        <v>94</v>
      </c>
      <c r="L291" s="45" t="s">
        <v>94</v>
      </c>
      <c r="M291" s="45" t="s">
        <v>94</v>
      </c>
      <c r="N291" s="45" t="s">
        <v>94</v>
      </c>
      <c r="O291" s="128" t="s">
        <v>94</v>
      </c>
      <c r="P291" s="128" t="s">
        <v>94</v>
      </c>
      <c r="Q291" s="128" t="s">
        <v>94</v>
      </c>
      <c r="R291" s="128" t="s">
        <v>94</v>
      </c>
      <c r="S291" s="45" t="s">
        <v>94</v>
      </c>
    </row>
    <row r="292" spans="1:22" s="81" customFormat="1" ht="75" customHeight="1" outlineLevel="2" x14ac:dyDescent="0.25">
      <c r="A292" s="169" t="s">
        <v>128</v>
      </c>
      <c r="B292" s="55" t="s">
        <v>85</v>
      </c>
      <c r="C292" s="48" t="s">
        <v>104</v>
      </c>
      <c r="D292" s="48" t="s">
        <v>3</v>
      </c>
      <c r="E292" s="48" t="s">
        <v>3</v>
      </c>
      <c r="F292" s="45" t="s">
        <v>242</v>
      </c>
      <c r="G292" s="48" t="s">
        <v>139</v>
      </c>
      <c r="H292" s="45" t="s">
        <v>42</v>
      </c>
      <c r="I292" s="45" t="s">
        <v>42</v>
      </c>
      <c r="J292" s="45" t="s">
        <v>42</v>
      </c>
      <c r="K292" s="53">
        <f t="shared" ref="K292:S292" si="29">K293+K294+K295</f>
        <v>90168</v>
      </c>
      <c r="L292" s="53">
        <f t="shared" si="29"/>
        <v>86338.499999999985</v>
      </c>
      <c r="M292" s="53">
        <f t="shared" si="29"/>
        <v>86420.7</v>
      </c>
      <c r="N292" s="53">
        <f t="shared" si="29"/>
        <v>131280.70000000001</v>
      </c>
      <c r="O292" s="137">
        <f t="shared" si="29"/>
        <v>140438.01170999999</v>
      </c>
      <c r="P292" s="137">
        <f t="shared" si="29"/>
        <v>121559.19999999998</v>
      </c>
      <c r="Q292" s="137">
        <f t="shared" si="29"/>
        <v>104468.59999999999</v>
      </c>
      <c r="R292" s="137">
        <f t="shared" si="29"/>
        <v>104048.3</v>
      </c>
      <c r="S292" s="53">
        <f t="shared" si="29"/>
        <v>864722.01170999999</v>
      </c>
    </row>
    <row r="293" spans="1:22" s="76" customFormat="1" ht="80.25" customHeight="1" outlineLevel="2" x14ac:dyDescent="0.25">
      <c r="A293" s="59"/>
      <c r="B293" s="59" t="s">
        <v>50</v>
      </c>
      <c r="C293" s="48" t="s">
        <v>104</v>
      </c>
      <c r="D293" s="48" t="s">
        <v>3</v>
      </c>
      <c r="E293" s="48" t="s">
        <v>3</v>
      </c>
      <c r="F293" s="45" t="s">
        <v>242</v>
      </c>
      <c r="G293" s="48" t="s">
        <v>181</v>
      </c>
      <c r="H293" s="52" t="s">
        <v>42</v>
      </c>
      <c r="I293" s="52" t="s">
        <v>42</v>
      </c>
      <c r="J293" s="52" t="s">
        <v>42</v>
      </c>
      <c r="K293" s="53">
        <f t="shared" ref="K293:P293" si="30">K299+K311</f>
        <v>74444.7</v>
      </c>
      <c r="L293" s="53">
        <f t="shared" si="30"/>
        <v>75118.499999999985</v>
      </c>
      <c r="M293" s="53">
        <f t="shared" si="30"/>
        <v>73634</v>
      </c>
      <c r="N293" s="53">
        <f t="shared" si="30"/>
        <v>107055.8</v>
      </c>
      <c r="O293" s="137">
        <f t="shared" si="30"/>
        <v>116202.81170999998</v>
      </c>
      <c r="P293" s="137">
        <f t="shared" si="30"/>
        <v>96562.299999999974</v>
      </c>
      <c r="Q293" s="137">
        <f>Q299+Q311</f>
        <v>78847.099999999991</v>
      </c>
      <c r="R293" s="137">
        <f>R299+R311</f>
        <v>77780.3</v>
      </c>
      <c r="S293" s="53">
        <f>SUM(K293:R293)</f>
        <v>699645.51170999999</v>
      </c>
      <c r="T293" s="75"/>
      <c r="U293" s="75"/>
    </row>
    <row r="294" spans="1:22" s="76" customFormat="1" ht="86.45" customHeight="1" outlineLevel="2" x14ac:dyDescent="0.25">
      <c r="A294" s="88"/>
      <c r="B294" s="88"/>
      <c r="C294" s="48" t="s">
        <v>6</v>
      </c>
      <c r="D294" s="48" t="s">
        <v>3</v>
      </c>
      <c r="E294" s="45" t="s">
        <v>3</v>
      </c>
      <c r="F294" s="45" t="s">
        <v>196</v>
      </c>
      <c r="G294" s="48" t="s">
        <v>88</v>
      </c>
      <c r="H294" s="45" t="s">
        <v>42</v>
      </c>
      <c r="I294" s="45" t="s">
        <v>42</v>
      </c>
      <c r="J294" s="45" t="s">
        <v>42</v>
      </c>
      <c r="K294" s="46">
        <f>K361</f>
        <v>15723.3</v>
      </c>
      <c r="L294" s="46">
        <f t="shared" ref="L294:R294" si="31">L361</f>
        <v>11220.000000000002</v>
      </c>
      <c r="M294" s="46">
        <f t="shared" si="31"/>
        <v>12786.7</v>
      </c>
      <c r="N294" s="46">
        <f t="shared" si="31"/>
        <v>0</v>
      </c>
      <c r="O294" s="132">
        <f t="shared" si="31"/>
        <v>0</v>
      </c>
      <c r="P294" s="132">
        <f t="shared" si="31"/>
        <v>0</v>
      </c>
      <c r="Q294" s="132">
        <f t="shared" si="31"/>
        <v>0</v>
      </c>
      <c r="R294" s="132">
        <f t="shared" si="31"/>
        <v>0</v>
      </c>
      <c r="S294" s="46">
        <f>SUM(K294:R294)</f>
        <v>39730</v>
      </c>
      <c r="T294" s="75"/>
      <c r="U294" s="75"/>
    </row>
    <row r="295" spans="1:22" s="76" customFormat="1" ht="45.75" customHeight="1" outlineLevel="2" x14ac:dyDescent="0.25">
      <c r="A295" s="88"/>
      <c r="B295" s="59" t="s">
        <v>179</v>
      </c>
      <c r="C295" s="48" t="s">
        <v>6</v>
      </c>
      <c r="D295" s="48" t="s">
        <v>3</v>
      </c>
      <c r="E295" s="45" t="s">
        <v>3</v>
      </c>
      <c r="F295" s="45" t="s">
        <v>243</v>
      </c>
      <c r="G295" s="48" t="s">
        <v>181</v>
      </c>
      <c r="H295" s="52" t="s">
        <v>42</v>
      </c>
      <c r="I295" s="52" t="s">
        <v>42</v>
      </c>
      <c r="J295" s="52" t="s">
        <v>42</v>
      </c>
      <c r="K295" s="46">
        <f t="shared" ref="K295:R295" si="32">K352</f>
        <v>0</v>
      </c>
      <c r="L295" s="46">
        <f t="shared" si="32"/>
        <v>0</v>
      </c>
      <c r="M295" s="46">
        <f t="shared" si="32"/>
        <v>0</v>
      </c>
      <c r="N295" s="46">
        <f t="shared" si="32"/>
        <v>24224.899999999998</v>
      </c>
      <c r="O295" s="132">
        <f t="shared" si="32"/>
        <v>24235.200000000001</v>
      </c>
      <c r="P295" s="132">
        <f t="shared" si="32"/>
        <v>24996.9</v>
      </c>
      <c r="Q295" s="132">
        <f t="shared" si="32"/>
        <v>25621.5</v>
      </c>
      <c r="R295" s="132">
        <f t="shared" si="32"/>
        <v>26268</v>
      </c>
      <c r="S295" s="46">
        <f>SUM(K295:R295)</f>
        <v>125346.5</v>
      </c>
      <c r="T295" s="75"/>
      <c r="U295" s="75"/>
    </row>
    <row r="296" spans="1:22" s="76" customFormat="1" ht="2.25" hidden="1" customHeight="1" outlineLevel="2" x14ac:dyDescent="0.25">
      <c r="A296" s="60"/>
      <c r="B296" s="9"/>
      <c r="C296" s="9"/>
      <c r="D296" s="9"/>
      <c r="E296" s="9"/>
      <c r="F296" s="9"/>
      <c r="G296" s="9"/>
      <c r="H296" s="10"/>
      <c r="I296" s="10"/>
      <c r="J296" s="10"/>
      <c r="K296" s="107"/>
      <c r="L296" s="107"/>
      <c r="M296" s="107"/>
      <c r="N296" s="107"/>
      <c r="O296" s="138"/>
      <c r="P296" s="138"/>
      <c r="Q296" s="138"/>
      <c r="R296" s="138"/>
      <c r="S296" s="107"/>
      <c r="T296" s="75"/>
      <c r="U296" s="75"/>
    </row>
    <row r="297" spans="1:22" s="4" customFormat="1" ht="84" customHeight="1" x14ac:dyDescent="0.25">
      <c r="A297" s="48" t="s">
        <v>137</v>
      </c>
      <c r="B297" s="49" t="s">
        <v>86</v>
      </c>
      <c r="C297" s="48" t="s">
        <v>41</v>
      </c>
      <c r="D297" s="48" t="s">
        <v>3</v>
      </c>
      <c r="E297" s="48" t="s">
        <v>116</v>
      </c>
      <c r="F297" s="45" t="s">
        <v>3</v>
      </c>
      <c r="G297" s="45" t="s">
        <v>3</v>
      </c>
      <c r="H297" s="45" t="s">
        <v>3</v>
      </c>
      <c r="I297" s="45" t="s">
        <v>3</v>
      </c>
      <c r="J297" s="45" t="s">
        <v>3</v>
      </c>
      <c r="K297" s="57">
        <v>100</v>
      </c>
      <c r="L297" s="57">
        <v>100</v>
      </c>
      <c r="M297" s="57">
        <v>100</v>
      </c>
      <c r="N297" s="57">
        <v>92.4</v>
      </c>
      <c r="O297" s="136">
        <v>50.2</v>
      </c>
      <c r="P297" s="136">
        <v>100</v>
      </c>
      <c r="Q297" s="136">
        <v>100</v>
      </c>
      <c r="R297" s="136">
        <v>100</v>
      </c>
      <c r="S297" s="100" t="s">
        <v>3</v>
      </c>
      <c r="T297" s="18"/>
      <c r="U297" s="18"/>
    </row>
    <row r="298" spans="1:22" s="4" customFormat="1" ht="113.25" customHeight="1" x14ac:dyDescent="0.25">
      <c r="A298" s="50" t="s">
        <v>129</v>
      </c>
      <c r="B298" s="55" t="s">
        <v>145</v>
      </c>
      <c r="C298" s="48" t="s">
        <v>3</v>
      </c>
      <c r="D298" s="48" t="s">
        <v>3</v>
      </c>
      <c r="E298" s="45" t="s">
        <v>3</v>
      </c>
      <c r="F298" s="45" t="s">
        <v>241</v>
      </c>
      <c r="G298" s="48" t="s">
        <v>181</v>
      </c>
      <c r="H298" s="45" t="s">
        <v>3</v>
      </c>
      <c r="I298" s="45" t="s">
        <v>3</v>
      </c>
      <c r="J298" s="45" t="s">
        <v>3</v>
      </c>
      <c r="K298" s="45" t="s">
        <v>3</v>
      </c>
      <c r="L298" s="45" t="s">
        <v>3</v>
      </c>
      <c r="M298" s="45" t="s">
        <v>3</v>
      </c>
      <c r="N298" s="45" t="s">
        <v>3</v>
      </c>
      <c r="O298" s="128" t="s">
        <v>3</v>
      </c>
      <c r="P298" s="128" t="s">
        <v>3</v>
      </c>
      <c r="Q298" s="128" t="s">
        <v>3</v>
      </c>
      <c r="R298" s="128" t="s">
        <v>3</v>
      </c>
      <c r="S298" s="45" t="s">
        <v>3</v>
      </c>
      <c r="T298" s="18"/>
      <c r="U298" s="18"/>
    </row>
    <row r="299" spans="1:22" s="15" customFormat="1" ht="60" customHeight="1" outlineLevel="1" x14ac:dyDescent="0.3">
      <c r="A299" s="50"/>
      <c r="B299" s="51" t="s">
        <v>218</v>
      </c>
      <c r="C299" s="48" t="s">
        <v>6</v>
      </c>
      <c r="D299" s="48" t="s">
        <v>3</v>
      </c>
      <c r="E299" s="45" t="s">
        <v>3</v>
      </c>
      <c r="F299" s="45" t="s">
        <v>242</v>
      </c>
      <c r="G299" s="48" t="s">
        <v>181</v>
      </c>
      <c r="H299" s="45" t="s">
        <v>42</v>
      </c>
      <c r="I299" s="45" t="s">
        <v>42</v>
      </c>
      <c r="J299" s="45" t="s">
        <v>42</v>
      </c>
      <c r="K299" s="46">
        <f t="shared" ref="K299:R299" si="33">K303+K305+K308</f>
        <v>2628.5</v>
      </c>
      <c r="L299" s="46">
        <f t="shared" si="33"/>
        <v>446.9</v>
      </c>
      <c r="M299" s="46">
        <f t="shared" si="33"/>
        <v>5700</v>
      </c>
      <c r="N299" s="46">
        <f t="shared" si="33"/>
        <v>19550</v>
      </c>
      <c r="O299" s="132">
        <f t="shared" si="33"/>
        <v>11372</v>
      </c>
      <c r="P299" s="132">
        <f t="shared" si="33"/>
        <v>4850</v>
      </c>
      <c r="Q299" s="132">
        <f t="shared" si="33"/>
        <v>2408</v>
      </c>
      <c r="R299" s="132">
        <f t="shared" si="33"/>
        <v>0</v>
      </c>
      <c r="S299" s="46">
        <f>SUM(K299:R299)</f>
        <v>46955.4</v>
      </c>
      <c r="T299" s="37"/>
      <c r="U299" s="37"/>
    </row>
    <row r="300" spans="1:22" s="15" customFormat="1" ht="96.75" customHeight="1" outlineLevel="1" x14ac:dyDescent="0.3">
      <c r="A300" s="48" t="s">
        <v>130</v>
      </c>
      <c r="B300" s="49" t="s">
        <v>91</v>
      </c>
      <c r="C300" s="45" t="s">
        <v>41</v>
      </c>
      <c r="D300" s="48" t="s">
        <v>3</v>
      </c>
      <c r="E300" s="48" t="s">
        <v>90</v>
      </c>
      <c r="F300" s="45" t="s">
        <v>3</v>
      </c>
      <c r="G300" s="45" t="s">
        <v>3</v>
      </c>
      <c r="H300" s="45" t="s">
        <v>3</v>
      </c>
      <c r="I300" s="45" t="s">
        <v>3</v>
      </c>
      <c r="J300" s="45" t="s">
        <v>3</v>
      </c>
      <c r="K300" s="105">
        <v>0.16500000000000001</v>
      </c>
      <c r="L300" s="105">
        <v>0.16600000000000001</v>
      </c>
      <c r="M300" s="105">
        <v>0.16700000000000001</v>
      </c>
      <c r="N300" s="105">
        <v>0.16800000000000001</v>
      </c>
      <c r="O300" s="139">
        <v>0.16900000000000001</v>
      </c>
      <c r="P300" s="139">
        <v>0.17</v>
      </c>
      <c r="Q300" s="139">
        <v>0.17100000000000001</v>
      </c>
      <c r="R300" s="139">
        <v>0.17100000000000001</v>
      </c>
      <c r="S300" s="100">
        <v>0.17100000000000001</v>
      </c>
      <c r="T300" s="37"/>
      <c r="U300" s="37"/>
    </row>
    <row r="301" spans="1:22" s="15" customFormat="1" ht="99.75" customHeight="1" outlineLevel="1" x14ac:dyDescent="0.3">
      <c r="A301" s="48" t="s">
        <v>131</v>
      </c>
      <c r="B301" s="49" t="s">
        <v>87</v>
      </c>
      <c r="C301" s="45" t="s">
        <v>69</v>
      </c>
      <c r="D301" s="48" t="s">
        <v>3</v>
      </c>
      <c r="E301" s="48" t="s">
        <v>202</v>
      </c>
      <c r="F301" s="45" t="s">
        <v>3</v>
      </c>
      <c r="G301" s="45" t="s">
        <v>3</v>
      </c>
      <c r="H301" s="45" t="s">
        <v>3</v>
      </c>
      <c r="I301" s="45" t="s">
        <v>3</v>
      </c>
      <c r="J301" s="45" t="s">
        <v>3</v>
      </c>
      <c r="K301" s="101">
        <v>24</v>
      </c>
      <c r="L301" s="101">
        <v>26</v>
      </c>
      <c r="M301" s="101">
        <v>28</v>
      </c>
      <c r="N301" s="101">
        <v>30</v>
      </c>
      <c r="O301" s="140">
        <v>32</v>
      </c>
      <c r="P301" s="140">
        <v>34</v>
      </c>
      <c r="Q301" s="140">
        <v>36</v>
      </c>
      <c r="R301" s="140">
        <v>36</v>
      </c>
      <c r="S301" s="101">
        <f>K301+L301+M301+N301+O301+P301+Q301+R301</f>
        <v>246</v>
      </c>
      <c r="T301" s="37"/>
      <c r="U301" s="37"/>
      <c r="V301" s="16"/>
    </row>
    <row r="302" spans="1:22" s="15" customFormat="1" ht="77.25" customHeight="1" outlineLevel="1" x14ac:dyDescent="0.3">
      <c r="A302" s="91" t="s">
        <v>406</v>
      </c>
      <c r="B302" s="92" t="s">
        <v>211</v>
      </c>
      <c r="C302" s="93" t="s">
        <v>3</v>
      </c>
      <c r="D302" s="91" t="s">
        <v>3</v>
      </c>
      <c r="E302" s="91" t="s">
        <v>3</v>
      </c>
      <c r="F302" s="93" t="s">
        <v>242</v>
      </c>
      <c r="G302" s="91" t="s">
        <v>181</v>
      </c>
      <c r="H302" s="93" t="s">
        <v>3</v>
      </c>
      <c r="I302" s="93" t="s">
        <v>3</v>
      </c>
      <c r="J302" s="93" t="s">
        <v>3</v>
      </c>
      <c r="K302" s="94" t="s">
        <v>3</v>
      </c>
      <c r="L302" s="94" t="s">
        <v>3</v>
      </c>
      <c r="M302" s="94" t="s">
        <v>3</v>
      </c>
      <c r="N302" s="94" t="s">
        <v>3</v>
      </c>
      <c r="O302" s="141" t="s">
        <v>3</v>
      </c>
      <c r="P302" s="141" t="s">
        <v>3</v>
      </c>
      <c r="Q302" s="141" t="s">
        <v>3</v>
      </c>
      <c r="R302" s="141" t="s">
        <v>3</v>
      </c>
      <c r="S302" s="93" t="s">
        <v>3</v>
      </c>
      <c r="T302" s="37"/>
      <c r="U302" s="37"/>
    </row>
    <row r="303" spans="1:22" s="15" customFormat="1" ht="59.25" customHeight="1" outlineLevel="1" x14ac:dyDescent="0.3">
      <c r="A303" s="91"/>
      <c r="B303" s="51" t="s">
        <v>50</v>
      </c>
      <c r="C303" s="45" t="s">
        <v>201</v>
      </c>
      <c r="D303" s="48" t="s">
        <v>94</v>
      </c>
      <c r="E303" s="48" t="s">
        <v>94</v>
      </c>
      <c r="F303" s="45" t="s">
        <v>242</v>
      </c>
      <c r="G303" s="48" t="s">
        <v>181</v>
      </c>
      <c r="H303" s="47" t="s">
        <v>92</v>
      </c>
      <c r="I303" s="47" t="s">
        <v>162</v>
      </c>
      <c r="J303" s="45">
        <v>410</v>
      </c>
      <c r="K303" s="57">
        <f>SUM(J303)</f>
        <v>410</v>
      </c>
      <c r="L303" s="57">
        <v>0</v>
      </c>
      <c r="M303" s="57">
        <v>2650</v>
      </c>
      <c r="N303" s="57">
        <v>550</v>
      </c>
      <c r="O303" s="136">
        <v>550</v>
      </c>
      <c r="P303" s="136">
        <v>4850</v>
      </c>
      <c r="Q303" s="136">
        <v>2408</v>
      </c>
      <c r="R303" s="136">
        <v>0</v>
      </c>
      <c r="S303" s="57">
        <f>SUM(K303:R303)</f>
        <v>11418</v>
      </c>
      <c r="T303" s="37"/>
      <c r="U303" s="37"/>
    </row>
    <row r="304" spans="1:22" s="90" customFormat="1" ht="86.25" customHeight="1" outlineLevel="1" x14ac:dyDescent="0.3">
      <c r="A304" s="91" t="s">
        <v>407</v>
      </c>
      <c r="B304" s="95" t="s">
        <v>277</v>
      </c>
      <c r="C304" s="93" t="s">
        <v>94</v>
      </c>
      <c r="D304" s="91" t="s">
        <v>94</v>
      </c>
      <c r="E304" s="91" t="s">
        <v>94</v>
      </c>
      <c r="F304" s="93" t="s">
        <v>246</v>
      </c>
      <c r="G304" s="91" t="s">
        <v>181</v>
      </c>
      <c r="H304" s="93" t="s">
        <v>3</v>
      </c>
      <c r="I304" s="93" t="s">
        <v>3</v>
      </c>
      <c r="J304" s="93" t="s">
        <v>3</v>
      </c>
      <c r="K304" s="94" t="s">
        <v>3</v>
      </c>
      <c r="L304" s="94" t="s">
        <v>3</v>
      </c>
      <c r="M304" s="94" t="s">
        <v>3</v>
      </c>
      <c r="N304" s="94" t="s">
        <v>3</v>
      </c>
      <c r="O304" s="141" t="s">
        <v>3</v>
      </c>
      <c r="P304" s="141" t="s">
        <v>3</v>
      </c>
      <c r="Q304" s="141" t="s">
        <v>3</v>
      </c>
      <c r="R304" s="141" t="s">
        <v>3</v>
      </c>
      <c r="S304" s="93" t="s">
        <v>3</v>
      </c>
      <c r="T304" s="89"/>
      <c r="U304" s="89"/>
    </row>
    <row r="305" spans="1:21" s="15" customFormat="1" ht="58.5" customHeight="1" outlineLevel="1" x14ac:dyDescent="0.3">
      <c r="A305" s="91"/>
      <c r="B305" s="51" t="s">
        <v>50</v>
      </c>
      <c r="C305" s="45" t="s">
        <v>201</v>
      </c>
      <c r="D305" s="48" t="s">
        <v>94</v>
      </c>
      <c r="E305" s="48" t="s">
        <v>94</v>
      </c>
      <c r="F305" s="45" t="s">
        <v>246</v>
      </c>
      <c r="G305" s="48" t="s">
        <v>181</v>
      </c>
      <c r="H305" s="47" t="s">
        <v>92</v>
      </c>
      <c r="I305" s="47" t="s">
        <v>162</v>
      </c>
      <c r="J305" s="45">
        <v>241</v>
      </c>
      <c r="K305" s="57">
        <v>0</v>
      </c>
      <c r="L305" s="57">
        <v>0</v>
      </c>
      <c r="M305" s="57">
        <v>950</v>
      </c>
      <c r="N305" s="57">
        <v>19000</v>
      </c>
      <c r="O305" s="136">
        <v>10822</v>
      </c>
      <c r="P305" s="136">
        <v>0</v>
      </c>
      <c r="Q305" s="136">
        <v>0</v>
      </c>
      <c r="R305" s="136">
        <v>0</v>
      </c>
      <c r="S305" s="57">
        <f>SUM(K305:R305)</f>
        <v>30772</v>
      </c>
      <c r="T305" s="37"/>
      <c r="U305" s="37"/>
    </row>
    <row r="306" spans="1:21" s="90" customFormat="1" ht="69.75" customHeight="1" outlineLevel="1" x14ac:dyDescent="0.3">
      <c r="A306" s="48" t="s">
        <v>200</v>
      </c>
      <c r="B306" s="54" t="s">
        <v>276</v>
      </c>
      <c r="C306" s="45" t="s">
        <v>69</v>
      </c>
      <c r="D306" s="48" t="s">
        <v>94</v>
      </c>
      <c r="E306" s="48" t="s">
        <v>202</v>
      </c>
      <c r="F306" s="48" t="s">
        <v>94</v>
      </c>
      <c r="G306" s="48" t="s">
        <v>181</v>
      </c>
      <c r="H306" s="47" t="s">
        <v>94</v>
      </c>
      <c r="I306" s="47" t="s">
        <v>94</v>
      </c>
      <c r="J306" s="45" t="s">
        <v>94</v>
      </c>
      <c r="K306" s="101">
        <v>0</v>
      </c>
      <c r="L306" s="101">
        <v>0</v>
      </c>
      <c r="M306" s="101">
        <v>0</v>
      </c>
      <c r="N306" s="101">
        <v>10</v>
      </c>
      <c r="O306" s="140">
        <v>12</v>
      </c>
      <c r="P306" s="140">
        <v>0</v>
      </c>
      <c r="Q306" s="140">
        <v>0</v>
      </c>
      <c r="R306" s="140">
        <v>0</v>
      </c>
      <c r="S306" s="101">
        <v>22</v>
      </c>
      <c r="T306" s="89"/>
      <c r="U306" s="89"/>
    </row>
    <row r="307" spans="1:21" s="15" customFormat="1" ht="87.75" customHeight="1" outlineLevel="1" x14ac:dyDescent="0.3">
      <c r="A307" s="91" t="s">
        <v>408</v>
      </c>
      <c r="B307" s="92" t="s">
        <v>212</v>
      </c>
      <c r="C307" s="93" t="s">
        <v>3</v>
      </c>
      <c r="D307" s="91" t="s">
        <v>3</v>
      </c>
      <c r="E307" s="91" t="s">
        <v>3</v>
      </c>
      <c r="F307" s="93" t="s">
        <v>242</v>
      </c>
      <c r="G307" s="91" t="s">
        <v>181</v>
      </c>
      <c r="H307" s="93" t="s">
        <v>3</v>
      </c>
      <c r="I307" s="93" t="s">
        <v>3</v>
      </c>
      <c r="J307" s="93" t="s">
        <v>3</v>
      </c>
      <c r="K307" s="94" t="s">
        <v>3</v>
      </c>
      <c r="L307" s="94" t="s">
        <v>3</v>
      </c>
      <c r="M307" s="94" t="s">
        <v>3</v>
      </c>
      <c r="N307" s="94" t="s">
        <v>3</v>
      </c>
      <c r="O307" s="141" t="s">
        <v>3</v>
      </c>
      <c r="P307" s="141" t="s">
        <v>3</v>
      </c>
      <c r="Q307" s="141" t="s">
        <v>3</v>
      </c>
      <c r="R307" s="141" t="s">
        <v>3</v>
      </c>
      <c r="S307" s="93" t="s">
        <v>3</v>
      </c>
      <c r="T307" s="37"/>
      <c r="U307" s="37"/>
    </row>
    <row r="308" spans="1:21" s="15" customFormat="1" ht="56.25" customHeight="1" outlineLevel="1" x14ac:dyDescent="0.3">
      <c r="A308" s="91"/>
      <c r="B308" s="51" t="s">
        <v>50</v>
      </c>
      <c r="C308" s="45" t="s">
        <v>201</v>
      </c>
      <c r="D308" s="48" t="s">
        <v>94</v>
      </c>
      <c r="E308" s="48" t="s">
        <v>94</v>
      </c>
      <c r="F308" s="45" t="s">
        <v>242</v>
      </c>
      <c r="G308" s="48" t="s">
        <v>181</v>
      </c>
      <c r="H308" s="45" t="s">
        <v>93</v>
      </c>
      <c r="I308" s="47" t="s">
        <v>163</v>
      </c>
      <c r="J308" s="45">
        <v>244</v>
      </c>
      <c r="K308" s="57">
        <v>2218.5</v>
      </c>
      <c r="L308" s="57">
        <v>446.9</v>
      </c>
      <c r="M308" s="57">
        <v>2100</v>
      </c>
      <c r="N308" s="57">
        <v>0</v>
      </c>
      <c r="O308" s="136">
        <v>0</v>
      </c>
      <c r="P308" s="136">
        <v>0</v>
      </c>
      <c r="Q308" s="136">
        <v>0</v>
      </c>
      <c r="R308" s="136">
        <v>0</v>
      </c>
      <c r="S308" s="57">
        <f>SUM(K308:R308)</f>
        <v>4765.3999999999996</v>
      </c>
      <c r="T308" s="37"/>
      <c r="U308" s="37"/>
    </row>
    <row r="309" spans="1:21" s="90" customFormat="1" ht="77.25" customHeight="1" outlineLevel="1" x14ac:dyDescent="0.3">
      <c r="A309" s="193" t="s">
        <v>132</v>
      </c>
      <c r="B309" s="198" t="s">
        <v>119</v>
      </c>
      <c r="C309" s="187" t="s">
        <v>3</v>
      </c>
      <c r="D309" s="187" t="s">
        <v>3</v>
      </c>
      <c r="E309" s="187" t="s">
        <v>3</v>
      </c>
      <c r="F309" s="190" t="s">
        <v>241</v>
      </c>
      <c r="G309" s="187" t="s">
        <v>197</v>
      </c>
      <c r="H309" s="45" t="s">
        <v>3</v>
      </c>
      <c r="I309" s="45" t="s">
        <v>3</v>
      </c>
      <c r="J309" s="45" t="s">
        <v>3</v>
      </c>
      <c r="K309" s="45" t="s">
        <v>3</v>
      </c>
      <c r="L309" s="45" t="s">
        <v>3</v>
      </c>
      <c r="M309" s="45" t="s">
        <v>3</v>
      </c>
      <c r="N309" s="45" t="s">
        <v>3</v>
      </c>
      <c r="O309" s="128" t="s">
        <v>3</v>
      </c>
      <c r="P309" s="128" t="s">
        <v>3</v>
      </c>
      <c r="Q309" s="128" t="s">
        <v>3</v>
      </c>
      <c r="R309" s="128" t="s">
        <v>3</v>
      </c>
      <c r="S309" s="45" t="s">
        <v>3</v>
      </c>
      <c r="T309" s="89"/>
      <c r="U309" s="89"/>
    </row>
    <row r="310" spans="1:21" s="15" customFormat="1" ht="58.5" customHeight="1" outlineLevel="1" x14ac:dyDescent="0.3">
      <c r="A310" s="195"/>
      <c r="B310" s="198"/>
      <c r="C310" s="187"/>
      <c r="D310" s="187"/>
      <c r="E310" s="187"/>
      <c r="F310" s="190"/>
      <c r="G310" s="187"/>
      <c r="H310" s="190" t="s">
        <v>138</v>
      </c>
      <c r="I310" s="190"/>
      <c r="J310" s="190"/>
      <c r="K310" s="46">
        <f t="shared" ref="K310:S310" si="34">K311+K361+K352</f>
        <v>87539.5</v>
      </c>
      <c r="L310" s="46">
        <f t="shared" si="34"/>
        <v>85891.599999999991</v>
      </c>
      <c r="M310" s="46">
        <f t="shared" si="34"/>
        <v>80720.7</v>
      </c>
      <c r="N310" s="46">
        <f t="shared" si="34"/>
        <v>111730.7</v>
      </c>
      <c r="O310" s="132">
        <f t="shared" si="34"/>
        <v>129066.01170999998</v>
      </c>
      <c r="P310" s="132">
        <f t="shared" si="34"/>
        <v>116709.19999999998</v>
      </c>
      <c r="Q310" s="132">
        <f t="shared" si="34"/>
        <v>102060.59999999999</v>
      </c>
      <c r="R310" s="132">
        <f t="shared" si="34"/>
        <v>104048.3</v>
      </c>
      <c r="S310" s="46">
        <f t="shared" si="34"/>
        <v>817766.61170999985</v>
      </c>
      <c r="T310" s="37"/>
      <c r="U310" s="37"/>
    </row>
    <row r="311" spans="1:21" s="15" customFormat="1" ht="42.75" customHeight="1" outlineLevel="1" x14ac:dyDescent="0.3">
      <c r="A311" s="169"/>
      <c r="B311" s="193" t="s">
        <v>50</v>
      </c>
      <c r="C311" s="203" t="s">
        <v>3</v>
      </c>
      <c r="D311" s="190" t="s">
        <v>3</v>
      </c>
      <c r="E311" s="190" t="s">
        <v>3</v>
      </c>
      <c r="F311" s="199" t="s">
        <v>242</v>
      </c>
      <c r="G311" s="203" t="s">
        <v>181</v>
      </c>
      <c r="H311" s="36" t="s">
        <v>42</v>
      </c>
      <c r="I311" s="36" t="s">
        <v>42</v>
      </c>
      <c r="J311" s="36" t="s">
        <v>42</v>
      </c>
      <c r="K311" s="38">
        <f t="shared" ref="K311:S311" si="35">SUM(K312:K351)</f>
        <v>71816.2</v>
      </c>
      <c r="L311" s="38">
        <f t="shared" si="35"/>
        <v>74671.599999999991</v>
      </c>
      <c r="M311" s="38">
        <f t="shared" si="35"/>
        <v>67934</v>
      </c>
      <c r="N311" s="38">
        <f t="shared" si="35"/>
        <v>87505.8</v>
      </c>
      <c r="O311" s="129">
        <f t="shared" si="35"/>
        <v>104830.81170999998</v>
      </c>
      <c r="P311" s="129">
        <f t="shared" si="35"/>
        <v>91712.299999999974</v>
      </c>
      <c r="Q311" s="129">
        <f t="shared" si="35"/>
        <v>76439.099999999991</v>
      </c>
      <c r="R311" s="129">
        <f t="shared" si="35"/>
        <v>77780.3</v>
      </c>
      <c r="S311" s="38">
        <f t="shared" si="35"/>
        <v>652690.11170999985</v>
      </c>
      <c r="T311" s="37"/>
      <c r="U311" s="37"/>
    </row>
    <row r="312" spans="1:21" s="15" customFormat="1" ht="126.75" customHeight="1" outlineLevel="1" x14ac:dyDescent="0.3">
      <c r="A312" s="205"/>
      <c r="B312" s="194"/>
      <c r="C312" s="203"/>
      <c r="D312" s="190" t="s">
        <v>3</v>
      </c>
      <c r="E312" s="190"/>
      <c r="F312" s="199"/>
      <c r="G312" s="203"/>
      <c r="H312" s="124" t="s">
        <v>108</v>
      </c>
      <c r="I312" s="125" t="s">
        <v>155</v>
      </c>
      <c r="J312" s="126">
        <v>242</v>
      </c>
      <c r="K312" s="129">
        <v>0</v>
      </c>
      <c r="L312" s="129">
        <v>30</v>
      </c>
      <c r="M312" s="129">
        <v>11.4</v>
      </c>
      <c r="N312" s="129">
        <v>0</v>
      </c>
      <c r="O312" s="129">
        <v>497.35093999999998</v>
      </c>
      <c r="P312" s="129">
        <v>250</v>
      </c>
      <c r="Q312" s="129">
        <v>10</v>
      </c>
      <c r="R312" s="129">
        <v>10</v>
      </c>
      <c r="S312" s="38">
        <f>SUM(K312:R312)</f>
        <v>808.75094000000001</v>
      </c>
      <c r="T312" s="37"/>
      <c r="U312" s="37"/>
    </row>
    <row r="313" spans="1:21" s="15" customFormat="1" ht="18.75" outlineLevel="1" x14ac:dyDescent="0.3">
      <c r="A313" s="187"/>
      <c r="B313" s="194"/>
      <c r="C313" s="203"/>
      <c r="D313" s="190" t="s">
        <v>3</v>
      </c>
      <c r="E313" s="190"/>
      <c r="F313" s="199"/>
      <c r="G313" s="203"/>
      <c r="H313" s="124" t="s">
        <v>109</v>
      </c>
      <c r="I313" s="125" t="s">
        <v>157</v>
      </c>
      <c r="J313" s="126">
        <v>111</v>
      </c>
      <c r="K313" s="129">
        <v>10697.3</v>
      </c>
      <c r="L313" s="129">
        <v>10028.200000000001</v>
      </c>
      <c r="M313" s="129">
        <v>9738.6</v>
      </c>
      <c r="N313" s="129">
        <v>11450.7</v>
      </c>
      <c r="O313" s="129">
        <v>14639.2</v>
      </c>
      <c r="P313" s="129">
        <v>12785.7</v>
      </c>
      <c r="Q313" s="129">
        <v>10209</v>
      </c>
      <c r="R313" s="129">
        <v>10489.3</v>
      </c>
      <c r="S313" s="38">
        <f t="shared" ref="S313:S351" si="36">SUM(K313:R313)</f>
        <v>90038</v>
      </c>
      <c r="T313" s="37"/>
      <c r="U313" s="37"/>
    </row>
    <row r="314" spans="1:21" s="15" customFormat="1" ht="18.75" outlineLevel="1" x14ac:dyDescent="0.3">
      <c r="A314" s="187"/>
      <c r="B314" s="194"/>
      <c r="C314" s="203"/>
      <c r="D314" s="190" t="s">
        <v>3</v>
      </c>
      <c r="E314" s="190"/>
      <c r="F314" s="199"/>
      <c r="G314" s="203"/>
      <c r="H314" s="124" t="s">
        <v>109</v>
      </c>
      <c r="I314" s="125" t="s">
        <v>157</v>
      </c>
      <c r="J314" s="126">
        <v>112</v>
      </c>
      <c r="K314" s="129">
        <v>5.9</v>
      </c>
      <c r="L314" s="129">
        <v>9</v>
      </c>
      <c r="M314" s="129">
        <v>0</v>
      </c>
      <c r="N314" s="129">
        <v>9.9</v>
      </c>
      <c r="O314" s="129">
        <v>428</v>
      </c>
      <c r="P314" s="129">
        <v>10.7</v>
      </c>
      <c r="Q314" s="129">
        <v>9.9</v>
      </c>
      <c r="R314" s="129">
        <v>9.9</v>
      </c>
      <c r="S314" s="38">
        <f t="shared" si="36"/>
        <v>483.29999999999995</v>
      </c>
      <c r="T314" s="37"/>
      <c r="U314" s="37"/>
    </row>
    <row r="315" spans="1:21" s="15" customFormat="1" ht="18.75" outlineLevel="1" x14ac:dyDescent="0.3">
      <c r="A315" s="187"/>
      <c r="B315" s="194"/>
      <c r="C315" s="203"/>
      <c r="D315" s="190" t="s">
        <v>3</v>
      </c>
      <c r="E315" s="190"/>
      <c r="F315" s="199"/>
      <c r="G315" s="203"/>
      <c r="H315" s="124" t="s">
        <v>109</v>
      </c>
      <c r="I315" s="125" t="s">
        <v>157</v>
      </c>
      <c r="J315" s="126">
        <v>242</v>
      </c>
      <c r="K315" s="129">
        <v>146.6</v>
      </c>
      <c r="L315" s="129">
        <v>133.6</v>
      </c>
      <c r="M315" s="129">
        <v>172.5</v>
      </c>
      <c r="N315" s="129">
        <v>0</v>
      </c>
      <c r="O315" s="129">
        <v>125.4</v>
      </c>
      <c r="P315" s="129">
        <v>219.4</v>
      </c>
      <c r="Q315" s="129">
        <v>160.19999999999999</v>
      </c>
      <c r="R315" s="129">
        <v>160.19999999999999</v>
      </c>
      <c r="S315" s="38">
        <f t="shared" si="36"/>
        <v>1117.9000000000001</v>
      </c>
      <c r="T315" s="37"/>
      <c r="U315" s="37"/>
    </row>
    <row r="316" spans="1:21" s="15" customFormat="1" ht="18.75" outlineLevel="1" x14ac:dyDescent="0.3">
      <c r="A316" s="187"/>
      <c r="B316" s="194"/>
      <c r="C316" s="203"/>
      <c r="D316" s="190" t="s">
        <v>3</v>
      </c>
      <c r="E316" s="190"/>
      <c r="F316" s="199"/>
      <c r="G316" s="203"/>
      <c r="H316" s="124" t="s">
        <v>109</v>
      </c>
      <c r="I316" s="125" t="s">
        <v>157</v>
      </c>
      <c r="J316" s="126">
        <v>244</v>
      </c>
      <c r="K316" s="129">
        <v>725.8</v>
      </c>
      <c r="L316" s="129">
        <v>2772.1</v>
      </c>
      <c r="M316" s="129">
        <v>1781.4</v>
      </c>
      <c r="N316" s="129">
        <v>2733.8</v>
      </c>
      <c r="O316" s="129">
        <v>2701.8</v>
      </c>
      <c r="P316" s="129">
        <v>4613.1000000000004</v>
      </c>
      <c r="Q316" s="129">
        <v>2463</v>
      </c>
      <c r="R316" s="129">
        <v>2463</v>
      </c>
      <c r="S316" s="38">
        <f t="shared" si="36"/>
        <v>20254</v>
      </c>
      <c r="T316" s="37"/>
      <c r="U316" s="37"/>
    </row>
    <row r="317" spans="1:21" s="15" customFormat="1" ht="18.75" outlineLevel="1" x14ac:dyDescent="0.3">
      <c r="A317" s="187"/>
      <c r="B317" s="194"/>
      <c r="C317" s="203"/>
      <c r="D317" s="190"/>
      <c r="E317" s="190"/>
      <c r="F317" s="199"/>
      <c r="G317" s="203"/>
      <c r="H317" s="124" t="s">
        <v>199</v>
      </c>
      <c r="I317" s="125" t="s">
        <v>198</v>
      </c>
      <c r="J317" s="126">
        <v>244</v>
      </c>
      <c r="K317" s="129">
        <v>0</v>
      </c>
      <c r="L317" s="129">
        <v>48.6</v>
      </c>
      <c r="M317" s="129">
        <v>0</v>
      </c>
      <c r="N317" s="129">
        <v>0</v>
      </c>
      <c r="O317" s="129">
        <v>0</v>
      </c>
      <c r="P317" s="129">
        <v>0</v>
      </c>
      <c r="Q317" s="129">
        <v>0</v>
      </c>
      <c r="R317" s="129">
        <v>0</v>
      </c>
      <c r="S317" s="38">
        <f t="shared" si="36"/>
        <v>48.6</v>
      </c>
      <c r="T317" s="37"/>
      <c r="U317" s="37"/>
    </row>
    <row r="318" spans="1:21" s="15" customFormat="1" ht="18.75" outlineLevel="1" x14ac:dyDescent="0.3">
      <c r="A318" s="187"/>
      <c r="B318" s="194"/>
      <c r="C318" s="203"/>
      <c r="D318" s="190"/>
      <c r="E318" s="190"/>
      <c r="F318" s="199"/>
      <c r="G318" s="203"/>
      <c r="H318" s="124" t="s">
        <v>109</v>
      </c>
      <c r="I318" s="125" t="s">
        <v>198</v>
      </c>
      <c r="J318" s="126">
        <v>612</v>
      </c>
      <c r="K318" s="129">
        <v>0</v>
      </c>
      <c r="L318" s="129">
        <v>180.4</v>
      </c>
      <c r="M318" s="129">
        <v>0</v>
      </c>
      <c r="N318" s="129">
        <v>0</v>
      </c>
      <c r="O318" s="129">
        <v>0</v>
      </c>
      <c r="P318" s="129">
        <v>0</v>
      </c>
      <c r="Q318" s="129">
        <v>0</v>
      </c>
      <c r="R318" s="129">
        <v>0</v>
      </c>
      <c r="S318" s="38">
        <f t="shared" si="36"/>
        <v>180.4</v>
      </c>
      <c r="T318" s="37"/>
      <c r="U318" s="37"/>
    </row>
    <row r="319" spans="1:21" s="15" customFormat="1" ht="18.75" outlineLevel="1" x14ac:dyDescent="0.3">
      <c r="A319" s="187"/>
      <c r="B319" s="194"/>
      <c r="C319" s="203"/>
      <c r="D319" s="190"/>
      <c r="E319" s="190"/>
      <c r="F319" s="199"/>
      <c r="G319" s="203"/>
      <c r="H319" s="124" t="s">
        <v>107</v>
      </c>
      <c r="I319" s="125" t="s">
        <v>198</v>
      </c>
      <c r="J319" s="126">
        <v>244</v>
      </c>
      <c r="K319" s="129">
        <v>0</v>
      </c>
      <c r="L319" s="129">
        <v>770.4</v>
      </c>
      <c r="M319" s="129">
        <v>0</v>
      </c>
      <c r="N319" s="129">
        <v>0</v>
      </c>
      <c r="O319" s="129">
        <v>0</v>
      </c>
      <c r="P319" s="129">
        <v>0</v>
      </c>
      <c r="Q319" s="129">
        <v>0</v>
      </c>
      <c r="R319" s="129">
        <v>0</v>
      </c>
      <c r="S319" s="38">
        <f t="shared" si="36"/>
        <v>770.4</v>
      </c>
      <c r="T319" s="37"/>
      <c r="U319" s="37"/>
    </row>
    <row r="320" spans="1:21" s="15" customFormat="1" ht="18.75" outlineLevel="1" x14ac:dyDescent="0.3">
      <c r="A320" s="187"/>
      <c r="B320" s="194"/>
      <c r="C320" s="203"/>
      <c r="D320" s="190"/>
      <c r="E320" s="190"/>
      <c r="F320" s="199"/>
      <c r="G320" s="203"/>
      <c r="H320" s="124" t="s">
        <v>109</v>
      </c>
      <c r="I320" s="125" t="s">
        <v>157</v>
      </c>
      <c r="J320" s="126">
        <v>831</v>
      </c>
      <c r="K320" s="129">
        <v>0</v>
      </c>
      <c r="L320" s="129">
        <v>7.8</v>
      </c>
      <c r="M320" s="129">
        <v>176.9</v>
      </c>
      <c r="N320" s="129">
        <v>50</v>
      </c>
      <c r="O320" s="129">
        <v>0</v>
      </c>
      <c r="P320" s="129">
        <v>20</v>
      </c>
      <c r="Q320" s="129">
        <v>0</v>
      </c>
      <c r="R320" s="129">
        <v>0</v>
      </c>
      <c r="S320" s="38">
        <f t="shared" si="36"/>
        <v>254.70000000000002</v>
      </c>
      <c r="T320" s="37"/>
      <c r="U320" s="37"/>
    </row>
    <row r="321" spans="1:21" s="15" customFormat="1" ht="18.75" outlineLevel="1" x14ac:dyDescent="0.3">
      <c r="A321" s="187"/>
      <c r="B321" s="194"/>
      <c r="C321" s="203"/>
      <c r="D321" s="190" t="s">
        <v>3</v>
      </c>
      <c r="E321" s="190"/>
      <c r="F321" s="199"/>
      <c r="G321" s="203"/>
      <c r="H321" s="124" t="s">
        <v>109</v>
      </c>
      <c r="I321" s="125" t="s">
        <v>157</v>
      </c>
      <c r="J321" s="126">
        <v>851</v>
      </c>
      <c r="K321" s="129">
        <v>78.400000000000006</v>
      </c>
      <c r="L321" s="129">
        <v>43.9</v>
      </c>
      <c r="M321" s="129">
        <v>116.2</v>
      </c>
      <c r="N321" s="129">
        <v>93.4</v>
      </c>
      <c r="O321" s="129">
        <v>117.2</v>
      </c>
      <c r="P321" s="129">
        <v>117.2</v>
      </c>
      <c r="Q321" s="129">
        <v>117.2</v>
      </c>
      <c r="R321" s="129">
        <v>117.2</v>
      </c>
      <c r="S321" s="38">
        <f t="shared" si="36"/>
        <v>800.7</v>
      </c>
      <c r="T321" s="37"/>
      <c r="U321" s="37"/>
    </row>
    <row r="322" spans="1:21" s="15" customFormat="1" ht="18.75" outlineLevel="1" x14ac:dyDescent="0.3">
      <c r="A322" s="187"/>
      <c r="B322" s="194"/>
      <c r="C322" s="203"/>
      <c r="D322" s="190" t="s">
        <v>3</v>
      </c>
      <c r="E322" s="190"/>
      <c r="F322" s="199"/>
      <c r="G322" s="203"/>
      <c r="H322" s="124" t="s">
        <v>109</v>
      </c>
      <c r="I322" s="125" t="s">
        <v>157</v>
      </c>
      <c r="J322" s="126">
        <v>852</v>
      </c>
      <c r="K322" s="129">
        <v>42.3</v>
      </c>
      <c r="L322" s="129">
        <v>138.5</v>
      </c>
      <c r="M322" s="129">
        <v>28.8</v>
      </c>
      <c r="N322" s="129">
        <v>25</v>
      </c>
      <c r="O322" s="129">
        <v>24.652999999999999</v>
      </c>
      <c r="P322" s="129">
        <v>29</v>
      </c>
      <c r="Q322" s="129">
        <v>29</v>
      </c>
      <c r="R322" s="129">
        <v>29</v>
      </c>
      <c r="S322" s="38">
        <f t="shared" si="36"/>
        <v>346.25300000000004</v>
      </c>
      <c r="T322" s="37"/>
      <c r="U322" s="37"/>
    </row>
    <row r="323" spans="1:21" s="15" customFormat="1" ht="18.75" outlineLevel="1" x14ac:dyDescent="0.3">
      <c r="A323" s="187"/>
      <c r="B323" s="194"/>
      <c r="C323" s="203"/>
      <c r="D323" s="190"/>
      <c r="E323" s="190"/>
      <c r="F323" s="199"/>
      <c r="G323" s="203"/>
      <c r="H323" s="124" t="s">
        <v>109</v>
      </c>
      <c r="I323" s="125" t="s">
        <v>157</v>
      </c>
      <c r="J323" s="126">
        <v>853</v>
      </c>
      <c r="K323" s="129">
        <v>0</v>
      </c>
      <c r="L323" s="129">
        <v>0</v>
      </c>
      <c r="M323" s="129">
        <v>24.6</v>
      </c>
      <c r="N323" s="129">
        <v>28</v>
      </c>
      <c r="O323" s="129">
        <v>71.322000000000003</v>
      </c>
      <c r="P323" s="129">
        <v>5.8</v>
      </c>
      <c r="Q323" s="129">
        <v>0</v>
      </c>
      <c r="R323" s="129">
        <v>0</v>
      </c>
      <c r="S323" s="38">
        <f t="shared" si="36"/>
        <v>129.72200000000001</v>
      </c>
      <c r="T323" s="37"/>
      <c r="U323" s="37"/>
    </row>
    <row r="324" spans="1:21" s="15" customFormat="1" ht="18.75" outlineLevel="1" x14ac:dyDescent="0.3">
      <c r="A324" s="187"/>
      <c r="B324" s="194"/>
      <c r="C324" s="203"/>
      <c r="D324" s="190"/>
      <c r="E324" s="190"/>
      <c r="F324" s="199"/>
      <c r="G324" s="203"/>
      <c r="H324" s="124" t="s">
        <v>109</v>
      </c>
      <c r="I324" s="125" t="s">
        <v>156</v>
      </c>
      <c r="J324" s="126">
        <v>122</v>
      </c>
      <c r="K324" s="129">
        <v>0</v>
      </c>
      <c r="L324" s="129">
        <v>0</v>
      </c>
      <c r="M324" s="129">
        <v>0</v>
      </c>
      <c r="N324" s="129">
        <v>182</v>
      </c>
      <c r="O324" s="129">
        <v>0</v>
      </c>
      <c r="P324" s="129">
        <v>0</v>
      </c>
      <c r="Q324" s="129">
        <v>0</v>
      </c>
      <c r="R324" s="129">
        <v>0</v>
      </c>
      <c r="S324" s="38">
        <f t="shared" si="36"/>
        <v>182</v>
      </c>
      <c r="T324" s="37"/>
      <c r="U324" s="37"/>
    </row>
    <row r="325" spans="1:21" s="15" customFormat="1" ht="18.75" outlineLevel="1" x14ac:dyDescent="0.3">
      <c r="A325" s="187"/>
      <c r="B325" s="194"/>
      <c r="C325" s="203"/>
      <c r="D325" s="190" t="s">
        <v>3</v>
      </c>
      <c r="E325" s="190"/>
      <c r="F325" s="199"/>
      <c r="G325" s="203"/>
      <c r="H325" s="124" t="s">
        <v>109</v>
      </c>
      <c r="I325" s="125" t="s">
        <v>157</v>
      </c>
      <c r="J325" s="126">
        <v>119</v>
      </c>
      <c r="K325" s="129">
        <v>2929.2</v>
      </c>
      <c r="L325" s="129">
        <v>3068.4</v>
      </c>
      <c r="M325" s="129">
        <v>2405.8000000000002</v>
      </c>
      <c r="N325" s="129">
        <v>3274.2</v>
      </c>
      <c r="O325" s="129">
        <v>4287.3999999999996</v>
      </c>
      <c r="P325" s="129">
        <v>3861.3</v>
      </c>
      <c r="Q325" s="129">
        <v>3083.1</v>
      </c>
      <c r="R325" s="129">
        <v>3167.8</v>
      </c>
      <c r="S325" s="38">
        <f t="shared" si="36"/>
        <v>26077.200000000001</v>
      </c>
      <c r="T325" s="37"/>
      <c r="U325" s="37"/>
    </row>
    <row r="326" spans="1:21" s="15" customFormat="1" ht="18.75" outlineLevel="1" x14ac:dyDescent="0.3">
      <c r="A326" s="187"/>
      <c r="B326" s="194"/>
      <c r="C326" s="203"/>
      <c r="D326" s="190" t="s">
        <v>3</v>
      </c>
      <c r="E326" s="190"/>
      <c r="F326" s="199"/>
      <c r="G326" s="203"/>
      <c r="H326" s="124" t="s">
        <v>108</v>
      </c>
      <c r="I326" s="125" t="s">
        <v>156</v>
      </c>
      <c r="J326" s="126">
        <v>121</v>
      </c>
      <c r="K326" s="129">
        <v>28732.5</v>
      </c>
      <c r="L326" s="129">
        <v>27121.8</v>
      </c>
      <c r="M326" s="129">
        <v>25677.8</v>
      </c>
      <c r="N326" s="129">
        <v>36153.9</v>
      </c>
      <c r="O326" s="129">
        <v>40717.199999999997</v>
      </c>
      <c r="P326" s="129">
        <v>35239.300000000003</v>
      </c>
      <c r="Q326" s="129">
        <v>30182.799999999999</v>
      </c>
      <c r="R326" s="129">
        <v>31009.4</v>
      </c>
      <c r="S326" s="38">
        <f t="shared" si="36"/>
        <v>254834.69999999998</v>
      </c>
      <c r="T326" s="37"/>
      <c r="U326" s="37"/>
    </row>
    <row r="327" spans="1:21" s="15" customFormat="1" ht="18.75" outlineLevel="1" x14ac:dyDescent="0.3">
      <c r="A327" s="187"/>
      <c r="B327" s="194"/>
      <c r="C327" s="203"/>
      <c r="D327" s="190" t="s">
        <v>3</v>
      </c>
      <c r="E327" s="190"/>
      <c r="F327" s="199"/>
      <c r="G327" s="203"/>
      <c r="H327" s="124" t="s">
        <v>108</v>
      </c>
      <c r="I327" s="125" t="s">
        <v>156</v>
      </c>
      <c r="J327" s="126">
        <v>122</v>
      </c>
      <c r="K327" s="129">
        <v>1353.5</v>
      </c>
      <c r="L327" s="129">
        <v>1538.8</v>
      </c>
      <c r="M327" s="129">
        <v>1571.3</v>
      </c>
      <c r="N327" s="129">
        <v>1903</v>
      </c>
      <c r="O327" s="129">
        <v>1730</v>
      </c>
      <c r="P327" s="129">
        <v>1114</v>
      </c>
      <c r="Q327" s="129">
        <v>1800</v>
      </c>
      <c r="R327" s="129">
        <v>1800</v>
      </c>
      <c r="S327" s="38">
        <f t="shared" si="36"/>
        <v>12810.6</v>
      </c>
      <c r="T327" s="37"/>
      <c r="U327" s="37"/>
    </row>
    <row r="328" spans="1:21" s="15" customFormat="1" ht="18.75" outlineLevel="1" x14ac:dyDescent="0.3">
      <c r="A328" s="187"/>
      <c r="B328" s="194"/>
      <c r="C328" s="203"/>
      <c r="D328" s="190" t="s">
        <v>3</v>
      </c>
      <c r="E328" s="190"/>
      <c r="F328" s="199"/>
      <c r="G328" s="203"/>
      <c r="H328" s="124" t="s">
        <v>108</v>
      </c>
      <c r="I328" s="125" t="s">
        <v>156</v>
      </c>
      <c r="J328" s="126">
        <v>129</v>
      </c>
      <c r="K328" s="129">
        <v>8097</v>
      </c>
      <c r="L328" s="129">
        <v>7118.4</v>
      </c>
      <c r="M328" s="129">
        <v>6964.4</v>
      </c>
      <c r="N328" s="129">
        <v>11217.5</v>
      </c>
      <c r="O328" s="129">
        <v>13015.4</v>
      </c>
      <c r="P328" s="129">
        <v>10642.2</v>
      </c>
      <c r="Q328" s="129">
        <v>9115.2000000000007</v>
      </c>
      <c r="R328" s="129">
        <v>9364.7999999999993</v>
      </c>
      <c r="S328" s="38">
        <f t="shared" si="36"/>
        <v>75534.900000000009</v>
      </c>
      <c r="T328" s="37"/>
      <c r="U328" s="37"/>
    </row>
    <row r="329" spans="1:21" s="15" customFormat="1" ht="18.75" outlineLevel="1" x14ac:dyDescent="0.3">
      <c r="A329" s="187"/>
      <c r="B329" s="194"/>
      <c r="C329" s="203"/>
      <c r="D329" s="190" t="s">
        <v>3</v>
      </c>
      <c r="E329" s="190"/>
      <c r="F329" s="199"/>
      <c r="G329" s="203"/>
      <c r="H329" s="124" t="s">
        <v>108</v>
      </c>
      <c r="I329" s="125" t="s">
        <v>156</v>
      </c>
      <c r="J329" s="126">
        <v>242</v>
      </c>
      <c r="K329" s="129">
        <v>609</v>
      </c>
      <c r="L329" s="129">
        <v>471.7</v>
      </c>
      <c r="M329" s="129">
        <v>413.4</v>
      </c>
      <c r="N329" s="129">
        <v>0</v>
      </c>
      <c r="O329" s="129">
        <v>300</v>
      </c>
      <c r="P329" s="129">
        <v>280</v>
      </c>
      <c r="Q329" s="129">
        <v>300</v>
      </c>
      <c r="R329" s="129">
        <v>300</v>
      </c>
      <c r="S329" s="38">
        <f t="shared" si="36"/>
        <v>2674.1</v>
      </c>
      <c r="T329" s="37"/>
      <c r="U329" s="37"/>
    </row>
    <row r="330" spans="1:21" s="15" customFormat="1" ht="18.75" outlineLevel="1" x14ac:dyDescent="0.3">
      <c r="A330" s="187"/>
      <c r="B330" s="194"/>
      <c r="C330" s="203"/>
      <c r="D330" s="190" t="s">
        <v>3</v>
      </c>
      <c r="E330" s="190"/>
      <c r="F330" s="199"/>
      <c r="G330" s="203"/>
      <c r="H330" s="124" t="s">
        <v>108</v>
      </c>
      <c r="I330" s="125" t="s">
        <v>156</v>
      </c>
      <c r="J330" s="126">
        <v>244</v>
      </c>
      <c r="K330" s="129">
        <v>629.6</v>
      </c>
      <c r="L330" s="129">
        <v>124.8</v>
      </c>
      <c r="M330" s="129">
        <v>97.5</v>
      </c>
      <c r="N330" s="129">
        <v>600</v>
      </c>
      <c r="O330" s="129">
        <v>812.4</v>
      </c>
      <c r="P330" s="129">
        <v>315</v>
      </c>
      <c r="Q330" s="129">
        <v>220</v>
      </c>
      <c r="R330" s="129">
        <v>220</v>
      </c>
      <c r="S330" s="38">
        <f t="shared" si="36"/>
        <v>3019.3</v>
      </c>
      <c r="T330" s="37"/>
      <c r="U330" s="37"/>
    </row>
    <row r="331" spans="1:21" s="15" customFormat="1" ht="18.75" outlineLevel="1" x14ac:dyDescent="0.3">
      <c r="A331" s="187"/>
      <c r="B331" s="194"/>
      <c r="C331" s="203"/>
      <c r="D331" s="190"/>
      <c r="E331" s="190"/>
      <c r="F331" s="199"/>
      <c r="G331" s="203"/>
      <c r="H331" s="124" t="s">
        <v>108</v>
      </c>
      <c r="I331" s="125" t="s">
        <v>156</v>
      </c>
      <c r="J331" s="126">
        <v>853</v>
      </c>
      <c r="K331" s="129">
        <v>0</v>
      </c>
      <c r="L331" s="129">
        <v>0</v>
      </c>
      <c r="M331" s="129">
        <v>0</v>
      </c>
      <c r="N331" s="129">
        <v>25</v>
      </c>
      <c r="O331" s="129">
        <v>0</v>
      </c>
      <c r="P331" s="129">
        <v>0</v>
      </c>
      <c r="Q331" s="129">
        <v>0</v>
      </c>
      <c r="R331" s="129">
        <v>0</v>
      </c>
      <c r="S331" s="38">
        <f t="shared" si="36"/>
        <v>25</v>
      </c>
      <c r="T331" s="37"/>
      <c r="U331" s="37"/>
    </row>
    <row r="332" spans="1:21" s="15" customFormat="1" ht="18.75" outlineLevel="1" x14ac:dyDescent="0.3">
      <c r="A332" s="187"/>
      <c r="B332" s="194"/>
      <c r="C332" s="203"/>
      <c r="D332" s="190"/>
      <c r="E332" s="190"/>
      <c r="F332" s="199"/>
      <c r="G332" s="203"/>
      <c r="H332" s="124" t="s">
        <v>199</v>
      </c>
      <c r="I332" s="125" t="s">
        <v>198</v>
      </c>
      <c r="J332" s="126">
        <v>853</v>
      </c>
      <c r="K332" s="129">
        <v>0</v>
      </c>
      <c r="L332" s="129">
        <v>0</v>
      </c>
      <c r="M332" s="129">
        <v>14.8</v>
      </c>
      <c r="N332" s="129">
        <v>0</v>
      </c>
      <c r="O332" s="129">
        <v>0</v>
      </c>
      <c r="P332" s="129">
        <v>0</v>
      </c>
      <c r="Q332" s="129">
        <v>0</v>
      </c>
      <c r="R332" s="129">
        <v>0</v>
      </c>
      <c r="S332" s="38">
        <f t="shared" si="36"/>
        <v>14.8</v>
      </c>
      <c r="T332" s="37"/>
      <c r="U332" s="37"/>
    </row>
    <row r="333" spans="1:21" s="15" customFormat="1" ht="18.75" outlineLevel="1" x14ac:dyDescent="0.3">
      <c r="A333" s="187"/>
      <c r="B333" s="194"/>
      <c r="C333" s="203"/>
      <c r="D333" s="190" t="s">
        <v>3</v>
      </c>
      <c r="E333" s="190"/>
      <c r="F333" s="199"/>
      <c r="G333" s="203"/>
      <c r="H333" s="124" t="s">
        <v>108</v>
      </c>
      <c r="I333" s="125" t="s">
        <v>155</v>
      </c>
      <c r="J333" s="126">
        <v>851</v>
      </c>
      <c r="K333" s="129">
        <v>13.5</v>
      </c>
      <c r="L333" s="129">
        <v>11</v>
      </c>
      <c r="M333" s="129">
        <v>7.4</v>
      </c>
      <c r="N333" s="129">
        <v>48</v>
      </c>
      <c r="O333" s="129">
        <v>13.4</v>
      </c>
      <c r="P333" s="129">
        <v>20</v>
      </c>
      <c r="Q333" s="129">
        <v>9</v>
      </c>
      <c r="R333" s="129">
        <v>9</v>
      </c>
      <c r="S333" s="38">
        <f t="shared" si="36"/>
        <v>131.30000000000001</v>
      </c>
      <c r="T333" s="37"/>
      <c r="U333" s="37"/>
    </row>
    <row r="334" spans="1:21" s="15" customFormat="1" ht="18.75" outlineLevel="1" x14ac:dyDescent="0.3">
      <c r="A334" s="187"/>
      <c r="B334" s="194"/>
      <c r="C334" s="203"/>
      <c r="D334" s="190" t="s">
        <v>3</v>
      </c>
      <c r="E334" s="190"/>
      <c r="F334" s="199"/>
      <c r="G334" s="203"/>
      <c r="H334" s="124" t="s">
        <v>108</v>
      </c>
      <c r="I334" s="125" t="s">
        <v>155</v>
      </c>
      <c r="J334" s="126">
        <v>852</v>
      </c>
      <c r="K334" s="129">
        <v>12.6</v>
      </c>
      <c r="L334" s="129">
        <v>27.5</v>
      </c>
      <c r="M334" s="129">
        <v>6.2</v>
      </c>
      <c r="N334" s="129">
        <v>43</v>
      </c>
      <c r="O334" s="129">
        <v>240.55</v>
      </c>
      <c r="P334" s="129">
        <v>176.7</v>
      </c>
      <c r="Q334" s="129">
        <v>110</v>
      </c>
      <c r="R334" s="129">
        <v>110</v>
      </c>
      <c r="S334" s="38">
        <f t="shared" si="36"/>
        <v>726.55</v>
      </c>
      <c r="T334" s="37"/>
      <c r="U334" s="37"/>
    </row>
    <row r="335" spans="1:21" s="15" customFormat="1" ht="18.75" outlineLevel="1" x14ac:dyDescent="0.3">
      <c r="A335" s="187"/>
      <c r="B335" s="194"/>
      <c r="C335" s="203"/>
      <c r="D335" s="190"/>
      <c r="E335" s="190"/>
      <c r="F335" s="199"/>
      <c r="G335" s="203"/>
      <c r="H335" s="124" t="s">
        <v>108</v>
      </c>
      <c r="I335" s="125" t="s">
        <v>155</v>
      </c>
      <c r="J335" s="126">
        <v>853</v>
      </c>
      <c r="K335" s="129">
        <v>0</v>
      </c>
      <c r="L335" s="129">
        <v>0</v>
      </c>
      <c r="M335" s="129">
        <v>10.199999999999999</v>
      </c>
      <c r="N335" s="129">
        <v>156</v>
      </c>
      <c r="O335" s="129">
        <v>91.04</v>
      </c>
      <c r="P335" s="129">
        <v>30</v>
      </c>
      <c r="Q335" s="129">
        <v>8</v>
      </c>
      <c r="R335" s="129">
        <v>8</v>
      </c>
      <c r="S335" s="38">
        <f t="shared" si="36"/>
        <v>303.24</v>
      </c>
      <c r="T335" s="37"/>
      <c r="U335" s="37"/>
    </row>
    <row r="336" spans="1:21" s="15" customFormat="1" ht="18.75" outlineLevel="1" x14ac:dyDescent="0.3">
      <c r="A336" s="187"/>
      <c r="B336" s="194"/>
      <c r="C336" s="203"/>
      <c r="D336" s="190" t="s">
        <v>3</v>
      </c>
      <c r="E336" s="190"/>
      <c r="F336" s="199"/>
      <c r="G336" s="203"/>
      <c r="H336" s="124" t="s">
        <v>108</v>
      </c>
      <c r="I336" s="125" t="s">
        <v>155</v>
      </c>
      <c r="J336" s="126">
        <v>244</v>
      </c>
      <c r="K336" s="129">
        <v>1554.3</v>
      </c>
      <c r="L336" s="129">
        <v>3134</v>
      </c>
      <c r="M336" s="129">
        <v>4207.1000000000004</v>
      </c>
      <c r="N336" s="129">
        <v>3044.8</v>
      </c>
      <c r="O336" s="129">
        <v>4178.5957699999999</v>
      </c>
      <c r="P336" s="129">
        <v>3702.9</v>
      </c>
      <c r="Q336" s="129">
        <v>2415.1999999999998</v>
      </c>
      <c r="R336" s="129">
        <v>2415.1999999999998</v>
      </c>
      <c r="S336" s="38">
        <f t="shared" si="36"/>
        <v>24652.095770000004</v>
      </c>
      <c r="T336" s="37"/>
      <c r="U336" s="37"/>
    </row>
    <row r="337" spans="1:21" s="15" customFormat="1" ht="18.75" outlineLevel="1" x14ac:dyDescent="0.3">
      <c r="A337" s="187"/>
      <c r="B337" s="194"/>
      <c r="C337" s="203"/>
      <c r="D337" s="190"/>
      <c r="E337" s="190"/>
      <c r="F337" s="199"/>
      <c r="G337" s="203"/>
      <c r="H337" s="124" t="s">
        <v>109</v>
      </c>
      <c r="I337" s="124" t="s">
        <v>155</v>
      </c>
      <c r="J337" s="124">
        <v>244</v>
      </c>
      <c r="K337" s="129">
        <v>0</v>
      </c>
      <c r="L337" s="129">
        <v>0</v>
      </c>
      <c r="M337" s="129">
        <v>0</v>
      </c>
      <c r="N337" s="129">
        <v>0</v>
      </c>
      <c r="O337" s="129">
        <v>0</v>
      </c>
      <c r="P337" s="132">
        <v>217.2</v>
      </c>
      <c r="Q337" s="129">
        <v>0</v>
      </c>
      <c r="R337" s="129">
        <v>0</v>
      </c>
      <c r="S337" s="38">
        <f t="shared" si="36"/>
        <v>217.2</v>
      </c>
      <c r="T337" s="37"/>
      <c r="U337" s="37"/>
    </row>
    <row r="338" spans="1:21" s="15" customFormat="1" ht="18.75" outlineLevel="1" x14ac:dyDescent="0.3">
      <c r="A338" s="187"/>
      <c r="B338" s="194"/>
      <c r="C338" s="203"/>
      <c r="D338" s="190"/>
      <c r="E338" s="190"/>
      <c r="F338" s="199"/>
      <c r="G338" s="203"/>
      <c r="H338" s="124" t="s">
        <v>109</v>
      </c>
      <c r="I338" s="124" t="s">
        <v>155</v>
      </c>
      <c r="J338" s="124">
        <v>852</v>
      </c>
      <c r="K338" s="129">
        <v>0</v>
      </c>
      <c r="L338" s="129">
        <v>0</v>
      </c>
      <c r="M338" s="129">
        <v>0</v>
      </c>
      <c r="N338" s="129">
        <v>0</v>
      </c>
      <c r="O338" s="129">
        <v>0</v>
      </c>
      <c r="P338" s="132">
        <v>37.4</v>
      </c>
      <c r="Q338" s="129">
        <v>0</v>
      </c>
      <c r="R338" s="129">
        <v>0</v>
      </c>
      <c r="S338" s="38">
        <f t="shared" si="36"/>
        <v>37.4</v>
      </c>
      <c r="T338" s="37"/>
      <c r="U338" s="37"/>
    </row>
    <row r="339" spans="1:21" s="15" customFormat="1" ht="18.75" outlineLevel="1" x14ac:dyDescent="0.3">
      <c r="A339" s="187"/>
      <c r="B339" s="194"/>
      <c r="C339" s="203"/>
      <c r="D339" s="190" t="s">
        <v>3</v>
      </c>
      <c r="E339" s="190"/>
      <c r="F339" s="199"/>
      <c r="G339" s="203"/>
      <c r="H339" s="124" t="s">
        <v>109</v>
      </c>
      <c r="I339" s="125" t="s">
        <v>159</v>
      </c>
      <c r="J339" s="126">
        <v>611</v>
      </c>
      <c r="K339" s="129">
        <v>10424.1</v>
      </c>
      <c r="L339" s="129">
        <v>16425</v>
      </c>
      <c r="M339" s="129">
        <v>14507.7</v>
      </c>
      <c r="N339" s="129">
        <v>15567.6</v>
      </c>
      <c r="O339" s="129">
        <v>16832.400000000001</v>
      </c>
      <c r="P339" s="129">
        <v>15693.7</v>
      </c>
      <c r="Q339" s="129">
        <v>13775.8</v>
      </c>
      <c r="R339" s="129">
        <v>13775.8</v>
      </c>
      <c r="S339" s="38">
        <f t="shared" si="36"/>
        <v>117002.1</v>
      </c>
      <c r="T339" s="37"/>
      <c r="U339" s="37"/>
    </row>
    <row r="340" spans="1:21" s="15" customFormat="1" ht="18.75" outlineLevel="1" x14ac:dyDescent="0.3">
      <c r="A340" s="187"/>
      <c r="B340" s="194"/>
      <c r="C340" s="203"/>
      <c r="D340" s="190" t="s">
        <v>3</v>
      </c>
      <c r="E340" s="190"/>
      <c r="F340" s="199"/>
      <c r="G340" s="203"/>
      <c r="H340" s="124" t="s">
        <v>109</v>
      </c>
      <c r="I340" s="125" t="s">
        <v>159</v>
      </c>
      <c r="J340" s="126">
        <v>612</v>
      </c>
      <c r="K340" s="129">
        <v>903.7</v>
      </c>
      <c r="L340" s="129">
        <v>824</v>
      </c>
      <c r="M340" s="129">
        <v>0</v>
      </c>
      <c r="N340" s="129">
        <v>900</v>
      </c>
      <c r="O340" s="129">
        <v>0</v>
      </c>
      <c r="P340" s="129">
        <v>0</v>
      </c>
      <c r="Q340" s="129">
        <v>0</v>
      </c>
      <c r="R340" s="129">
        <v>0</v>
      </c>
      <c r="S340" s="38">
        <f t="shared" si="36"/>
        <v>2627.7</v>
      </c>
      <c r="T340" s="37"/>
      <c r="U340" s="37"/>
    </row>
    <row r="341" spans="1:21" s="4" customFormat="1" ht="15" customHeight="1" outlineLevel="1" x14ac:dyDescent="0.25">
      <c r="A341" s="187"/>
      <c r="B341" s="194"/>
      <c r="C341" s="203"/>
      <c r="D341" s="190"/>
      <c r="E341" s="190"/>
      <c r="F341" s="199"/>
      <c r="G341" s="203"/>
      <c r="H341" s="124" t="s">
        <v>253</v>
      </c>
      <c r="I341" s="125" t="s">
        <v>162</v>
      </c>
      <c r="J341" s="126">
        <v>241</v>
      </c>
      <c r="K341" s="129">
        <v>0</v>
      </c>
      <c r="L341" s="129">
        <v>0</v>
      </c>
      <c r="M341" s="129">
        <v>0</v>
      </c>
      <c r="N341" s="129">
        <v>0</v>
      </c>
      <c r="O341" s="129">
        <v>0</v>
      </c>
      <c r="P341" s="129">
        <v>0</v>
      </c>
      <c r="Q341" s="129">
        <v>0</v>
      </c>
      <c r="R341" s="129">
        <v>0</v>
      </c>
      <c r="S341" s="38">
        <f t="shared" si="36"/>
        <v>0</v>
      </c>
      <c r="T341" s="18"/>
      <c r="U341" s="18"/>
    </row>
    <row r="342" spans="1:21" s="4" customFormat="1" ht="15" customHeight="1" outlineLevel="1" x14ac:dyDescent="0.25">
      <c r="A342" s="187"/>
      <c r="B342" s="194"/>
      <c r="C342" s="203"/>
      <c r="D342" s="190" t="s">
        <v>3</v>
      </c>
      <c r="E342" s="190"/>
      <c r="F342" s="199"/>
      <c r="G342" s="203"/>
      <c r="H342" s="124" t="s">
        <v>109</v>
      </c>
      <c r="I342" s="125" t="s">
        <v>159</v>
      </c>
      <c r="J342" s="126">
        <v>244</v>
      </c>
      <c r="K342" s="129">
        <v>951</v>
      </c>
      <c r="L342" s="129">
        <v>8</v>
      </c>
      <c r="M342" s="129">
        <v>0</v>
      </c>
      <c r="N342" s="129">
        <v>0</v>
      </c>
      <c r="O342" s="129">
        <v>0</v>
      </c>
      <c r="P342" s="129">
        <v>0</v>
      </c>
      <c r="Q342" s="129">
        <v>0</v>
      </c>
      <c r="R342" s="129">
        <v>0</v>
      </c>
      <c r="S342" s="38">
        <f t="shared" si="36"/>
        <v>959</v>
      </c>
      <c r="T342" s="18"/>
      <c r="U342" s="18"/>
    </row>
    <row r="343" spans="1:21" s="4" customFormat="1" ht="15" customHeight="1" outlineLevel="1" x14ac:dyDescent="0.25">
      <c r="A343" s="187"/>
      <c r="B343" s="194"/>
      <c r="C343" s="14"/>
      <c r="D343" s="190"/>
      <c r="E343" s="190"/>
      <c r="F343" s="17"/>
      <c r="G343" s="25"/>
      <c r="H343" s="124" t="s">
        <v>109</v>
      </c>
      <c r="I343" s="125" t="s">
        <v>159</v>
      </c>
      <c r="J343" s="126">
        <v>242</v>
      </c>
      <c r="K343" s="129">
        <v>87.9</v>
      </c>
      <c r="L343" s="129">
        <v>8.1</v>
      </c>
      <c r="M343" s="129">
        <v>0</v>
      </c>
      <c r="N343" s="129">
        <v>0</v>
      </c>
      <c r="O343" s="129">
        <v>0</v>
      </c>
      <c r="P343" s="129">
        <v>0</v>
      </c>
      <c r="Q343" s="129">
        <v>0</v>
      </c>
      <c r="R343" s="129">
        <v>0</v>
      </c>
      <c r="S343" s="38">
        <f t="shared" si="36"/>
        <v>96</v>
      </c>
      <c r="T343" s="18"/>
      <c r="U343" s="18"/>
    </row>
    <row r="344" spans="1:21" s="4" customFormat="1" ht="15" customHeight="1" outlineLevel="1" x14ac:dyDescent="0.25">
      <c r="A344" s="187"/>
      <c r="B344" s="194"/>
      <c r="C344" s="14"/>
      <c r="D344" s="190"/>
      <c r="E344" s="190"/>
      <c r="F344" s="17"/>
      <c r="G344" s="25"/>
      <c r="H344" s="124" t="s">
        <v>109</v>
      </c>
      <c r="I344" s="125" t="s">
        <v>159</v>
      </c>
      <c r="J344" s="126">
        <v>111</v>
      </c>
      <c r="K344" s="129">
        <v>0.6</v>
      </c>
      <c r="L344" s="129">
        <v>620.9</v>
      </c>
      <c r="M344" s="129">
        <v>0</v>
      </c>
      <c r="N344" s="129">
        <v>0</v>
      </c>
      <c r="O344" s="129">
        <v>0</v>
      </c>
      <c r="P344" s="129">
        <v>0</v>
      </c>
      <c r="Q344" s="129">
        <v>0</v>
      </c>
      <c r="R344" s="129">
        <v>0</v>
      </c>
      <c r="S344" s="38">
        <f t="shared" si="36"/>
        <v>621.5</v>
      </c>
      <c r="T344" s="18"/>
      <c r="U344" s="18"/>
    </row>
    <row r="345" spans="1:21" s="4" customFormat="1" ht="15" customHeight="1" outlineLevel="1" x14ac:dyDescent="0.25">
      <c r="A345" s="187"/>
      <c r="B345" s="194"/>
      <c r="C345" s="14"/>
      <c r="D345" s="190"/>
      <c r="E345" s="190"/>
      <c r="F345" s="17"/>
      <c r="G345" s="25"/>
      <c r="H345" s="124" t="s">
        <v>109</v>
      </c>
      <c r="I345" s="125" t="s">
        <v>159</v>
      </c>
      <c r="J345" s="126">
        <v>112</v>
      </c>
      <c r="K345" s="129">
        <v>3812.7</v>
      </c>
      <c r="L345" s="129">
        <v>0</v>
      </c>
      <c r="M345" s="129">
        <v>0</v>
      </c>
      <c r="N345" s="129">
        <v>0</v>
      </c>
      <c r="O345" s="129">
        <v>0</v>
      </c>
      <c r="P345" s="129">
        <v>0</v>
      </c>
      <c r="Q345" s="129">
        <v>0</v>
      </c>
      <c r="R345" s="129">
        <v>0</v>
      </c>
      <c r="S345" s="38">
        <f t="shared" si="36"/>
        <v>3812.7</v>
      </c>
      <c r="T345" s="18"/>
      <c r="U345" s="18"/>
    </row>
    <row r="346" spans="1:21" s="4" customFormat="1" ht="15" customHeight="1" outlineLevel="1" x14ac:dyDescent="0.25">
      <c r="A346" s="187"/>
      <c r="B346" s="194"/>
      <c r="C346" s="14"/>
      <c r="D346" s="190"/>
      <c r="E346" s="190"/>
      <c r="F346" s="17"/>
      <c r="G346" s="25"/>
      <c r="H346" s="124" t="s">
        <v>109</v>
      </c>
      <c r="I346" s="125" t="s">
        <v>159</v>
      </c>
      <c r="J346" s="126">
        <v>851</v>
      </c>
      <c r="K346" s="129">
        <v>6.4</v>
      </c>
      <c r="L346" s="129">
        <v>5.2</v>
      </c>
      <c r="M346" s="129">
        <v>0</v>
      </c>
      <c r="N346" s="129">
        <v>0</v>
      </c>
      <c r="O346" s="129">
        <v>0</v>
      </c>
      <c r="P346" s="129">
        <v>0</v>
      </c>
      <c r="Q346" s="129">
        <v>0</v>
      </c>
      <c r="R346" s="129">
        <v>0</v>
      </c>
      <c r="S346" s="38">
        <f t="shared" si="36"/>
        <v>11.600000000000001</v>
      </c>
      <c r="T346" s="18"/>
      <c r="U346" s="18"/>
    </row>
    <row r="347" spans="1:21" s="4" customFormat="1" ht="15" customHeight="1" outlineLevel="1" x14ac:dyDescent="0.25">
      <c r="A347" s="187"/>
      <c r="B347" s="194"/>
      <c r="C347" s="14"/>
      <c r="D347" s="190"/>
      <c r="E347" s="190"/>
      <c r="F347" s="17"/>
      <c r="G347" s="25"/>
      <c r="H347" s="124" t="s">
        <v>109</v>
      </c>
      <c r="I347" s="125" t="s">
        <v>156</v>
      </c>
      <c r="J347" s="126" t="s">
        <v>236</v>
      </c>
      <c r="K347" s="129">
        <v>0</v>
      </c>
      <c r="L347" s="129">
        <v>0</v>
      </c>
      <c r="M347" s="129">
        <v>0</v>
      </c>
      <c r="N347" s="129">
        <v>0</v>
      </c>
      <c r="O347" s="129">
        <v>2438.1999999999998</v>
      </c>
      <c r="P347" s="129">
        <v>1706.4</v>
      </c>
      <c r="Q347" s="129">
        <v>1706.4</v>
      </c>
      <c r="R347" s="129">
        <v>1706.4</v>
      </c>
      <c r="S347" s="38">
        <f t="shared" si="36"/>
        <v>7557.4</v>
      </c>
      <c r="T347" s="18"/>
      <c r="U347" s="18"/>
    </row>
    <row r="348" spans="1:21" s="4" customFormat="1" ht="15" customHeight="1" outlineLevel="1" x14ac:dyDescent="0.25">
      <c r="A348" s="187"/>
      <c r="B348" s="194"/>
      <c r="C348" s="14"/>
      <c r="D348" s="190"/>
      <c r="E348" s="190"/>
      <c r="F348" s="17"/>
      <c r="G348" s="25"/>
      <c r="H348" s="124" t="s">
        <v>109</v>
      </c>
      <c r="I348" s="125" t="s">
        <v>156</v>
      </c>
      <c r="J348" s="126">
        <v>122</v>
      </c>
      <c r="K348" s="129">
        <v>0</v>
      </c>
      <c r="L348" s="129">
        <v>0</v>
      </c>
      <c r="M348" s="129">
        <v>0</v>
      </c>
      <c r="N348" s="129">
        <v>0</v>
      </c>
      <c r="O348" s="129">
        <v>223</v>
      </c>
      <c r="P348" s="129">
        <v>110</v>
      </c>
      <c r="Q348" s="129">
        <v>200</v>
      </c>
      <c r="R348" s="129">
        <v>100</v>
      </c>
      <c r="S348" s="38">
        <f t="shared" si="36"/>
        <v>633</v>
      </c>
      <c r="T348" s="18"/>
      <c r="U348" s="18"/>
    </row>
    <row r="349" spans="1:21" s="4" customFormat="1" ht="15" customHeight="1" outlineLevel="1" x14ac:dyDescent="0.25">
      <c r="A349" s="187"/>
      <c r="B349" s="194"/>
      <c r="C349" s="14"/>
      <c r="D349" s="190"/>
      <c r="E349" s="190"/>
      <c r="F349" s="17"/>
      <c r="G349" s="25"/>
      <c r="H349" s="124" t="s">
        <v>109</v>
      </c>
      <c r="I349" s="125" t="s">
        <v>156</v>
      </c>
      <c r="J349" s="126" t="s">
        <v>237</v>
      </c>
      <c r="K349" s="129">
        <v>0</v>
      </c>
      <c r="L349" s="129">
        <v>0</v>
      </c>
      <c r="M349" s="129">
        <v>0</v>
      </c>
      <c r="N349" s="129">
        <v>0</v>
      </c>
      <c r="O349" s="129">
        <v>1189.7</v>
      </c>
      <c r="P349" s="129">
        <v>515.29999999999995</v>
      </c>
      <c r="Q349" s="129">
        <v>515.29999999999995</v>
      </c>
      <c r="R349" s="129">
        <v>515.29999999999995</v>
      </c>
      <c r="S349" s="38">
        <f t="shared" si="36"/>
        <v>2735.6000000000004</v>
      </c>
      <c r="T349" s="18"/>
      <c r="U349" s="18"/>
    </row>
    <row r="350" spans="1:21" s="4" customFormat="1" ht="15" customHeight="1" outlineLevel="1" x14ac:dyDescent="0.25">
      <c r="A350" s="187"/>
      <c r="B350" s="194"/>
      <c r="C350" s="14"/>
      <c r="D350" s="190"/>
      <c r="E350" s="190"/>
      <c r="F350" s="17"/>
      <c r="G350" s="25"/>
      <c r="H350" s="124" t="s">
        <v>109</v>
      </c>
      <c r="I350" s="124" t="s">
        <v>156</v>
      </c>
      <c r="J350" s="124">
        <v>244</v>
      </c>
      <c r="K350" s="129">
        <v>0</v>
      </c>
      <c r="L350" s="129">
        <v>0</v>
      </c>
      <c r="M350" s="129">
        <v>0</v>
      </c>
      <c r="N350" s="129">
        <v>0</v>
      </c>
      <c r="O350" s="129">
        <v>156.6</v>
      </c>
      <c r="P350" s="129">
        <v>0</v>
      </c>
      <c r="Q350" s="129">
        <v>0</v>
      </c>
      <c r="R350" s="129">
        <v>0</v>
      </c>
      <c r="S350" s="38">
        <f t="shared" si="36"/>
        <v>156.6</v>
      </c>
      <c r="T350" s="18"/>
      <c r="U350" s="18"/>
    </row>
    <row r="351" spans="1:21" s="4" customFormat="1" ht="15" customHeight="1" outlineLevel="1" x14ac:dyDescent="0.25">
      <c r="A351" s="187"/>
      <c r="B351" s="195"/>
      <c r="C351" s="14"/>
      <c r="D351" s="190"/>
      <c r="E351" s="190"/>
      <c r="F351" s="17"/>
      <c r="G351" s="25"/>
      <c r="H351" s="124" t="s">
        <v>109</v>
      </c>
      <c r="I351" s="125" t="s">
        <v>159</v>
      </c>
      <c r="J351" s="126">
        <v>852</v>
      </c>
      <c r="K351" s="129">
        <v>2.2999999999999998</v>
      </c>
      <c r="L351" s="129">
        <v>1.5</v>
      </c>
      <c r="M351" s="129">
        <v>0</v>
      </c>
      <c r="N351" s="129">
        <v>0</v>
      </c>
      <c r="O351" s="129">
        <v>0</v>
      </c>
      <c r="P351" s="129">
        <v>0</v>
      </c>
      <c r="Q351" s="129">
        <v>0</v>
      </c>
      <c r="R351" s="129">
        <v>0</v>
      </c>
      <c r="S351" s="38">
        <f t="shared" si="36"/>
        <v>3.8</v>
      </c>
      <c r="T351" s="18"/>
      <c r="U351" s="18"/>
    </row>
    <row r="352" spans="1:21" s="4" customFormat="1" ht="15" customHeight="1" outlineLevel="1" x14ac:dyDescent="0.25">
      <c r="A352" s="187"/>
      <c r="B352" s="61"/>
      <c r="C352" s="14"/>
      <c r="D352" s="190"/>
      <c r="E352" s="190"/>
      <c r="F352" s="17"/>
      <c r="G352" s="25"/>
      <c r="H352" s="130" t="s">
        <v>42</v>
      </c>
      <c r="I352" s="131" t="s">
        <v>42</v>
      </c>
      <c r="J352" s="130" t="s">
        <v>42</v>
      </c>
      <c r="K352" s="129">
        <f>K353+K356+K358+K359+K360</f>
        <v>0</v>
      </c>
      <c r="L352" s="129">
        <f>L353+L356+L358+L359+L360</f>
        <v>0</v>
      </c>
      <c r="M352" s="129">
        <f>M353+M356+M358+M359+M360</f>
        <v>0</v>
      </c>
      <c r="N352" s="129">
        <f t="shared" ref="N352:S352" si="37">N353+N354+N355+N356+N357+N358+N359+N360</f>
        <v>24224.899999999998</v>
      </c>
      <c r="O352" s="129">
        <f t="shared" si="37"/>
        <v>24235.200000000001</v>
      </c>
      <c r="P352" s="129">
        <f t="shared" si="37"/>
        <v>24996.9</v>
      </c>
      <c r="Q352" s="129">
        <f t="shared" si="37"/>
        <v>25621.5</v>
      </c>
      <c r="R352" s="129">
        <f t="shared" si="37"/>
        <v>26268</v>
      </c>
      <c r="S352" s="129">
        <f t="shared" si="37"/>
        <v>125346.5</v>
      </c>
      <c r="T352" s="18"/>
      <c r="U352" s="18"/>
    </row>
    <row r="353" spans="1:21" s="4" customFormat="1" ht="15" customHeight="1" outlineLevel="1" x14ac:dyDescent="0.25">
      <c r="A353" s="187"/>
      <c r="B353" s="193" t="s">
        <v>213</v>
      </c>
      <c r="C353" s="14"/>
      <c r="D353" s="190"/>
      <c r="E353" s="190"/>
      <c r="F353" s="17"/>
      <c r="G353" s="25"/>
      <c r="H353" s="124" t="s">
        <v>110</v>
      </c>
      <c r="I353" s="125" t="s">
        <v>214</v>
      </c>
      <c r="J353" s="126">
        <v>244</v>
      </c>
      <c r="K353" s="129">
        <v>0</v>
      </c>
      <c r="L353" s="129">
        <v>0</v>
      </c>
      <c r="M353" s="129">
        <v>0</v>
      </c>
      <c r="N353" s="129">
        <v>170.8</v>
      </c>
      <c r="O353" s="129">
        <v>170.2</v>
      </c>
      <c r="P353" s="129">
        <v>171.3</v>
      </c>
      <c r="Q353" s="129">
        <v>171.3</v>
      </c>
      <c r="R353" s="129">
        <v>171.3</v>
      </c>
      <c r="S353" s="38">
        <f t="shared" ref="S353:S360" si="38">SUM(K353:R353)</f>
        <v>854.89999999999986</v>
      </c>
      <c r="T353" s="18"/>
      <c r="U353" s="18"/>
    </row>
    <row r="354" spans="1:21" s="4" customFormat="1" ht="15" customHeight="1" outlineLevel="1" x14ac:dyDescent="0.25">
      <c r="A354" s="187"/>
      <c r="B354" s="194"/>
      <c r="C354" s="14"/>
      <c r="D354" s="190"/>
      <c r="E354" s="190"/>
      <c r="F354" s="17"/>
      <c r="G354" s="25"/>
      <c r="H354" s="124" t="s">
        <v>109</v>
      </c>
      <c r="I354" s="125" t="s">
        <v>215</v>
      </c>
      <c r="J354" s="126">
        <v>121</v>
      </c>
      <c r="K354" s="129">
        <v>0</v>
      </c>
      <c r="L354" s="129">
        <v>0</v>
      </c>
      <c r="M354" s="129">
        <v>0</v>
      </c>
      <c r="N354" s="129">
        <v>0</v>
      </c>
      <c r="O354" s="129">
        <v>16300</v>
      </c>
      <c r="P354" s="129">
        <v>17118.8</v>
      </c>
      <c r="Q354" s="129">
        <v>17118.8</v>
      </c>
      <c r="R354" s="129">
        <v>17118.8</v>
      </c>
      <c r="S354" s="38">
        <f t="shared" si="38"/>
        <v>67656.400000000009</v>
      </c>
      <c r="T354" s="18"/>
      <c r="U354" s="18"/>
    </row>
    <row r="355" spans="1:21" s="4" customFormat="1" ht="15" customHeight="1" outlineLevel="1" x14ac:dyDescent="0.25">
      <c r="A355" s="187"/>
      <c r="B355" s="194"/>
      <c r="C355" s="14"/>
      <c r="D355" s="190"/>
      <c r="E355" s="190"/>
      <c r="F355" s="17"/>
      <c r="G355" s="25"/>
      <c r="H355" s="124" t="s">
        <v>109</v>
      </c>
      <c r="I355" s="125" t="s">
        <v>215</v>
      </c>
      <c r="J355" s="126">
        <v>122</v>
      </c>
      <c r="K355" s="129">
        <v>0</v>
      </c>
      <c r="L355" s="129">
        <v>0</v>
      </c>
      <c r="M355" s="129">
        <v>0</v>
      </c>
      <c r="N355" s="129">
        <v>0</v>
      </c>
      <c r="O355" s="129">
        <v>10</v>
      </c>
      <c r="P355" s="129">
        <v>10</v>
      </c>
      <c r="Q355" s="129">
        <v>10</v>
      </c>
      <c r="R355" s="129">
        <v>10</v>
      </c>
      <c r="S355" s="38">
        <f t="shared" si="38"/>
        <v>40</v>
      </c>
      <c r="T355" s="18"/>
      <c r="U355" s="18"/>
    </row>
    <row r="356" spans="1:21" s="4" customFormat="1" ht="15" customHeight="1" outlineLevel="1" x14ac:dyDescent="0.25">
      <c r="A356" s="187"/>
      <c r="B356" s="194"/>
      <c r="C356" s="14"/>
      <c r="D356" s="190"/>
      <c r="E356" s="190"/>
      <c r="F356" s="17"/>
      <c r="G356" s="25"/>
      <c r="H356" s="124" t="s">
        <v>109</v>
      </c>
      <c r="I356" s="125" t="s">
        <v>215</v>
      </c>
      <c r="J356" s="126">
        <v>129</v>
      </c>
      <c r="K356" s="129">
        <v>0</v>
      </c>
      <c r="L356" s="129">
        <v>0</v>
      </c>
      <c r="M356" s="129">
        <v>0</v>
      </c>
      <c r="N356" s="129">
        <v>20075.099999999999</v>
      </c>
      <c r="O356" s="129">
        <v>4886</v>
      </c>
      <c r="P356" s="129">
        <v>5169.8999999999996</v>
      </c>
      <c r="Q356" s="129">
        <v>5169.8999999999996</v>
      </c>
      <c r="R356" s="129">
        <v>5169.8999999999996</v>
      </c>
      <c r="S356" s="38">
        <f t="shared" si="38"/>
        <v>40470.800000000003</v>
      </c>
      <c r="T356" s="18"/>
      <c r="U356" s="18"/>
    </row>
    <row r="357" spans="1:21" s="4" customFormat="1" ht="15" customHeight="1" outlineLevel="1" x14ac:dyDescent="0.25">
      <c r="A357" s="187"/>
      <c r="B357" s="194"/>
      <c r="C357" s="14"/>
      <c r="D357" s="190"/>
      <c r="E357" s="190"/>
      <c r="F357" s="17"/>
      <c r="G357" s="25"/>
      <c r="H357" s="124" t="s">
        <v>109</v>
      </c>
      <c r="I357" s="125" t="s">
        <v>215</v>
      </c>
      <c r="J357" s="126">
        <v>242</v>
      </c>
      <c r="K357" s="129">
        <v>0</v>
      </c>
      <c r="L357" s="129">
        <v>0</v>
      </c>
      <c r="M357" s="129">
        <v>0</v>
      </c>
      <c r="N357" s="129">
        <v>0</v>
      </c>
      <c r="O357" s="129">
        <v>124.25</v>
      </c>
      <c r="P357" s="129">
        <v>100</v>
      </c>
      <c r="Q357" s="129">
        <v>100</v>
      </c>
      <c r="R357" s="129">
        <v>100</v>
      </c>
      <c r="S357" s="38">
        <f t="shared" si="38"/>
        <v>424.25</v>
      </c>
      <c r="T357" s="18"/>
      <c r="U357" s="18"/>
    </row>
    <row r="358" spans="1:21" s="76" customFormat="1" ht="13.5" customHeight="1" outlineLevel="2" x14ac:dyDescent="0.25">
      <c r="A358" s="187"/>
      <c r="B358" s="194"/>
      <c r="C358" s="14"/>
      <c r="D358" s="190"/>
      <c r="E358" s="190"/>
      <c r="F358" s="17"/>
      <c r="G358" s="25"/>
      <c r="H358" s="124" t="s">
        <v>109</v>
      </c>
      <c r="I358" s="125" t="s">
        <v>215</v>
      </c>
      <c r="J358" s="126">
        <v>244</v>
      </c>
      <c r="K358" s="129">
        <v>0</v>
      </c>
      <c r="L358" s="129">
        <v>0</v>
      </c>
      <c r="M358" s="129">
        <v>0</v>
      </c>
      <c r="N358" s="129">
        <v>3326.5</v>
      </c>
      <c r="O358" s="129">
        <v>2094.2389499999999</v>
      </c>
      <c r="P358" s="129">
        <v>1776.9</v>
      </c>
      <c r="Q358" s="129">
        <v>2401.5</v>
      </c>
      <c r="R358" s="129">
        <v>3048</v>
      </c>
      <c r="S358" s="38">
        <f t="shared" si="38"/>
        <v>12647.13895</v>
      </c>
      <c r="T358" s="75"/>
      <c r="U358" s="75"/>
    </row>
    <row r="359" spans="1:21" s="76" customFormat="1" ht="14.25" customHeight="1" outlineLevel="2" x14ac:dyDescent="0.25">
      <c r="A359" s="187"/>
      <c r="B359" s="194"/>
      <c r="C359" s="14"/>
      <c r="D359" s="190"/>
      <c r="E359" s="190"/>
      <c r="F359" s="17"/>
      <c r="G359" s="25"/>
      <c r="H359" s="124" t="s">
        <v>109</v>
      </c>
      <c r="I359" s="125" t="s">
        <v>215</v>
      </c>
      <c r="J359" s="126">
        <v>853</v>
      </c>
      <c r="K359" s="129">
        <v>0</v>
      </c>
      <c r="L359" s="129">
        <v>0</v>
      </c>
      <c r="M359" s="129">
        <v>0</v>
      </c>
      <c r="N359" s="129">
        <v>2.5</v>
      </c>
      <c r="O359" s="129">
        <v>0.51105</v>
      </c>
      <c r="P359" s="129">
        <v>0</v>
      </c>
      <c r="Q359" s="129">
        <v>0</v>
      </c>
      <c r="R359" s="129">
        <v>0</v>
      </c>
      <c r="S359" s="38">
        <f t="shared" si="38"/>
        <v>3.01105</v>
      </c>
      <c r="T359" s="75"/>
      <c r="U359" s="75"/>
    </row>
    <row r="360" spans="1:21" s="76" customFormat="1" ht="14.25" customHeight="1" outlineLevel="2" x14ac:dyDescent="0.25">
      <c r="A360" s="187"/>
      <c r="B360" s="194"/>
      <c r="C360" s="14"/>
      <c r="D360" s="190"/>
      <c r="E360" s="190"/>
      <c r="F360" s="17"/>
      <c r="G360" s="25"/>
      <c r="H360" s="124" t="s">
        <v>109</v>
      </c>
      <c r="I360" s="125" t="s">
        <v>216</v>
      </c>
      <c r="J360" s="126">
        <v>244</v>
      </c>
      <c r="K360" s="129">
        <v>0</v>
      </c>
      <c r="L360" s="129">
        <v>0</v>
      </c>
      <c r="M360" s="129">
        <v>0</v>
      </c>
      <c r="N360" s="129">
        <v>650</v>
      </c>
      <c r="O360" s="129">
        <v>650</v>
      </c>
      <c r="P360" s="129">
        <v>650</v>
      </c>
      <c r="Q360" s="129">
        <v>650</v>
      </c>
      <c r="R360" s="129">
        <v>650</v>
      </c>
      <c r="S360" s="38">
        <f t="shared" si="38"/>
        <v>3250</v>
      </c>
      <c r="T360" s="75"/>
      <c r="U360" s="75"/>
    </row>
    <row r="361" spans="1:21" s="165" customFormat="1" ht="15" customHeight="1" outlineLevel="2" x14ac:dyDescent="0.25">
      <c r="A361" s="187"/>
      <c r="B361" s="148"/>
      <c r="C361" s="143" t="s">
        <v>6</v>
      </c>
      <c r="D361" s="190" t="s">
        <v>3</v>
      </c>
      <c r="E361" s="190"/>
      <c r="F361" s="196" t="s">
        <v>196</v>
      </c>
      <c r="G361" s="188" t="s">
        <v>88</v>
      </c>
      <c r="H361" s="130" t="s">
        <v>42</v>
      </c>
      <c r="I361" s="131" t="s">
        <v>42</v>
      </c>
      <c r="J361" s="130" t="s">
        <v>42</v>
      </c>
      <c r="K361" s="132">
        <f t="shared" ref="K361:Q361" si="39">SUM(K362:K371)</f>
        <v>15723.3</v>
      </c>
      <c r="L361" s="132">
        <f t="shared" si="39"/>
        <v>11220.000000000002</v>
      </c>
      <c r="M361" s="132">
        <f t="shared" si="39"/>
        <v>12786.7</v>
      </c>
      <c r="N361" s="132">
        <f t="shared" si="39"/>
        <v>0</v>
      </c>
      <c r="O361" s="132">
        <f t="shared" si="39"/>
        <v>0</v>
      </c>
      <c r="P361" s="132">
        <f t="shared" si="39"/>
        <v>0</v>
      </c>
      <c r="Q361" s="132">
        <f t="shared" si="39"/>
        <v>0</v>
      </c>
      <c r="R361" s="132">
        <f>SUM(R362:R371)</f>
        <v>0</v>
      </c>
      <c r="S361" s="132">
        <f>SUM(S362:S371)</f>
        <v>39730</v>
      </c>
      <c r="T361" s="164"/>
      <c r="U361" s="164"/>
    </row>
    <row r="362" spans="1:21" s="165" customFormat="1" ht="19.5" customHeight="1" outlineLevel="2" x14ac:dyDescent="0.25">
      <c r="A362" s="187"/>
      <c r="B362" s="148"/>
      <c r="C362" s="206" t="s">
        <v>3</v>
      </c>
      <c r="D362" s="190" t="s">
        <v>3</v>
      </c>
      <c r="E362" s="190"/>
      <c r="F362" s="197"/>
      <c r="G362" s="189"/>
      <c r="H362" s="127" t="s">
        <v>109</v>
      </c>
      <c r="I362" s="127" t="s">
        <v>155</v>
      </c>
      <c r="J362" s="128">
        <v>242</v>
      </c>
      <c r="K362" s="132">
        <v>99.9</v>
      </c>
      <c r="L362" s="132">
        <v>37.6</v>
      </c>
      <c r="M362" s="132">
        <v>30.6</v>
      </c>
      <c r="N362" s="132">
        <v>0</v>
      </c>
      <c r="O362" s="132">
        <v>0</v>
      </c>
      <c r="P362" s="132">
        <v>0</v>
      </c>
      <c r="Q362" s="132">
        <v>0</v>
      </c>
      <c r="R362" s="132">
        <v>0</v>
      </c>
      <c r="S362" s="132">
        <f t="shared" ref="S362:S371" si="40">SUM(K362:R362)</f>
        <v>168.1</v>
      </c>
      <c r="T362" s="164"/>
      <c r="U362" s="164"/>
    </row>
    <row r="363" spans="1:21" s="165" customFormat="1" ht="18" customHeight="1" outlineLevel="2" x14ac:dyDescent="0.25">
      <c r="A363" s="187"/>
      <c r="B363" s="148"/>
      <c r="C363" s="206"/>
      <c r="D363" s="190" t="s">
        <v>3</v>
      </c>
      <c r="E363" s="190"/>
      <c r="F363" s="197"/>
      <c r="G363" s="189"/>
      <c r="H363" s="127" t="s">
        <v>109</v>
      </c>
      <c r="I363" s="127" t="s">
        <v>155</v>
      </c>
      <c r="J363" s="128">
        <v>244</v>
      </c>
      <c r="K363" s="132">
        <v>5816.6</v>
      </c>
      <c r="L363" s="132">
        <v>4072.9</v>
      </c>
      <c r="M363" s="132">
        <v>4396.1000000000004</v>
      </c>
      <c r="N363" s="132">
        <v>0</v>
      </c>
      <c r="O363" s="132">
        <v>0</v>
      </c>
      <c r="P363" s="132">
        <v>0</v>
      </c>
      <c r="Q363" s="132">
        <v>0</v>
      </c>
      <c r="R363" s="132">
        <v>0</v>
      </c>
      <c r="S363" s="132">
        <f t="shared" si="40"/>
        <v>14285.6</v>
      </c>
      <c r="T363" s="164"/>
      <c r="U363" s="164"/>
    </row>
    <row r="364" spans="1:21" s="166" customFormat="1" ht="13.5" customHeight="1" x14ac:dyDescent="0.25">
      <c r="A364" s="187"/>
      <c r="B364" s="148"/>
      <c r="C364" s="206"/>
      <c r="D364" s="190"/>
      <c r="E364" s="190"/>
      <c r="F364" s="197"/>
      <c r="G364" s="189"/>
      <c r="H364" s="127" t="s">
        <v>109</v>
      </c>
      <c r="I364" s="127" t="s">
        <v>155</v>
      </c>
      <c r="J364" s="128">
        <v>852</v>
      </c>
      <c r="K364" s="132">
        <v>0</v>
      </c>
      <c r="L364" s="132">
        <v>0</v>
      </c>
      <c r="M364" s="132">
        <v>0</v>
      </c>
      <c r="N364" s="132">
        <v>0</v>
      </c>
      <c r="O364" s="132">
        <v>0</v>
      </c>
      <c r="P364" s="132">
        <v>0</v>
      </c>
      <c r="Q364" s="132">
        <v>0</v>
      </c>
      <c r="R364" s="132">
        <v>0</v>
      </c>
      <c r="S364" s="132">
        <f t="shared" si="40"/>
        <v>0</v>
      </c>
      <c r="T364" s="164"/>
      <c r="U364" s="164"/>
    </row>
    <row r="365" spans="1:21" s="166" customFormat="1" ht="17.25" customHeight="1" x14ac:dyDescent="0.25">
      <c r="A365" s="187"/>
      <c r="B365" s="148"/>
      <c r="C365" s="206"/>
      <c r="D365" s="190" t="s">
        <v>3</v>
      </c>
      <c r="E365" s="190"/>
      <c r="F365" s="197"/>
      <c r="G365" s="189"/>
      <c r="H365" s="127" t="s">
        <v>109</v>
      </c>
      <c r="I365" s="127" t="s">
        <v>156</v>
      </c>
      <c r="J365" s="128">
        <v>121</v>
      </c>
      <c r="K365" s="132">
        <v>6337.1</v>
      </c>
      <c r="L365" s="132">
        <v>5247.6</v>
      </c>
      <c r="M365" s="132">
        <v>6072.8</v>
      </c>
      <c r="N365" s="132">
        <v>0</v>
      </c>
      <c r="O365" s="132">
        <v>0</v>
      </c>
      <c r="P365" s="132">
        <v>0</v>
      </c>
      <c r="Q365" s="132">
        <v>0</v>
      </c>
      <c r="R365" s="132">
        <v>0</v>
      </c>
      <c r="S365" s="132">
        <f t="shared" si="40"/>
        <v>17657.5</v>
      </c>
      <c r="T365" s="164"/>
      <c r="U365" s="164"/>
    </row>
    <row r="366" spans="1:21" s="166" customFormat="1" ht="17.25" customHeight="1" x14ac:dyDescent="0.25">
      <c r="A366" s="187"/>
      <c r="B366" s="148"/>
      <c r="C366" s="206"/>
      <c r="D366" s="190" t="s">
        <v>3</v>
      </c>
      <c r="E366" s="190"/>
      <c r="F366" s="197"/>
      <c r="G366" s="189"/>
      <c r="H366" s="127" t="s">
        <v>109</v>
      </c>
      <c r="I366" s="127" t="s">
        <v>156</v>
      </c>
      <c r="J366" s="128">
        <v>122</v>
      </c>
      <c r="K366" s="132">
        <v>306.89999999999998</v>
      </c>
      <c r="L366" s="132">
        <v>96.7</v>
      </c>
      <c r="M366" s="132">
        <v>204.7</v>
      </c>
      <c r="N366" s="132">
        <v>0</v>
      </c>
      <c r="O366" s="132">
        <v>0</v>
      </c>
      <c r="P366" s="132">
        <v>0</v>
      </c>
      <c r="Q366" s="132">
        <v>0</v>
      </c>
      <c r="R366" s="132">
        <v>0</v>
      </c>
      <c r="S366" s="132">
        <f t="shared" si="40"/>
        <v>608.29999999999995</v>
      </c>
      <c r="T366" s="164"/>
      <c r="U366" s="164"/>
    </row>
    <row r="367" spans="1:21" s="166" customFormat="1" x14ac:dyDescent="0.25">
      <c r="A367" s="187"/>
      <c r="B367" s="148"/>
      <c r="C367" s="206"/>
      <c r="D367" s="190" t="s">
        <v>3</v>
      </c>
      <c r="E367" s="190"/>
      <c r="F367" s="197"/>
      <c r="G367" s="189"/>
      <c r="H367" s="127" t="s">
        <v>109</v>
      </c>
      <c r="I367" s="127" t="s">
        <v>156</v>
      </c>
      <c r="J367" s="128">
        <v>129</v>
      </c>
      <c r="K367" s="132">
        <v>1845.5</v>
      </c>
      <c r="L367" s="132">
        <v>1472.5</v>
      </c>
      <c r="M367" s="132">
        <v>1950.7</v>
      </c>
      <c r="N367" s="132">
        <v>0</v>
      </c>
      <c r="O367" s="132">
        <v>0</v>
      </c>
      <c r="P367" s="132">
        <v>0</v>
      </c>
      <c r="Q367" s="132">
        <v>0</v>
      </c>
      <c r="R367" s="132">
        <v>0</v>
      </c>
      <c r="S367" s="132">
        <f t="shared" si="40"/>
        <v>5268.7</v>
      </c>
      <c r="T367" s="164"/>
      <c r="U367" s="164"/>
    </row>
    <row r="368" spans="1:21" s="166" customFormat="1" x14ac:dyDescent="0.25">
      <c r="A368" s="187"/>
      <c r="B368" s="148"/>
      <c r="C368" s="206"/>
      <c r="D368" s="190"/>
      <c r="E368" s="190"/>
      <c r="F368" s="197"/>
      <c r="G368" s="189"/>
      <c r="H368" s="127" t="s">
        <v>109</v>
      </c>
      <c r="I368" s="127" t="s">
        <v>156</v>
      </c>
      <c r="J368" s="128">
        <v>244</v>
      </c>
      <c r="K368" s="132">
        <v>1232.5</v>
      </c>
      <c r="L368" s="132">
        <v>224</v>
      </c>
      <c r="M368" s="132">
        <v>0</v>
      </c>
      <c r="N368" s="132">
        <v>0</v>
      </c>
      <c r="O368" s="132">
        <v>0</v>
      </c>
      <c r="P368" s="132">
        <v>0</v>
      </c>
      <c r="Q368" s="132">
        <v>0</v>
      </c>
      <c r="R368" s="132">
        <v>0</v>
      </c>
      <c r="S368" s="132">
        <f t="shared" si="40"/>
        <v>1456.5</v>
      </c>
      <c r="T368" s="164"/>
      <c r="U368" s="164"/>
    </row>
    <row r="369" spans="1:21" s="166" customFormat="1" x14ac:dyDescent="0.25">
      <c r="A369" s="187"/>
      <c r="B369" s="148"/>
      <c r="C369" s="206"/>
      <c r="D369" s="190" t="s">
        <v>3</v>
      </c>
      <c r="E369" s="190"/>
      <c r="F369" s="197"/>
      <c r="G369" s="189"/>
      <c r="H369" s="127" t="s">
        <v>109</v>
      </c>
      <c r="I369" s="127" t="s">
        <v>158</v>
      </c>
      <c r="J369" s="128">
        <v>851</v>
      </c>
      <c r="K369" s="132">
        <v>62.8</v>
      </c>
      <c r="L369" s="132">
        <v>48.7</v>
      </c>
      <c r="M369" s="132">
        <v>36.5</v>
      </c>
      <c r="N369" s="132">
        <v>0</v>
      </c>
      <c r="O369" s="132">
        <v>0</v>
      </c>
      <c r="P369" s="132">
        <v>0</v>
      </c>
      <c r="Q369" s="132">
        <v>0</v>
      </c>
      <c r="R369" s="132">
        <v>0</v>
      </c>
      <c r="S369" s="132">
        <f t="shared" si="40"/>
        <v>148</v>
      </c>
      <c r="T369" s="164"/>
      <c r="U369" s="164"/>
    </row>
    <row r="370" spans="1:21" s="166" customFormat="1" x14ac:dyDescent="0.25">
      <c r="A370" s="187"/>
      <c r="B370" s="148"/>
      <c r="C370" s="206"/>
      <c r="D370" s="190" t="s">
        <v>3</v>
      </c>
      <c r="E370" s="190"/>
      <c r="F370" s="197"/>
      <c r="G370" s="189"/>
      <c r="H370" s="127" t="s">
        <v>109</v>
      </c>
      <c r="I370" s="127" t="s">
        <v>158</v>
      </c>
      <c r="J370" s="128">
        <v>852</v>
      </c>
      <c r="K370" s="132">
        <v>22</v>
      </c>
      <c r="L370" s="132">
        <v>20</v>
      </c>
      <c r="M370" s="132">
        <v>79.5</v>
      </c>
      <c r="N370" s="132">
        <v>0</v>
      </c>
      <c r="O370" s="132">
        <v>0</v>
      </c>
      <c r="P370" s="132">
        <v>0</v>
      </c>
      <c r="Q370" s="132">
        <v>0</v>
      </c>
      <c r="R370" s="132">
        <v>0</v>
      </c>
      <c r="S370" s="132">
        <f t="shared" si="40"/>
        <v>121.5</v>
      </c>
      <c r="T370" s="164"/>
      <c r="U370" s="164"/>
    </row>
    <row r="371" spans="1:21" s="166" customFormat="1" x14ac:dyDescent="0.25">
      <c r="A371" s="187"/>
      <c r="B371" s="148"/>
      <c r="C371" s="143" t="s">
        <v>6</v>
      </c>
      <c r="D371" s="190" t="s">
        <v>3</v>
      </c>
      <c r="E371" s="190"/>
      <c r="F371" s="197"/>
      <c r="G371" s="189"/>
      <c r="H371" s="127" t="s">
        <v>109</v>
      </c>
      <c r="I371" s="127" t="s">
        <v>158</v>
      </c>
      <c r="J371" s="128">
        <v>853</v>
      </c>
      <c r="K371" s="132">
        <v>0</v>
      </c>
      <c r="L371" s="132">
        <v>0</v>
      </c>
      <c r="M371" s="132">
        <v>15.8</v>
      </c>
      <c r="N371" s="132">
        <v>0</v>
      </c>
      <c r="O371" s="132">
        <v>0</v>
      </c>
      <c r="P371" s="132">
        <v>0</v>
      </c>
      <c r="Q371" s="132">
        <v>0</v>
      </c>
      <c r="R371" s="132">
        <v>0</v>
      </c>
      <c r="S371" s="132">
        <f t="shared" si="40"/>
        <v>15.8</v>
      </c>
      <c r="T371" s="164"/>
      <c r="U371" s="164"/>
    </row>
    <row r="372" spans="1:21" s="1" customFormat="1" ht="3.75" customHeight="1" x14ac:dyDescent="0.25">
      <c r="A372" s="187"/>
      <c r="B372" s="62"/>
      <c r="C372" s="49"/>
      <c r="D372" s="48"/>
      <c r="E372" s="54"/>
      <c r="F372" s="48"/>
      <c r="G372" s="48"/>
      <c r="H372" s="128"/>
      <c r="I372" s="128"/>
      <c r="J372" s="128"/>
      <c r="K372" s="133"/>
      <c r="L372" s="133"/>
      <c r="M372" s="133"/>
      <c r="N372" s="133"/>
      <c r="O372" s="133"/>
      <c r="P372" s="133"/>
      <c r="Q372" s="133"/>
      <c r="R372" s="133"/>
      <c r="S372" s="128"/>
      <c r="T372" s="33"/>
      <c r="U372" s="18"/>
    </row>
    <row r="373" spans="1:21" s="1" customFormat="1" ht="45" x14ac:dyDescent="0.25">
      <c r="A373" s="48" t="s">
        <v>133</v>
      </c>
      <c r="B373" s="62" t="s">
        <v>134</v>
      </c>
      <c r="C373" s="49" t="s">
        <v>41</v>
      </c>
      <c r="D373" s="48" t="s">
        <v>3</v>
      </c>
      <c r="E373" s="54" t="s">
        <v>135</v>
      </c>
      <c r="F373" s="48" t="s">
        <v>3</v>
      </c>
      <c r="G373" s="48" t="s">
        <v>3</v>
      </c>
      <c r="H373" s="128" t="s">
        <v>3</v>
      </c>
      <c r="I373" s="128" t="s">
        <v>3</v>
      </c>
      <c r="J373" s="128" t="s">
        <v>3</v>
      </c>
      <c r="K373" s="133">
        <v>100</v>
      </c>
      <c r="L373" s="133">
        <v>100</v>
      </c>
      <c r="M373" s="133">
        <v>100</v>
      </c>
      <c r="N373" s="133">
        <v>100</v>
      </c>
      <c r="O373" s="133">
        <v>100</v>
      </c>
      <c r="P373" s="133">
        <v>100</v>
      </c>
      <c r="Q373" s="133">
        <v>100</v>
      </c>
      <c r="R373" s="133">
        <v>100</v>
      </c>
      <c r="S373" s="45" t="s">
        <v>3</v>
      </c>
      <c r="T373" s="33"/>
      <c r="U373" s="18"/>
    </row>
    <row r="374" spans="1:21" s="1" customFormat="1" x14ac:dyDescent="0.25">
      <c r="A374" s="63" t="s">
        <v>279</v>
      </c>
      <c r="B374" s="64"/>
      <c r="C374" s="65"/>
      <c r="D374" s="66"/>
      <c r="E374" s="67"/>
      <c r="F374" s="67"/>
      <c r="G374" s="69" t="s">
        <v>278</v>
      </c>
      <c r="H374" s="111"/>
      <c r="I374" s="122"/>
      <c r="J374" s="122"/>
      <c r="K374" s="123"/>
      <c r="L374" s="123"/>
      <c r="M374" s="123"/>
      <c r="N374" s="123"/>
      <c r="O374" s="134"/>
      <c r="P374" s="134"/>
      <c r="Q374" s="134"/>
      <c r="R374" s="134"/>
      <c r="S374" s="69" t="s">
        <v>409</v>
      </c>
      <c r="T374" s="33"/>
      <c r="U374" s="18"/>
    </row>
    <row r="375" spans="1:21" s="1" customFormat="1" x14ac:dyDescent="0.25">
      <c r="A375" s="121"/>
      <c r="B375" s="64"/>
      <c r="C375" s="65"/>
      <c r="D375" s="66"/>
      <c r="E375" s="67"/>
      <c r="F375" s="202" t="s">
        <v>280</v>
      </c>
      <c r="G375" s="202"/>
      <c r="H375" s="202"/>
      <c r="I375" s="122"/>
      <c r="J375" s="122"/>
      <c r="K375" s="123"/>
      <c r="L375" s="123"/>
      <c r="M375" s="123"/>
      <c r="N375" s="123"/>
      <c r="O375" s="134"/>
      <c r="P375" s="134"/>
      <c r="Q375" s="134"/>
      <c r="R375" s="134"/>
      <c r="S375" s="123"/>
      <c r="T375" s="33"/>
      <c r="U375" s="18"/>
    </row>
    <row r="376" spans="1:21" s="1" customFormat="1" x14ac:dyDescent="0.25">
      <c r="A376" s="121"/>
      <c r="B376" s="64"/>
      <c r="C376" s="65"/>
      <c r="D376" s="68"/>
      <c r="E376" s="69"/>
      <c r="F376" s="69"/>
      <c r="H376" s="111"/>
      <c r="I376" s="70"/>
      <c r="J376" s="70"/>
      <c r="K376" s="108"/>
      <c r="L376" s="108"/>
      <c r="M376" s="108"/>
      <c r="N376" s="108"/>
      <c r="O376" s="135"/>
      <c r="P376" s="135"/>
      <c r="Q376" s="135"/>
      <c r="R376" s="135"/>
      <c r="S376" s="108"/>
      <c r="T376" s="33"/>
      <c r="U376" s="18"/>
    </row>
    <row r="377" spans="1:21" s="1" customFormat="1" x14ac:dyDescent="0.25">
      <c r="A377" s="67"/>
      <c r="B377" s="6"/>
      <c r="C377" s="41"/>
      <c r="D377" s="23"/>
      <c r="E377" s="7"/>
      <c r="F377" s="7"/>
      <c r="G377" s="7"/>
      <c r="H377" s="39"/>
      <c r="I377" s="39"/>
      <c r="J377" s="39"/>
      <c r="K377" s="109"/>
      <c r="L377" s="109"/>
      <c r="M377" s="109"/>
      <c r="N377" s="109"/>
      <c r="O377" s="157"/>
      <c r="P377" s="157"/>
      <c r="Q377" s="157"/>
      <c r="R377" s="157"/>
      <c r="S377" s="109"/>
      <c r="T377" s="33"/>
      <c r="U377" s="18"/>
    </row>
    <row r="378" spans="1:21" s="1" customFormat="1" x14ac:dyDescent="0.25">
      <c r="A378" s="67"/>
      <c r="B378" s="6"/>
      <c r="C378" s="41"/>
      <c r="D378" s="23"/>
      <c r="E378" s="7"/>
      <c r="F378" s="7"/>
      <c r="G378" s="7"/>
      <c r="H378" s="39"/>
      <c r="I378" s="39"/>
      <c r="J378" s="39"/>
      <c r="K378" s="109"/>
      <c r="L378" s="109"/>
      <c r="M378" s="109"/>
      <c r="N378" s="109"/>
      <c r="O378" s="157"/>
      <c r="P378" s="157"/>
      <c r="Q378" s="157"/>
      <c r="R378" s="157"/>
      <c r="S378" s="109"/>
      <c r="T378" s="33"/>
      <c r="U378" s="18"/>
    </row>
    <row r="379" spans="1:21" s="1" customFormat="1" ht="23.25" customHeight="1" x14ac:dyDescent="0.25">
      <c r="A379" s="40"/>
      <c r="B379" s="6"/>
      <c r="C379" s="41"/>
      <c r="D379" s="23"/>
      <c r="E379" s="7"/>
      <c r="F379" s="7"/>
      <c r="G379" s="7"/>
      <c r="H379" s="39"/>
      <c r="I379" s="39"/>
      <c r="J379" s="39"/>
      <c r="K379" s="109"/>
      <c r="L379" s="109"/>
      <c r="M379" s="109"/>
      <c r="N379" s="109"/>
      <c r="O379" s="157"/>
      <c r="P379" s="157"/>
      <c r="Q379" s="157"/>
      <c r="R379" s="157"/>
      <c r="S379" s="109"/>
      <c r="T379" s="33"/>
      <c r="U379" s="18"/>
    </row>
    <row r="380" spans="1:21" s="1" customFormat="1" x14ac:dyDescent="0.25">
      <c r="A380" s="40"/>
      <c r="B380" s="6"/>
      <c r="C380" s="41"/>
      <c r="D380" s="23"/>
      <c r="E380" s="7"/>
      <c r="F380" s="7"/>
      <c r="G380" s="7"/>
      <c r="H380" s="39"/>
      <c r="I380" s="39"/>
      <c r="J380" s="39"/>
      <c r="K380" s="109"/>
      <c r="L380" s="109"/>
      <c r="M380" s="109"/>
      <c r="N380" s="109"/>
      <c r="O380" s="157"/>
      <c r="P380" s="157"/>
      <c r="Q380" s="157"/>
      <c r="R380" s="157"/>
      <c r="S380" s="109"/>
      <c r="T380" s="33"/>
      <c r="U380" s="18"/>
    </row>
    <row r="381" spans="1:21" s="1" customFormat="1" x14ac:dyDescent="0.25">
      <c r="A381" s="40"/>
      <c r="B381" s="6"/>
      <c r="C381" s="41"/>
      <c r="D381" s="23"/>
      <c r="E381" s="7"/>
      <c r="F381" s="7"/>
      <c r="G381" s="7"/>
      <c r="H381" s="39"/>
      <c r="I381" s="39"/>
      <c r="J381" s="39"/>
      <c r="K381" s="109"/>
      <c r="L381" s="109"/>
      <c r="M381" s="109"/>
      <c r="N381" s="109"/>
      <c r="O381" s="157"/>
      <c r="P381" s="157"/>
      <c r="Q381" s="157"/>
      <c r="R381" s="157"/>
      <c r="S381" s="109"/>
      <c r="T381" s="33"/>
      <c r="U381" s="18"/>
    </row>
    <row r="382" spans="1:21" s="1" customFormat="1" x14ac:dyDescent="0.25">
      <c r="A382" s="40"/>
      <c r="B382" s="6"/>
      <c r="C382" s="41"/>
      <c r="D382" s="23"/>
      <c r="E382" s="7"/>
      <c r="F382" s="7"/>
      <c r="G382" s="7"/>
      <c r="H382" s="39"/>
      <c r="I382" s="39"/>
      <c r="J382" s="39"/>
      <c r="K382" s="109"/>
      <c r="L382" s="109"/>
      <c r="M382" s="109"/>
      <c r="N382" s="109"/>
      <c r="O382" s="157"/>
      <c r="P382" s="157"/>
      <c r="Q382" s="157"/>
      <c r="R382" s="157"/>
      <c r="S382" s="109"/>
      <c r="T382" s="33"/>
      <c r="U382" s="18"/>
    </row>
    <row r="383" spans="1:21" x14ac:dyDescent="0.25">
      <c r="A383" s="40"/>
      <c r="B383" s="6"/>
      <c r="C383" s="41"/>
      <c r="D383" s="23"/>
      <c r="E383" s="7"/>
      <c r="F383" s="7"/>
      <c r="G383" s="7"/>
      <c r="H383" s="39"/>
      <c r="I383" s="39"/>
      <c r="J383" s="39"/>
      <c r="K383" s="109"/>
      <c r="L383" s="109"/>
      <c r="M383" s="109"/>
      <c r="N383" s="109"/>
      <c r="O383" s="157"/>
      <c r="P383" s="157"/>
      <c r="Q383" s="157"/>
      <c r="R383" s="157"/>
      <c r="S383" s="109"/>
      <c r="T383" s="26"/>
    </row>
    <row r="384" spans="1:21" x14ac:dyDescent="0.25">
      <c r="A384" s="40"/>
      <c r="B384" s="6"/>
      <c r="C384" s="41"/>
      <c r="D384" s="23"/>
      <c r="E384" s="7"/>
      <c r="F384" s="7"/>
      <c r="G384" s="7"/>
      <c r="H384" s="39"/>
      <c r="I384" s="39"/>
      <c r="J384" s="39"/>
      <c r="K384" s="109"/>
      <c r="L384" s="109"/>
      <c r="M384" s="109"/>
      <c r="N384" s="109"/>
      <c r="O384" s="157"/>
      <c r="P384" s="157"/>
      <c r="Q384" s="157"/>
      <c r="R384" s="157"/>
      <c r="S384" s="109"/>
      <c r="T384" s="26"/>
    </row>
    <row r="385" spans="1:20" x14ac:dyDescent="0.25">
      <c r="A385" s="40"/>
      <c r="B385" s="6"/>
      <c r="C385" s="41"/>
      <c r="D385" s="23"/>
      <c r="E385" s="7"/>
      <c r="F385" s="7"/>
      <c r="G385" s="7"/>
      <c r="H385" s="39"/>
      <c r="I385" s="39"/>
      <c r="J385" s="39"/>
      <c r="K385" s="109"/>
      <c r="L385" s="109"/>
      <c r="M385" s="109"/>
      <c r="N385" s="109"/>
      <c r="O385" s="157"/>
      <c r="P385" s="157"/>
      <c r="Q385" s="157"/>
      <c r="R385" s="157"/>
      <c r="S385" s="109"/>
      <c r="T385" s="26"/>
    </row>
    <row r="386" spans="1:20" x14ac:dyDescent="0.25">
      <c r="A386" s="40"/>
      <c r="B386" s="6"/>
      <c r="C386" s="41"/>
      <c r="D386" s="23"/>
      <c r="E386" s="7"/>
      <c r="F386" s="7"/>
      <c r="G386" s="7"/>
      <c r="H386" s="39"/>
      <c r="I386" s="39"/>
      <c r="J386" s="39"/>
      <c r="K386" s="109"/>
      <c r="L386" s="109"/>
      <c r="M386" s="109"/>
      <c r="N386" s="109"/>
      <c r="O386" s="157"/>
      <c r="P386" s="157"/>
      <c r="Q386" s="157"/>
      <c r="R386" s="157"/>
      <c r="S386" s="109"/>
    </row>
    <row r="387" spans="1:20" x14ac:dyDescent="0.25">
      <c r="A387" s="40"/>
      <c r="B387" s="6"/>
      <c r="C387" s="41"/>
      <c r="D387" s="23"/>
      <c r="E387" s="7"/>
      <c r="F387" s="7"/>
      <c r="G387" s="7"/>
      <c r="H387" s="39"/>
      <c r="I387" s="39"/>
      <c r="J387" s="39"/>
      <c r="K387" s="109"/>
      <c r="L387" s="109"/>
      <c r="M387" s="109"/>
      <c r="N387" s="109"/>
      <c r="O387" s="157"/>
      <c r="P387" s="157"/>
      <c r="Q387" s="157"/>
      <c r="R387" s="157"/>
      <c r="S387" s="109"/>
    </row>
    <row r="388" spans="1:20" x14ac:dyDescent="0.25">
      <c r="A388" s="40"/>
      <c r="B388" s="6"/>
      <c r="C388" s="41"/>
      <c r="D388" s="23"/>
      <c r="E388" s="7"/>
      <c r="F388" s="7"/>
      <c r="G388" s="7"/>
      <c r="H388" s="39"/>
      <c r="I388" s="39"/>
      <c r="J388" s="39"/>
      <c r="K388" s="109"/>
      <c r="L388" s="109"/>
      <c r="M388" s="109"/>
      <c r="N388" s="109"/>
      <c r="O388" s="157"/>
      <c r="P388" s="157"/>
      <c r="Q388" s="157"/>
      <c r="R388" s="157"/>
      <c r="S388" s="109"/>
    </row>
    <row r="389" spans="1:20" x14ac:dyDescent="0.25">
      <c r="A389" s="40"/>
      <c r="B389" s="6"/>
      <c r="C389" s="41"/>
      <c r="D389" s="23"/>
      <c r="E389" s="7"/>
      <c r="F389" s="7"/>
      <c r="G389" s="7"/>
      <c r="H389" s="39"/>
      <c r="I389" s="39"/>
      <c r="J389" s="39"/>
      <c r="K389" s="109"/>
      <c r="L389" s="109"/>
      <c r="M389" s="109"/>
      <c r="N389" s="109"/>
      <c r="O389" s="157"/>
      <c r="P389" s="157"/>
      <c r="Q389" s="157"/>
      <c r="R389" s="157"/>
      <c r="S389" s="109"/>
    </row>
    <row r="390" spans="1:20" x14ac:dyDescent="0.25">
      <c r="A390" s="40"/>
      <c r="B390" s="6"/>
      <c r="C390" s="41"/>
      <c r="D390" s="35"/>
      <c r="E390" s="5"/>
      <c r="F390" s="5"/>
      <c r="G390" s="5"/>
      <c r="H390" s="42"/>
      <c r="I390" s="42"/>
      <c r="J390" s="42"/>
      <c r="K390" s="110"/>
      <c r="L390" s="110"/>
      <c r="M390" s="110"/>
      <c r="N390" s="110"/>
      <c r="S390" s="110"/>
    </row>
    <row r="391" spans="1:20" x14ac:dyDescent="0.25">
      <c r="A391" s="40"/>
      <c r="B391" s="6"/>
      <c r="C391" s="41"/>
      <c r="D391" s="35"/>
      <c r="E391" s="5"/>
      <c r="F391" s="5"/>
      <c r="G391" s="5"/>
      <c r="H391" s="42"/>
      <c r="I391" s="42"/>
      <c r="J391" s="42"/>
      <c r="K391" s="110"/>
      <c r="L391" s="110"/>
      <c r="M391" s="110"/>
      <c r="N391" s="110"/>
      <c r="S391" s="110"/>
    </row>
    <row r="392" spans="1:20" x14ac:dyDescent="0.25">
      <c r="A392" s="40"/>
      <c r="B392" s="6"/>
      <c r="C392" s="41"/>
      <c r="D392" s="35"/>
      <c r="E392" s="5"/>
      <c r="F392" s="5"/>
      <c r="G392" s="5"/>
      <c r="H392" s="42"/>
      <c r="I392" s="42"/>
      <c r="J392" s="42"/>
      <c r="K392" s="110"/>
      <c r="L392" s="110"/>
      <c r="M392" s="110"/>
      <c r="N392" s="110"/>
      <c r="S392" s="110"/>
    </row>
    <row r="393" spans="1:20" x14ac:dyDescent="0.25">
      <c r="A393" s="40"/>
      <c r="B393" s="43"/>
      <c r="C393" s="41"/>
      <c r="D393" s="35"/>
      <c r="E393" s="5"/>
      <c r="F393" s="5"/>
      <c r="G393" s="5"/>
      <c r="H393" s="42"/>
      <c r="I393" s="42"/>
      <c r="J393" s="42"/>
      <c r="K393" s="110"/>
      <c r="L393" s="110"/>
      <c r="M393" s="110"/>
      <c r="N393" s="110"/>
      <c r="S393" s="110"/>
    </row>
    <row r="394" spans="1:20" x14ac:dyDescent="0.25">
      <c r="A394" s="40"/>
      <c r="B394" s="43"/>
      <c r="C394" s="41"/>
      <c r="D394" s="35"/>
      <c r="E394" s="5"/>
      <c r="F394" s="5"/>
      <c r="G394" s="5"/>
      <c r="H394" s="42"/>
      <c r="I394" s="42"/>
      <c r="J394" s="42"/>
      <c r="K394" s="110"/>
      <c r="L394" s="110"/>
      <c r="M394" s="110"/>
      <c r="N394" s="110"/>
      <c r="S394" s="110"/>
    </row>
    <row r="395" spans="1:20" x14ac:dyDescent="0.25">
      <c r="A395" s="40"/>
      <c r="B395" s="43"/>
      <c r="C395" s="26"/>
      <c r="D395" s="26"/>
      <c r="E395" s="26"/>
      <c r="F395" s="26"/>
      <c r="G395" s="26"/>
    </row>
    <row r="396" spans="1:20" x14ac:dyDescent="0.25">
      <c r="A396" s="26"/>
      <c r="B396" s="43"/>
      <c r="C396" s="26"/>
      <c r="D396" s="26"/>
      <c r="E396" s="26"/>
      <c r="F396" s="26"/>
      <c r="G396" s="26"/>
    </row>
    <row r="397" spans="1:20" x14ac:dyDescent="0.25">
      <c r="A397" s="26"/>
      <c r="B397" s="43"/>
      <c r="C397" s="26"/>
      <c r="D397" s="26"/>
      <c r="E397" s="26"/>
      <c r="F397" s="26"/>
      <c r="G397" s="26"/>
    </row>
    <row r="398" spans="1:20" x14ac:dyDescent="0.25">
      <c r="A398" s="26"/>
    </row>
  </sheetData>
  <mergeCells count="36">
    <mergeCell ref="A312:A372"/>
    <mergeCell ref="A5:A6"/>
    <mergeCell ref="B5:B6"/>
    <mergeCell ref="B9:B13"/>
    <mergeCell ref="B77:B79"/>
    <mergeCell ref="B311:B351"/>
    <mergeCell ref="A309:A310"/>
    <mergeCell ref="B75:B76"/>
    <mergeCell ref="F375:H375"/>
    <mergeCell ref="G5:G6"/>
    <mergeCell ref="C311:C342"/>
    <mergeCell ref="G311:G342"/>
    <mergeCell ref="F309:F310"/>
    <mergeCell ref="E309:E310"/>
    <mergeCell ref="D309:D310"/>
    <mergeCell ref="H5:J5"/>
    <mergeCell ref="F5:F6"/>
    <mergeCell ref="C309:C310"/>
    <mergeCell ref="C75:C76"/>
    <mergeCell ref="C362:C370"/>
    <mergeCell ref="O1:P1"/>
    <mergeCell ref="G309:G310"/>
    <mergeCell ref="G361:G371"/>
    <mergeCell ref="E311:E371"/>
    <mergeCell ref="B3:Q3"/>
    <mergeCell ref="K5:S5"/>
    <mergeCell ref="H310:J310"/>
    <mergeCell ref="B353:B360"/>
    <mergeCell ref="B15:B16"/>
    <mergeCell ref="F361:F371"/>
    <mergeCell ref="B309:B310"/>
    <mergeCell ref="D311:D371"/>
    <mergeCell ref="F311:F342"/>
    <mergeCell ref="C5:C6"/>
    <mergeCell ref="E5:E6"/>
    <mergeCell ref="D5:D6"/>
  </mergeCells>
  <phoneticPr fontId="3" type="noConversion"/>
  <conditionalFormatting sqref="C361:D362 C371:D371 F361:G361 H310 B298 F213:J213 B311:G311 B209:J209 B291:B293 C294:F294 H294:J294 B84:J84 C292:J293 D291:D295 B77:B78 D76:J76 C75:J75 K312:M324 B309:B310 B215:G215 B89 F98:G99 C97:E99 F124:G124 B123:E124 K124:L124 H283:J283 C282:E284 B282:B283 C285:D285 F284:J285 F282:G283 H311:J324 C204:G207 B295:J295 B102:J102 B105:J105 K104:N105 K99:N102 B216:N216 H103:N103 B308:N308 C203:N203 C87:N89 K292:N295 K310:N311 K283:N285 H282:N282 B286:N290 G123:N123 N124 C116:N118 F97:N97 H98:N98 C81:N83 C291:N291 C309:N309 K84:N86 N312:N325 H325:M325 B14:B15 D9:D12 C10:K12 B17:B18 F21:N21 C73:N74 C19:S19 C21:D21 S22 D73:D86 B134:N135 B132:G132 K132:N132 B137:N138 B136:H136 K136:N136 B139:H139 K139:N139 B161:N162 B160:H160 J160:N160 B164:N165 B163:H163 J163:N163 B166:H166 J166:N166 C297:N307 B303:B306 B119:N122 H204:N215 D311:D371 C85:J86 C77:J80 C95:N96 H99:J101 H104:J104 B8:K9 L8:N12 O158:S169 B158:N159 B167:N167 B169:H169 K169:M169 B168:M168 O281:S295 B281:N281 B200:N202 B208:F214 G208:G212 O200:S216 K75:N80 O122 O121:S121 O120 S120 O119:S119 O116:O117 O118:R118 B33:B75 O73:S115 C13:N20 B258 B256:F257 P256:R257 J256:J257 O134:S139 B125:N131 O123:S131 P132:S132 C27:S27 B29:B31 O8:S21 H326:S351 H352:J371 O297:S325 K352:S372 C29:S72 B83:B86 B90:N94 B95:B99 B100:G101 B103:G104 B106:N115">
    <cfRule type="containsBlanks" dxfId="248" priority="1382">
      <formula>LEN(TRIM(B8))=0</formula>
    </cfRule>
  </conditionalFormatting>
  <conditionalFormatting sqref="C204:C210 C212 C201 C81:C82 C215 C116:C118 C281:C282 C300:C308">
    <cfRule type="containsText" dxfId="247" priority="1364" operator="containsText" text="Задача">
      <formula>NOT(ISERROR(SEARCH("Задача",C81)))</formula>
    </cfRule>
  </conditionalFormatting>
  <conditionalFormatting sqref="K22:R22">
    <cfRule type="containsBlanks" dxfId="246" priority="346">
      <formula>LEN(TRIM(K22))=0</formula>
    </cfRule>
  </conditionalFormatting>
  <conditionalFormatting sqref="D22">
    <cfRule type="containsBlanks" dxfId="245" priority="345">
      <formula>LEN(TRIM(D22))=0</formula>
    </cfRule>
  </conditionalFormatting>
  <conditionalFormatting sqref="C22">
    <cfRule type="containsBlanks" dxfId="244" priority="344">
      <formula>LEN(TRIM(C22))=0</formula>
    </cfRule>
  </conditionalFormatting>
  <conditionalFormatting sqref="F22:H22">
    <cfRule type="containsBlanks" dxfId="243" priority="343">
      <formula>LEN(TRIM(F22))=0</formula>
    </cfRule>
  </conditionalFormatting>
  <conditionalFormatting sqref="I22:J22">
    <cfRule type="containsBlanks" dxfId="242" priority="342">
      <formula>LEN(TRIM(I22))=0</formula>
    </cfRule>
  </conditionalFormatting>
  <conditionalFormatting sqref="I139">
    <cfRule type="containsBlanks" dxfId="241" priority="321">
      <formula>LEN(TRIM(I139))=0</formula>
    </cfRule>
  </conditionalFormatting>
  <conditionalFormatting sqref="J139">
    <cfRule type="containsBlanks" dxfId="240" priority="320">
      <formula>LEN(TRIM(J139))=0</formula>
    </cfRule>
  </conditionalFormatting>
  <conditionalFormatting sqref="H124:J124">
    <cfRule type="containsBlanks" dxfId="239" priority="313">
      <formula>LEN(TRIM(H124))=0</formula>
    </cfRule>
  </conditionalFormatting>
  <conditionalFormatting sqref="B140:N140 O140:S143 B141:G143 K141:N143">
    <cfRule type="containsBlanks" dxfId="238" priority="293">
      <formula>LEN(TRIM(B140))=0</formula>
    </cfRule>
  </conditionalFormatting>
  <conditionalFormatting sqref="B144:S146">
    <cfRule type="containsBlanks" dxfId="237" priority="291">
      <formula>LEN(TRIM(B144))=0</formula>
    </cfRule>
  </conditionalFormatting>
  <conditionalFormatting sqref="B155:N156 B157:H157 K157:N157 O155:S157">
    <cfRule type="containsBlanks" dxfId="236" priority="290">
      <formula>LEN(TRIM(B155))=0</formula>
    </cfRule>
  </conditionalFormatting>
  <conditionalFormatting sqref="I157">
    <cfRule type="containsBlanks" dxfId="235" priority="289">
      <formula>LEN(TRIM(I157))=0</formula>
    </cfRule>
  </conditionalFormatting>
  <conditionalFormatting sqref="J157">
    <cfRule type="containsBlanks" dxfId="234" priority="288">
      <formula>LEN(TRIM(J157))=0</formula>
    </cfRule>
  </conditionalFormatting>
  <conditionalFormatting sqref="B147:S149">
    <cfRule type="containsBlanks" dxfId="233" priority="287">
      <formula>LEN(TRIM(B147))=0</formula>
    </cfRule>
  </conditionalFormatting>
  <conditionalFormatting sqref="I136">
    <cfRule type="containsBlanks" dxfId="232" priority="286">
      <formula>LEN(TRIM(I136))=0</formula>
    </cfRule>
  </conditionalFormatting>
  <conditionalFormatting sqref="J136">
    <cfRule type="containsBlanks" dxfId="231" priority="285">
      <formula>LEN(TRIM(J136))=0</formula>
    </cfRule>
  </conditionalFormatting>
  <conditionalFormatting sqref="C150:S150">
    <cfRule type="containsBlanks" dxfId="230" priority="284">
      <formula>LEN(TRIM(C150))=0</formula>
    </cfRule>
  </conditionalFormatting>
  <conditionalFormatting sqref="B151:S152 B154:S154">
    <cfRule type="containsBlanks" dxfId="229" priority="283">
      <formula>LEN(TRIM(B151))=0</formula>
    </cfRule>
  </conditionalFormatting>
  <conditionalFormatting sqref="I163">
    <cfRule type="containsBlanks" dxfId="228" priority="281">
      <formula>LEN(TRIM(I163))=0</formula>
    </cfRule>
  </conditionalFormatting>
  <conditionalFormatting sqref="I166">
    <cfRule type="containsBlanks" dxfId="227" priority="280">
      <formula>LEN(TRIM(I166))=0</formula>
    </cfRule>
  </conditionalFormatting>
  <conditionalFormatting sqref="J169">
    <cfRule type="containsBlanks" dxfId="226" priority="279">
      <formula>LEN(TRIM(J169))=0</formula>
    </cfRule>
  </conditionalFormatting>
  <conditionalFormatting sqref="I169">
    <cfRule type="containsBlanks" dxfId="225" priority="278">
      <formula>LEN(TRIM(I169))=0</formula>
    </cfRule>
  </conditionalFormatting>
  <conditionalFormatting sqref="N168:N169">
    <cfRule type="containsBlanks" dxfId="224" priority="277">
      <formula>LEN(TRIM(N168))=0</formula>
    </cfRule>
  </conditionalFormatting>
  <conditionalFormatting sqref="C217:S217">
    <cfRule type="containsBlanks" dxfId="223" priority="276">
      <formula>LEN(TRIM(C217))=0</formula>
    </cfRule>
  </conditionalFormatting>
  <conditionalFormatting sqref="B218:S219">
    <cfRule type="containsBlanks" dxfId="222" priority="275">
      <formula>LEN(TRIM(B218))=0</formula>
    </cfRule>
  </conditionalFormatting>
  <conditionalFormatting sqref="J224">
    <cfRule type="containsBlanks" dxfId="221" priority="271">
      <formula>LEN(TRIM(J224))=0</formula>
    </cfRule>
  </conditionalFormatting>
  <conditionalFormatting sqref="C222:S222">
    <cfRule type="containsBlanks" dxfId="220" priority="274">
      <formula>LEN(TRIM(C222))=0</formula>
    </cfRule>
  </conditionalFormatting>
  <conditionalFormatting sqref="B223:N223 B224:H224 K224:N224 O223:S224">
    <cfRule type="containsBlanks" dxfId="219" priority="273">
      <formula>LEN(TRIM(B223))=0</formula>
    </cfRule>
  </conditionalFormatting>
  <conditionalFormatting sqref="I224">
    <cfRule type="containsBlanks" dxfId="218" priority="272">
      <formula>LEN(TRIM(I224))=0</formula>
    </cfRule>
  </conditionalFormatting>
  <conditionalFormatting sqref="J227">
    <cfRule type="containsBlanks" dxfId="217" priority="266">
      <formula>LEN(TRIM(J227))=0</formula>
    </cfRule>
  </conditionalFormatting>
  <conditionalFormatting sqref="J245">
    <cfRule type="containsBlanks" dxfId="216" priority="254">
      <formula>LEN(TRIM(J245))=0</formula>
    </cfRule>
  </conditionalFormatting>
  <conditionalFormatting sqref="C225:S225">
    <cfRule type="containsBlanks" dxfId="215" priority="269">
      <formula>LEN(TRIM(C225))=0</formula>
    </cfRule>
  </conditionalFormatting>
  <conditionalFormatting sqref="B226:N226 B227:H227 K227:N227 O226:S227">
    <cfRule type="containsBlanks" dxfId="214" priority="268">
      <formula>LEN(TRIM(B226))=0</formula>
    </cfRule>
  </conditionalFormatting>
  <conditionalFormatting sqref="J242">
    <cfRule type="containsBlanks" dxfId="213" priority="259">
      <formula>LEN(TRIM(J242))=0</formula>
    </cfRule>
  </conditionalFormatting>
  <conditionalFormatting sqref="C240:S240">
    <cfRule type="containsBlanks" dxfId="212" priority="262">
      <formula>LEN(TRIM(C240))=0</formula>
    </cfRule>
  </conditionalFormatting>
  <conditionalFormatting sqref="B241:N241 B242:H242 K242:N242 O241:S242">
    <cfRule type="containsBlanks" dxfId="211" priority="261">
      <formula>LEN(TRIM(B241))=0</formula>
    </cfRule>
  </conditionalFormatting>
  <conditionalFormatting sqref="J230">
    <cfRule type="containsBlanks" dxfId="210" priority="249">
      <formula>LEN(TRIM(J230))=0</formula>
    </cfRule>
  </conditionalFormatting>
  <conditionalFormatting sqref="C243:S243">
    <cfRule type="containsBlanks" dxfId="209" priority="257">
      <formula>LEN(TRIM(C243))=0</formula>
    </cfRule>
  </conditionalFormatting>
  <conditionalFormatting sqref="B244:N244 B245:H245 K245:N245 O244:S245 B255">
    <cfRule type="containsBlanks" dxfId="208" priority="256">
      <formula>LEN(TRIM(B244))=0</formula>
    </cfRule>
  </conditionalFormatting>
  <conditionalFormatting sqref="J233">
    <cfRule type="containsBlanks" dxfId="207" priority="244">
      <formula>LEN(TRIM(J233))=0</formula>
    </cfRule>
  </conditionalFormatting>
  <conditionalFormatting sqref="C228:S228">
    <cfRule type="containsBlanks" dxfId="206" priority="252">
      <formula>LEN(TRIM(C228))=0</formula>
    </cfRule>
  </conditionalFormatting>
  <conditionalFormatting sqref="B229:N229 B230:H230 K230:N230 O229:S230">
    <cfRule type="containsBlanks" dxfId="205" priority="251">
      <formula>LEN(TRIM(B229))=0</formula>
    </cfRule>
  </conditionalFormatting>
  <conditionalFormatting sqref="C231:E231 G231:S231">
    <cfRule type="containsBlanks" dxfId="204" priority="247">
      <formula>LEN(TRIM(C231))=0</formula>
    </cfRule>
  </conditionalFormatting>
  <conditionalFormatting sqref="B232:N232 B233:H233 K233:N233 O232:S233">
    <cfRule type="containsBlanks" dxfId="203" priority="246">
      <formula>LEN(TRIM(B232))=0</formula>
    </cfRule>
  </conditionalFormatting>
  <conditionalFormatting sqref="J236">
    <cfRule type="containsBlanks" dxfId="202" priority="239">
      <formula>LEN(TRIM(J236))=0</formula>
    </cfRule>
  </conditionalFormatting>
  <conditionalFormatting sqref="C234:S234">
    <cfRule type="containsBlanks" dxfId="201" priority="242">
      <formula>LEN(TRIM(C234))=0</formula>
    </cfRule>
  </conditionalFormatting>
  <conditionalFormatting sqref="B235:N235 B236:H236 K236:N236 O235:S236">
    <cfRule type="containsBlanks" dxfId="200" priority="241">
      <formula>LEN(TRIM(B235))=0</formula>
    </cfRule>
  </conditionalFormatting>
  <conditionalFormatting sqref="J239">
    <cfRule type="containsBlanks" dxfId="199" priority="234">
      <formula>LEN(TRIM(J239))=0</formula>
    </cfRule>
  </conditionalFormatting>
  <conditionalFormatting sqref="C237:S237">
    <cfRule type="containsBlanks" dxfId="198" priority="237">
      <formula>LEN(TRIM(C237))=0</formula>
    </cfRule>
  </conditionalFormatting>
  <conditionalFormatting sqref="B238:N238 B239:H239 K239:N239 O238:S239">
    <cfRule type="containsBlanks" dxfId="197" priority="236">
      <formula>LEN(TRIM(B238))=0</formula>
    </cfRule>
  </conditionalFormatting>
  <conditionalFormatting sqref="C170:S170">
    <cfRule type="containsBlanks" dxfId="196" priority="233">
      <formula>LEN(TRIM(C170))=0</formula>
    </cfRule>
  </conditionalFormatting>
  <conditionalFormatting sqref="C174:C175 B171:S172">
    <cfRule type="containsBlanks" dxfId="195" priority="232">
      <formula>LEN(TRIM(B171))=0</formula>
    </cfRule>
  </conditionalFormatting>
  <conditionalFormatting sqref="B173:S173">
    <cfRule type="containsBlanks" dxfId="194" priority="231">
      <formula>LEN(TRIM(B173))=0</formula>
    </cfRule>
  </conditionalFormatting>
  <conditionalFormatting sqref="B174">
    <cfRule type="containsBlanks" dxfId="193" priority="230">
      <formula>LEN(TRIM(B174))=0</formula>
    </cfRule>
  </conditionalFormatting>
  <conditionalFormatting sqref="D174:H175">
    <cfRule type="containsBlanks" dxfId="192" priority="229">
      <formula>LEN(TRIM(D174))=0</formula>
    </cfRule>
  </conditionalFormatting>
  <conditionalFormatting sqref="I174:J174">
    <cfRule type="containsBlanks" dxfId="191" priority="228">
      <formula>LEN(TRIM(I174))=0</formula>
    </cfRule>
  </conditionalFormatting>
  <conditionalFormatting sqref="K174:S174">
    <cfRule type="containsBlanks" dxfId="190" priority="227">
      <formula>LEN(TRIM(K174))=0</formula>
    </cfRule>
  </conditionalFormatting>
  <conditionalFormatting sqref="K175:S175">
    <cfRule type="containsBlanks" dxfId="189" priority="223">
      <formula>LEN(TRIM(K175))=0</formula>
    </cfRule>
  </conditionalFormatting>
  <conditionalFormatting sqref="B175">
    <cfRule type="containsBlanks" dxfId="188" priority="225">
      <formula>LEN(TRIM(B175))=0</formula>
    </cfRule>
  </conditionalFormatting>
  <conditionalFormatting sqref="I175:J175">
    <cfRule type="containsBlanks" dxfId="187" priority="224">
      <formula>LEN(TRIM(I175))=0</formula>
    </cfRule>
  </conditionalFormatting>
  <conditionalFormatting sqref="I178">
    <cfRule type="containsBlanks" dxfId="186" priority="221">
      <formula>LEN(TRIM(I178))=0</formula>
    </cfRule>
  </conditionalFormatting>
  <conditionalFormatting sqref="B176:N177 B178:H178 J178:N178 O176:S178">
    <cfRule type="containsBlanks" dxfId="185" priority="222">
      <formula>LEN(TRIM(B176))=0</formula>
    </cfRule>
  </conditionalFormatting>
  <conditionalFormatting sqref="I181">
    <cfRule type="containsBlanks" dxfId="184" priority="219">
      <formula>LEN(TRIM(I181))=0</formula>
    </cfRule>
  </conditionalFormatting>
  <conditionalFormatting sqref="I187">
    <cfRule type="containsBlanks" dxfId="183" priority="215">
      <formula>LEN(TRIM(I187))=0</formula>
    </cfRule>
  </conditionalFormatting>
  <conditionalFormatting sqref="B179:N180 B181:H181 J181:N181 O179:S181">
    <cfRule type="containsBlanks" dxfId="182" priority="220">
      <formula>LEN(TRIM(B179))=0</formula>
    </cfRule>
  </conditionalFormatting>
  <conditionalFormatting sqref="I184">
    <cfRule type="containsBlanks" dxfId="181" priority="217">
      <formula>LEN(TRIM(I184))=0</formula>
    </cfRule>
  </conditionalFormatting>
  <conditionalFormatting sqref="B182:N183 B184:H184 J184:N184 O182:S184">
    <cfRule type="containsBlanks" dxfId="180" priority="218">
      <formula>LEN(TRIM(B182))=0</formula>
    </cfRule>
  </conditionalFormatting>
  <conditionalFormatting sqref="G188">
    <cfRule type="containsBlanks" dxfId="179" priority="212">
      <formula>LEN(TRIM(G188))=0</formula>
    </cfRule>
  </conditionalFormatting>
  <conditionalFormatting sqref="B185:N186 B187:H187 J187:N187 O185:S187">
    <cfRule type="containsBlanks" dxfId="178" priority="216">
      <formula>LEN(TRIM(B185))=0</formula>
    </cfRule>
  </conditionalFormatting>
  <conditionalFormatting sqref="I190">
    <cfRule type="containsBlanks" dxfId="177" priority="213">
      <formula>LEN(TRIM(I190))=0</formula>
    </cfRule>
  </conditionalFormatting>
  <conditionalFormatting sqref="B189:N189 B190:H190 J190:N190 O188:S190 B188:F188 H188:N188">
    <cfRule type="containsBlanks" dxfId="176" priority="214">
      <formula>LEN(TRIM(B188))=0</formula>
    </cfRule>
  </conditionalFormatting>
  <conditionalFormatting sqref="F191">
    <cfRule type="containsBlanks" dxfId="175" priority="208">
      <formula>LEN(TRIM(F191))=0</formula>
    </cfRule>
  </conditionalFormatting>
  <conditionalFormatting sqref="G191">
    <cfRule type="containsBlanks" dxfId="174" priority="209">
      <formula>LEN(TRIM(G191))=0</formula>
    </cfRule>
  </conditionalFormatting>
  <conditionalFormatting sqref="I193">
    <cfRule type="containsBlanks" dxfId="173" priority="210">
      <formula>LEN(TRIM(I193))=0</formula>
    </cfRule>
  </conditionalFormatting>
  <conditionalFormatting sqref="B192:N192 B193:H193 J193:N193 O191:S193 B191:E191 H191:N191">
    <cfRule type="containsBlanks" dxfId="172" priority="211">
      <formula>LEN(TRIM(B191))=0</formula>
    </cfRule>
  </conditionalFormatting>
  <conditionalFormatting sqref="F194">
    <cfRule type="containsBlanks" dxfId="171" priority="204">
      <formula>LEN(TRIM(F194))=0</formula>
    </cfRule>
  </conditionalFormatting>
  <conditionalFormatting sqref="I196">
    <cfRule type="containsBlanks" dxfId="170" priority="206">
      <formula>LEN(TRIM(I196))=0</formula>
    </cfRule>
  </conditionalFormatting>
  <conditionalFormatting sqref="B195:N195 B196:H196 J196:N196 O194:S196 B194:E194 H194:N194">
    <cfRule type="containsBlanks" dxfId="169" priority="207">
      <formula>LEN(TRIM(B194))=0</formula>
    </cfRule>
  </conditionalFormatting>
  <conditionalFormatting sqref="G194">
    <cfRule type="containsBlanks" dxfId="168" priority="203">
      <formula>LEN(TRIM(G194))=0</formula>
    </cfRule>
  </conditionalFormatting>
  <conditionalFormatting sqref="F197">
    <cfRule type="containsBlanks" dxfId="167" priority="200">
      <formula>LEN(TRIM(F197))=0</formula>
    </cfRule>
  </conditionalFormatting>
  <conditionalFormatting sqref="I199">
    <cfRule type="containsBlanks" dxfId="166" priority="201">
      <formula>LEN(TRIM(I199))=0</formula>
    </cfRule>
  </conditionalFormatting>
  <conditionalFormatting sqref="B198:N198 B199:H199 J199:N199 O197:S199 B197:E197 H197:N197">
    <cfRule type="containsBlanks" dxfId="165" priority="202">
      <formula>LEN(TRIM(B197))=0</formula>
    </cfRule>
  </conditionalFormatting>
  <conditionalFormatting sqref="G197">
    <cfRule type="containsBlanks" dxfId="164" priority="199">
      <formula>LEN(TRIM(G197))=0</formula>
    </cfRule>
  </conditionalFormatting>
  <conditionalFormatting sqref="B220">
    <cfRule type="containsBlanks" dxfId="163" priority="198">
      <formula>LEN(TRIM(B220))=0</formula>
    </cfRule>
  </conditionalFormatting>
  <conditionalFormatting sqref="B221">
    <cfRule type="containsBlanks" dxfId="162" priority="196">
      <formula>LEN(TRIM(B221))=0</formula>
    </cfRule>
  </conditionalFormatting>
  <conditionalFormatting sqref="C220:D220">
    <cfRule type="containsBlanks" dxfId="161" priority="195">
      <formula>LEN(TRIM(C220))=0</formula>
    </cfRule>
  </conditionalFormatting>
  <conditionalFormatting sqref="C220">
    <cfRule type="containsText" dxfId="160" priority="194" operator="containsText" text="Задача">
      <formula>NOT(ISERROR(SEARCH("Задача",C220)))</formula>
    </cfRule>
  </conditionalFormatting>
  <conditionalFormatting sqref="C221">
    <cfRule type="containsBlanks" dxfId="159" priority="193">
      <formula>LEN(TRIM(C221))=0</formula>
    </cfRule>
  </conditionalFormatting>
  <conditionalFormatting sqref="C221">
    <cfRule type="containsText" dxfId="158" priority="192" operator="containsText" text="Задача">
      <formula>NOT(ISERROR(SEARCH("Задача",C221)))</formula>
    </cfRule>
  </conditionalFormatting>
  <conditionalFormatting sqref="E220">
    <cfRule type="containsBlanks" dxfId="157" priority="191">
      <formula>LEN(TRIM(E220))=0</formula>
    </cfRule>
  </conditionalFormatting>
  <conditionalFormatting sqref="E221">
    <cfRule type="containsBlanks" dxfId="156" priority="190">
      <formula>LEN(TRIM(E221))=0</formula>
    </cfRule>
  </conditionalFormatting>
  <conditionalFormatting sqref="D221">
    <cfRule type="containsBlanks" dxfId="155" priority="189">
      <formula>LEN(TRIM(D221))=0</formula>
    </cfRule>
  </conditionalFormatting>
  <conditionalFormatting sqref="F220:S220">
    <cfRule type="containsBlanks" dxfId="154" priority="188">
      <formula>LEN(TRIM(F220))=0</formula>
    </cfRule>
  </conditionalFormatting>
  <conditionalFormatting sqref="F221:S221">
    <cfRule type="containsBlanks" dxfId="153" priority="187">
      <formula>LEN(TRIM(F221))=0</formula>
    </cfRule>
  </conditionalFormatting>
  <conditionalFormatting sqref="I227">
    <cfRule type="containsBlanks" dxfId="152" priority="186">
      <formula>LEN(TRIM(I227))=0</formula>
    </cfRule>
  </conditionalFormatting>
  <conditionalFormatting sqref="I230">
    <cfRule type="containsBlanks" dxfId="151" priority="185">
      <formula>LEN(TRIM(I230))=0</formula>
    </cfRule>
  </conditionalFormatting>
  <conditionalFormatting sqref="F231">
    <cfRule type="containsBlanks" dxfId="150" priority="184">
      <formula>LEN(TRIM(F231))=0</formula>
    </cfRule>
  </conditionalFormatting>
  <conditionalFormatting sqref="I233">
    <cfRule type="containsBlanks" dxfId="149" priority="183">
      <formula>LEN(TRIM(I233))=0</formula>
    </cfRule>
  </conditionalFormatting>
  <conditionalFormatting sqref="I236">
    <cfRule type="containsBlanks" dxfId="148" priority="182">
      <formula>LEN(TRIM(I236))=0</formula>
    </cfRule>
  </conditionalFormatting>
  <conditionalFormatting sqref="I239">
    <cfRule type="containsBlanks" dxfId="147" priority="181">
      <formula>LEN(TRIM(I239))=0</formula>
    </cfRule>
  </conditionalFormatting>
  <conditionalFormatting sqref="I242">
    <cfRule type="containsBlanks" dxfId="146" priority="180">
      <formula>LEN(TRIM(I242))=0</formula>
    </cfRule>
  </conditionalFormatting>
  <conditionalFormatting sqref="I245">
    <cfRule type="containsBlanks" dxfId="145" priority="179">
      <formula>LEN(TRIM(I245))=0</formula>
    </cfRule>
  </conditionalFormatting>
  <conditionalFormatting sqref="B23:S26">
    <cfRule type="containsBlanks" dxfId="144" priority="176">
      <formula>LEN(TRIM(B23))=0</formula>
    </cfRule>
  </conditionalFormatting>
  <conditionalFormatting sqref="C32:C45">
    <cfRule type="containsText" dxfId="143" priority="175" operator="containsText" text="Задача">
      <formula>NOT(ISERROR(SEARCH("Задача",C32)))</formula>
    </cfRule>
  </conditionalFormatting>
  <conditionalFormatting sqref="P122:R122">
    <cfRule type="containsBlanks" dxfId="142" priority="173">
      <formula>LEN(TRIM(P122))=0</formula>
    </cfRule>
  </conditionalFormatting>
  <conditionalFormatting sqref="S122">
    <cfRule type="containsBlanks" dxfId="141" priority="172">
      <formula>LEN(TRIM(S122))=0</formula>
    </cfRule>
  </conditionalFormatting>
  <conditionalFormatting sqref="P120:R120">
    <cfRule type="containsBlanks" dxfId="140" priority="170">
      <formula>LEN(TRIM(P120))=0</formula>
    </cfRule>
  </conditionalFormatting>
  <conditionalFormatting sqref="P116:R116">
    <cfRule type="containsBlanks" dxfId="139" priority="168">
      <formula>LEN(TRIM(P116))=0</formula>
    </cfRule>
  </conditionalFormatting>
  <conditionalFormatting sqref="S116">
    <cfRule type="containsBlanks" dxfId="138" priority="167">
      <formula>LEN(TRIM(S116))=0</formula>
    </cfRule>
  </conditionalFormatting>
  <conditionalFormatting sqref="P117:R117">
    <cfRule type="containsBlanks" dxfId="137" priority="165">
      <formula>LEN(TRIM(P117))=0</formula>
    </cfRule>
  </conditionalFormatting>
  <conditionalFormatting sqref="S117">
    <cfRule type="containsBlanks" dxfId="136" priority="164">
      <formula>LEN(TRIM(S117))=0</formula>
    </cfRule>
  </conditionalFormatting>
  <conditionalFormatting sqref="S118">
    <cfRule type="containsBlanks" dxfId="135" priority="163">
      <formula>LEN(TRIM(S118))=0</formula>
    </cfRule>
  </conditionalFormatting>
  <conditionalFormatting sqref="I160">
    <cfRule type="containsBlanks" dxfId="134" priority="162">
      <formula>LEN(TRIM(I160))=0</formula>
    </cfRule>
  </conditionalFormatting>
  <conditionalFormatting sqref="B222">
    <cfRule type="containsBlanks" dxfId="133" priority="161">
      <formula>LEN(TRIM(B222))=0</formula>
    </cfRule>
  </conditionalFormatting>
  <conditionalFormatting sqref="B225">
    <cfRule type="containsBlanks" dxfId="132" priority="160">
      <formula>LEN(TRIM(B225))=0</formula>
    </cfRule>
  </conditionalFormatting>
  <conditionalFormatting sqref="B228">
    <cfRule type="containsBlanks" dxfId="131" priority="159">
      <formula>LEN(TRIM(B228))=0</formula>
    </cfRule>
  </conditionalFormatting>
  <conditionalFormatting sqref="B231">
    <cfRule type="containsBlanks" dxfId="130" priority="158">
      <formula>LEN(TRIM(B231))=0</formula>
    </cfRule>
  </conditionalFormatting>
  <conditionalFormatting sqref="B234">
    <cfRule type="containsBlanks" dxfId="129" priority="157">
      <formula>LEN(TRIM(B234))=0</formula>
    </cfRule>
  </conditionalFormatting>
  <conditionalFormatting sqref="B237">
    <cfRule type="containsBlanks" dxfId="128" priority="156">
      <formula>LEN(TRIM(B237))=0</formula>
    </cfRule>
  </conditionalFormatting>
  <conditionalFormatting sqref="B240">
    <cfRule type="containsBlanks" dxfId="127" priority="155">
      <formula>LEN(TRIM(B240))=0</formula>
    </cfRule>
  </conditionalFormatting>
  <conditionalFormatting sqref="B243">
    <cfRule type="containsBlanks" dxfId="126" priority="154">
      <formula>LEN(TRIM(B243))=0</formula>
    </cfRule>
  </conditionalFormatting>
  <conditionalFormatting sqref="C246:S246">
    <cfRule type="containsBlanks" dxfId="125" priority="153">
      <formula>LEN(TRIM(C246))=0</formula>
    </cfRule>
  </conditionalFormatting>
  <conditionalFormatting sqref="B250:D250 B247:S248 F250:S250">
    <cfRule type="containsBlanks" dxfId="124" priority="152">
      <formula>LEN(TRIM(B247))=0</formula>
    </cfRule>
  </conditionalFormatting>
  <conditionalFormatting sqref="B249:J249 S249">
    <cfRule type="containsBlanks" dxfId="123" priority="151">
      <formula>LEN(TRIM(B249))=0</formula>
    </cfRule>
  </conditionalFormatting>
  <conditionalFormatting sqref="C251:S251">
    <cfRule type="containsBlanks" dxfId="122" priority="150">
      <formula>LEN(TRIM(C251))=0</formula>
    </cfRule>
  </conditionalFormatting>
  <conditionalFormatting sqref="B252:J252 P252:S252">
    <cfRule type="containsBlanks" dxfId="121" priority="149">
      <formula>LEN(TRIM(B252))=0</formula>
    </cfRule>
  </conditionalFormatting>
  <conditionalFormatting sqref="C254:J254 P254:S254">
    <cfRule type="containsBlanks" dxfId="120" priority="143">
      <formula>LEN(TRIM(C254))=0</formula>
    </cfRule>
  </conditionalFormatting>
  <conditionalFormatting sqref="B251">
    <cfRule type="containsBlanks" dxfId="119" priority="146">
      <formula>LEN(TRIM(B251))=0</formula>
    </cfRule>
  </conditionalFormatting>
  <conditionalFormatting sqref="C253:S253">
    <cfRule type="containsBlanks" dxfId="118" priority="145">
      <formula>LEN(TRIM(C253))=0</formula>
    </cfRule>
  </conditionalFormatting>
  <conditionalFormatting sqref="B253">
    <cfRule type="containsBlanks" dxfId="117" priority="144">
      <formula>LEN(TRIM(B253))=0</formula>
    </cfRule>
  </conditionalFormatting>
  <conditionalFormatting sqref="B254">
    <cfRule type="containsBlanks" dxfId="116" priority="141">
      <formula>LEN(TRIM(B254))=0</formula>
    </cfRule>
  </conditionalFormatting>
  <conditionalFormatting sqref="C255:F255 H255:S255">
    <cfRule type="containsBlanks" dxfId="115" priority="140">
      <formula>LEN(TRIM(C255))=0</formula>
    </cfRule>
  </conditionalFormatting>
  <conditionalFormatting sqref="C258:F258 K258:S258">
    <cfRule type="containsBlanks" dxfId="114" priority="139">
      <formula>LEN(TRIM(C258))=0</formula>
    </cfRule>
  </conditionalFormatting>
  <conditionalFormatting sqref="P259:R260 B259:G260">
    <cfRule type="containsBlanks" dxfId="113" priority="138">
      <formula>LEN(TRIM(B259))=0</formula>
    </cfRule>
  </conditionalFormatting>
  <conditionalFormatting sqref="B261">
    <cfRule type="containsBlanks" dxfId="112" priority="135">
      <formula>LEN(TRIM(B261))=0</formula>
    </cfRule>
  </conditionalFormatting>
  <conditionalFormatting sqref="B264:J264 P264:R265 B265:G265 J265">
    <cfRule type="containsBlanks" dxfId="111" priority="132">
      <formula>LEN(TRIM(B264))=0</formula>
    </cfRule>
  </conditionalFormatting>
  <conditionalFormatting sqref="B271:F271 H271:J271 P271:R271">
    <cfRule type="containsBlanks" dxfId="110" priority="123">
      <formula>LEN(TRIM(B271))=0</formula>
    </cfRule>
  </conditionalFormatting>
  <conditionalFormatting sqref="C261:F261 H261:S261">
    <cfRule type="containsBlanks" dxfId="109" priority="137">
      <formula>LEN(TRIM(C261))=0</formula>
    </cfRule>
  </conditionalFormatting>
  <conditionalFormatting sqref="B262:J262 P262:R262">
    <cfRule type="containsBlanks" dxfId="108" priority="136">
      <formula>LEN(TRIM(B262))=0</formula>
    </cfRule>
  </conditionalFormatting>
  <conditionalFormatting sqref="B273:F274 H273:J273 P273:R274 J274">
    <cfRule type="containsBlanks" dxfId="107" priority="120">
      <formula>LEN(TRIM(B273))=0</formula>
    </cfRule>
  </conditionalFormatting>
  <conditionalFormatting sqref="B263">
    <cfRule type="containsBlanks" dxfId="106" priority="134">
      <formula>LEN(TRIM(B263))=0</formula>
    </cfRule>
  </conditionalFormatting>
  <conditionalFormatting sqref="C263:F263 H263:S263">
    <cfRule type="containsBlanks" dxfId="105" priority="133">
      <formula>LEN(TRIM(C263))=0</formula>
    </cfRule>
  </conditionalFormatting>
  <conditionalFormatting sqref="B276:F277 H276:J277 P276:R277">
    <cfRule type="containsBlanks" dxfId="104" priority="117">
      <formula>LEN(TRIM(B276))=0</formula>
    </cfRule>
  </conditionalFormatting>
  <conditionalFormatting sqref="B267:F267 H267:J267 P267:R267">
    <cfRule type="containsBlanks" dxfId="103" priority="129">
      <formula>LEN(TRIM(B267))=0</formula>
    </cfRule>
  </conditionalFormatting>
  <conditionalFormatting sqref="B266">
    <cfRule type="containsBlanks" dxfId="102" priority="131">
      <formula>LEN(TRIM(B266))=0</formula>
    </cfRule>
  </conditionalFormatting>
  <conditionalFormatting sqref="C266:F266 H266:S266">
    <cfRule type="containsBlanks" dxfId="101" priority="130">
      <formula>LEN(TRIM(C266))=0</formula>
    </cfRule>
  </conditionalFormatting>
  <conditionalFormatting sqref="B269:F269 H269:J269 P269:R269">
    <cfRule type="containsBlanks" dxfId="100" priority="126">
      <formula>LEN(TRIM(B269))=0</formula>
    </cfRule>
  </conditionalFormatting>
  <conditionalFormatting sqref="B268">
    <cfRule type="containsBlanks" dxfId="99" priority="128">
      <formula>LEN(TRIM(B268))=0</formula>
    </cfRule>
  </conditionalFormatting>
  <conditionalFormatting sqref="C268:F268 H268:S268">
    <cfRule type="containsBlanks" dxfId="98" priority="127">
      <formula>LEN(TRIM(C268))=0</formula>
    </cfRule>
  </conditionalFormatting>
  <conditionalFormatting sqref="G280">
    <cfRule type="containsBlanks" dxfId="97" priority="106">
      <formula>LEN(TRIM(G280))=0</formula>
    </cfRule>
  </conditionalFormatting>
  <conditionalFormatting sqref="B270">
    <cfRule type="containsBlanks" dxfId="96" priority="125">
      <formula>LEN(TRIM(B270))=0</formula>
    </cfRule>
  </conditionalFormatting>
  <conditionalFormatting sqref="C270:F270 H270:S270">
    <cfRule type="containsBlanks" dxfId="95" priority="124">
      <formula>LEN(TRIM(C270))=0</formula>
    </cfRule>
  </conditionalFormatting>
  <conditionalFormatting sqref="B272">
    <cfRule type="containsBlanks" dxfId="94" priority="122">
      <formula>LEN(TRIM(B272))=0</formula>
    </cfRule>
  </conditionalFormatting>
  <conditionalFormatting sqref="C272:F272 H272:S272">
    <cfRule type="containsBlanks" dxfId="93" priority="121">
      <formula>LEN(TRIM(C272))=0</formula>
    </cfRule>
  </conditionalFormatting>
  <conditionalFormatting sqref="B275">
    <cfRule type="containsBlanks" dxfId="92" priority="119">
      <formula>LEN(TRIM(B275))=0</formula>
    </cfRule>
  </conditionalFormatting>
  <conditionalFormatting sqref="C275:F275 H275:S275">
    <cfRule type="containsBlanks" dxfId="91" priority="118">
      <formula>LEN(TRIM(C275))=0</formula>
    </cfRule>
  </conditionalFormatting>
  <conditionalFormatting sqref="B279:F280 H279:J280 P279:R280">
    <cfRule type="containsBlanks" dxfId="90" priority="114">
      <formula>LEN(TRIM(B279))=0</formula>
    </cfRule>
  </conditionalFormatting>
  <conditionalFormatting sqref="B278">
    <cfRule type="containsBlanks" dxfId="89" priority="116">
      <formula>LEN(TRIM(B278))=0</formula>
    </cfRule>
  </conditionalFormatting>
  <conditionalFormatting sqref="C278:S278">
    <cfRule type="containsBlanks" dxfId="88" priority="115">
      <formula>LEN(TRIM(C278))=0</formula>
    </cfRule>
  </conditionalFormatting>
  <conditionalFormatting sqref="G279">
    <cfRule type="containsBlanks" dxfId="87" priority="113">
      <formula>LEN(TRIM(G279))=0</formula>
    </cfRule>
  </conditionalFormatting>
  <conditionalFormatting sqref="G263">
    <cfRule type="containsBlanks" dxfId="86" priority="111">
      <formula>LEN(TRIM(G263))=0</formula>
    </cfRule>
  </conditionalFormatting>
  <conditionalFormatting sqref="G258">
    <cfRule type="containsBlanks" dxfId="85" priority="110">
      <formula>LEN(TRIM(G258))=0</formula>
    </cfRule>
  </conditionalFormatting>
  <conditionalFormatting sqref="G255">
    <cfRule type="containsBlanks" dxfId="84" priority="109">
      <formula>LEN(TRIM(G255))=0</formula>
    </cfRule>
  </conditionalFormatting>
  <conditionalFormatting sqref="G256">
    <cfRule type="containsBlanks" dxfId="83" priority="108">
      <formula>LEN(TRIM(G256))=0</formula>
    </cfRule>
  </conditionalFormatting>
  <conditionalFormatting sqref="G257">
    <cfRule type="containsBlanks" dxfId="82" priority="107">
      <formula>LEN(TRIM(G257))=0</formula>
    </cfRule>
  </conditionalFormatting>
  <conditionalFormatting sqref="K249:O249">
    <cfRule type="containsBlanks" dxfId="81" priority="105">
      <formula>LEN(TRIM(K249))=0</formula>
    </cfRule>
  </conditionalFormatting>
  <conditionalFormatting sqref="K252:O252">
    <cfRule type="containsBlanks" dxfId="80" priority="86">
      <formula>LEN(TRIM(K252))=0</formula>
    </cfRule>
  </conditionalFormatting>
  <conditionalFormatting sqref="K254:O254">
    <cfRule type="containsBlanks" dxfId="79" priority="85">
      <formula>LEN(TRIM(K254))=0</formula>
    </cfRule>
  </conditionalFormatting>
  <conditionalFormatting sqref="K256:O256">
    <cfRule type="containsBlanks" dxfId="78" priority="84">
      <formula>LEN(TRIM(K256))=0</formula>
    </cfRule>
  </conditionalFormatting>
  <conditionalFormatting sqref="K257:O257">
    <cfRule type="containsBlanks" dxfId="77" priority="83">
      <formula>LEN(TRIM(K257))=0</formula>
    </cfRule>
  </conditionalFormatting>
  <conditionalFormatting sqref="K259:O259">
    <cfRule type="containsBlanks" dxfId="76" priority="82">
      <formula>LEN(TRIM(K259))=0</formula>
    </cfRule>
  </conditionalFormatting>
  <conditionalFormatting sqref="K260:O260">
    <cfRule type="containsBlanks" dxfId="75" priority="81">
      <formula>LEN(TRIM(K260))=0</formula>
    </cfRule>
  </conditionalFormatting>
  <conditionalFormatting sqref="K262:O262">
    <cfRule type="containsBlanks" dxfId="74" priority="80">
      <formula>LEN(TRIM(K262))=0</formula>
    </cfRule>
  </conditionalFormatting>
  <conditionalFormatting sqref="K264:O264">
    <cfRule type="containsBlanks" dxfId="73" priority="79">
      <formula>LEN(TRIM(K264))=0</formula>
    </cfRule>
  </conditionalFormatting>
  <conditionalFormatting sqref="K265:O265">
    <cfRule type="containsBlanks" dxfId="72" priority="78">
      <formula>LEN(TRIM(K265))=0</formula>
    </cfRule>
  </conditionalFormatting>
  <conditionalFormatting sqref="K267:O267">
    <cfRule type="containsBlanks" dxfId="71" priority="77">
      <formula>LEN(TRIM(K267))=0</formula>
    </cfRule>
  </conditionalFormatting>
  <conditionalFormatting sqref="K269:O269">
    <cfRule type="containsBlanks" dxfId="70" priority="76">
      <formula>LEN(TRIM(K269))=0</formula>
    </cfRule>
  </conditionalFormatting>
  <conditionalFormatting sqref="K271:O271">
    <cfRule type="containsBlanks" dxfId="69" priority="75">
      <formula>LEN(TRIM(K271))=0</formula>
    </cfRule>
  </conditionalFormatting>
  <conditionalFormatting sqref="K273:O273">
    <cfRule type="containsBlanks" dxfId="68" priority="74">
      <formula>LEN(TRIM(K273))=0</formula>
    </cfRule>
  </conditionalFormatting>
  <conditionalFormatting sqref="K274:O274">
    <cfRule type="containsBlanks" dxfId="67" priority="73">
      <formula>LEN(TRIM(K274))=0</formula>
    </cfRule>
  </conditionalFormatting>
  <conditionalFormatting sqref="K276:O276">
    <cfRule type="containsBlanks" dxfId="66" priority="72">
      <formula>LEN(TRIM(K276))=0</formula>
    </cfRule>
  </conditionalFormatting>
  <conditionalFormatting sqref="K277:O277">
    <cfRule type="containsBlanks" dxfId="65" priority="71">
      <formula>LEN(TRIM(K277))=0</formula>
    </cfRule>
  </conditionalFormatting>
  <conditionalFormatting sqref="K279:O279">
    <cfRule type="containsBlanks" dxfId="64" priority="70">
      <formula>LEN(TRIM(K279))=0</formula>
    </cfRule>
  </conditionalFormatting>
  <conditionalFormatting sqref="K280:O280">
    <cfRule type="containsBlanks" dxfId="63" priority="69">
      <formula>LEN(TRIM(K280))=0</formula>
    </cfRule>
  </conditionalFormatting>
  <conditionalFormatting sqref="P249">
    <cfRule type="containsBlanks" dxfId="62" priority="67">
      <formula>LEN(TRIM(P249))=0</formula>
    </cfRule>
  </conditionalFormatting>
  <conditionalFormatting sqref="Q249">
    <cfRule type="containsBlanks" dxfId="61" priority="66">
      <formula>LEN(TRIM(Q249))=0</formula>
    </cfRule>
  </conditionalFormatting>
  <conditionalFormatting sqref="R249">
    <cfRule type="containsBlanks" dxfId="60" priority="65">
      <formula>LEN(TRIM(R249))=0</formula>
    </cfRule>
  </conditionalFormatting>
  <conditionalFormatting sqref="S256">
    <cfRule type="containsBlanks" dxfId="59" priority="64">
      <formula>LEN(TRIM(S256))=0</formula>
    </cfRule>
  </conditionalFormatting>
  <conditionalFormatting sqref="S257">
    <cfRule type="containsBlanks" dxfId="58" priority="63">
      <formula>LEN(TRIM(S257))=0</formula>
    </cfRule>
  </conditionalFormatting>
  <conditionalFormatting sqref="S259">
    <cfRule type="containsBlanks" dxfId="57" priority="62">
      <formula>LEN(TRIM(S259))=0</formula>
    </cfRule>
  </conditionalFormatting>
  <conditionalFormatting sqref="S260">
    <cfRule type="containsBlanks" dxfId="56" priority="61">
      <formula>LEN(TRIM(S260))=0</formula>
    </cfRule>
  </conditionalFormatting>
  <conditionalFormatting sqref="S262">
    <cfRule type="containsBlanks" dxfId="55" priority="60">
      <formula>LEN(TRIM(S262))=0</formula>
    </cfRule>
  </conditionalFormatting>
  <conditionalFormatting sqref="S264">
    <cfRule type="containsBlanks" dxfId="54" priority="59">
      <formula>LEN(TRIM(S264))=0</formula>
    </cfRule>
  </conditionalFormatting>
  <conditionalFormatting sqref="S265">
    <cfRule type="containsBlanks" dxfId="53" priority="58">
      <formula>LEN(TRIM(S265))=0</formula>
    </cfRule>
  </conditionalFormatting>
  <conditionalFormatting sqref="S267">
    <cfRule type="containsBlanks" dxfId="52" priority="57">
      <formula>LEN(TRIM(S267))=0</formula>
    </cfRule>
  </conditionalFormatting>
  <conditionalFormatting sqref="S269">
    <cfRule type="containsBlanks" dxfId="51" priority="56">
      <formula>LEN(TRIM(S269))=0</formula>
    </cfRule>
  </conditionalFormatting>
  <conditionalFormatting sqref="S271">
    <cfRule type="containsBlanks" dxfId="50" priority="55">
      <formula>LEN(TRIM(S271))=0</formula>
    </cfRule>
  </conditionalFormatting>
  <conditionalFormatting sqref="S273">
    <cfRule type="containsBlanks" dxfId="49" priority="54">
      <formula>LEN(TRIM(S273))=0</formula>
    </cfRule>
  </conditionalFormatting>
  <conditionalFormatting sqref="S274">
    <cfRule type="containsBlanks" dxfId="48" priority="53">
      <formula>LEN(TRIM(S274))=0</formula>
    </cfRule>
  </conditionalFormatting>
  <conditionalFormatting sqref="S276">
    <cfRule type="containsBlanks" dxfId="47" priority="52">
      <formula>LEN(TRIM(S276))=0</formula>
    </cfRule>
  </conditionalFormatting>
  <conditionalFormatting sqref="S277">
    <cfRule type="containsBlanks" dxfId="46" priority="51">
      <formula>LEN(TRIM(S277))=0</formula>
    </cfRule>
  </conditionalFormatting>
  <conditionalFormatting sqref="S279">
    <cfRule type="containsBlanks" dxfId="45" priority="50">
      <formula>LEN(TRIM(S279))=0</formula>
    </cfRule>
  </conditionalFormatting>
  <conditionalFormatting sqref="S280">
    <cfRule type="containsBlanks" dxfId="44" priority="49">
      <formula>LEN(TRIM(S280))=0</formula>
    </cfRule>
  </conditionalFormatting>
  <conditionalFormatting sqref="H256">
    <cfRule type="containsBlanks" dxfId="43" priority="48">
      <formula>LEN(TRIM(H256))=0</formula>
    </cfRule>
  </conditionalFormatting>
  <conditionalFormatting sqref="I256">
    <cfRule type="containsBlanks" dxfId="42" priority="47">
      <formula>LEN(TRIM(I256))=0</formula>
    </cfRule>
  </conditionalFormatting>
  <conditionalFormatting sqref="H257">
    <cfRule type="containsBlanks" dxfId="41" priority="44">
      <formula>LEN(TRIM(H257))=0</formula>
    </cfRule>
  </conditionalFormatting>
  <conditionalFormatting sqref="I257">
    <cfRule type="containsBlanks" dxfId="40" priority="43">
      <formula>LEN(TRIM(I257))=0</formula>
    </cfRule>
  </conditionalFormatting>
  <conditionalFormatting sqref="H265">
    <cfRule type="containsBlanks" dxfId="39" priority="40">
      <formula>LEN(TRIM(H265))=0</formula>
    </cfRule>
  </conditionalFormatting>
  <conditionalFormatting sqref="I265">
    <cfRule type="containsBlanks" dxfId="38" priority="39">
      <formula>LEN(TRIM(I265))=0</formula>
    </cfRule>
  </conditionalFormatting>
  <conditionalFormatting sqref="H274">
    <cfRule type="containsBlanks" dxfId="37" priority="38">
      <formula>LEN(TRIM(H274))=0</formula>
    </cfRule>
  </conditionalFormatting>
  <conditionalFormatting sqref="I274">
    <cfRule type="containsBlanks" dxfId="36" priority="37">
      <formula>LEN(TRIM(I274))=0</formula>
    </cfRule>
  </conditionalFormatting>
  <conditionalFormatting sqref="C133:G133 K133:N133 P133:S133">
    <cfRule type="containsBlanks" dxfId="35" priority="36">
      <formula>LEN(TRIM(C133))=0</formula>
    </cfRule>
  </conditionalFormatting>
  <conditionalFormatting sqref="B133">
    <cfRule type="containsBlanks" dxfId="34" priority="35">
      <formula>LEN(TRIM(B133))=0</formula>
    </cfRule>
  </conditionalFormatting>
  <conditionalFormatting sqref="H132:J133">
    <cfRule type="containsBlanks" dxfId="33" priority="34">
      <formula>LEN(TRIM(H132))=0</formula>
    </cfRule>
  </conditionalFormatting>
  <conditionalFormatting sqref="O132:O133">
    <cfRule type="containsBlanks" dxfId="32" priority="33">
      <formula>LEN(TRIM(O132))=0</formula>
    </cfRule>
  </conditionalFormatting>
  <conditionalFormatting sqref="H141:J143">
    <cfRule type="containsBlanks" dxfId="31" priority="32">
      <formula>LEN(TRIM(H141))=0</formula>
    </cfRule>
  </conditionalFormatting>
  <conditionalFormatting sqref="I142">
    <cfRule type="containsBlanks" dxfId="30" priority="31">
      <formula>LEN(TRIM(I142))=0</formula>
    </cfRule>
  </conditionalFormatting>
  <conditionalFormatting sqref="H258:J258">
    <cfRule type="containsBlanks" dxfId="29" priority="30">
      <formula>LEN(TRIM(H258))=0</formula>
    </cfRule>
  </conditionalFormatting>
  <conditionalFormatting sqref="H259:J259">
    <cfRule type="containsBlanks" dxfId="28" priority="29">
      <formula>LEN(TRIM(H259))=0</formula>
    </cfRule>
  </conditionalFormatting>
  <conditionalFormatting sqref="H260:J260">
    <cfRule type="containsBlanks" dxfId="27" priority="28">
      <formula>LEN(TRIM(H260))=0</formula>
    </cfRule>
  </conditionalFormatting>
  <conditionalFormatting sqref="K373:S373">
    <cfRule type="containsBlanks" dxfId="26" priority="27">
      <formula>LEN(TRIM(K373))=0</formula>
    </cfRule>
  </conditionalFormatting>
  <conditionalFormatting sqref="B150">
    <cfRule type="containsBlanks" dxfId="25" priority="26">
      <formula>LEN(TRIM(B150))=0</formula>
    </cfRule>
  </conditionalFormatting>
  <conditionalFormatting sqref="B170">
    <cfRule type="containsBlanks" dxfId="24" priority="25">
      <formula>LEN(TRIM(B170))=0</formula>
    </cfRule>
  </conditionalFormatting>
  <conditionalFormatting sqref="B217">
    <cfRule type="containsBlanks" dxfId="23" priority="24">
      <formula>LEN(TRIM(B217))=0</formula>
    </cfRule>
  </conditionalFormatting>
  <conditionalFormatting sqref="B246">
    <cfRule type="containsBlanks" dxfId="22" priority="23">
      <formula>LEN(TRIM(B246))=0</formula>
    </cfRule>
  </conditionalFormatting>
  <conditionalFormatting sqref="C153:S153">
    <cfRule type="containsBlanks" dxfId="21" priority="22">
      <formula>LEN(TRIM(C153))=0</formula>
    </cfRule>
  </conditionalFormatting>
  <conditionalFormatting sqref="C153">
    <cfRule type="containsText" dxfId="20" priority="21" operator="containsText" text="Задача">
      <formula>NOT(ISERROR(SEARCH("Задача",C153)))</formula>
    </cfRule>
  </conditionalFormatting>
  <conditionalFormatting sqref="C28:S28">
    <cfRule type="containsBlanks" dxfId="19" priority="20">
      <formula>LEN(TRIM(C28))=0</formula>
    </cfRule>
  </conditionalFormatting>
  <conditionalFormatting sqref="B28">
    <cfRule type="containsBlanks" dxfId="18" priority="19">
      <formula>LEN(TRIM(B28))=0</formula>
    </cfRule>
  </conditionalFormatting>
  <conditionalFormatting sqref="B258">
    <cfRule type="containsBlanks" dxfId="17" priority="18">
      <formula>LEN(TRIM(B258))=0</formula>
    </cfRule>
  </conditionalFormatting>
  <conditionalFormatting sqref="C258:F258 K258:S258">
    <cfRule type="containsBlanks" dxfId="16" priority="17">
      <formula>LEN(TRIM(C258))=0</formula>
    </cfRule>
  </conditionalFormatting>
  <conditionalFormatting sqref="P259:R260 B259:F260">
    <cfRule type="containsBlanks" dxfId="15" priority="16">
      <formula>LEN(TRIM(B259))=0</formula>
    </cfRule>
  </conditionalFormatting>
  <conditionalFormatting sqref="G258">
    <cfRule type="containsBlanks" dxfId="14" priority="15">
      <formula>LEN(TRIM(G258))=0</formula>
    </cfRule>
  </conditionalFormatting>
  <conditionalFormatting sqref="K259:O259">
    <cfRule type="containsBlanks" dxfId="13" priority="14">
      <formula>LEN(TRIM(K259))=0</formula>
    </cfRule>
  </conditionalFormatting>
  <conditionalFormatting sqref="K260:O260">
    <cfRule type="containsBlanks" dxfId="12" priority="13">
      <formula>LEN(TRIM(K260))=0</formula>
    </cfRule>
  </conditionalFormatting>
  <conditionalFormatting sqref="S259">
    <cfRule type="containsBlanks" dxfId="11" priority="12">
      <formula>LEN(TRIM(S259))=0</formula>
    </cfRule>
  </conditionalFormatting>
  <conditionalFormatting sqref="S260">
    <cfRule type="containsBlanks" dxfId="10" priority="11">
      <formula>LEN(TRIM(S260))=0</formula>
    </cfRule>
  </conditionalFormatting>
  <conditionalFormatting sqref="H258:J258">
    <cfRule type="containsBlanks" dxfId="9" priority="10">
      <formula>LEN(TRIM(H258))=0</formula>
    </cfRule>
  </conditionalFormatting>
  <conditionalFormatting sqref="H259:J259">
    <cfRule type="containsBlanks" dxfId="8" priority="9">
      <formula>LEN(TRIM(H259))=0</formula>
    </cfRule>
  </conditionalFormatting>
  <conditionalFormatting sqref="H260:J260">
    <cfRule type="containsBlanks" dxfId="7" priority="8">
      <formula>LEN(TRIM(H260))=0</formula>
    </cfRule>
  </conditionalFormatting>
  <conditionalFormatting sqref="P261:R261 B261:F261">
    <cfRule type="containsBlanks" dxfId="6" priority="7">
      <formula>LEN(TRIM(B261))=0</formula>
    </cfRule>
  </conditionalFormatting>
  <conditionalFormatting sqref="K261:O261">
    <cfRule type="containsBlanks" dxfId="5" priority="6">
      <formula>LEN(TRIM(K261))=0</formula>
    </cfRule>
  </conditionalFormatting>
  <conditionalFormatting sqref="S261">
    <cfRule type="containsBlanks" dxfId="4" priority="5">
      <formula>LEN(TRIM(S261))=0</formula>
    </cfRule>
  </conditionalFormatting>
  <conditionalFormatting sqref="H261:J261">
    <cfRule type="containsBlanks" dxfId="3" priority="4">
      <formula>LEN(TRIM(H261))=0</formula>
    </cfRule>
  </conditionalFormatting>
  <conditionalFormatting sqref="G260">
    <cfRule type="containsBlanks" dxfId="2" priority="3">
      <formula>LEN(TRIM(G260))=0</formula>
    </cfRule>
  </conditionalFormatting>
  <conditionalFormatting sqref="G261">
    <cfRule type="containsBlanks" dxfId="1" priority="2">
      <formula>LEN(TRIM(G261))=0</formula>
    </cfRule>
  </conditionalFormatting>
  <conditionalFormatting sqref="G259">
    <cfRule type="containsBlanks" dxfId="0" priority="1">
      <formula>LEN(TRIM(G259))=0</formula>
    </cfRule>
  </conditionalFormatting>
  <printOptions horizontalCentered="1" verticalCentered="1"/>
  <pageMargins left="0.70866141732283472" right="0.70866141732283472" top="0.59055118110236227" bottom="0.74803149606299213" header="0.51181102362204722" footer="0.31496062992125984"/>
  <pageSetup paperSize="9" scale="36" firstPageNumber="11" fitToHeight="0" orientation="landscape" useFirstPageNumber="1" r:id="rId1"/>
  <headerFooter>
    <oddHeader xml:space="preserve">&amp;C&amp;P
</oddHeader>
  </headerFooter>
  <rowBreaks count="17" manualBreakCount="17">
    <brk id="26" max="18" man="1"/>
    <brk id="46" max="18" man="1"/>
    <brk id="62" max="18" man="1"/>
    <brk id="79" max="18" man="1"/>
    <brk id="89" max="18" man="1"/>
    <brk id="106" max="18" man="1"/>
    <brk id="124" max="18" man="1"/>
    <brk id="145" max="18" man="1"/>
    <brk id="165" max="18" man="1"/>
    <brk id="187" max="18" man="1"/>
    <brk id="210" max="18" man="1"/>
    <brk id="229" max="18" man="1"/>
    <brk id="247" max="18" man="1"/>
    <brk id="264" max="18" man="1"/>
    <brk id="280" max="18" man="1"/>
    <brk id="296" max="18" man="1"/>
    <brk id="31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Цели-задачи</vt:lpstr>
      <vt:lpstr>'Цели-задачи'!Заголовки_для_печати</vt:lpstr>
      <vt:lpstr>'Цели-задачи'!Область_печати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Klishina</dc:creator>
  <cp:lastModifiedBy>Дагбаев</cp:lastModifiedBy>
  <cp:lastPrinted>2019-03-26T07:07:52Z</cp:lastPrinted>
  <dcterms:created xsi:type="dcterms:W3CDTF">2013-11-22T11:49:29Z</dcterms:created>
  <dcterms:modified xsi:type="dcterms:W3CDTF">2020-01-24T03:11:35Z</dcterms:modified>
</cp:coreProperties>
</file>