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600"/>
  </bookViews>
  <sheets>
    <sheet name="Форма № 1 Доходы" sheetId="2" r:id="rId1"/>
  </sheets>
  <definedNames>
    <definedName name="_xlnm._FilterDatabase" localSheetId="0" hidden="1">'Форма № 1 Доходы'!$B$3:$Q$36</definedName>
    <definedName name="_xlnm.Print_Titles" localSheetId="0">'Форма № 1 Доходы'!$3:$3</definedName>
    <definedName name="_xlnm.Print_Area" localSheetId="0">'Форма № 1 Доходы'!$A$1:$Q$36</definedName>
  </definedNames>
  <calcPr calcId="124519"/>
</workbook>
</file>

<file path=xl/calcChain.xml><?xml version="1.0" encoding="utf-8"?>
<calcChain xmlns="http://schemas.openxmlformats.org/spreadsheetml/2006/main">
  <c r="Q30" i="2"/>
  <c r="O30"/>
  <c r="L30"/>
  <c r="K30"/>
  <c r="F30"/>
  <c r="H30"/>
  <c r="E21"/>
  <c r="Q29" l="1"/>
  <c r="Q31"/>
  <c r="Q32"/>
  <c r="Q27"/>
  <c r="Q12"/>
  <c r="Q13"/>
  <c r="Q16"/>
  <c r="Q19"/>
  <c r="Q20"/>
  <c r="Q21"/>
  <c r="Q22"/>
  <c r="Q23"/>
  <c r="Q24"/>
  <c r="Q6"/>
  <c r="Q8"/>
  <c r="Q9"/>
  <c r="Q10"/>
  <c r="Q5"/>
  <c r="P23"/>
  <c r="P22" s="1"/>
  <c r="P21" s="1"/>
  <c r="O9"/>
  <c r="O10"/>
  <c r="O11"/>
  <c r="O12"/>
  <c r="O13"/>
  <c r="O14"/>
  <c r="O15"/>
  <c r="O16"/>
  <c r="O17"/>
  <c r="O18"/>
  <c r="O19"/>
  <c r="O20"/>
  <c r="O21"/>
  <c r="O22"/>
  <c r="O23"/>
  <c r="O24"/>
  <c r="O27"/>
  <c r="O29"/>
  <c r="O31"/>
  <c r="O32"/>
  <c r="O8"/>
  <c r="O6"/>
  <c r="O5"/>
  <c r="N21"/>
  <c r="J21"/>
  <c r="N22"/>
  <c r="J22"/>
  <c r="G23"/>
  <c r="L23" s="1"/>
  <c r="L9"/>
  <c r="L10"/>
  <c r="L11"/>
  <c r="L12"/>
  <c r="L13"/>
  <c r="L14"/>
  <c r="L15"/>
  <c r="L16"/>
  <c r="L17"/>
  <c r="L19"/>
  <c r="L20"/>
  <c r="L22"/>
  <c r="L24"/>
  <c r="L25"/>
  <c r="L27"/>
  <c r="L28"/>
  <c r="L29"/>
  <c r="L31"/>
  <c r="L32"/>
  <c r="L6"/>
  <c r="L8"/>
  <c r="L5"/>
  <c r="K6"/>
  <c r="K8"/>
  <c r="K9"/>
  <c r="K10"/>
  <c r="K12"/>
  <c r="K13"/>
  <c r="K16"/>
  <c r="K19"/>
  <c r="K20"/>
  <c r="K24"/>
  <c r="K25"/>
  <c r="K27"/>
  <c r="K28"/>
  <c r="K29"/>
  <c r="K31"/>
  <c r="K32"/>
  <c r="J23"/>
  <c r="L21" l="1"/>
  <c r="H6"/>
  <c r="H8"/>
  <c r="H9"/>
  <c r="H10"/>
  <c r="H11"/>
  <c r="H12"/>
  <c r="H13"/>
  <c r="H16"/>
  <c r="H17"/>
  <c r="H19"/>
  <c r="H20"/>
  <c r="H24"/>
  <c r="H25"/>
  <c r="H27"/>
  <c r="H28"/>
  <c r="H29"/>
  <c r="H31"/>
  <c r="H32"/>
  <c r="F6"/>
  <c r="F8"/>
  <c r="F9"/>
  <c r="F10"/>
  <c r="F11"/>
  <c r="F12"/>
  <c r="F13"/>
  <c r="F16"/>
  <c r="F17"/>
  <c r="F19"/>
  <c r="F20"/>
  <c r="F24"/>
  <c r="F25"/>
  <c r="F27"/>
  <c r="F28"/>
  <c r="F29"/>
  <c r="F31"/>
  <c r="F32"/>
  <c r="E23"/>
  <c r="D23"/>
  <c r="F23" l="1"/>
  <c r="E22"/>
  <c r="K23"/>
  <c r="H23"/>
  <c r="D22"/>
  <c r="K22" l="1"/>
  <c r="D21"/>
  <c r="F22"/>
  <c r="H22"/>
  <c r="E5" l="1"/>
  <c r="K5" s="1"/>
  <c r="K21"/>
  <c r="D5"/>
  <c r="F21"/>
  <c r="H21"/>
  <c r="F5" l="1"/>
  <c r="H5"/>
</calcChain>
</file>

<file path=xl/sharedStrings.xml><?xml version="1.0" encoding="utf-8"?>
<sst xmlns="http://schemas.openxmlformats.org/spreadsheetml/2006/main" count="69" uniqueCount="67">
  <si>
    <t xml:space="preserve">Код </t>
  </si>
  <si>
    <t xml:space="preserve">наименование субъекта РФ </t>
  </si>
  <si>
    <t>ПРОЧИЕ БЕЗВОЗМЕЗДНЫЕ ПОСТУПЛЕНИЯ</t>
  </si>
  <si>
    <t>БЕЗВОЗМЕЗДНЫЕ ПОСТУПЛЕНИЯ ОТ НЕГОСУДАРСТВЕННЫХ ОРГАНИЗАЦИЙ</t>
  </si>
  <si>
    <t>БЕЗВОЗМЕЗДНЫЕ ПОСТУПЛЕНИЯ ОТ ГОСУДАРСТВЕННЫХ (МУНИЦИПАЛЬНЫХ) ОРГАНИЗАЦИЙ</t>
  </si>
  <si>
    <t>Прочие безвозмездные поступления от других бюджетов бюджетной системы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</si>
  <si>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</si>
  <si>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</si>
  <si>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</si>
  <si>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</si>
  <si>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</si>
  <si>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</si>
  <si>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ГОСУДАРСТВЕННАЯ ПОШЛИНА</t>
  </si>
  <si>
    <t>Регулярные платежи за добычу полезных ископаемых (роялти) при выполнении соглашений о разделе продукции</t>
  </si>
  <si>
    <t>Налог на добычу полезных ископаемых</t>
  </si>
  <si>
    <t>Земельный налог</t>
  </si>
  <si>
    <t>Транспортный налог</t>
  </si>
  <si>
    <t>Налог на имущество организаций</t>
  </si>
  <si>
    <t>Налог на имущество физических лиц</t>
  </si>
  <si>
    <t>Единый сельскохозяйственный налог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</si>
  <si>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</si>
  <si>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</si>
  <si>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 на доходы физических лиц</t>
  </si>
  <si>
    <t>Налог на прибыль организаций</t>
  </si>
  <si>
    <t>НАЛОГОВЫЕ И НЕНАЛОГОВЫЕ ДОХОДЫ</t>
  </si>
  <si>
    <t>на выравнивание бюджетной обеспеченности</t>
  </si>
  <si>
    <t>ИТОГО ДОХОДОВ</t>
  </si>
  <si>
    <t>Наименование доходов</t>
  </si>
  <si>
    <t xml:space="preserve"> связанные с особым режимом безопасного функционирования закрытых административно-территориальных образований, городским округам</t>
  </si>
  <si>
    <t>Примечания*</t>
  </si>
  <si>
    <t>Дотации бюджетам бюджетной системы Российской Федерации, в том числе:</t>
  </si>
  <si>
    <t>за достижение показателей деятельности органов исполнительной власти субъектов</t>
  </si>
  <si>
    <t>Акцизы по подакцизным товарам (продукции), производимым на территории РФ,</t>
  </si>
  <si>
    <t xml:space="preserve">на поддержку мер по обеспечению сбалансированности бюджетов </t>
  </si>
  <si>
    <t>10=9/4*100</t>
  </si>
  <si>
    <t>11=9/6*100</t>
  </si>
  <si>
    <t>7=6/3*100</t>
  </si>
  <si>
    <t>5=4/3*100</t>
  </si>
  <si>
    <t>14=13/9*100</t>
  </si>
  <si>
    <t>на расходные обязательства местного бюджета</t>
  </si>
  <si>
    <t>субсидия на заработную плату</t>
  </si>
  <si>
    <t>16=15/13*100</t>
  </si>
  <si>
    <t>№ п/п</t>
  </si>
  <si>
    <t>Приложение 1</t>
  </si>
  <si>
    <t>тыс. рублей</t>
  </si>
  <si>
    <t>Исполнение  2022 г.</t>
  </si>
  <si>
    <t>Уточненный на 01.10.2023 г.</t>
  </si>
  <si>
    <t>Темп роста
 2023 к 2022 г.,%</t>
  </si>
  <si>
    <t>Оценка исполнения  2023 г.</t>
  </si>
  <si>
    <t>темп роста оценка 2023г. к 2022 г. %</t>
  </si>
  <si>
    <t>Параметры бюджета  
на 2024 г.</t>
  </si>
  <si>
    <t>Темп роста  2024 г. к уточненному  2023 г., %</t>
  </si>
  <si>
    <t xml:space="preserve">Темп роста  2024 г. к оценке 2023 г.,% </t>
  </si>
  <si>
    <t>Параметры бюджета 
на 2025 г.</t>
  </si>
  <si>
    <t xml:space="preserve">Темп роста 2025 г. к 2024 г.,% </t>
  </si>
  <si>
    <t>Параметры бюджета 
на 2026 год</t>
  </si>
  <si>
    <t xml:space="preserve">Темп роста  2026 г. к  2025 г.,% </t>
  </si>
  <si>
    <t>* Примечания указываются в случае наличия отклонения ожидаемой оценки от уточненного плана на 2023 год, при значительных отклонениях соответствующего года от предыдущего</t>
  </si>
  <si>
    <t>прекращение деятельности ЗАО "Новоорловский ГОК", в 2023 году поступление составило 6962,3 тыс.рублей, в 2022 году было 16223,4 тыс.рублей</t>
  </si>
  <si>
    <t>увеличение дифференцированных нормативов отчислений с 01.01.2023 г.</t>
  </si>
  <si>
    <t>зачет переплаты, в связи с представленным налогоплательщиком уточненных налоговых деклараций, основным плательщиком с ноября 2022 года деятельность по добыче не ведется, с 12.07.2022 года открыта процедура банкротства по ЗАО "Новоорловский ГОК"</t>
  </si>
  <si>
    <t>Увеличение количества рассматриваемых дел</t>
  </si>
  <si>
    <t>по плану</t>
  </si>
  <si>
    <t>отменен</t>
  </si>
  <si>
    <t xml:space="preserve">Увеличенеие налогоблагаемой базы </t>
  </si>
  <si>
    <t>250,0 тыс.рублей - единовременная спонсорская помощь, 39,2 тыс.рублей от МТС - уточнение будет до конца года, 977,0 тыс.рублей доходы от ассенизации.</t>
  </si>
  <si>
    <t xml:space="preserve">Параметры бюджета муниципального района "Агинский район" по видам доходов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</si>
</sst>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%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indexed="6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2" borderId="0"/>
    <xf numFmtId="0" fontId="4" fillId="0" borderId="0">
      <alignment horizontal="left" vertical="top"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4" fillId="2" borderId="4"/>
    <xf numFmtId="0" fontId="4" fillId="0" borderId="5">
      <alignment horizontal="center" vertical="center" wrapText="1"/>
    </xf>
    <xf numFmtId="0" fontId="4" fillId="0" borderId="6"/>
    <xf numFmtId="0" fontId="4" fillId="0" borderId="5">
      <alignment horizontal="center" vertical="center" shrinkToFit="1"/>
    </xf>
    <xf numFmtId="0" fontId="4" fillId="2" borderId="7"/>
    <xf numFmtId="0" fontId="6" fillId="0" borderId="5">
      <alignment horizontal="left"/>
    </xf>
    <xf numFmtId="4" fontId="6" fillId="3" borderId="5">
      <alignment horizontal="right" vertical="top" shrinkToFit="1"/>
    </xf>
    <xf numFmtId="0" fontId="4" fillId="2" borderId="8"/>
    <xf numFmtId="0" fontId="4" fillId="0" borderId="7"/>
    <xf numFmtId="0" fontId="4" fillId="0" borderId="0">
      <alignment horizontal="left" wrapText="1"/>
    </xf>
    <xf numFmtId="49" fontId="4" fillId="0" borderId="5">
      <alignment horizontal="left" vertical="top" wrapText="1"/>
    </xf>
    <xf numFmtId="4" fontId="4" fillId="4" borderId="5">
      <alignment horizontal="right" vertical="top" shrinkToFit="1"/>
    </xf>
    <xf numFmtId="0" fontId="4" fillId="2" borderId="8">
      <alignment horizontal="center"/>
    </xf>
    <xf numFmtId="0" fontId="4" fillId="2" borderId="0">
      <alignment horizontal="center"/>
    </xf>
    <xf numFmtId="4" fontId="4" fillId="0" borderId="5">
      <alignment horizontal="right" vertical="top" shrinkToFit="1"/>
    </xf>
    <xf numFmtId="49" fontId="6" fillId="0" borderId="5">
      <alignment horizontal="left" vertical="top" wrapText="1"/>
    </xf>
    <xf numFmtId="0" fontId="4" fillId="2" borderId="0">
      <alignment horizontal="left"/>
    </xf>
    <xf numFmtId="4" fontId="4" fillId="0" borderId="6">
      <alignment horizontal="right" shrinkToFit="1"/>
    </xf>
    <xf numFmtId="4" fontId="4" fillId="0" borderId="0">
      <alignment horizontal="right" shrinkToFit="1"/>
    </xf>
    <xf numFmtId="0" fontId="4" fillId="2" borderId="7">
      <alignment horizontal="center"/>
    </xf>
    <xf numFmtId="0" fontId="7" fillId="0" borderId="0">
      <alignment vertical="top" wrapText="1"/>
    </xf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7" fillId="0" borderId="0">
      <alignment vertical="top" wrapText="1"/>
    </xf>
    <xf numFmtId="0" fontId="11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18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18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3" xfId="1" applyNumberFormat="1" applyFont="1" applyFill="1" applyBorder="1" applyAlignment="1" applyProtection="1">
      <alignment horizontal="right" vertical="center" wrapText="1"/>
      <protection locked="0"/>
    </xf>
    <xf numFmtId="166" fontId="18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right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right" vertical="center"/>
    </xf>
    <xf numFmtId="165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left"/>
    </xf>
    <xf numFmtId="166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wrapText="1"/>
    </xf>
    <xf numFmtId="0" fontId="17" fillId="0" borderId="1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9" fontId="18" fillId="0" borderId="1" xfId="51" applyNumberFormat="1" applyFont="1" applyFill="1" applyBorder="1" applyAlignment="1" applyProtection="1">
      <alignment horizontal="righ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164" fontId="12" fillId="0" borderId="0" xfId="50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left" vertical="center" wrapText="1"/>
    </xf>
    <xf numFmtId="165" fontId="22" fillId="0" borderId="9" xfId="0" applyNumberFormat="1" applyFont="1" applyFill="1" applyBorder="1" applyAlignment="1">
      <alignment horizontal="left" vertical="center" wrapText="1"/>
    </xf>
    <xf numFmtId="165" fontId="22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</cellXfs>
  <cellStyles count="52">
    <cellStyle name="br" xfId="2"/>
    <cellStyle name="col" xfId="3"/>
    <cellStyle name="Normal" xfId="4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Обычный" xfId="0" builtinId="0"/>
    <cellStyle name="Обычный 10" xfId="44"/>
    <cellStyle name="Обычный 2" xfId="34"/>
    <cellStyle name="Обычный 2 2" xfId="45"/>
    <cellStyle name="Обычный 3" xfId="35"/>
    <cellStyle name="Обычный 3 2" xfId="46"/>
    <cellStyle name="Обычный 4" xfId="1"/>
    <cellStyle name="Обычный 4 2" xfId="47"/>
    <cellStyle name="Обычный 5" xfId="42"/>
    <cellStyle name="Процентный" xfId="51" builtinId="5"/>
    <cellStyle name="Процентный 2" xfId="48"/>
    <cellStyle name="Процентный 3" xfId="49"/>
    <cellStyle name="Стиль 1" xfId="36"/>
    <cellStyle name="Стиль 2" xfId="37"/>
    <cellStyle name="Стиль 3" xfId="38"/>
    <cellStyle name="Стиль 4" xfId="39"/>
    <cellStyle name="Стиль 5" xfId="40"/>
    <cellStyle name="Стиль 6" xfId="41"/>
    <cellStyle name="Финансовый 2" xfId="50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="90" zoomScaleNormal="60" zoomScaleSheetLayoutView="90"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I20" sqref="I20"/>
    </sheetView>
  </sheetViews>
  <sheetFormatPr defaultColWidth="8.85546875" defaultRowHeight="15"/>
  <cols>
    <col min="1" max="1" width="7" style="1" customWidth="1"/>
    <col min="2" max="2" width="10.85546875" style="1" customWidth="1"/>
    <col min="3" max="3" width="54.140625" style="3" customWidth="1"/>
    <col min="4" max="4" width="16.5703125" style="3" customWidth="1"/>
    <col min="5" max="5" width="15.28515625" style="3" customWidth="1"/>
    <col min="6" max="6" width="16" style="1" customWidth="1"/>
    <col min="7" max="7" width="17.28515625" style="1" customWidth="1"/>
    <col min="8" max="8" width="14.5703125" style="1" customWidth="1"/>
    <col min="9" max="9" width="31.42578125" style="1" customWidth="1"/>
    <col min="10" max="10" width="15.7109375" style="1" customWidth="1"/>
    <col min="11" max="11" width="16.7109375" style="1" customWidth="1"/>
    <col min="12" max="12" width="15" style="1" customWidth="1"/>
    <col min="13" max="13" width="17.28515625" style="4" customWidth="1"/>
    <col min="14" max="14" width="17.85546875" style="1" customWidth="1"/>
    <col min="15" max="15" width="16.140625" style="1" customWidth="1"/>
    <col min="16" max="16" width="16.5703125" style="1" customWidth="1"/>
    <col min="17" max="17" width="19.5703125" style="1" customWidth="1"/>
    <col min="18" max="16384" width="8.85546875" style="1"/>
  </cols>
  <sheetData>
    <row r="1" spans="1:17" ht="18.75" customHeight="1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0" t="s">
        <v>43</v>
      </c>
    </row>
    <row r="2" spans="1:17" ht="22.5">
      <c r="B2" s="7"/>
      <c r="C2" s="47" t="s">
        <v>1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0" t="s">
        <v>44</v>
      </c>
    </row>
    <row r="3" spans="1:17" ht="75">
      <c r="A3" s="44" t="s">
        <v>42</v>
      </c>
      <c r="B3" s="8" t="s">
        <v>0</v>
      </c>
      <c r="C3" s="9" t="s">
        <v>27</v>
      </c>
      <c r="D3" s="10" t="s">
        <v>45</v>
      </c>
      <c r="E3" s="11" t="s">
        <v>46</v>
      </c>
      <c r="F3" s="38" t="s">
        <v>47</v>
      </c>
      <c r="G3" s="11" t="s">
        <v>48</v>
      </c>
      <c r="H3" s="38" t="s">
        <v>49</v>
      </c>
      <c r="I3" s="11" t="s">
        <v>29</v>
      </c>
      <c r="J3" s="11" t="s">
        <v>50</v>
      </c>
      <c r="K3" s="38" t="s">
        <v>51</v>
      </c>
      <c r="L3" s="39" t="s">
        <v>52</v>
      </c>
      <c r="M3" s="12" t="s">
        <v>29</v>
      </c>
      <c r="N3" s="12" t="s">
        <v>53</v>
      </c>
      <c r="O3" s="39" t="s">
        <v>54</v>
      </c>
      <c r="P3" s="12" t="s">
        <v>55</v>
      </c>
      <c r="Q3" s="39" t="s">
        <v>56</v>
      </c>
    </row>
    <row r="4" spans="1:17" ht="18.75">
      <c r="A4" s="45"/>
      <c r="B4" s="8">
        <v>1</v>
      </c>
      <c r="C4" s="8">
        <v>2</v>
      </c>
      <c r="D4" s="8">
        <v>3</v>
      </c>
      <c r="E4" s="8">
        <v>4</v>
      </c>
      <c r="F4" s="8" t="s">
        <v>37</v>
      </c>
      <c r="G4" s="8">
        <v>6</v>
      </c>
      <c r="H4" s="8" t="s">
        <v>36</v>
      </c>
      <c r="I4" s="8">
        <v>8</v>
      </c>
      <c r="J4" s="8">
        <v>9</v>
      </c>
      <c r="K4" s="8" t="s">
        <v>34</v>
      </c>
      <c r="L4" s="8" t="s">
        <v>35</v>
      </c>
      <c r="M4" s="8">
        <v>12</v>
      </c>
      <c r="N4" s="8">
        <v>13</v>
      </c>
      <c r="O4" s="8" t="s">
        <v>38</v>
      </c>
      <c r="P4" s="8">
        <v>15</v>
      </c>
      <c r="Q4" s="8" t="s">
        <v>41</v>
      </c>
    </row>
    <row r="5" spans="1:17" s="2" customFormat="1" ht="18.75" customHeight="1">
      <c r="A5" s="8">
        <v>1</v>
      </c>
      <c r="B5" s="42"/>
      <c r="C5" s="41" t="s">
        <v>26</v>
      </c>
      <c r="D5" s="13">
        <f>D6+D21</f>
        <v>1520716.7999999998</v>
      </c>
      <c r="E5" s="13">
        <f>E6+E21</f>
        <v>1410753.9</v>
      </c>
      <c r="F5" s="43">
        <f>E5/D5</f>
        <v>0.92769008667491548</v>
      </c>
      <c r="G5" s="14">
        <v>1670523</v>
      </c>
      <c r="H5" s="15">
        <f>G5/D5</f>
        <v>1.0985102551638808</v>
      </c>
      <c r="I5" s="16"/>
      <c r="J5" s="17">
        <v>1035491.9</v>
      </c>
      <c r="K5" s="18">
        <f>J5/E5</f>
        <v>0.7339989632493662</v>
      </c>
      <c r="L5" s="18">
        <f>J5/G5</f>
        <v>0.61986090583607645</v>
      </c>
      <c r="M5" s="16"/>
      <c r="N5" s="17">
        <v>905646.6</v>
      </c>
      <c r="O5" s="18">
        <f>N5/J5</f>
        <v>0.87460519971232986</v>
      </c>
      <c r="P5" s="17">
        <v>849127.7</v>
      </c>
      <c r="Q5" s="18">
        <f>P5/N5</f>
        <v>0.93759276521327406</v>
      </c>
    </row>
    <row r="6" spans="1:17" s="2" customFormat="1" ht="37.5">
      <c r="A6" s="8">
        <v>2</v>
      </c>
      <c r="B6" s="19">
        <v>10000</v>
      </c>
      <c r="C6" s="20" t="s">
        <v>24</v>
      </c>
      <c r="D6" s="21">
        <v>164209.20000000001</v>
      </c>
      <c r="E6" s="21">
        <v>173555.7</v>
      </c>
      <c r="F6" s="43">
        <f t="shared" ref="F6:F32" si="0">E6/D6</f>
        <v>1.0569182481858508</v>
      </c>
      <c r="G6" s="21">
        <v>154460.9</v>
      </c>
      <c r="H6" s="15">
        <f t="shared" ref="H6:H32" si="1">G6/D6</f>
        <v>0.94063487307653881</v>
      </c>
      <c r="I6" s="22"/>
      <c r="J6" s="23">
        <v>167499</v>
      </c>
      <c r="K6" s="18">
        <f t="shared" ref="K6:K32" si="2">J6/E6</f>
        <v>0.96510226976123514</v>
      </c>
      <c r="L6" s="18">
        <f t="shared" ref="L6:L32" si="3">J6/G6</f>
        <v>1.0844103588675194</v>
      </c>
      <c r="M6" s="22"/>
      <c r="N6" s="23">
        <v>179597.3</v>
      </c>
      <c r="O6" s="18">
        <f t="shared" ref="O6" si="4">N6/J6</f>
        <v>1.0722290879348533</v>
      </c>
      <c r="P6" s="23">
        <v>195553.4</v>
      </c>
      <c r="Q6" s="18">
        <f t="shared" ref="Q6:Q32" si="5">P6/N6</f>
        <v>1.0888437632414296</v>
      </c>
    </row>
    <row r="7" spans="1:17" s="2" customFormat="1" ht="18.75">
      <c r="A7" s="8">
        <v>3</v>
      </c>
      <c r="B7" s="19">
        <v>10101</v>
      </c>
      <c r="C7" s="20" t="s">
        <v>23</v>
      </c>
      <c r="D7" s="21"/>
      <c r="E7" s="21"/>
      <c r="F7" s="43">
        <v>0</v>
      </c>
      <c r="G7" s="21"/>
      <c r="H7" s="15"/>
      <c r="I7" s="24"/>
      <c r="J7" s="23"/>
      <c r="K7" s="18">
        <v>0</v>
      </c>
      <c r="L7" s="18">
        <v>0</v>
      </c>
      <c r="M7" s="24"/>
      <c r="N7" s="23"/>
      <c r="O7" s="18"/>
      <c r="P7" s="23"/>
      <c r="Q7" s="18"/>
    </row>
    <row r="8" spans="1:17" s="2" customFormat="1" ht="135.75" customHeight="1">
      <c r="A8" s="8">
        <v>4</v>
      </c>
      <c r="B8" s="19">
        <v>10102</v>
      </c>
      <c r="C8" s="20" t="s">
        <v>22</v>
      </c>
      <c r="D8" s="21">
        <v>136002.29999999999</v>
      </c>
      <c r="E8" s="21">
        <v>147247</v>
      </c>
      <c r="F8" s="43">
        <f t="shared" si="0"/>
        <v>1.0826802193786429</v>
      </c>
      <c r="G8" s="21">
        <v>129700</v>
      </c>
      <c r="H8" s="15">
        <f t="shared" si="1"/>
        <v>0.95366034250891352</v>
      </c>
      <c r="I8" s="24" t="s">
        <v>58</v>
      </c>
      <c r="J8" s="23">
        <v>139523</v>
      </c>
      <c r="K8" s="18">
        <f t="shared" si="2"/>
        <v>0.94754392279638977</v>
      </c>
      <c r="L8" s="18">
        <f t="shared" si="3"/>
        <v>1.0757363145720895</v>
      </c>
      <c r="M8" s="24"/>
      <c r="N8" s="23">
        <v>150358</v>
      </c>
      <c r="O8" s="18">
        <f>N8/J8</f>
        <v>1.0776574471592497</v>
      </c>
      <c r="P8" s="23">
        <v>165097</v>
      </c>
      <c r="Q8" s="18">
        <f t="shared" si="5"/>
        <v>1.0980260445071097</v>
      </c>
    </row>
    <row r="9" spans="1:17" s="2" customFormat="1" ht="56.25">
      <c r="A9" s="8">
        <v>5</v>
      </c>
      <c r="B9" s="19">
        <v>10302</v>
      </c>
      <c r="C9" s="20" t="s">
        <v>32</v>
      </c>
      <c r="D9" s="21">
        <v>17798.599999999999</v>
      </c>
      <c r="E9" s="21">
        <v>15901.7</v>
      </c>
      <c r="F9" s="43">
        <f t="shared" si="0"/>
        <v>0.89342420190352057</v>
      </c>
      <c r="G9" s="21">
        <v>15901.7</v>
      </c>
      <c r="H9" s="15">
        <f t="shared" si="1"/>
        <v>0.89342420190352057</v>
      </c>
      <c r="I9" s="22" t="s">
        <v>62</v>
      </c>
      <c r="J9" s="23">
        <v>18093.900000000001</v>
      </c>
      <c r="K9" s="18">
        <f t="shared" si="2"/>
        <v>1.137859474144274</v>
      </c>
      <c r="L9" s="18">
        <f t="shared" si="3"/>
        <v>1.137859474144274</v>
      </c>
      <c r="M9" s="22"/>
      <c r="N9" s="23">
        <v>19182.3</v>
      </c>
      <c r="O9" s="18">
        <f t="shared" ref="O9:O32" si="6">N9/J9</f>
        <v>1.0601528691990116</v>
      </c>
      <c r="P9" s="23">
        <v>20296.400000000001</v>
      </c>
      <c r="Q9" s="18">
        <f t="shared" si="5"/>
        <v>1.0580795837829666</v>
      </c>
    </row>
    <row r="10" spans="1:17" s="2" customFormat="1" ht="81" customHeight="1">
      <c r="A10" s="8">
        <v>6</v>
      </c>
      <c r="B10" s="19">
        <v>10501</v>
      </c>
      <c r="C10" s="20" t="s">
        <v>21</v>
      </c>
      <c r="D10" s="21">
        <v>1864.8</v>
      </c>
      <c r="E10" s="21">
        <v>1962</v>
      </c>
      <c r="F10" s="43">
        <f t="shared" si="0"/>
        <v>1.0521235521235521</v>
      </c>
      <c r="G10" s="21">
        <v>3869</v>
      </c>
      <c r="H10" s="15">
        <f t="shared" si="1"/>
        <v>2.074753324753325</v>
      </c>
      <c r="I10" s="24" t="s">
        <v>59</v>
      </c>
      <c r="J10" s="23">
        <v>3870</v>
      </c>
      <c r="K10" s="18">
        <f t="shared" si="2"/>
        <v>1.9724770642201834</v>
      </c>
      <c r="L10" s="18">
        <f t="shared" si="3"/>
        <v>1.0002584647195658</v>
      </c>
      <c r="M10" s="24"/>
      <c r="N10" s="23">
        <v>3945</v>
      </c>
      <c r="O10" s="18">
        <f t="shared" si="6"/>
        <v>1.0193798449612403</v>
      </c>
      <c r="P10" s="23">
        <v>3960</v>
      </c>
      <c r="Q10" s="18">
        <f t="shared" si="5"/>
        <v>1.0038022813688212</v>
      </c>
    </row>
    <row r="11" spans="1:17" s="2" customFormat="1" ht="37.5">
      <c r="A11" s="8">
        <v>7</v>
      </c>
      <c r="B11" s="19">
        <v>10502</v>
      </c>
      <c r="C11" s="20" t="s">
        <v>20</v>
      </c>
      <c r="D11" s="21">
        <v>35.700000000000003</v>
      </c>
      <c r="E11" s="21">
        <v>0</v>
      </c>
      <c r="F11" s="43">
        <f t="shared" si="0"/>
        <v>0</v>
      </c>
      <c r="G11" s="21">
        <v>0</v>
      </c>
      <c r="H11" s="15">
        <f t="shared" si="1"/>
        <v>0</v>
      </c>
      <c r="I11" s="22" t="s">
        <v>63</v>
      </c>
      <c r="J11" s="23">
        <v>0</v>
      </c>
      <c r="K11" s="18">
        <v>0</v>
      </c>
      <c r="L11" s="18" t="e">
        <f t="shared" si="3"/>
        <v>#DIV/0!</v>
      </c>
      <c r="M11" s="22"/>
      <c r="N11" s="23">
        <v>0</v>
      </c>
      <c r="O11" s="18" t="e">
        <f t="shared" si="6"/>
        <v>#DIV/0!</v>
      </c>
      <c r="P11" s="23">
        <v>0</v>
      </c>
      <c r="Q11" s="18"/>
    </row>
    <row r="12" spans="1:17" s="2" customFormat="1" ht="78" customHeight="1">
      <c r="A12" s="8">
        <v>8</v>
      </c>
      <c r="B12" s="19">
        <v>10503</v>
      </c>
      <c r="C12" s="20" t="s">
        <v>19</v>
      </c>
      <c r="D12" s="21">
        <v>256.2</v>
      </c>
      <c r="E12" s="21">
        <v>160</v>
      </c>
      <c r="F12" s="43">
        <f t="shared" si="0"/>
        <v>0.62451209992193601</v>
      </c>
      <c r="G12" s="21">
        <v>596</v>
      </c>
      <c r="H12" s="15">
        <f t="shared" si="1"/>
        <v>2.3263075722092115</v>
      </c>
      <c r="I12" s="22" t="s">
        <v>64</v>
      </c>
      <c r="J12" s="23">
        <v>650</v>
      </c>
      <c r="K12" s="18">
        <f t="shared" si="2"/>
        <v>4.0625</v>
      </c>
      <c r="L12" s="18">
        <f t="shared" si="3"/>
        <v>1.0906040268456376</v>
      </c>
      <c r="M12" s="22"/>
      <c r="N12" s="23">
        <v>672</v>
      </c>
      <c r="O12" s="18">
        <f t="shared" si="6"/>
        <v>1.0338461538461539</v>
      </c>
      <c r="P12" s="23">
        <v>674</v>
      </c>
      <c r="Q12" s="18">
        <f t="shared" si="5"/>
        <v>1.0029761904761905</v>
      </c>
    </row>
    <row r="13" spans="1:17" s="2" customFormat="1" ht="18.75">
      <c r="A13" s="8">
        <v>9</v>
      </c>
      <c r="B13" s="19">
        <v>10601</v>
      </c>
      <c r="C13" s="20" t="s">
        <v>18</v>
      </c>
      <c r="D13" s="21">
        <v>0</v>
      </c>
      <c r="E13" s="21">
        <v>0</v>
      </c>
      <c r="F13" s="43" t="e">
        <f t="shared" si="0"/>
        <v>#DIV/0!</v>
      </c>
      <c r="G13" s="21">
        <v>0</v>
      </c>
      <c r="H13" s="15" t="e">
        <f t="shared" si="1"/>
        <v>#DIV/0!</v>
      </c>
      <c r="I13" s="22" t="s">
        <v>62</v>
      </c>
      <c r="J13" s="23">
        <v>0</v>
      </c>
      <c r="K13" s="18" t="e">
        <f t="shared" si="2"/>
        <v>#DIV/0!</v>
      </c>
      <c r="L13" s="18" t="e">
        <f t="shared" si="3"/>
        <v>#DIV/0!</v>
      </c>
      <c r="M13" s="22"/>
      <c r="N13" s="23">
        <v>0</v>
      </c>
      <c r="O13" s="18" t="e">
        <f t="shared" si="6"/>
        <v>#DIV/0!</v>
      </c>
      <c r="P13" s="23">
        <v>0</v>
      </c>
      <c r="Q13" s="18" t="e">
        <f t="shared" si="5"/>
        <v>#DIV/0!</v>
      </c>
    </row>
    <row r="14" spans="1:17" s="2" customFormat="1" ht="18.75">
      <c r="A14" s="8">
        <v>10</v>
      </c>
      <c r="B14" s="19">
        <v>10602</v>
      </c>
      <c r="C14" s="25" t="s">
        <v>17</v>
      </c>
      <c r="D14" s="21"/>
      <c r="E14" s="21"/>
      <c r="F14" s="43">
        <v>0</v>
      </c>
      <c r="G14" s="21"/>
      <c r="H14" s="15"/>
      <c r="I14" s="26"/>
      <c r="J14" s="23">
        <v>0</v>
      </c>
      <c r="K14" s="18">
        <v>0</v>
      </c>
      <c r="L14" s="18" t="e">
        <f t="shared" si="3"/>
        <v>#DIV/0!</v>
      </c>
      <c r="M14" s="22"/>
      <c r="N14" s="23">
        <v>0</v>
      </c>
      <c r="O14" s="18" t="e">
        <f t="shared" si="6"/>
        <v>#DIV/0!</v>
      </c>
      <c r="P14" s="23">
        <v>0</v>
      </c>
      <c r="Q14" s="18"/>
    </row>
    <row r="15" spans="1:17" s="2" customFormat="1" ht="18.75">
      <c r="A15" s="8">
        <v>11</v>
      </c>
      <c r="B15" s="19">
        <v>10604</v>
      </c>
      <c r="C15" s="20" t="s">
        <v>16</v>
      </c>
      <c r="D15" s="21"/>
      <c r="E15" s="21"/>
      <c r="F15" s="43">
        <v>0</v>
      </c>
      <c r="G15" s="21"/>
      <c r="H15" s="15"/>
      <c r="I15" s="22"/>
      <c r="J15" s="23">
        <v>0</v>
      </c>
      <c r="K15" s="18">
        <v>0</v>
      </c>
      <c r="L15" s="18" t="e">
        <f t="shared" si="3"/>
        <v>#DIV/0!</v>
      </c>
      <c r="M15" s="22"/>
      <c r="N15" s="23">
        <v>0</v>
      </c>
      <c r="O15" s="18" t="e">
        <f t="shared" si="6"/>
        <v>#DIV/0!</v>
      </c>
      <c r="P15" s="23">
        <v>0</v>
      </c>
      <c r="Q15" s="18"/>
    </row>
    <row r="16" spans="1:17" s="2" customFormat="1" ht="18.75">
      <c r="A16" s="8">
        <v>12</v>
      </c>
      <c r="B16" s="19">
        <v>10606</v>
      </c>
      <c r="C16" s="20" t="s">
        <v>15</v>
      </c>
      <c r="D16" s="21">
        <v>0</v>
      </c>
      <c r="E16" s="21">
        <v>0</v>
      </c>
      <c r="F16" s="43" t="e">
        <f t="shared" si="0"/>
        <v>#DIV/0!</v>
      </c>
      <c r="G16" s="21">
        <v>0</v>
      </c>
      <c r="H16" s="15" t="e">
        <f t="shared" si="1"/>
        <v>#DIV/0!</v>
      </c>
      <c r="I16" s="22"/>
      <c r="J16" s="23">
        <v>0</v>
      </c>
      <c r="K16" s="18" t="e">
        <f t="shared" si="2"/>
        <v>#DIV/0!</v>
      </c>
      <c r="L16" s="18" t="e">
        <f t="shared" si="3"/>
        <v>#DIV/0!</v>
      </c>
      <c r="M16" s="22"/>
      <c r="N16" s="23">
        <v>0</v>
      </c>
      <c r="O16" s="18" t="e">
        <f t="shared" si="6"/>
        <v>#DIV/0!</v>
      </c>
      <c r="P16" s="23">
        <v>0</v>
      </c>
      <c r="Q16" s="18" t="e">
        <f t="shared" si="5"/>
        <v>#DIV/0!</v>
      </c>
    </row>
    <row r="17" spans="1:17" s="2" customFormat="1" ht="225">
      <c r="A17" s="8">
        <v>13</v>
      </c>
      <c r="B17" s="19">
        <v>10701</v>
      </c>
      <c r="C17" s="25" t="s">
        <v>14</v>
      </c>
      <c r="D17" s="21">
        <v>3854.8</v>
      </c>
      <c r="E17" s="21">
        <v>3091</v>
      </c>
      <c r="F17" s="43">
        <f t="shared" si="0"/>
        <v>0.8018574245097021</v>
      </c>
      <c r="G17" s="21">
        <v>-1580.8</v>
      </c>
      <c r="H17" s="15">
        <f t="shared" si="1"/>
        <v>-0.41008612638788</v>
      </c>
      <c r="I17" s="24" t="s">
        <v>60</v>
      </c>
      <c r="J17" s="23">
        <v>0</v>
      </c>
      <c r="K17" s="18">
        <v>0</v>
      </c>
      <c r="L17" s="18">
        <f t="shared" si="3"/>
        <v>0</v>
      </c>
      <c r="M17" s="24"/>
      <c r="N17" s="23">
        <v>0</v>
      </c>
      <c r="O17" s="18" t="e">
        <f t="shared" si="6"/>
        <v>#DIV/0!</v>
      </c>
      <c r="P17" s="23">
        <v>0</v>
      </c>
      <c r="Q17" s="18"/>
    </row>
    <row r="18" spans="1:17" s="2" customFormat="1" ht="56.25">
      <c r="A18" s="8">
        <v>14</v>
      </c>
      <c r="B18" s="19">
        <v>10702</v>
      </c>
      <c r="C18" s="20" t="s">
        <v>13</v>
      </c>
      <c r="D18" s="21"/>
      <c r="E18" s="21"/>
      <c r="F18" s="43">
        <v>0</v>
      </c>
      <c r="G18" s="21"/>
      <c r="H18" s="15"/>
      <c r="I18" s="22"/>
      <c r="J18" s="23">
        <v>0</v>
      </c>
      <c r="K18" s="18">
        <v>0</v>
      </c>
      <c r="L18" s="18">
        <v>0</v>
      </c>
      <c r="M18" s="22"/>
      <c r="N18" s="23">
        <v>0</v>
      </c>
      <c r="O18" s="18" t="e">
        <f t="shared" si="6"/>
        <v>#DIV/0!</v>
      </c>
      <c r="P18" s="23">
        <v>0</v>
      </c>
      <c r="Q18" s="18"/>
    </row>
    <row r="19" spans="1:17" s="2" customFormat="1" ht="37.5">
      <c r="A19" s="8">
        <v>15</v>
      </c>
      <c r="B19" s="19">
        <v>10800</v>
      </c>
      <c r="C19" s="20" t="s">
        <v>12</v>
      </c>
      <c r="D19" s="21">
        <v>930.8</v>
      </c>
      <c r="E19" s="21">
        <v>1355</v>
      </c>
      <c r="F19" s="43">
        <f t="shared" si="0"/>
        <v>1.4557370004297379</v>
      </c>
      <c r="G19" s="21">
        <v>1087.5999999999999</v>
      </c>
      <c r="H19" s="15">
        <f t="shared" si="1"/>
        <v>1.1684572410829395</v>
      </c>
      <c r="I19" s="22" t="s">
        <v>61</v>
      </c>
      <c r="J19" s="23">
        <v>1120</v>
      </c>
      <c r="K19" s="18">
        <f t="shared" si="2"/>
        <v>0.82656826568265684</v>
      </c>
      <c r="L19" s="18">
        <f t="shared" si="3"/>
        <v>1.0297903641044504</v>
      </c>
      <c r="M19" s="22"/>
      <c r="N19" s="23">
        <v>1130</v>
      </c>
      <c r="O19" s="18">
        <f t="shared" si="6"/>
        <v>1.0089285714285714</v>
      </c>
      <c r="P19" s="23">
        <v>1135</v>
      </c>
      <c r="Q19" s="18">
        <f t="shared" si="5"/>
        <v>1.0044247787610618</v>
      </c>
    </row>
    <row r="20" spans="1:17" s="2" customFormat="1" ht="150">
      <c r="A20" s="8">
        <v>16</v>
      </c>
      <c r="B20" s="19">
        <v>11700</v>
      </c>
      <c r="C20" s="20" t="s">
        <v>11</v>
      </c>
      <c r="D20" s="21">
        <v>329.9</v>
      </c>
      <c r="E20" s="21">
        <v>100</v>
      </c>
      <c r="F20" s="43">
        <f t="shared" si="0"/>
        <v>0.30312215822976663</v>
      </c>
      <c r="G20" s="21">
        <v>1266.2</v>
      </c>
      <c r="H20" s="15">
        <f t="shared" si="1"/>
        <v>3.838132767505305</v>
      </c>
      <c r="I20" s="22" t="s">
        <v>65</v>
      </c>
      <c r="J20" s="23">
        <v>100</v>
      </c>
      <c r="K20" s="18">
        <f t="shared" si="2"/>
        <v>1</v>
      </c>
      <c r="L20" s="18">
        <f t="shared" si="3"/>
        <v>7.8976465013425992E-2</v>
      </c>
      <c r="M20" s="22"/>
      <c r="N20" s="23">
        <v>100</v>
      </c>
      <c r="O20" s="18">
        <f t="shared" si="6"/>
        <v>1</v>
      </c>
      <c r="P20" s="23">
        <v>100</v>
      </c>
      <c r="Q20" s="18">
        <f t="shared" si="5"/>
        <v>1</v>
      </c>
    </row>
    <row r="21" spans="1:17" s="2" customFormat="1" ht="18.75">
      <c r="A21" s="8">
        <v>17</v>
      </c>
      <c r="B21" s="27">
        <v>20000</v>
      </c>
      <c r="C21" s="28" t="s">
        <v>10</v>
      </c>
      <c r="D21" s="29">
        <f>D22+D34+D35+D36</f>
        <v>1356507.5999999999</v>
      </c>
      <c r="E21" s="29">
        <f>E22+E34+E35+E36</f>
        <v>1237198.2</v>
      </c>
      <c r="F21" s="43">
        <f t="shared" si="0"/>
        <v>0.91204664094768073</v>
      </c>
      <c r="G21" s="30">
        <v>1488404.1</v>
      </c>
      <c r="H21" s="15">
        <f t="shared" si="1"/>
        <v>1.0972324076916342</v>
      </c>
      <c r="I21" s="31"/>
      <c r="J21" s="32">
        <f>J22</f>
        <v>867992.90000000014</v>
      </c>
      <c r="K21" s="18">
        <f t="shared" si="2"/>
        <v>0.70157950439953776</v>
      </c>
      <c r="L21" s="18">
        <f t="shared" si="3"/>
        <v>0.58317018879483074</v>
      </c>
      <c r="M21" s="49"/>
      <c r="N21" s="32">
        <f>N22</f>
        <v>726049.3</v>
      </c>
      <c r="O21" s="18">
        <f t="shared" si="6"/>
        <v>0.83646916927546289</v>
      </c>
      <c r="P21" s="32">
        <f>P22</f>
        <v>653574.29999999993</v>
      </c>
      <c r="Q21" s="18">
        <f t="shared" si="5"/>
        <v>0.90017895478998444</v>
      </c>
    </row>
    <row r="22" spans="1:17" s="2" customFormat="1" ht="56.25">
      <c r="A22" s="8">
        <v>18</v>
      </c>
      <c r="B22" s="19">
        <v>20200</v>
      </c>
      <c r="C22" s="20" t="s">
        <v>9</v>
      </c>
      <c r="D22" s="21">
        <f>D23+D29+D31+D32+D33</f>
        <v>1356507.5999999999</v>
      </c>
      <c r="E22" s="21">
        <f>E23+E29+E31+E32+E33</f>
        <v>1237198.2</v>
      </c>
      <c r="F22" s="43">
        <f t="shared" si="0"/>
        <v>0.91204664094768073</v>
      </c>
      <c r="G22" s="23">
        <v>1488404.1</v>
      </c>
      <c r="H22" s="15">
        <f t="shared" si="1"/>
        <v>1.0972324076916342</v>
      </c>
      <c r="I22" s="31"/>
      <c r="J22" s="23">
        <f>J23+J29+J31+J32</f>
        <v>867992.90000000014</v>
      </c>
      <c r="K22" s="18">
        <f t="shared" si="2"/>
        <v>0.70157950439953776</v>
      </c>
      <c r="L22" s="18">
        <f t="shared" si="3"/>
        <v>0.58317018879483074</v>
      </c>
      <c r="M22" s="50"/>
      <c r="N22" s="23">
        <f>N23+N29+N31+N32</f>
        <v>726049.3</v>
      </c>
      <c r="O22" s="18">
        <f t="shared" si="6"/>
        <v>0.83646916927546289</v>
      </c>
      <c r="P22" s="23">
        <f>P23+P29+P31+P32</f>
        <v>653574.29999999993</v>
      </c>
      <c r="Q22" s="18">
        <f t="shared" si="5"/>
        <v>0.90017895478998444</v>
      </c>
    </row>
    <row r="23" spans="1:17" s="2" customFormat="1" ht="37.5">
      <c r="A23" s="8">
        <v>19</v>
      </c>
      <c r="B23" s="19">
        <v>20201</v>
      </c>
      <c r="C23" s="20" t="s">
        <v>30</v>
      </c>
      <c r="D23" s="21">
        <f>D24+D25+D26+D27+D28</f>
        <v>419483.6</v>
      </c>
      <c r="E23" s="21">
        <f>E24+E25+E26+E27+E28</f>
        <v>442437.7</v>
      </c>
      <c r="F23" s="43">
        <f t="shared" si="0"/>
        <v>1.0547198984656374</v>
      </c>
      <c r="G23" s="21">
        <f>G24+G25+G26+G27+G28</f>
        <v>502443.7</v>
      </c>
      <c r="H23" s="15">
        <f t="shared" si="1"/>
        <v>1.1977672071089311</v>
      </c>
      <c r="I23" s="31"/>
      <c r="J23" s="21">
        <f>J24+J25+J26+J27+J28</f>
        <v>377737</v>
      </c>
      <c r="K23" s="18">
        <f t="shared" si="2"/>
        <v>0.8537631399855844</v>
      </c>
      <c r="L23" s="18">
        <f t="shared" si="3"/>
        <v>0.75179965436923579</v>
      </c>
      <c r="M23" s="50"/>
      <c r="N23" s="23">
        <v>279258</v>
      </c>
      <c r="O23" s="18">
        <f t="shared" si="6"/>
        <v>0.73929215300592743</v>
      </c>
      <c r="P23" s="23">
        <f>P24+P25+P26+P27+P28</f>
        <v>252696</v>
      </c>
      <c r="Q23" s="18">
        <f t="shared" si="5"/>
        <v>0.90488365597404552</v>
      </c>
    </row>
    <row r="24" spans="1:17" s="2" customFormat="1" ht="37.5">
      <c r="A24" s="8">
        <v>20</v>
      </c>
      <c r="B24" s="19"/>
      <c r="C24" s="20" t="s">
        <v>25</v>
      </c>
      <c r="D24" s="21">
        <v>329927</v>
      </c>
      <c r="E24" s="21">
        <v>355285</v>
      </c>
      <c r="F24" s="43">
        <f t="shared" si="0"/>
        <v>1.0768594264791909</v>
      </c>
      <c r="G24" s="23">
        <v>415291</v>
      </c>
      <c r="H24" s="15">
        <f t="shared" si="1"/>
        <v>1.2587360234233633</v>
      </c>
      <c r="I24" s="31"/>
      <c r="J24" s="23">
        <v>377187</v>
      </c>
      <c r="K24" s="18">
        <f t="shared" si="2"/>
        <v>1.0616462839692078</v>
      </c>
      <c r="L24" s="18">
        <f t="shared" si="3"/>
        <v>0.908247469846445</v>
      </c>
      <c r="M24" s="50"/>
      <c r="N24" s="23">
        <v>278308</v>
      </c>
      <c r="O24" s="18">
        <f t="shared" si="6"/>
        <v>0.73785151662172876</v>
      </c>
      <c r="P24" s="23">
        <v>252346</v>
      </c>
      <c r="Q24" s="18">
        <f t="shared" si="5"/>
        <v>0.90671486267013524</v>
      </c>
    </row>
    <row r="25" spans="1:17" s="2" customFormat="1" ht="37.5">
      <c r="A25" s="8">
        <v>21</v>
      </c>
      <c r="B25" s="19"/>
      <c r="C25" s="20" t="s">
        <v>33</v>
      </c>
      <c r="D25" s="21">
        <v>78054.3</v>
      </c>
      <c r="E25" s="21">
        <v>10978.2</v>
      </c>
      <c r="F25" s="43">
        <f t="shared" si="0"/>
        <v>0.1406482410322045</v>
      </c>
      <c r="G25" s="23">
        <v>10978.2</v>
      </c>
      <c r="H25" s="15">
        <f t="shared" si="1"/>
        <v>0.1406482410322045</v>
      </c>
      <c r="I25" s="31"/>
      <c r="J25" s="23"/>
      <c r="K25" s="18">
        <f t="shared" si="2"/>
        <v>0</v>
      </c>
      <c r="L25" s="18">
        <f t="shared" si="3"/>
        <v>0</v>
      </c>
      <c r="M25" s="50"/>
      <c r="N25" s="23"/>
      <c r="O25" s="18"/>
      <c r="P25" s="23"/>
      <c r="Q25" s="18"/>
    </row>
    <row r="26" spans="1:17" s="2" customFormat="1" ht="75">
      <c r="A26" s="8">
        <v>22</v>
      </c>
      <c r="B26" s="19"/>
      <c r="C26" s="20" t="s">
        <v>28</v>
      </c>
      <c r="D26" s="21"/>
      <c r="E26" s="21"/>
      <c r="F26" s="43">
        <v>0</v>
      </c>
      <c r="G26" s="23"/>
      <c r="H26" s="15"/>
      <c r="I26" s="31"/>
      <c r="J26" s="23"/>
      <c r="K26" s="18">
        <v>0</v>
      </c>
      <c r="L26" s="18">
        <v>0</v>
      </c>
      <c r="M26" s="50"/>
      <c r="N26" s="23"/>
      <c r="O26" s="18"/>
      <c r="P26" s="23"/>
      <c r="Q26" s="18"/>
    </row>
    <row r="27" spans="1:17" s="2" customFormat="1" ht="37.5">
      <c r="A27" s="8">
        <v>23</v>
      </c>
      <c r="B27" s="19"/>
      <c r="C27" s="20" t="s">
        <v>31</v>
      </c>
      <c r="D27" s="21">
        <v>1207</v>
      </c>
      <c r="E27" s="21">
        <v>1122.3</v>
      </c>
      <c r="F27" s="43">
        <f t="shared" si="0"/>
        <v>0.92982601491300743</v>
      </c>
      <c r="G27" s="23">
        <v>1122.3</v>
      </c>
      <c r="H27" s="15">
        <f t="shared" si="1"/>
        <v>0.92982601491300743</v>
      </c>
      <c r="I27" s="31"/>
      <c r="J27" s="23">
        <v>550</v>
      </c>
      <c r="K27" s="18">
        <f t="shared" si="2"/>
        <v>0.49006504499688142</v>
      </c>
      <c r="L27" s="18">
        <f t="shared" si="3"/>
        <v>0.49006504499688142</v>
      </c>
      <c r="M27" s="50"/>
      <c r="N27" s="23">
        <v>950</v>
      </c>
      <c r="O27" s="18">
        <f t="shared" si="6"/>
        <v>1.7272727272727273</v>
      </c>
      <c r="P27" s="23">
        <v>350</v>
      </c>
      <c r="Q27" s="18">
        <f t="shared" si="5"/>
        <v>0.36842105263157893</v>
      </c>
    </row>
    <row r="28" spans="1:17" s="2" customFormat="1" ht="37.5">
      <c r="A28" s="8">
        <v>24</v>
      </c>
      <c r="B28" s="19"/>
      <c r="C28" s="20" t="s">
        <v>39</v>
      </c>
      <c r="D28" s="21">
        <v>10295.299999999999</v>
      </c>
      <c r="E28" s="21">
        <v>75052.2</v>
      </c>
      <c r="F28" s="43">
        <f t="shared" si="0"/>
        <v>7.2899478402766311</v>
      </c>
      <c r="G28" s="23">
        <v>75052.2</v>
      </c>
      <c r="H28" s="15">
        <f t="shared" si="1"/>
        <v>7.2899478402766311</v>
      </c>
      <c r="I28" s="31"/>
      <c r="J28" s="23"/>
      <c r="K28" s="18">
        <f t="shared" si="2"/>
        <v>0</v>
      </c>
      <c r="L28" s="18">
        <f t="shared" si="3"/>
        <v>0</v>
      </c>
      <c r="M28" s="50"/>
      <c r="N28" s="23"/>
      <c r="O28" s="18"/>
      <c r="P28" s="23"/>
      <c r="Q28" s="18"/>
    </row>
    <row r="29" spans="1:17" s="2" customFormat="1" ht="56.25">
      <c r="A29" s="8">
        <v>25</v>
      </c>
      <c r="B29" s="19">
        <v>20220</v>
      </c>
      <c r="C29" s="20" t="s">
        <v>8</v>
      </c>
      <c r="D29" s="21">
        <v>523467.3</v>
      </c>
      <c r="E29" s="21">
        <v>324844.79999999999</v>
      </c>
      <c r="F29" s="43">
        <f t="shared" si="0"/>
        <v>0.62056369137097966</v>
      </c>
      <c r="G29" s="23">
        <v>436167.9</v>
      </c>
      <c r="H29" s="15">
        <f t="shared" si="1"/>
        <v>0.83322855123901729</v>
      </c>
      <c r="I29" s="31"/>
      <c r="J29" s="23">
        <v>36917.4</v>
      </c>
      <c r="K29" s="18">
        <f t="shared" si="2"/>
        <v>0.11364627046515752</v>
      </c>
      <c r="L29" s="18">
        <f t="shared" si="3"/>
        <v>8.4640341483176548E-2</v>
      </c>
      <c r="M29" s="50"/>
      <c r="N29" s="23">
        <v>32861.300000000003</v>
      </c>
      <c r="O29" s="18">
        <f t="shared" si="6"/>
        <v>0.89013039921554615</v>
      </c>
      <c r="P29" s="23">
        <v>3654.7</v>
      </c>
      <c r="Q29" s="18">
        <f t="shared" si="5"/>
        <v>0.11121592876727335</v>
      </c>
    </row>
    <row r="30" spans="1:17" s="2" customFormat="1" ht="18.75">
      <c r="A30" s="8">
        <v>26</v>
      </c>
      <c r="B30" s="19"/>
      <c r="C30" s="20" t="s">
        <v>40</v>
      </c>
      <c r="D30" s="21">
        <v>3667.6</v>
      </c>
      <c r="E30" s="21">
        <v>2722.1</v>
      </c>
      <c r="F30" s="43">
        <f t="shared" si="0"/>
        <v>0.74220198494928558</v>
      </c>
      <c r="G30" s="23">
        <v>2722.1</v>
      </c>
      <c r="H30" s="15">
        <f t="shared" si="1"/>
        <v>0.74220198494928558</v>
      </c>
      <c r="I30" s="31"/>
      <c r="J30" s="23">
        <v>4188.3</v>
      </c>
      <c r="K30" s="18">
        <f t="shared" si="2"/>
        <v>1.5386282649425078</v>
      </c>
      <c r="L30" s="18">
        <f t="shared" si="3"/>
        <v>1.5386282649425078</v>
      </c>
      <c r="M30" s="50"/>
      <c r="N30" s="23">
        <v>3772.3</v>
      </c>
      <c r="O30" s="18">
        <f t="shared" si="6"/>
        <v>0.90067569180813223</v>
      </c>
      <c r="P30" s="23">
        <v>3654.7</v>
      </c>
      <c r="Q30" s="18">
        <f t="shared" si="5"/>
        <v>0.96882538504360727</v>
      </c>
    </row>
    <row r="31" spans="1:17" s="2" customFormat="1" ht="37.5">
      <c r="A31" s="8">
        <v>27</v>
      </c>
      <c r="B31" s="19">
        <v>20230</v>
      </c>
      <c r="C31" s="20" t="s">
        <v>7</v>
      </c>
      <c r="D31" s="21">
        <v>360038.7</v>
      </c>
      <c r="E31" s="21">
        <v>366183.4</v>
      </c>
      <c r="F31" s="43">
        <f t="shared" si="0"/>
        <v>1.0170667764326446</v>
      </c>
      <c r="G31" s="23">
        <v>369246.5</v>
      </c>
      <c r="H31" s="15">
        <f t="shared" si="1"/>
        <v>1.0255744729663783</v>
      </c>
      <c r="I31" s="31"/>
      <c r="J31" s="23">
        <v>421748.2</v>
      </c>
      <c r="K31" s="18">
        <f t="shared" si="2"/>
        <v>1.151740357427453</v>
      </c>
      <c r="L31" s="18">
        <f t="shared" si="3"/>
        <v>1.1421860464486462</v>
      </c>
      <c r="M31" s="50"/>
      <c r="N31" s="23">
        <v>382399.5</v>
      </c>
      <c r="O31" s="18">
        <f t="shared" si="6"/>
        <v>0.9067009651730582</v>
      </c>
      <c r="P31" s="23">
        <v>371572.5</v>
      </c>
      <c r="Q31" s="18">
        <f t="shared" si="5"/>
        <v>0.97168667846061518</v>
      </c>
    </row>
    <row r="32" spans="1:17" s="2" customFormat="1" ht="18.75">
      <c r="A32" s="8">
        <v>28</v>
      </c>
      <c r="B32" s="19">
        <v>20240</v>
      </c>
      <c r="C32" s="20" t="s">
        <v>6</v>
      </c>
      <c r="D32" s="21">
        <v>53518</v>
      </c>
      <c r="E32" s="21">
        <v>103732.3</v>
      </c>
      <c r="F32" s="43">
        <f t="shared" si="0"/>
        <v>1.9382693673156695</v>
      </c>
      <c r="G32" s="23">
        <v>180546</v>
      </c>
      <c r="H32" s="15">
        <f t="shared" si="1"/>
        <v>3.3735565604095816</v>
      </c>
      <c r="I32" s="22"/>
      <c r="J32" s="23">
        <v>31590.3</v>
      </c>
      <c r="K32" s="18">
        <f t="shared" si="2"/>
        <v>0.30453677398457374</v>
      </c>
      <c r="L32" s="18">
        <f t="shared" si="3"/>
        <v>0.17497092153800139</v>
      </c>
      <c r="M32" s="50"/>
      <c r="N32" s="23">
        <v>31530.5</v>
      </c>
      <c r="O32" s="18">
        <f t="shared" si="6"/>
        <v>0.99810701386184997</v>
      </c>
      <c r="P32" s="23">
        <v>25651.1</v>
      </c>
      <c r="Q32" s="18">
        <f t="shared" si="5"/>
        <v>0.81353292843437297</v>
      </c>
    </row>
    <row r="33" spans="1:17" s="2" customFormat="1" ht="37.5">
      <c r="A33" s="8">
        <v>29</v>
      </c>
      <c r="B33" s="19">
        <v>20290</v>
      </c>
      <c r="C33" s="20" t="s">
        <v>5</v>
      </c>
      <c r="D33" s="21"/>
      <c r="E33" s="21"/>
      <c r="F33" s="43">
        <v>0</v>
      </c>
      <c r="G33" s="23"/>
      <c r="H33" s="15"/>
      <c r="I33" s="33"/>
      <c r="J33" s="23"/>
      <c r="K33" s="18">
        <v>0</v>
      </c>
      <c r="L33" s="18">
        <v>0</v>
      </c>
      <c r="M33" s="50"/>
      <c r="N33" s="23"/>
      <c r="O33" s="18"/>
      <c r="P33" s="23"/>
      <c r="Q33" s="18"/>
    </row>
    <row r="34" spans="1:17" s="2" customFormat="1" ht="56.25">
      <c r="A34" s="8">
        <v>30</v>
      </c>
      <c r="B34" s="19">
        <v>20300</v>
      </c>
      <c r="C34" s="20" t="s">
        <v>4</v>
      </c>
      <c r="D34" s="21"/>
      <c r="E34" s="21"/>
      <c r="F34" s="43">
        <v>0</v>
      </c>
      <c r="G34" s="23"/>
      <c r="H34" s="15"/>
      <c r="I34" s="22"/>
      <c r="J34" s="23"/>
      <c r="K34" s="18">
        <v>0</v>
      </c>
      <c r="L34" s="18">
        <v>0</v>
      </c>
      <c r="M34" s="50"/>
      <c r="N34" s="23"/>
      <c r="O34" s="18"/>
      <c r="P34" s="23"/>
      <c r="Q34" s="18"/>
    </row>
    <row r="35" spans="1:17" s="2" customFormat="1" ht="37.5">
      <c r="A35" s="8">
        <v>31</v>
      </c>
      <c r="B35" s="19">
        <v>20400</v>
      </c>
      <c r="C35" s="20" t="s">
        <v>3</v>
      </c>
      <c r="D35" s="21"/>
      <c r="E35" s="21"/>
      <c r="F35" s="43">
        <v>0</v>
      </c>
      <c r="G35" s="23"/>
      <c r="H35" s="15"/>
      <c r="I35" s="22"/>
      <c r="J35" s="23"/>
      <c r="K35" s="18">
        <v>0</v>
      </c>
      <c r="L35" s="18">
        <v>0</v>
      </c>
      <c r="M35" s="50"/>
      <c r="N35" s="23"/>
      <c r="O35" s="18"/>
      <c r="P35" s="23"/>
      <c r="Q35" s="18"/>
    </row>
    <row r="36" spans="1:17" s="2" customFormat="1" ht="37.5">
      <c r="A36" s="8">
        <v>32</v>
      </c>
      <c r="B36" s="19">
        <v>20700</v>
      </c>
      <c r="C36" s="20" t="s">
        <v>2</v>
      </c>
      <c r="D36" s="21"/>
      <c r="E36" s="21"/>
      <c r="F36" s="43">
        <v>0</v>
      </c>
      <c r="G36" s="23"/>
      <c r="H36" s="15"/>
      <c r="I36" s="22"/>
      <c r="J36" s="23"/>
      <c r="K36" s="18">
        <v>0</v>
      </c>
      <c r="L36" s="18">
        <v>0</v>
      </c>
      <c r="M36" s="51"/>
      <c r="N36" s="23"/>
      <c r="O36" s="18"/>
      <c r="P36" s="23"/>
      <c r="Q36" s="18"/>
    </row>
    <row r="37" spans="1:17" ht="18.75">
      <c r="B37" s="34"/>
      <c r="C37" s="35"/>
      <c r="D37" s="35"/>
      <c r="E37" s="35"/>
      <c r="F37" s="34"/>
      <c r="G37" s="34"/>
      <c r="H37" s="34"/>
      <c r="I37" s="34"/>
      <c r="J37" s="36"/>
      <c r="K37" s="36"/>
      <c r="L37" s="36"/>
      <c r="M37" s="37"/>
      <c r="N37" s="36"/>
      <c r="O37" s="36"/>
      <c r="P37" s="36"/>
      <c r="Q37" s="34"/>
    </row>
    <row r="38" spans="1:17" ht="18.75">
      <c r="B38" s="52" t="s">
        <v>57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>
      <c r="D39" s="5"/>
      <c r="E39" s="5"/>
      <c r="F39" s="6"/>
      <c r="G39" s="6"/>
      <c r="H39" s="6"/>
      <c r="I39" s="6"/>
    </row>
    <row r="40" spans="1:17">
      <c r="D40" s="48"/>
      <c r="E40" s="48"/>
      <c r="F40" s="48"/>
      <c r="G40" s="48"/>
      <c r="H40" s="48"/>
      <c r="I40" s="48"/>
    </row>
    <row r="41" spans="1:17">
      <c r="D41" s="5"/>
      <c r="E41" s="5"/>
      <c r="F41" s="6"/>
      <c r="G41" s="6"/>
      <c r="H41" s="6"/>
      <c r="I41" s="6"/>
    </row>
  </sheetData>
  <mergeCells count="7">
    <mergeCell ref="A3:A4"/>
    <mergeCell ref="A1:P1"/>
    <mergeCell ref="C2:P2"/>
    <mergeCell ref="D40:F40"/>
    <mergeCell ref="G40:I40"/>
    <mergeCell ref="M21:M36"/>
    <mergeCell ref="B38:Q38"/>
  </mergeCells>
  <pageMargins left="0.23622047244094491" right="0.23622047244094491" top="0.15748031496062992" bottom="0.15748031496062992" header="0.31496062992125984" footer="0.31496062992125984"/>
  <pageSetup paperSize="8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№ 1 Доходы</vt:lpstr>
      <vt:lpstr>'Форма № 1 Доходы'!Заголовки_для_печати</vt:lpstr>
      <vt:lpstr>'Форма № 1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ФИРСОВА ЛЮДМИЛА ВЛАДИМИРОВНА</dc:creator>
  <cp:lastModifiedBy>КСП</cp:lastModifiedBy>
  <cp:lastPrinted>2022-10-19T06:04:46Z</cp:lastPrinted>
  <dcterms:created xsi:type="dcterms:W3CDTF">2017-08-31T14:26:51Z</dcterms:created>
  <dcterms:modified xsi:type="dcterms:W3CDTF">2023-11-20T02:06:27Z</dcterms:modified>
</cp:coreProperties>
</file>