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 activeTab="2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1'!$A$14:$V$29</definedName>
    <definedName name="_xlnm._FilterDatabase" localSheetId="2" hidden="1">'Таблица 3 '!$A$4:$T$23</definedName>
    <definedName name="JR_PAGE_ANCHOR_0_1">#REF!</definedName>
    <definedName name="а">#REF!</definedName>
    <definedName name="_xlnm.Print_Area" localSheetId="0">'Таблица 1'!$A$1:$V$29</definedName>
    <definedName name="_xlnm.Print_Area" localSheetId="1">'Таблица 2'!$A$1:$N$12</definedName>
    <definedName name="_xlnm.Print_Area" localSheetId="2">'Таблица 3 '!$A$1:$T$38</definedName>
  </definedNames>
  <calcPr calcId="144525"/>
</workbook>
</file>

<file path=xl/calcChain.xml><?xml version="1.0" encoding="utf-8"?>
<calcChain xmlns="http://schemas.openxmlformats.org/spreadsheetml/2006/main">
  <c r="D23" i="3" l="1"/>
  <c r="C23" i="3" s="1"/>
  <c r="Q29" i="1" s="1"/>
  <c r="D22" i="3"/>
  <c r="C22" i="3" s="1"/>
  <c r="D21" i="3"/>
  <c r="C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18" i="3"/>
  <c r="C18" i="3" s="1"/>
  <c r="Q24" i="1" s="1"/>
  <c r="D17" i="3"/>
  <c r="C17" i="3"/>
  <c r="D16" i="3"/>
  <c r="C16" i="3"/>
  <c r="Q22" i="1" s="1"/>
  <c r="D15" i="3"/>
  <c r="C15" i="3"/>
  <c r="Q21" i="1" s="1"/>
  <c r="D14" i="3"/>
  <c r="C14" i="3" s="1"/>
  <c r="Q20" i="1" s="1"/>
  <c r="D13" i="3"/>
  <c r="C13" i="3"/>
  <c r="D12" i="3"/>
  <c r="C12" i="3"/>
  <c r="D11" i="3"/>
  <c r="C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I11" i="2"/>
  <c r="D11" i="2"/>
  <c r="C11" i="2"/>
  <c r="I9" i="2"/>
  <c r="Q27" i="1"/>
  <c r="R27" i="1" s="1"/>
  <c r="S26" i="1"/>
  <c r="P26" i="1"/>
  <c r="O26" i="1"/>
  <c r="N26" i="1"/>
  <c r="L26" i="1"/>
  <c r="K26" i="1"/>
  <c r="J26" i="1"/>
  <c r="I26" i="1"/>
  <c r="Q23" i="1"/>
  <c r="R23" i="1" s="1"/>
  <c r="Q19" i="1"/>
  <c r="R19" i="1" s="1"/>
  <c r="R18" i="1"/>
  <c r="Q18" i="1"/>
  <c r="M18" i="1" s="1"/>
  <c r="T18" i="1" s="1"/>
  <c r="U18" i="1" s="1"/>
  <c r="S16" i="1"/>
  <c r="P16" i="1"/>
  <c r="O16" i="1"/>
  <c r="N16" i="1"/>
  <c r="L16" i="1"/>
  <c r="D9" i="2" s="1"/>
  <c r="K16" i="1"/>
  <c r="J16" i="1"/>
  <c r="I16" i="1"/>
  <c r="C9" i="2" s="1"/>
  <c r="M21" i="1" l="1"/>
  <c r="T21" i="1" s="1"/>
  <c r="U21" i="1" s="1"/>
  <c r="R21" i="1"/>
  <c r="R20" i="1"/>
  <c r="M20" i="1"/>
  <c r="T20" i="1" s="1"/>
  <c r="U20" i="1" s="1"/>
  <c r="C10" i="3"/>
  <c r="R24" i="1"/>
  <c r="M24" i="1"/>
  <c r="T24" i="1" s="1"/>
  <c r="U24" i="1" s="1"/>
  <c r="Q28" i="1"/>
  <c r="C20" i="3"/>
  <c r="R22" i="1"/>
  <c r="M22" i="1"/>
  <c r="T22" i="1" s="1"/>
  <c r="U22" i="1" s="1"/>
  <c r="M29" i="1"/>
  <c r="T29" i="1" s="1"/>
  <c r="U29" i="1" s="1"/>
  <c r="R29" i="1"/>
  <c r="M23" i="1"/>
  <c r="T23" i="1" s="1"/>
  <c r="U23" i="1" s="1"/>
  <c r="Q17" i="1"/>
  <c r="D20" i="3"/>
  <c r="Q26" i="1"/>
  <c r="M19" i="1"/>
  <c r="T19" i="1" s="1"/>
  <c r="U19" i="1" s="1"/>
  <c r="M27" i="1"/>
  <c r="Q16" i="1" l="1"/>
  <c r="R17" i="1"/>
  <c r="R16" i="1" s="1"/>
  <c r="M17" i="1"/>
  <c r="T27" i="1"/>
  <c r="U27" i="1" s="1"/>
  <c r="R28" i="1"/>
  <c r="R26" i="1" s="1"/>
  <c r="M28" i="1"/>
  <c r="T28" i="1" s="1"/>
  <c r="U28" i="1" s="1"/>
  <c r="M26" i="1" l="1"/>
  <c r="M11" i="2" s="1"/>
  <c r="N11" i="2" s="1"/>
  <c r="T17" i="1"/>
  <c r="U17" i="1" s="1"/>
  <c r="M16" i="1"/>
  <c r="M9" i="2" s="1"/>
  <c r="N9" i="2" s="1"/>
</calcChain>
</file>

<file path=xl/sharedStrings.xml><?xml version="1.0" encoding="utf-8"?>
<sst xmlns="http://schemas.openxmlformats.org/spreadsheetml/2006/main" count="221" uniqueCount="97">
  <si>
    <t xml:space="preserve">УТВЕРЖДЕН                                                                                            </t>
  </si>
  <si>
    <t>постановлением администрации
Агинского муниципального округа Забайкальского края</t>
  </si>
  <si>
    <t>Муниципальный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2026-2028 годов 
в Агинском муниципальном округе</t>
  </si>
  <si>
    <t>Таблица 1. Адресный перечень и характеристика многоквартирных домов, расположенных на территории Агинского муниципального округа, в отношении которых на период 2026-2028 годов планируется проведение капитального ремонта общего имущества в многоквартирных домах</t>
  </si>
  <si>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</si>
  <si>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</si>
  <si>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</si>
  <si>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</si>
  <si>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</si>
  <si>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</si>
  <si>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</si>
  <si>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</si>
  <si>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</si>
  <si>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</si>
  <si>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</si>
  <si>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</si>
  <si>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</si>
  <si>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</si>
  <si>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</si>
  <si>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</si>
  <si>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</si>
  <si>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</si>
  <si>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</si>
  <si>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</si>
  <si>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</si>
  <si>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</si>
  <si>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</si>
  <si>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</si>
  <si>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</si>
  <si>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</si>
  <si>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</si>
  <si>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</si>
  <si>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</si>
  <si>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2026 год</t>
  </si>
  <si>
    <t>Итого по Агинскому муниципальному округу:</t>
  </si>
  <si>
    <t>Х</t>
  </si>
  <si>
    <t>пгт. Новоорловск, д. 1</t>
  </si>
  <si>
    <t>общий счет регионального оператора</t>
  </si>
  <si>
    <t>Каменные, кирпичные</t>
  </si>
  <si>
    <t>12.2026</t>
  </si>
  <si>
    <t>пгт. Новоорловск, д. 2</t>
  </si>
  <si>
    <t>пгт. Новоорловск, д. 21</t>
  </si>
  <si>
    <t>пгт. Новоорловск, д. 22</t>
  </si>
  <si>
    <t>пгт. Новоорловск, д. 24</t>
  </si>
  <si>
    <t>пгт. Новоорловск, д. 25</t>
  </si>
  <si>
    <t>пгт. Новоорловск, д. 6</t>
  </si>
  <si>
    <t>пгт. Новоорловск, д. 7</t>
  </si>
  <si>
    <t xml:space="preserve">2027 год </t>
  </si>
  <si>
    <r>
      <rPr>
        <sz val="11"/>
        <rFont val="Times New Roman"/>
      </rPr>
      <t>пгт. Новоорловск, д. 21</t>
    </r>
    <r>
      <rPr>
        <vertAlign val="superscript"/>
        <sz val="11"/>
        <rFont val="Times New Roman"/>
      </rPr>
      <t xml:space="preserve"> </t>
    </r>
  </si>
  <si>
    <t>12.2027</t>
  </si>
  <si>
    <t>Таблица 2. Планируемые показатели выполнения Муниципального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2026-2028 годов в Агинском муниципальном округе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</si>
  <si>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</si>
  <si>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</si>
  <si>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</si>
  <si>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</si>
  <si>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</si>
  <si>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</si>
  <si>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</si>
  <si>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</si>
  <si>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</si>
  <si>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</si>
  <si>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Агинский муниципальный округ</t>
  </si>
  <si>
    <t>2027 год</t>
  </si>
  <si>
    <t xml:space="preserve">Таблица 3. Адресный перечень многоквартирных домов, расположенных на территории Агинского муниципального округа, в отношении которых на период 2026-2028 годов планируется проведение капитального ремонта общего имущества, по видам работ по капитальному ремонту 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</si>
  <si>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</si>
  <si>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</si>
  <si>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</si>
  <si>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</si>
  <si>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</si>
  <si>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</si>
  <si>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</si>
  <si>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</si>
  <si>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</si>
  <si>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</si>
  <si>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</si>
  <si>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</si>
  <si>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</si>
  <si>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</si>
  <si>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</si>
  <si>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</si>
  <si>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</si>
  <si>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</si>
  <si>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</si>
  <si>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r>
      <rPr>
        <sz val="11"/>
        <rFont val="Times New Roman"/>
      </rPr>
      <t xml:space="preserve">пгт. Новоорловск, д. 21 </t>
    </r>
    <r>
      <rPr>
        <vertAlign val="superscript"/>
        <sz val="11"/>
        <rFont val="Times New Roman"/>
      </rPr>
      <t>(2,6)</t>
    </r>
  </si>
  <si>
    <r>
      <rPr>
        <sz val="11"/>
        <rFont val="Times New Roman"/>
      </rPr>
      <t xml:space="preserve">пгт. Новоорловск, д. 22 </t>
    </r>
    <r>
      <rPr>
        <vertAlign val="superscript"/>
        <sz val="11"/>
        <rFont val="Times New Roman"/>
      </rPr>
      <t>(2,8)</t>
    </r>
  </si>
  <si>
    <t>Примечание:</t>
  </si>
  <si>
    <t>(1) - разработка проектной документации на ремонт крыши</t>
  </si>
  <si>
    <t>(1/1) - разработка проектной документации на переустройство крыши с невентилируемой на вентилируемую</t>
  </si>
  <si>
    <t>(2) - разработка проектной документации на ремонт фасада</t>
  </si>
  <si>
    <t>(2/2) - разработка проектной документации на ремонт фасада с утеплением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</si>
  <si>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</si>
  <si>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</si>
  <si>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</si>
  <si>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</si>
  <si>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</si>
  <si>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</si>
  <si>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r>
      <t xml:space="preserve">от </t>
    </r>
    <r>
      <rPr>
        <u/>
        <sz val="14"/>
        <rFont val="Times New Roman"/>
        <family val="1"/>
        <charset val="204"/>
      </rPr>
      <t>_06.02. 2026 года №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</si>
</sst>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25" x14ac:knownFonts="1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sz val="11"/>
      <name val="Calibri"/>
      <scheme val="minor"/>
    </font>
    <font>
      <sz val="14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color rgb="FF0070C0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b/>
      <sz val="11"/>
      <name val="Calibri"/>
      <scheme val="minor"/>
    </font>
    <font>
      <sz val="11"/>
      <color theme="1"/>
      <name val="Calibri"/>
      <scheme val="minor"/>
    </font>
    <font>
      <vertAlign val="superscript"/>
      <sz val="11"/>
      <name val="Times New Roman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5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2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8">
    <xf numFmtId="0" fontId="0" fillId="0" borderId="0" xfId="0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11" fillId="2" borderId="0" xfId="0" applyFont="1" applyFill="1"/>
    <xf numFmtId="0" fontId="12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49" fontId="12" fillId="2" borderId="2" xfId="0" applyNumberFormat="1" applyFont="1" applyFill="1" applyBorder="1" applyAlignment="1">
      <alignment wrapText="1"/>
    </xf>
    <xf numFmtId="0" fontId="12" fillId="2" borderId="2" xfId="0" applyFont="1" applyFill="1" applyBorder="1"/>
    <xf numFmtId="0" fontId="12" fillId="2" borderId="0" xfId="0" applyFont="1" applyFill="1"/>
    <xf numFmtId="0" fontId="12" fillId="3" borderId="0" xfId="0" applyFont="1" applyFill="1"/>
    <xf numFmtId="0" fontId="12" fillId="3" borderId="2" xfId="0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4" fontId="12" fillId="3" borderId="2" xfId="0" applyNumberFormat="1" applyFont="1" applyFill="1" applyBorder="1" applyAlignment="1">
      <alignment horizontal="right"/>
    </xf>
    <xf numFmtId="3" fontId="12" fillId="3" borderId="2" xfId="0" applyNumberFormat="1" applyFont="1" applyFill="1" applyBorder="1" applyAlignment="1">
      <alignment horizontal="right"/>
    </xf>
    <xf numFmtId="4" fontId="12" fillId="3" borderId="2" xfId="0" applyNumberFormat="1" applyFont="1" applyFill="1" applyBorder="1" applyAlignment="1">
      <alignment horizontal="center"/>
    </xf>
    <xf numFmtId="49" fontId="6" fillId="3" borderId="0" xfId="0" applyNumberFormat="1" applyFont="1" applyFill="1" applyAlignment="1">
      <alignment horizontal="right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/>
    <xf numFmtId="3" fontId="6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 wrapText="1"/>
    </xf>
    <xf numFmtId="49" fontId="6" fillId="3" borderId="2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3" borderId="0" xfId="0" applyNumberFormat="1" applyFont="1" applyFill="1"/>
    <xf numFmtId="4" fontId="6" fillId="3" borderId="0" xfId="0" applyNumberFormat="1" applyFont="1" applyFill="1" applyAlignment="1">
      <alignment horizontal="right"/>
    </xf>
    <xf numFmtId="0" fontId="10" fillId="2" borderId="0" xfId="0" applyFont="1" applyFill="1"/>
    <xf numFmtId="49" fontId="10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4" fontId="10" fillId="2" borderId="2" xfId="0" applyNumberFormat="1" applyFont="1" applyFill="1" applyBorder="1"/>
    <xf numFmtId="3" fontId="10" fillId="2" borderId="2" xfId="0" applyNumberFormat="1" applyFont="1" applyFill="1" applyBorder="1"/>
    <xf numFmtId="4" fontId="10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6" fillId="3" borderId="0" xfId="0" applyFont="1" applyFill="1"/>
    <xf numFmtId="4" fontId="12" fillId="3" borderId="2" xfId="0" applyNumberFormat="1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/>
    </xf>
    <xf numFmtId="0" fontId="7" fillId="4" borderId="0" xfId="0" applyFont="1" applyFill="1"/>
    <xf numFmtId="49" fontId="7" fillId="4" borderId="0" xfId="0" applyNumberFormat="1" applyFont="1" applyFill="1"/>
    <xf numFmtId="0" fontId="6" fillId="4" borderId="0" xfId="0" applyFont="1" applyFill="1"/>
    <xf numFmtId="49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/>
    <xf numFmtId="0" fontId="10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7" fillId="2" borderId="0" xfId="0" applyFont="1" applyFill="1"/>
    <xf numFmtId="0" fontId="13" fillId="4" borderId="0" xfId="0" applyFont="1" applyFill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4" fontId="6" fillId="4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0" fontId="14" fillId="2" borderId="0" xfId="0" applyFont="1" applyFill="1"/>
    <xf numFmtId="0" fontId="10" fillId="2" borderId="3" xfId="0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wrapText="1"/>
    </xf>
    <xf numFmtId="3" fontId="10" fillId="2" borderId="3" xfId="0" applyNumberFormat="1" applyFont="1" applyFill="1" applyBorder="1" applyAlignment="1">
      <alignment wrapText="1"/>
    </xf>
    <xf numFmtId="0" fontId="15" fillId="2" borderId="0" xfId="0" applyFont="1" applyFill="1"/>
    <xf numFmtId="0" fontId="0" fillId="4" borderId="0" xfId="0" applyFill="1"/>
    <xf numFmtId="0" fontId="6" fillId="4" borderId="0" xfId="0" applyFont="1" applyFill="1" applyAlignment="1">
      <alignment horizontal="center"/>
    </xf>
    <xf numFmtId="4" fontId="6" fillId="4" borderId="0" xfId="0" applyNumberFormat="1" applyFont="1" applyFill="1" applyAlignment="1">
      <alignment wrapText="1"/>
    </xf>
    <xf numFmtId="3" fontId="6" fillId="4" borderId="0" xfId="0" applyNumberFormat="1" applyFont="1" applyFill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6" fillId="0" borderId="0" xfId="0" applyFont="1"/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0" xfId="0" applyFont="1" applyFill="1"/>
    <xf numFmtId="0" fontId="6" fillId="2" borderId="2" xfId="0" applyFont="1" applyFill="1" applyBorder="1" applyAlignment="1" applyProtection="1">
      <alignment wrapText="1"/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20" fillId="4" borderId="0" xfId="0" applyFont="1" applyFill="1"/>
    <xf numFmtId="4" fontId="12" fillId="4" borderId="2" xfId="0" applyNumberFormat="1" applyFont="1" applyFill="1" applyBorder="1" applyAlignment="1">
      <alignment wrapText="1"/>
    </xf>
    <xf numFmtId="3" fontId="12" fillId="4" borderId="2" xfId="0" applyNumberFormat="1" applyFont="1" applyFill="1" applyBorder="1" applyAlignment="1">
      <alignment wrapText="1"/>
    </xf>
    <xf numFmtId="0" fontId="20" fillId="4" borderId="0" xfId="0" applyFont="1" applyFill="1" applyProtection="1">
      <protection locked="0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wrapText="1"/>
    </xf>
    <xf numFmtId="4" fontId="6" fillId="4" borderId="2" xfId="0" applyNumberFormat="1" applyFont="1" applyFill="1" applyBorder="1" applyAlignment="1">
      <alignment wrapText="1"/>
    </xf>
    <xf numFmtId="4" fontId="6" fillId="4" borderId="2" xfId="54" applyNumberFormat="1" applyFont="1" applyFill="1" applyBorder="1" applyAlignment="1">
      <alignment wrapText="1"/>
    </xf>
    <xf numFmtId="4" fontId="6" fillId="3" borderId="2" xfId="54" applyNumberFormat="1" applyFont="1" applyFill="1" applyBorder="1" applyAlignment="1">
      <alignment wrapText="1"/>
    </xf>
    <xf numFmtId="3" fontId="6" fillId="4" borderId="2" xfId="0" applyNumberFormat="1" applyFont="1" applyFill="1" applyBorder="1" applyAlignment="1">
      <alignment wrapText="1"/>
    </xf>
    <xf numFmtId="0" fontId="12" fillId="4" borderId="0" xfId="0" applyFont="1" applyFill="1" applyProtection="1">
      <protection locked="0"/>
    </xf>
    <xf numFmtId="0" fontId="20" fillId="2" borderId="0" xfId="0" applyFont="1" applyFill="1"/>
    <xf numFmtId="4" fontId="12" fillId="2" borderId="2" xfId="0" applyNumberFormat="1" applyFont="1" applyFill="1" applyBorder="1" applyAlignment="1" applyProtection="1">
      <alignment wrapText="1"/>
      <protection locked="0"/>
    </xf>
    <xf numFmtId="3" fontId="12" fillId="2" borderId="2" xfId="0" applyNumberFormat="1" applyFont="1" applyFill="1" applyBorder="1" applyAlignment="1" applyProtection="1">
      <alignment wrapText="1"/>
      <protection locked="0"/>
    </xf>
    <xf numFmtId="0" fontId="15" fillId="2" borderId="0" xfId="0" applyFont="1" applyFill="1" applyProtection="1">
      <protection locked="0"/>
    </xf>
    <xf numFmtId="0" fontId="20" fillId="4" borderId="0" xfId="0" applyFont="1" applyFill="1" applyAlignment="1" applyProtection="1">
      <alignment wrapText="1"/>
      <protection locked="0"/>
    </xf>
    <xf numFmtId="0" fontId="12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wrapText="1"/>
    </xf>
    <xf numFmtId="0" fontId="7" fillId="4" borderId="0" xfId="0" applyFont="1" applyFill="1" applyProtection="1"/>
    <xf numFmtId="0" fontId="7" fillId="4" borderId="0" xfId="0" applyFont="1" applyFill="1" applyProtection="1">
      <protection locked="0"/>
    </xf>
    <xf numFmtId="0" fontId="6" fillId="0" borderId="2" xfId="0" applyFont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0" xfId="0" applyFont="1" applyFill="1" applyAlignment="1" applyProtection="1">
      <alignment wrapText="1"/>
      <protection locked="0"/>
    </xf>
    <xf numFmtId="0" fontId="12" fillId="4" borderId="2" xfId="0" applyFont="1" applyFill="1" applyBorder="1" applyAlignment="1">
      <alignment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view="pageBreakPreview" zoomScale="70" workbookViewId="0">
      <selection activeCell="B10" sqref="B10:B13"/>
    </sheetView>
  </sheetViews>
  <sheetFormatPr defaultRowHeight="15" x14ac:dyDescent="0.25"/>
  <cols>
    <col min="1" max="1" width="7.140625" style="1" customWidth="1"/>
    <col min="2" max="2" width="52.42578125" style="1" customWidth="1"/>
    <col min="3" max="3" width="17.140625" style="1" customWidth="1"/>
    <col min="4" max="4" width="9.140625" style="1" customWidth="1"/>
    <col min="5" max="5" width="9.140625" style="2" customWidth="1"/>
    <col min="6" max="6" width="18.42578125" style="1" customWidth="1"/>
    <col min="7" max="7" width="9.28515625" style="3" customWidth="1"/>
    <col min="8" max="8" width="9.140625" style="3" customWidth="1"/>
    <col min="9" max="9" width="13.7109375" style="3" customWidth="1"/>
    <col min="10" max="10" width="14" style="3" customWidth="1"/>
    <col min="11" max="11" width="13" style="3" customWidth="1"/>
    <col min="12" max="12" width="10.85546875" style="3" customWidth="1"/>
    <col min="13" max="13" width="18.85546875" style="3" customWidth="1"/>
    <col min="14" max="14" width="13.5703125" style="3" customWidth="1"/>
    <col min="15" max="15" width="11.140625" style="3" customWidth="1"/>
    <col min="16" max="16" width="12.42578125" style="3" customWidth="1"/>
    <col min="17" max="17" width="17.42578125" style="3" customWidth="1"/>
    <col min="18" max="18" width="17" style="3" customWidth="1"/>
    <col min="19" max="19" width="10.28515625" style="3" customWidth="1"/>
    <col min="20" max="20" width="15" style="3" customWidth="1"/>
    <col min="21" max="21" width="14.140625" style="3" customWidth="1"/>
    <col min="22" max="22" width="12" style="3" customWidth="1"/>
    <col min="23" max="23" width="18.7109375" style="4" customWidth="1"/>
    <col min="24" max="28" width="9.140625" customWidth="1"/>
  </cols>
  <sheetData>
    <row r="1" spans="1:23" s="5" customFormat="1" ht="18.600000000000001" customHeight="1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  <c r="R1" s="112" t="s">
        <v>0</v>
      </c>
      <c r="S1" s="112"/>
      <c r="T1" s="112"/>
      <c r="U1" s="112"/>
      <c r="V1" s="112"/>
      <c r="W1" s="4"/>
    </row>
    <row r="2" spans="1:23" s="5" customFormat="1" ht="10.15" customHeight="1" x14ac:dyDescent="0.3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/>
      <c r="R2" s="7"/>
      <c r="S2" s="7"/>
      <c r="T2" s="7"/>
      <c r="U2" s="7"/>
      <c r="V2" s="7"/>
      <c r="W2" s="4"/>
    </row>
    <row r="3" spans="1:23" s="5" customFormat="1" ht="42" customHeight="1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112" t="s">
        <v>1</v>
      </c>
      <c r="S3" s="112"/>
      <c r="T3" s="112"/>
      <c r="U3" s="112"/>
      <c r="V3" s="112"/>
      <c r="W3" s="4"/>
    </row>
    <row r="4" spans="1:23" s="5" customFormat="1" ht="21" customHeight="1" x14ac:dyDescent="0.3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113" t="s">
        <v>96</v>
      </c>
      <c r="S4" s="112"/>
      <c r="T4" s="112"/>
      <c r="U4" s="112"/>
      <c r="V4" s="112"/>
      <c r="W4" s="4"/>
    </row>
    <row r="5" spans="1:23" ht="15" customHeight="1" x14ac:dyDescent="0.25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5" customHeight="1" x14ac:dyDescent="0.25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32.25" customHeight="1" x14ac:dyDescent="0.25">
      <c r="A7" s="114" t="s">
        <v>2</v>
      </c>
      <c r="B7" s="114"/>
      <c r="C7" s="114"/>
      <c r="D7" s="114"/>
      <c r="E7" s="115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8" spans="1:23" ht="40.5" customHeight="1" x14ac:dyDescent="0.25">
      <c r="A8" s="116" t="s">
        <v>3</v>
      </c>
      <c r="B8" s="116"/>
      <c r="C8" s="116"/>
      <c r="D8" s="116"/>
      <c r="E8" s="117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</row>
    <row r="9" spans="1:23" ht="7.5" customHeight="1" x14ac:dyDescent="0.25">
      <c r="A9" s="118"/>
      <c r="B9" s="118"/>
      <c r="C9" s="116"/>
      <c r="D9" s="116"/>
      <c r="E9" s="117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</row>
    <row r="10" spans="1:23" ht="29.45" customHeight="1" x14ac:dyDescent="0.25">
      <c r="A10" s="111" t="s">
        <v>4</v>
      </c>
      <c r="B10" s="111" t="s">
        <v>5</v>
      </c>
      <c r="C10" s="111" t="s">
        <v>6</v>
      </c>
      <c r="D10" s="111" t="s">
        <v>7</v>
      </c>
      <c r="E10" s="119"/>
      <c r="F10" s="108" t="s">
        <v>8</v>
      </c>
      <c r="G10" s="108" t="s">
        <v>9</v>
      </c>
      <c r="H10" s="108" t="s">
        <v>10</v>
      </c>
      <c r="I10" s="108" t="s">
        <v>11</v>
      </c>
      <c r="J10" s="111" t="s">
        <v>12</v>
      </c>
      <c r="K10" s="111"/>
      <c r="L10" s="108" t="s">
        <v>13</v>
      </c>
      <c r="M10" s="111" t="s">
        <v>14</v>
      </c>
      <c r="N10" s="111"/>
      <c r="O10" s="111"/>
      <c r="P10" s="111"/>
      <c r="Q10" s="111"/>
      <c r="R10" s="111"/>
      <c r="S10" s="111"/>
      <c r="T10" s="108" t="s">
        <v>15</v>
      </c>
      <c r="U10" s="108" t="s">
        <v>16</v>
      </c>
      <c r="V10" s="108" t="s">
        <v>17</v>
      </c>
    </row>
    <row r="11" spans="1:23" ht="19.5" customHeight="1" x14ac:dyDescent="0.25">
      <c r="A11" s="111"/>
      <c r="B11" s="111"/>
      <c r="C11" s="111"/>
      <c r="D11" s="108" t="s">
        <v>18</v>
      </c>
      <c r="E11" s="110" t="s">
        <v>19</v>
      </c>
      <c r="F11" s="108"/>
      <c r="G11" s="108"/>
      <c r="H11" s="108"/>
      <c r="I11" s="108"/>
      <c r="J11" s="108" t="s">
        <v>20</v>
      </c>
      <c r="K11" s="108" t="s">
        <v>21</v>
      </c>
      <c r="L11" s="108"/>
      <c r="M11" s="108" t="s">
        <v>20</v>
      </c>
      <c r="N11" s="111" t="s">
        <v>22</v>
      </c>
      <c r="O11" s="111"/>
      <c r="P11" s="111"/>
      <c r="Q11" s="111"/>
      <c r="R11" s="111"/>
      <c r="S11" s="111"/>
      <c r="T11" s="108"/>
      <c r="U11" s="108"/>
      <c r="V11" s="108"/>
    </row>
    <row r="12" spans="1:23" ht="189.6" customHeight="1" x14ac:dyDescent="0.25">
      <c r="A12" s="111"/>
      <c r="B12" s="111"/>
      <c r="C12" s="111"/>
      <c r="D12" s="108"/>
      <c r="E12" s="110"/>
      <c r="F12" s="108"/>
      <c r="G12" s="108"/>
      <c r="H12" s="108"/>
      <c r="I12" s="108"/>
      <c r="J12" s="108"/>
      <c r="K12" s="108"/>
      <c r="L12" s="108"/>
      <c r="M12" s="108"/>
      <c r="N12" s="10" t="s">
        <v>23</v>
      </c>
      <c r="O12" s="10" t="s">
        <v>24</v>
      </c>
      <c r="P12" s="10" t="s">
        <v>25</v>
      </c>
      <c r="Q12" s="10" t="s">
        <v>26</v>
      </c>
      <c r="R12" s="10" t="s">
        <v>27</v>
      </c>
      <c r="S12" s="10" t="s">
        <v>28</v>
      </c>
      <c r="T12" s="108"/>
      <c r="U12" s="108"/>
      <c r="V12" s="108"/>
    </row>
    <row r="13" spans="1:23" ht="19.149999999999999" customHeight="1" x14ac:dyDescent="0.25">
      <c r="A13" s="111"/>
      <c r="B13" s="111"/>
      <c r="C13" s="111"/>
      <c r="D13" s="108"/>
      <c r="E13" s="110"/>
      <c r="F13" s="108"/>
      <c r="G13" s="108"/>
      <c r="H13" s="108"/>
      <c r="I13" s="8" t="s">
        <v>29</v>
      </c>
      <c r="J13" s="8" t="s">
        <v>29</v>
      </c>
      <c r="K13" s="8" t="s">
        <v>29</v>
      </c>
      <c r="L13" s="8" t="s">
        <v>30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  <c r="S13" s="8" t="s">
        <v>31</v>
      </c>
      <c r="T13" s="8" t="s">
        <v>32</v>
      </c>
      <c r="U13" s="8" t="s">
        <v>32</v>
      </c>
      <c r="V13" s="108"/>
    </row>
    <row r="14" spans="1:23" ht="21" customHeight="1" x14ac:dyDescent="0.25">
      <c r="A14" s="8">
        <v>1</v>
      </c>
      <c r="B14" s="8">
        <v>2</v>
      </c>
      <c r="C14" s="8">
        <v>3</v>
      </c>
      <c r="D14" s="8">
        <v>4</v>
      </c>
      <c r="E14" s="9">
        <v>5</v>
      </c>
      <c r="F14" s="8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  <c r="M14" s="11">
        <v>13</v>
      </c>
      <c r="N14" s="11">
        <v>14</v>
      </c>
      <c r="O14" s="11">
        <v>15</v>
      </c>
      <c r="P14" s="11">
        <v>16</v>
      </c>
      <c r="Q14" s="11">
        <v>17</v>
      </c>
      <c r="R14" s="11">
        <v>18</v>
      </c>
      <c r="S14" s="11">
        <v>19</v>
      </c>
      <c r="T14" s="11">
        <v>20</v>
      </c>
      <c r="U14" s="11">
        <v>21</v>
      </c>
      <c r="V14" s="11">
        <v>22</v>
      </c>
    </row>
    <row r="15" spans="1:23" s="12" customFormat="1" ht="21" customHeight="1" x14ac:dyDescent="0.25">
      <c r="A15" s="13"/>
      <c r="B15" s="14" t="s">
        <v>33</v>
      </c>
      <c r="C15" s="13"/>
      <c r="D15" s="13"/>
      <c r="E15" s="15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s="18" customFormat="1" ht="27" customHeight="1" x14ac:dyDescent="0.25">
      <c r="A16" s="109" t="s">
        <v>34</v>
      </c>
      <c r="B16" s="109"/>
      <c r="C16" s="19" t="s">
        <v>35</v>
      </c>
      <c r="D16" s="19" t="s">
        <v>35</v>
      </c>
      <c r="E16" s="20" t="s">
        <v>35</v>
      </c>
      <c r="F16" s="19" t="s">
        <v>35</v>
      </c>
      <c r="G16" s="21" t="s">
        <v>35</v>
      </c>
      <c r="H16" s="21" t="s">
        <v>35</v>
      </c>
      <c r="I16" s="22">
        <f t="shared" ref="I16:S16" si="0">SUM(I17:I24)</f>
        <v>42614</v>
      </c>
      <c r="J16" s="22">
        <f t="shared" si="0"/>
        <v>32395.9</v>
      </c>
      <c r="K16" s="22">
        <f t="shared" si="0"/>
        <v>27979.750000000004</v>
      </c>
      <c r="L16" s="23">
        <f t="shared" si="0"/>
        <v>1576</v>
      </c>
      <c r="M16" s="22">
        <f t="shared" si="0"/>
        <v>6917556.2999999998</v>
      </c>
      <c r="N16" s="22">
        <f t="shared" si="0"/>
        <v>0</v>
      </c>
      <c r="O16" s="22">
        <f t="shared" si="0"/>
        <v>0</v>
      </c>
      <c r="P16" s="22">
        <f t="shared" si="0"/>
        <v>0</v>
      </c>
      <c r="Q16" s="22">
        <f t="shared" si="0"/>
        <v>6917556.2999999998</v>
      </c>
      <c r="R16" s="22">
        <f t="shared" si="0"/>
        <v>6917556.2999999998</v>
      </c>
      <c r="S16" s="22">
        <f t="shared" si="0"/>
        <v>0</v>
      </c>
      <c r="T16" s="24" t="s">
        <v>35</v>
      </c>
      <c r="U16" s="24" t="s">
        <v>35</v>
      </c>
      <c r="V16" s="21" t="s">
        <v>35</v>
      </c>
      <c r="W16" s="25"/>
    </row>
    <row r="17" spans="1:23" s="18" customFormat="1" ht="44.25" customHeight="1" x14ac:dyDescent="0.25">
      <c r="A17" s="26">
        <v>1</v>
      </c>
      <c r="B17" s="27" t="s">
        <v>36</v>
      </c>
      <c r="C17" s="26" t="s">
        <v>37</v>
      </c>
      <c r="D17" s="26">
        <v>1971</v>
      </c>
      <c r="E17" s="28" t="s">
        <v>35</v>
      </c>
      <c r="F17" s="26" t="s">
        <v>38</v>
      </c>
      <c r="G17" s="29">
        <v>5</v>
      </c>
      <c r="H17" s="29">
        <v>8</v>
      </c>
      <c r="I17" s="30">
        <v>4530</v>
      </c>
      <c r="J17" s="30">
        <v>4268.6000000000004</v>
      </c>
      <c r="K17" s="30">
        <v>3524.7</v>
      </c>
      <c r="L17" s="31">
        <v>247</v>
      </c>
      <c r="M17" s="30">
        <f t="shared" ref="M17:M24" si="1">SUM(N17:Q17)</f>
        <v>1357080</v>
      </c>
      <c r="N17" s="32">
        <v>0</v>
      </c>
      <c r="O17" s="32">
        <v>0</v>
      </c>
      <c r="P17" s="32">
        <v>0</v>
      </c>
      <c r="Q17" s="30">
        <f>'Таблица 3 '!C11</f>
        <v>1357080</v>
      </c>
      <c r="R17" s="30">
        <f t="shared" ref="R17:R24" si="2">Q17</f>
        <v>1357080</v>
      </c>
      <c r="S17" s="32">
        <v>0</v>
      </c>
      <c r="T17" s="33">
        <f t="shared" ref="T17:T29" si="3">M17/J17</f>
        <v>317.92156679004825</v>
      </c>
      <c r="U17" s="30">
        <f t="shared" ref="U17:U29" si="4">T17</f>
        <v>317.92156679004825</v>
      </c>
      <c r="V17" s="34" t="s">
        <v>39</v>
      </c>
      <c r="W17" s="25"/>
    </row>
    <row r="18" spans="1:23" s="18" customFormat="1" ht="44.25" customHeight="1" x14ac:dyDescent="0.25">
      <c r="A18" s="26">
        <v>2</v>
      </c>
      <c r="B18" s="27" t="s">
        <v>40</v>
      </c>
      <c r="C18" s="26" t="s">
        <v>37</v>
      </c>
      <c r="D18" s="26">
        <v>1982</v>
      </c>
      <c r="E18" s="28" t="s">
        <v>35</v>
      </c>
      <c r="F18" s="26" t="s">
        <v>38</v>
      </c>
      <c r="G18" s="29">
        <v>5</v>
      </c>
      <c r="H18" s="29">
        <v>8</v>
      </c>
      <c r="I18" s="30">
        <v>7729</v>
      </c>
      <c r="J18" s="30">
        <v>6061.43</v>
      </c>
      <c r="K18" s="30">
        <v>5231.43</v>
      </c>
      <c r="L18" s="31">
        <v>316</v>
      </c>
      <c r="M18" s="30">
        <f t="shared" si="1"/>
        <v>653520.11</v>
      </c>
      <c r="N18" s="32">
        <v>0</v>
      </c>
      <c r="O18" s="32">
        <v>0</v>
      </c>
      <c r="P18" s="32">
        <v>0</v>
      </c>
      <c r="Q18" s="30">
        <f>'Таблица 3 '!C12</f>
        <v>653520.11</v>
      </c>
      <c r="R18" s="30">
        <f t="shared" si="2"/>
        <v>653520.11</v>
      </c>
      <c r="S18" s="32">
        <v>0</v>
      </c>
      <c r="T18" s="32">
        <f t="shared" si="3"/>
        <v>107.81616054297417</v>
      </c>
      <c r="U18" s="30">
        <f t="shared" si="4"/>
        <v>107.81616054297417</v>
      </c>
      <c r="V18" s="34" t="s">
        <v>39</v>
      </c>
      <c r="W18" s="25"/>
    </row>
    <row r="19" spans="1:23" s="18" customFormat="1" ht="44.25" customHeight="1" x14ac:dyDescent="0.25">
      <c r="A19" s="26">
        <v>3</v>
      </c>
      <c r="B19" s="27" t="s">
        <v>41</v>
      </c>
      <c r="C19" s="26" t="s">
        <v>37</v>
      </c>
      <c r="D19" s="26">
        <v>1987</v>
      </c>
      <c r="E19" s="28" t="s">
        <v>35</v>
      </c>
      <c r="F19" s="26" t="s">
        <v>38</v>
      </c>
      <c r="G19" s="29">
        <v>5</v>
      </c>
      <c r="H19" s="29">
        <v>4</v>
      </c>
      <c r="I19" s="30">
        <v>3644</v>
      </c>
      <c r="J19" s="30">
        <v>2483</v>
      </c>
      <c r="K19" s="30">
        <v>2052.58</v>
      </c>
      <c r="L19" s="31">
        <v>134</v>
      </c>
      <c r="M19" s="30">
        <f t="shared" si="1"/>
        <v>1402856.3199999998</v>
      </c>
      <c r="N19" s="32">
        <v>0</v>
      </c>
      <c r="O19" s="32">
        <v>0</v>
      </c>
      <c r="P19" s="32">
        <v>0</v>
      </c>
      <c r="Q19" s="30">
        <f>'Таблица 3 '!C13</f>
        <v>1402856.3199999998</v>
      </c>
      <c r="R19" s="30">
        <f t="shared" si="2"/>
        <v>1402856.3199999998</v>
      </c>
      <c r="S19" s="32">
        <v>0</v>
      </c>
      <c r="T19" s="32">
        <f t="shared" si="3"/>
        <v>564.98442207007645</v>
      </c>
      <c r="U19" s="30">
        <f t="shared" si="4"/>
        <v>564.98442207007645</v>
      </c>
      <c r="V19" s="34" t="s">
        <v>39</v>
      </c>
      <c r="W19" s="25"/>
    </row>
    <row r="20" spans="1:23" s="18" customFormat="1" ht="44.25" customHeight="1" x14ac:dyDescent="0.25">
      <c r="A20" s="26">
        <v>4</v>
      </c>
      <c r="B20" s="27" t="s">
        <v>42</v>
      </c>
      <c r="C20" s="26" t="s">
        <v>37</v>
      </c>
      <c r="D20" s="26">
        <v>1987</v>
      </c>
      <c r="E20" s="28" t="s">
        <v>35</v>
      </c>
      <c r="F20" s="26" t="s">
        <v>38</v>
      </c>
      <c r="G20" s="29">
        <v>5</v>
      </c>
      <c r="H20" s="29">
        <v>4</v>
      </c>
      <c r="I20" s="30">
        <v>4083</v>
      </c>
      <c r="J20" s="30">
        <v>2582.34</v>
      </c>
      <c r="K20" s="30">
        <v>2176.5500000000002</v>
      </c>
      <c r="L20" s="31">
        <v>134</v>
      </c>
      <c r="M20" s="30">
        <f t="shared" si="1"/>
        <v>1282099.79</v>
      </c>
      <c r="N20" s="32">
        <v>0</v>
      </c>
      <c r="O20" s="32">
        <v>0</v>
      </c>
      <c r="P20" s="32">
        <v>0</v>
      </c>
      <c r="Q20" s="30">
        <f>'Таблица 3 '!C14</f>
        <v>1282099.79</v>
      </c>
      <c r="R20" s="30">
        <f t="shared" si="2"/>
        <v>1282099.79</v>
      </c>
      <c r="S20" s="32">
        <v>0</v>
      </c>
      <c r="T20" s="32">
        <f t="shared" si="3"/>
        <v>496.4876003934416</v>
      </c>
      <c r="U20" s="30">
        <f t="shared" si="4"/>
        <v>496.4876003934416</v>
      </c>
      <c r="V20" s="34" t="s">
        <v>39</v>
      </c>
      <c r="W20" s="25"/>
    </row>
    <row r="21" spans="1:23" s="18" customFormat="1" ht="44.25" customHeight="1" x14ac:dyDescent="0.25">
      <c r="A21" s="26">
        <v>5</v>
      </c>
      <c r="B21" s="27" t="s">
        <v>43</v>
      </c>
      <c r="C21" s="26" t="s">
        <v>37</v>
      </c>
      <c r="D21" s="26">
        <v>1985</v>
      </c>
      <c r="E21" s="28" t="s">
        <v>35</v>
      </c>
      <c r="F21" s="26" t="s">
        <v>38</v>
      </c>
      <c r="G21" s="29">
        <v>5</v>
      </c>
      <c r="H21" s="29">
        <v>8</v>
      </c>
      <c r="I21" s="30">
        <v>6370</v>
      </c>
      <c r="J21" s="30">
        <v>4820.24</v>
      </c>
      <c r="K21" s="30">
        <v>3926.29</v>
      </c>
      <c r="L21" s="31">
        <v>269</v>
      </c>
      <c r="M21" s="30">
        <f t="shared" si="1"/>
        <v>468237.11</v>
      </c>
      <c r="N21" s="32">
        <v>0</v>
      </c>
      <c r="O21" s="32">
        <v>0</v>
      </c>
      <c r="P21" s="32">
        <v>0</v>
      </c>
      <c r="Q21" s="30">
        <f>'Таблица 3 '!C15</f>
        <v>468237.11</v>
      </c>
      <c r="R21" s="30">
        <f t="shared" si="2"/>
        <v>468237.11</v>
      </c>
      <c r="S21" s="32">
        <v>0</v>
      </c>
      <c r="T21" s="32">
        <f t="shared" si="3"/>
        <v>97.139791794599446</v>
      </c>
      <c r="U21" s="30">
        <f t="shared" si="4"/>
        <v>97.139791794599446</v>
      </c>
      <c r="V21" s="34" t="s">
        <v>39</v>
      </c>
      <c r="W21" s="25"/>
    </row>
    <row r="22" spans="1:23" s="18" customFormat="1" ht="44.25" customHeight="1" x14ac:dyDescent="0.25">
      <c r="A22" s="26">
        <v>6</v>
      </c>
      <c r="B22" s="27" t="s">
        <v>44</v>
      </c>
      <c r="C22" s="26" t="s">
        <v>37</v>
      </c>
      <c r="D22" s="26">
        <v>1995</v>
      </c>
      <c r="E22" s="28" t="s">
        <v>35</v>
      </c>
      <c r="F22" s="26" t="s">
        <v>38</v>
      </c>
      <c r="G22" s="29">
        <v>5</v>
      </c>
      <c r="H22" s="29">
        <v>5</v>
      </c>
      <c r="I22" s="30">
        <v>5822</v>
      </c>
      <c r="J22" s="30">
        <v>3966.64</v>
      </c>
      <c r="K22" s="30">
        <v>3598.08</v>
      </c>
      <c r="L22" s="31">
        <v>175</v>
      </c>
      <c r="M22" s="30">
        <f t="shared" si="1"/>
        <v>478588.07</v>
      </c>
      <c r="N22" s="32">
        <v>0</v>
      </c>
      <c r="O22" s="32">
        <v>0</v>
      </c>
      <c r="P22" s="32">
        <v>0</v>
      </c>
      <c r="Q22" s="30">
        <f>'Таблица 3 '!C16</f>
        <v>478588.07</v>
      </c>
      <c r="R22" s="30">
        <f t="shared" si="2"/>
        <v>478588.07</v>
      </c>
      <c r="S22" s="32">
        <v>0</v>
      </c>
      <c r="T22" s="32">
        <f t="shared" si="3"/>
        <v>120.65326573624024</v>
      </c>
      <c r="U22" s="30">
        <f t="shared" si="4"/>
        <v>120.65326573624024</v>
      </c>
      <c r="V22" s="34" t="s">
        <v>39</v>
      </c>
      <c r="W22" s="25"/>
    </row>
    <row r="23" spans="1:23" s="18" customFormat="1" ht="44.25" customHeight="1" x14ac:dyDescent="0.25">
      <c r="A23" s="26">
        <v>7</v>
      </c>
      <c r="B23" s="27" t="s">
        <v>45</v>
      </c>
      <c r="C23" s="35" t="s">
        <v>37</v>
      </c>
      <c r="D23" s="26">
        <v>1985</v>
      </c>
      <c r="E23" s="36" t="s">
        <v>35</v>
      </c>
      <c r="F23" s="26" t="s">
        <v>38</v>
      </c>
      <c r="G23" s="37">
        <v>3</v>
      </c>
      <c r="H23" s="29">
        <v>9</v>
      </c>
      <c r="I23" s="38">
        <v>6377</v>
      </c>
      <c r="J23" s="30">
        <v>4696.07</v>
      </c>
      <c r="K23" s="38">
        <v>4471.57</v>
      </c>
      <c r="L23" s="31">
        <v>152</v>
      </c>
      <c r="M23" s="38">
        <f t="shared" si="1"/>
        <v>923726.1</v>
      </c>
      <c r="N23" s="32">
        <v>0</v>
      </c>
      <c r="O23" s="39">
        <v>0</v>
      </c>
      <c r="P23" s="32">
        <v>0</v>
      </c>
      <c r="Q23" s="30">
        <f>'Таблица 3 '!C17</f>
        <v>923726.1</v>
      </c>
      <c r="R23" s="30">
        <f t="shared" si="2"/>
        <v>923726.1</v>
      </c>
      <c r="S23" s="39">
        <v>0</v>
      </c>
      <c r="T23" s="33">
        <f t="shared" si="3"/>
        <v>196.70194439179997</v>
      </c>
      <c r="U23" s="38">
        <f t="shared" si="4"/>
        <v>196.70194439179997</v>
      </c>
      <c r="V23" s="34" t="s">
        <v>39</v>
      </c>
      <c r="W23" s="25"/>
    </row>
    <row r="24" spans="1:23" s="18" customFormat="1" ht="44.25" customHeight="1" x14ac:dyDescent="0.25">
      <c r="A24" s="26">
        <v>8</v>
      </c>
      <c r="B24" s="27" t="s">
        <v>46</v>
      </c>
      <c r="C24" s="26" t="s">
        <v>37</v>
      </c>
      <c r="D24" s="26">
        <v>1981</v>
      </c>
      <c r="E24" s="28" t="s">
        <v>35</v>
      </c>
      <c r="F24" s="26" t="s">
        <v>38</v>
      </c>
      <c r="G24" s="29">
        <v>5</v>
      </c>
      <c r="H24" s="29">
        <v>4</v>
      </c>
      <c r="I24" s="30">
        <v>4059</v>
      </c>
      <c r="J24" s="30">
        <v>3517.58</v>
      </c>
      <c r="K24" s="30">
        <v>2998.55</v>
      </c>
      <c r="L24" s="31">
        <v>149</v>
      </c>
      <c r="M24" s="30">
        <f t="shared" si="1"/>
        <v>351448.8</v>
      </c>
      <c r="N24" s="32">
        <v>0</v>
      </c>
      <c r="O24" s="32">
        <v>0</v>
      </c>
      <c r="P24" s="32">
        <v>0</v>
      </c>
      <c r="Q24" s="30">
        <f>'Таблица 3 '!C18</f>
        <v>351448.8</v>
      </c>
      <c r="R24" s="30">
        <f t="shared" si="2"/>
        <v>351448.8</v>
      </c>
      <c r="S24" s="32">
        <v>0</v>
      </c>
      <c r="T24" s="33">
        <f t="shared" si="3"/>
        <v>99.912098658736966</v>
      </c>
      <c r="U24" s="30">
        <f t="shared" si="4"/>
        <v>99.912098658736966</v>
      </c>
      <c r="V24" s="34" t="s">
        <v>39</v>
      </c>
      <c r="W24" s="25"/>
    </row>
    <row r="25" spans="1:23" s="40" customFormat="1" ht="22.15" customHeight="1" x14ac:dyDescent="0.25">
      <c r="A25" s="14"/>
      <c r="B25" s="14" t="s">
        <v>47</v>
      </c>
      <c r="C25" s="14"/>
      <c r="D25" s="14"/>
      <c r="E25" s="41"/>
      <c r="F25" s="14"/>
      <c r="G25" s="42"/>
      <c r="H25" s="42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3"/>
      <c r="T25" s="45"/>
      <c r="U25" s="45"/>
      <c r="V25" s="46"/>
    </row>
    <row r="26" spans="1:23" s="47" customFormat="1" ht="27" customHeight="1" x14ac:dyDescent="0.25">
      <c r="A26" s="109" t="s">
        <v>34</v>
      </c>
      <c r="B26" s="109"/>
      <c r="C26" s="19" t="s">
        <v>35</v>
      </c>
      <c r="D26" s="19" t="s">
        <v>35</v>
      </c>
      <c r="E26" s="20" t="s">
        <v>35</v>
      </c>
      <c r="F26" s="19" t="s">
        <v>35</v>
      </c>
      <c r="G26" s="21" t="s">
        <v>35</v>
      </c>
      <c r="H26" s="21" t="s">
        <v>35</v>
      </c>
      <c r="I26" s="22">
        <f t="shared" ref="I26:S26" si="5">SUM(I27:I29)</f>
        <v>11786</v>
      </c>
      <c r="J26" s="22">
        <f t="shared" si="5"/>
        <v>8582.92</v>
      </c>
      <c r="K26" s="22">
        <f t="shared" si="5"/>
        <v>7227.68</v>
      </c>
      <c r="L26" s="23">
        <f t="shared" si="5"/>
        <v>417</v>
      </c>
      <c r="M26" s="22">
        <f t="shared" si="5"/>
        <v>12509142.07</v>
      </c>
      <c r="N26" s="22">
        <f t="shared" si="5"/>
        <v>0</v>
      </c>
      <c r="O26" s="22">
        <f t="shared" si="5"/>
        <v>0</v>
      </c>
      <c r="P26" s="22">
        <f t="shared" si="5"/>
        <v>0</v>
      </c>
      <c r="Q26" s="22">
        <f t="shared" si="5"/>
        <v>12509142.07</v>
      </c>
      <c r="R26" s="22">
        <f t="shared" si="5"/>
        <v>12509142.07</v>
      </c>
      <c r="S26" s="22">
        <f t="shared" si="5"/>
        <v>0</v>
      </c>
      <c r="T26" s="48" t="s">
        <v>35</v>
      </c>
      <c r="U26" s="24" t="s">
        <v>35</v>
      </c>
      <c r="V26" s="49" t="s">
        <v>35</v>
      </c>
      <c r="W26" s="25"/>
    </row>
    <row r="27" spans="1:23" s="47" customFormat="1" ht="42.75" customHeight="1" x14ac:dyDescent="0.25">
      <c r="A27" s="26">
        <v>1</v>
      </c>
      <c r="B27" s="27" t="s">
        <v>48</v>
      </c>
      <c r="C27" s="26" t="s">
        <v>37</v>
      </c>
      <c r="D27" s="26">
        <v>1987</v>
      </c>
      <c r="E27" s="28" t="s">
        <v>35</v>
      </c>
      <c r="F27" s="26" t="s">
        <v>38</v>
      </c>
      <c r="G27" s="29">
        <v>5</v>
      </c>
      <c r="H27" s="29">
        <v>4</v>
      </c>
      <c r="I27" s="30">
        <v>3644</v>
      </c>
      <c r="J27" s="30">
        <v>2483</v>
      </c>
      <c r="K27" s="30">
        <v>2052.58</v>
      </c>
      <c r="L27" s="31">
        <v>134</v>
      </c>
      <c r="M27" s="30">
        <f t="shared" ref="M27:M29" si="6">SUM(N27:Q27)</f>
        <v>6607502.4900000002</v>
      </c>
      <c r="N27" s="32">
        <v>0</v>
      </c>
      <c r="O27" s="32">
        <v>0</v>
      </c>
      <c r="P27" s="32">
        <v>0</v>
      </c>
      <c r="Q27" s="30">
        <f>'Таблица 3 '!C21</f>
        <v>6607502.4900000002</v>
      </c>
      <c r="R27" s="30">
        <f t="shared" ref="R27:R29" si="7">Q27</f>
        <v>6607502.4900000002</v>
      </c>
      <c r="S27" s="32">
        <v>0</v>
      </c>
      <c r="T27" s="33">
        <f t="shared" si="3"/>
        <v>2661.0964518727346</v>
      </c>
      <c r="U27" s="30">
        <f t="shared" si="4"/>
        <v>2661.0964518727346</v>
      </c>
      <c r="V27" s="34" t="s">
        <v>49</v>
      </c>
      <c r="W27" s="25"/>
    </row>
    <row r="28" spans="1:23" s="47" customFormat="1" ht="42.75" customHeight="1" x14ac:dyDescent="0.25">
      <c r="A28" s="26">
        <v>2</v>
      </c>
      <c r="B28" s="27" t="s">
        <v>42</v>
      </c>
      <c r="C28" s="26" t="s">
        <v>37</v>
      </c>
      <c r="D28" s="26">
        <v>1987</v>
      </c>
      <c r="E28" s="28" t="s">
        <v>35</v>
      </c>
      <c r="F28" s="26" t="s">
        <v>38</v>
      </c>
      <c r="G28" s="29">
        <v>5</v>
      </c>
      <c r="H28" s="29">
        <v>4</v>
      </c>
      <c r="I28" s="30">
        <v>4083</v>
      </c>
      <c r="J28" s="30">
        <v>2582.34</v>
      </c>
      <c r="K28" s="30">
        <v>2176.5500000000002</v>
      </c>
      <c r="L28" s="31">
        <v>134</v>
      </c>
      <c r="M28" s="30">
        <f t="shared" si="6"/>
        <v>2032301.58</v>
      </c>
      <c r="N28" s="32">
        <v>0</v>
      </c>
      <c r="O28" s="32">
        <v>0</v>
      </c>
      <c r="P28" s="32">
        <v>0</v>
      </c>
      <c r="Q28" s="30">
        <f>'Таблица 3 '!C22</f>
        <v>2032301.58</v>
      </c>
      <c r="R28" s="30">
        <f t="shared" si="7"/>
        <v>2032301.58</v>
      </c>
      <c r="S28" s="32">
        <v>0</v>
      </c>
      <c r="T28" s="33">
        <f t="shared" si="3"/>
        <v>787</v>
      </c>
      <c r="U28" s="30">
        <f t="shared" si="4"/>
        <v>787</v>
      </c>
      <c r="V28" s="34" t="s">
        <v>49</v>
      </c>
      <c r="W28" s="25"/>
    </row>
    <row r="29" spans="1:23" s="47" customFormat="1" ht="42.75" customHeight="1" x14ac:dyDescent="0.25">
      <c r="A29" s="26">
        <v>3</v>
      </c>
      <c r="B29" s="27" t="s">
        <v>46</v>
      </c>
      <c r="C29" s="26" t="s">
        <v>37</v>
      </c>
      <c r="D29" s="26">
        <v>1981</v>
      </c>
      <c r="E29" s="28" t="s">
        <v>35</v>
      </c>
      <c r="F29" s="26" t="s">
        <v>38</v>
      </c>
      <c r="G29" s="29">
        <v>5</v>
      </c>
      <c r="H29" s="29">
        <v>4</v>
      </c>
      <c r="I29" s="30">
        <v>4059</v>
      </c>
      <c r="J29" s="30">
        <v>3517.58</v>
      </c>
      <c r="K29" s="30">
        <v>2998.55</v>
      </c>
      <c r="L29" s="31">
        <v>149</v>
      </c>
      <c r="M29" s="30">
        <f t="shared" si="6"/>
        <v>3869338</v>
      </c>
      <c r="N29" s="32">
        <v>0</v>
      </c>
      <c r="O29" s="32">
        <v>0</v>
      </c>
      <c r="P29" s="32">
        <v>0</v>
      </c>
      <c r="Q29" s="30">
        <f>'Таблица 3 '!C23</f>
        <v>3869338</v>
      </c>
      <c r="R29" s="30">
        <f t="shared" si="7"/>
        <v>3869338</v>
      </c>
      <c r="S29" s="32">
        <v>0</v>
      </c>
      <c r="T29" s="33">
        <f t="shared" si="3"/>
        <v>1100</v>
      </c>
      <c r="U29" s="30">
        <f t="shared" si="4"/>
        <v>1100</v>
      </c>
      <c r="V29" s="34" t="s">
        <v>49</v>
      </c>
      <c r="W29" s="25"/>
    </row>
    <row r="30" spans="1:23" s="50" customFormat="1" x14ac:dyDescent="0.25">
      <c r="E30" s="5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23" s="50" customFormat="1" x14ac:dyDescent="0.25">
      <c r="E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23" s="50" customFormat="1" x14ac:dyDescent="0.25">
      <c r="E32" s="51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4:22" s="50" customFormat="1" x14ac:dyDescent="0.25"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4:22" s="50" customFormat="1" x14ac:dyDescent="0.25">
      <c r="E34" s="53"/>
      <c r="F34" s="54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pans="4:22" s="50" customFormat="1" x14ac:dyDescent="0.25">
      <c r="D35" s="54"/>
      <c r="E35" s="53"/>
      <c r="F35" s="5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spans="4:22" s="50" customFormat="1" x14ac:dyDescent="0.25"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4:22" s="50" customFormat="1" x14ac:dyDescent="0.25"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4:22" s="50" customFormat="1" x14ac:dyDescent="0.25"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4:22" s="50" customFormat="1" x14ac:dyDescent="0.25">
      <c r="M39" s="52"/>
      <c r="Q39" s="52"/>
      <c r="R39" s="52"/>
    </row>
    <row r="40" spans="4:22" s="50" customFormat="1" x14ac:dyDescent="0.25">
      <c r="Q40" s="52"/>
    </row>
    <row r="41" spans="4:22" s="50" customFormat="1" x14ac:dyDescent="0.25"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4:22" s="50" customFormat="1" x14ac:dyDescent="0.25"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4:22" s="50" customFormat="1" x14ac:dyDescent="0.25">
      <c r="M43" s="52"/>
      <c r="Q43" s="52"/>
      <c r="R43" s="52"/>
    </row>
    <row r="44" spans="4:22" s="50" customFormat="1" x14ac:dyDescent="0.25"/>
    <row r="45" spans="4:22" s="50" customFormat="1" x14ac:dyDescent="0.25"/>
    <row r="46" spans="4:22" s="50" customFormat="1" x14ac:dyDescent="0.25"/>
    <row r="47" spans="4:22" s="50" customFormat="1" x14ac:dyDescent="0.25"/>
    <row r="48" spans="4:22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  <row r="58" s="50" customFormat="1" x14ac:dyDescent="0.25"/>
    <row r="59" s="50" customFormat="1" x14ac:dyDescent="0.25"/>
    <row r="60" s="50" customFormat="1" x14ac:dyDescent="0.25"/>
    <row r="61" s="50" customFormat="1" x14ac:dyDescent="0.25"/>
    <row r="62" s="50" customFormat="1" x14ac:dyDescent="0.25"/>
    <row r="63" s="50" customFormat="1" x14ac:dyDescent="0.25"/>
    <row r="64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  <row r="95" s="50" customFormat="1" x14ac:dyDescent="0.25"/>
    <row r="96" s="50" customFormat="1" x14ac:dyDescent="0.25"/>
    <row r="97" s="50" customFormat="1" x14ac:dyDescent="0.25"/>
  </sheetData>
  <mergeCells count="28">
    <mergeCell ref="V10:V13"/>
    <mergeCell ref="D11:D13"/>
    <mergeCell ref="R1:V1"/>
    <mergeCell ref="R3:V3"/>
    <mergeCell ref="R4:V4"/>
    <mergeCell ref="A7:V7"/>
    <mergeCell ref="A8:V8"/>
    <mergeCell ref="M11:M12"/>
    <mergeCell ref="N11:S11"/>
    <mergeCell ref="A9:V9"/>
    <mergeCell ref="A10:A13"/>
    <mergeCell ref="B10:B13"/>
    <mergeCell ref="C10:C13"/>
    <mergeCell ref="D10:E10"/>
    <mergeCell ref="F10:F13"/>
    <mergeCell ref="G10:G13"/>
    <mergeCell ref="T10:T12"/>
    <mergeCell ref="U10:U12"/>
    <mergeCell ref="A16:B16"/>
    <mergeCell ref="A26:B26"/>
    <mergeCell ref="E11:E13"/>
    <mergeCell ref="J11:J12"/>
    <mergeCell ref="K11:K12"/>
    <mergeCell ref="H10:H13"/>
    <mergeCell ref="I10:I12"/>
    <mergeCell ref="J10:K10"/>
    <mergeCell ref="L10:L12"/>
    <mergeCell ref="M10:S10"/>
  </mergeCells>
  <pageMargins left="0.31496062992125984" right="0.11811023622047245" top="0.59055118110236227" bottom="0.35433070866141736" header="0.31496062992125984" footer="0.27559055118110237"/>
  <pageSetup paperSize="9" scale="42" firstPageNumber="2" fitToWidth="0" orientation="landscape" useFirstPageNumber="1" r:id="rId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view="pageBreakPreview" zoomScale="85" workbookViewId="0">
      <selection activeCell="I14" sqref="I14"/>
    </sheetView>
  </sheetViews>
  <sheetFormatPr defaultRowHeight="15" x14ac:dyDescent="0.25"/>
  <cols>
    <col min="1" max="1" width="6.28515625" style="3" customWidth="1"/>
    <col min="2" max="2" width="48" style="1" customWidth="1"/>
    <col min="3" max="3" width="13.42578125" style="1" customWidth="1"/>
    <col min="4" max="4" width="16.85546875" style="1" customWidth="1"/>
    <col min="5" max="6" width="10.7109375" style="1" customWidth="1"/>
    <col min="7" max="8" width="11.5703125" style="1" customWidth="1"/>
    <col min="9" max="9" width="10.7109375" style="1" customWidth="1"/>
    <col min="10" max="10" width="10.140625" style="1" customWidth="1"/>
    <col min="11" max="12" width="11.42578125" style="1" customWidth="1"/>
    <col min="13" max="13" width="18" style="1" customWidth="1"/>
    <col min="14" max="14" width="20.85546875" style="1" customWidth="1"/>
    <col min="15" max="15" width="21.85546875" style="4" customWidth="1"/>
    <col min="16" max="16" width="19.5703125" customWidth="1"/>
  </cols>
  <sheetData>
    <row r="1" spans="1:15" ht="8.25" customHeight="1" x14ac:dyDescent="0.25">
      <c r="K1" s="120"/>
      <c r="L1" s="120"/>
      <c r="M1" s="120"/>
      <c r="N1" s="120"/>
    </row>
    <row r="2" spans="1:15" ht="36" customHeight="1" x14ac:dyDescent="0.3">
      <c r="A2" s="121" t="s">
        <v>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4" spans="1:15" ht="51" customHeight="1" x14ac:dyDescent="0.25">
      <c r="A4" s="122" t="s">
        <v>4</v>
      </c>
      <c r="B4" s="122" t="s">
        <v>51</v>
      </c>
      <c r="C4" s="122" t="s">
        <v>52</v>
      </c>
      <c r="D4" s="122" t="s">
        <v>53</v>
      </c>
      <c r="E4" s="122" t="s">
        <v>54</v>
      </c>
      <c r="F4" s="122"/>
      <c r="G4" s="122"/>
      <c r="H4" s="122"/>
      <c r="I4" s="122"/>
      <c r="J4" s="122" t="s">
        <v>14</v>
      </c>
      <c r="K4" s="122"/>
      <c r="L4" s="122"/>
      <c r="M4" s="122"/>
      <c r="N4" s="122"/>
    </row>
    <row r="5" spans="1:15" ht="55.5" customHeight="1" x14ac:dyDescent="0.25">
      <c r="A5" s="122"/>
      <c r="B5" s="122"/>
      <c r="C5" s="122"/>
      <c r="D5" s="122"/>
      <c r="E5" s="55" t="s">
        <v>55</v>
      </c>
      <c r="F5" s="55" t="s">
        <v>56</v>
      </c>
      <c r="G5" s="55" t="s">
        <v>57</v>
      </c>
      <c r="H5" s="55" t="s">
        <v>58</v>
      </c>
      <c r="I5" s="55" t="s">
        <v>59</v>
      </c>
      <c r="J5" s="55" t="s">
        <v>55</v>
      </c>
      <c r="K5" s="55" t="s">
        <v>56</v>
      </c>
      <c r="L5" s="55" t="s">
        <v>57</v>
      </c>
      <c r="M5" s="55" t="s">
        <v>58</v>
      </c>
      <c r="N5" s="55" t="s">
        <v>59</v>
      </c>
    </row>
    <row r="6" spans="1:15" x14ac:dyDescent="0.25">
      <c r="A6" s="122"/>
      <c r="B6" s="122"/>
      <c r="C6" s="55" t="s">
        <v>29</v>
      </c>
      <c r="D6" s="55" t="s">
        <v>30</v>
      </c>
      <c r="E6" s="55" t="s">
        <v>60</v>
      </c>
      <c r="F6" s="55" t="s">
        <v>60</v>
      </c>
      <c r="G6" s="55" t="s">
        <v>60</v>
      </c>
      <c r="H6" s="55" t="s">
        <v>60</v>
      </c>
      <c r="I6" s="55" t="s">
        <v>60</v>
      </c>
      <c r="J6" s="55" t="s">
        <v>31</v>
      </c>
      <c r="K6" s="55" t="s">
        <v>31</v>
      </c>
      <c r="L6" s="55" t="s">
        <v>31</v>
      </c>
      <c r="M6" s="55" t="s">
        <v>31</v>
      </c>
      <c r="N6" s="55" t="s">
        <v>31</v>
      </c>
    </row>
    <row r="7" spans="1:15" x14ac:dyDescent="0.25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</row>
    <row r="8" spans="1:15" s="56" customFormat="1" ht="22.5" customHeight="1" x14ac:dyDescent="0.25">
      <c r="A8" s="57"/>
      <c r="B8" s="58" t="s">
        <v>33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</row>
    <row r="9" spans="1:15" s="61" customFormat="1" ht="22.5" customHeight="1" x14ac:dyDescent="0.25">
      <c r="A9" s="62">
        <v>1</v>
      </c>
      <c r="B9" s="63" t="s">
        <v>61</v>
      </c>
      <c r="C9" s="64">
        <f>'Таблица 1'!I16</f>
        <v>42614</v>
      </c>
      <c r="D9" s="65">
        <f>'Таблица 1'!L16</f>
        <v>1576</v>
      </c>
      <c r="E9" s="65">
        <v>0</v>
      </c>
      <c r="F9" s="65">
        <v>0</v>
      </c>
      <c r="G9" s="65">
        <v>0</v>
      </c>
      <c r="H9" s="65">
        <v>8</v>
      </c>
      <c r="I9" s="65">
        <f>H9</f>
        <v>8</v>
      </c>
      <c r="J9" s="64">
        <v>0</v>
      </c>
      <c r="K9" s="64">
        <v>0</v>
      </c>
      <c r="L9" s="64">
        <v>0</v>
      </c>
      <c r="M9" s="64">
        <f>'Таблица 1'!M16</f>
        <v>6917556.2999999998</v>
      </c>
      <c r="N9" s="64">
        <f>M9</f>
        <v>6917556.2999999998</v>
      </c>
    </row>
    <row r="10" spans="1:15" s="66" customFormat="1" ht="21" customHeight="1" x14ac:dyDescent="0.25">
      <c r="A10" s="67"/>
      <c r="B10" s="58" t="s">
        <v>62</v>
      </c>
      <c r="C10" s="68"/>
      <c r="D10" s="69"/>
      <c r="E10" s="69"/>
      <c r="F10" s="69"/>
      <c r="G10" s="69"/>
      <c r="H10" s="69"/>
      <c r="I10" s="69"/>
      <c r="J10" s="68"/>
      <c r="K10" s="68"/>
      <c r="L10" s="68"/>
      <c r="M10" s="68"/>
      <c r="N10" s="68"/>
      <c r="O10" s="70"/>
    </row>
    <row r="11" spans="1:15" s="61" customFormat="1" ht="22.5" customHeight="1" x14ac:dyDescent="0.25">
      <c r="A11" s="62">
        <v>1</v>
      </c>
      <c r="B11" s="63" t="s">
        <v>61</v>
      </c>
      <c r="C11" s="64">
        <f>'Таблица 1'!I26</f>
        <v>11786</v>
      </c>
      <c r="D11" s="65">
        <f>'Таблица 1'!L26</f>
        <v>417</v>
      </c>
      <c r="E11" s="65">
        <v>0</v>
      </c>
      <c r="F11" s="65">
        <v>0</v>
      </c>
      <c r="G11" s="65">
        <v>0</v>
      </c>
      <c r="H11" s="65">
        <v>3</v>
      </c>
      <c r="I11" s="65">
        <f>H11</f>
        <v>3</v>
      </c>
      <c r="J11" s="64">
        <v>0</v>
      </c>
      <c r="K11" s="64">
        <v>0</v>
      </c>
      <c r="L11" s="64">
        <v>0</v>
      </c>
      <c r="M11" s="64">
        <f>'Таблица 1'!M26</f>
        <v>12509142.07</v>
      </c>
      <c r="N11" s="64">
        <f>M11</f>
        <v>12509142.07</v>
      </c>
    </row>
    <row r="12" spans="1:15" s="71" customFormat="1" ht="27" customHeight="1" x14ac:dyDescent="0.25">
      <c r="A12" s="72"/>
      <c r="B12" s="54"/>
      <c r="C12" s="73"/>
      <c r="D12" s="74"/>
      <c r="E12" s="74"/>
      <c r="F12" s="74"/>
      <c r="G12" s="74"/>
      <c r="H12" s="74"/>
      <c r="I12" s="74"/>
      <c r="J12" s="73"/>
      <c r="K12" s="73"/>
      <c r="L12" s="73"/>
      <c r="M12" s="73"/>
      <c r="N12" s="73"/>
      <c r="O12" s="50"/>
    </row>
  </sheetData>
  <mergeCells count="8">
    <mergeCell ref="K1:N1"/>
    <mergeCell ref="A2:N2"/>
    <mergeCell ref="A4:A6"/>
    <mergeCell ref="B4:B6"/>
    <mergeCell ref="C4:C5"/>
    <mergeCell ref="D4:D5"/>
    <mergeCell ref="E4:I4"/>
    <mergeCell ref="J4:N4"/>
  </mergeCells>
  <pageMargins left="3.937007874015748E-2" right="3.937007874015748E-2" top="1.1417322834645669" bottom="0.74803149606299213" header="0.31496062992125984" footer="0.31496062992125984"/>
  <pageSetup paperSize="9" scale="65" firstPageNumber="26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57"/>
  <sheetViews>
    <sheetView tabSelected="1" view="pageBreakPreview" zoomScale="70" workbookViewId="0">
      <selection activeCell="C297" sqref="C297"/>
    </sheetView>
  </sheetViews>
  <sheetFormatPr defaultRowHeight="15" x14ac:dyDescent="0.25"/>
  <cols>
    <col min="1" max="1" width="5.42578125" style="75" customWidth="1"/>
    <col min="2" max="2" width="49.5703125" style="75" customWidth="1"/>
    <col min="3" max="3" width="17.140625" style="75" customWidth="1"/>
    <col min="4" max="4" width="17.7109375" style="75" customWidth="1"/>
    <col min="5" max="5" width="17.5703125" style="75" customWidth="1"/>
    <col min="6" max="6" width="16.85546875" style="75" customWidth="1"/>
    <col min="7" max="7" width="17.7109375" style="75" customWidth="1"/>
    <col min="8" max="8" width="16.42578125" style="75" customWidth="1"/>
    <col min="9" max="9" width="17.7109375" style="75" customWidth="1"/>
    <col min="10" max="10" width="8" style="75" customWidth="1"/>
    <col min="11" max="11" width="16.140625" style="75" customWidth="1"/>
    <col min="12" max="12" width="17.7109375" style="75" customWidth="1"/>
    <col min="13" max="13" width="15.28515625" style="75" customWidth="1"/>
    <col min="14" max="14" width="17.42578125" style="75" customWidth="1"/>
    <col min="15" max="15" width="15.85546875" style="75" customWidth="1"/>
    <col min="16" max="16" width="17.85546875" style="75" customWidth="1"/>
    <col min="17" max="17" width="17" style="75" customWidth="1"/>
    <col min="18" max="18" width="12.28515625" style="75" customWidth="1"/>
    <col min="19" max="19" width="18.140625" style="75" customWidth="1"/>
    <col min="20" max="20" width="11.140625" style="75" customWidth="1"/>
    <col min="21" max="21" width="27.5703125" style="76" customWidth="1"/>
    <col min="22" max="22" width="69" style="76" customWidth="1"/>
    <col min="23" max="27" width="9.140625" style="76"/>
    <col min="28" max="41" width="9.140625" style="77"/>
  </cols>
  <sheetData>
    <row r="2" spans="1:41" s="78" customFormat="1" ht="57" customHeight="1" x14ac:dyDescent="0.3">
      <c r="A2" s="127" t="s">
        <v>63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79"/>
      <c r="V2" s="79"/>
      <c r="W2" s="79"/>
      <c r="X2" s="79"/>
      <c r="Y2" s="79"/>
      <c r="Z2" s="79"/>
      <c r="AA2" s="79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1" ht="28.5" customHeight="1" x14ac:dyDescent="0.25"/>
    <row r="4" spans="1:41" ht="33.75" customHeight="1" x14ac:dyDescent="0.25">
      <c r="A4" s="125" t="s">
        <v>4</v>
      </c>
      <c r="B4" s="125" t="s">
        <v>5</v>
      </c>
      <c r="C4" s="125" t="s">
        <v>64</v>
      </c>
      <c r="D4" s="125" t="s">
        <v>65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 t="s">
        <v>66</v>
      </c>
      <c r="Q4" s="125"/>
      <c r="R4" s="125"/>
      <c r="S4" s="125"/>
      <c r="T4" s="125" t="s">
        <v>67</v>
      </c>
    </row>
    <row r="5" spans="1:41" ht="29.45" customHeight="1" x14ac:dyDescent="0.25">
      <c r="A5" s="125"/>
      <c r="B5" s="125"/>
      <c r="C5" s="125"/>
      <c r="D5" s="125" t="s">
        <v>68</v>
      </c>
      <c r="E5" s="125" t="s">
        <v>22</v>
      </c>
      <c r="F5" s="125"/>
      <c r="G5" s="125"/>
      <c r="H5" s="125"/>
      <c r="I5" s="125"/>
      <c r="J5" s="125" t="s">
        <v>69</v>
      </c>
      <c r="K5" s="125"/>
      <c r="L5" s="125" t="s">
        <v>70</v>
      </c>
      <c r="M5" s="125" t="s">
        <v>71</v>
      </c>
      <c r="N5" s="125" t="s">
        <v>72</v>
      </c>
      <c r="O5" s="125" t="s">
        <v>73</v>
      </c>
      <c r="P5" s="125" t="s">
        <v>74</v>
      </c>
      <c r="Q5" s="125" t="s">
        <v>75</v>
      </c>
      <c r="R5" s="125" t="s">
        <v>76</v>
      </c>
      <c r="S5" s="125" t="s">
        <v>77</v>
      </c>
      <c r="T5" s="125"/>
    </row>
    <row r="6" spans="1:41" ht="274.5" customHeight="1" x14ac:dyDescent="0.25">
      <c r="A6" s="125"/>
      <c r="B6" s="125"/>
      <c r="C6" s="125"/>
      <c r="D6" s="125"/>
      <c r="E6" s="81" t="s">
        <v>78</v>
      </c>
      <c r="F6" s="81" t="s">
        <v>79</v>
      </c>
      <c r="G6" s="81" t="s">
        <v>80</v>
      </c>
      <c r="H6" s="81" t="s">
        <v>81</v>
      </c>
      <c r="I6" s="81" t="s">
        <v>82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1:41" ht="19.5" customHeight="1" x14ac:dyDescent="0.25">
      <c r="A7" s="125"/>
      <c r="B7" s="125"/>
      <c r="C7" s="81" t="s">
        <v>31</v>
      </c>
      <c r="D7" s="81" t="s">
        <v>31</v>
      </c>
      <c r="E7" s="81" t="s">
        <v>31</v>
      </c>
      <c r="F7" s="81" t="s">
        <v>31</v>
      </c>
      <c r="G7" s="81" t="s">
        <v>31</v>
      </c>
      <c r="H7" s="81" t="s">
        <v>31</v>
      </c>
      <c r="I7" s="81" t="s">
        <v>31</v>
      </c>
      <c r="J7" s="81" t="s">
        <v>60</v>
      </c>
      <c r="K7" s="81" t="s">
        <v>31</v>
      </c>
      <c r="L7" s="81" t="s">
        <v>31</v>
      </c>
      <c r="M7" s="81" t="s">
        <v>31</v>
      </c>
      <c r="N7" s="81" t="s">
        <v>31</v>
      </c>
      <c r="O7" s="81" t="s">
        <v>31</v>
      </c>
      <c r="P7" s="81" t="s">
        <v>31</v>
      </c>
      <c r="Q7" s="81" t="s">
        <v>31</v>
      </c>
      <c r="R7" s="81" t="s">
        <v>31</v>
      </c>
      <c r="S7" s="81" t="s">
        <v>31</v>
      </c>
      <c r="T7" s="81" t="s">
        <v>31</v>
      </c>
    </row>
    <row r="8" spans="1:41" ht="18" customHeight="1" x14ac:dyDescent="0.25">
      <c r="A8" s="81">
        <v>1</v>
      </c>
      <c r="B8" s="81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1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</row>
    <row r="9" spans="1:41" s="83" customFormat="1" ht="26.25" customHeight="1" x14ac:dyDescent="0.25">
      <c r="A9" s="126" t="s">
        <v>33</v>
      </c>
      <c r="B9" s="12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/>
      <c r="V9" s="85"/>
      <c r="W9" s="85"/>
      <c r="X9" s="85"/>
      <c r="Y9" s="85"/>
      <c r="Z9" s="85"/>
      <c r="AA9" s="85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</row>
    <row r="10" spans="1:41" s="87" customFormat="1" ht="24" customHeight="1" x14ac:dyDescent="0.25">
      <c r="A10" s="124" t="s">
        <v>34</v>
      </c>
      <c r="B10" s="124"/>
      <c r="C10" s="88">
        <f t="shared" ref="C10:T10" si="0">SUM(C11:C18)</f>
        <v>6917556.2999999998</v>
      </c>
      <c r="D10" s="88">
        <f t="shared" si="0"/>
        <v>5624954.2199999988</v>
      </c>
      <c r="E10" s="88">
        <f t="shared" si="0"/>
        <v>0</v>
      </c>
      <c r="F10" s="88">
        <f t="shared" si="0"/>
        <v>0</v>
      </c>
      <c r="G10" s="88">
        <f t="shared" si="0"/>
        <v>0</v>
      </c>
      <c r="H10" s="88">
        <f t="shared" si="0"/>
        <v>3988277.4799999995</v>
      </c>
      <c r="I10" s="88">
        <f t="shared" si="0"/>
        <v>1636676.74</v>
      </c>
      <c r="J10" s="89">
        <f t="shared" si="0"/>
        <v>0</v>
      </c>
      <c r="K10" s="88">
        <f t="shared" si="0"/>
        <v>0</v>
      </c>
      <c r="L10" s="88">
        <f t="shared" si="0"/>
        <v>0</v>
      </c>
      <c r="M10" s="88">
        <f t="shared" si="0"/>
        <v>0</v>
      </c>
      <c r="N10" s="88">
        <f t="shared" si="0"/>
        <v>0</v>
      </c>
      <c r="O10" s="88">
        <f t="shared" si="0"/>
        <v>0</v>
      </c>
      <c r="P10" s="88">
        <f t="shared" si="0"/>
        <v>1292602.08</v>
      </c>
      <c r="Q10" s="88">
        <f t="shared" si="0"/>
        <v>0</v>
      </c>
      <c r="R10" s="88">
        <f t="shared" si="0"/>
        <v>0</v>
      </c>
      <c r="S10" s="88">
        <f t="shared" si="0"/>
        <v>0</v>
      </c>
      <c r="T10" s="88">
        <f t="shared" si="0"/>
        <v>0</v>
      </c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</row>
    <row r="11" spans="1:41" s="87" customFormat="1" ht="24" customHeight="1" x14ac:dyDescent="0.25">
      <c r="A11" s="91">
        <v>1</v>
      </c>
      <c r="B11" s="92" t="s">
        <v>36</v>
      </c>
      <c r="C11" s="93">
        <f t="shared" ref="C11:C18" si="1">D11+K11+L11+M11+N11+O11+P11+Q11+R11+S11+T11</f>
        <v>1357080</v>
      </c>
      <c r="D11" s="93">
        <f t="shared" ref="D11:D18" si="2">SUM(E11:I11)</f>
        <v>1357080</v>
      </c>
      <c r="E11" s="94">
        <v>0</v>
      </c>
      <c r="F11" s="93">
        <v>0</v>
      </c>
      <c r="G11" s="94">
        <v>0</v>
      </c>
      <c r="H11" s="95">
        <v>560391.6</v>
      </c>
      <c r="I11" s="95">
        <v>796688.4</v>
      </c>
      <c r="J11" s="96">
        <v>0</v>
      </c>
      <c r="K11" s="94">
        <v>0</v>
      </c>
      <c r="L11" s="93">
        <v>0</v>
      </c>
      <c r="M11" s="93">
        <v>0</v>
      </c>
      <c r="N11" s="93">
        <v>0</v>
      </c>
      <c r="O11" s="94">
        <v>0</v>
      </c>
      <c r="P11" s="93">
        <v>0</v>
      </c>
      <c r="Q11" s="94">
        <v>0</v>
      </c>
      <c r="R11" s="93">
        <v>0</v>
      </c>
      <c r="S11" s="94">
        <v>0</v>
      </c>
      <c r="T11" s="93">
        <v>0</v>
      </c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</row>
    <row r="12" spans="1:41" s="52" customFormat="1" ht="25.9" customHeight="1" x14ac:dyDescent="0.25">
      <c r="A12" s="91">
        <v>2</v>
      </c>
      <c r="B12" s="92" t="s">
        <v>40</v>
      </c>
      <c r="C12" s="93">
        <f t="shared" si="1"/>
        <v>653520.11</v>
      </c>
      <c r="D12" s="93">
        <f t="shared" si="2"/>
        <v>653520.11</v>
      </c>
      <c r="E12" s="94">
        <v>0</v>
      </c>
      <c r="F12" s="93">
        <v>0</v>
      </c>
      <c r="G12" s="93">
        <v>0</v>
      </c>
      <c r="H12" s="94">
        <v>653520.11</v>
      </c>
      <c r="I12" s="93">
        <v>0</v>
      </c>
      <c r="J12" s="96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</row>
    <row r="13" spans="1:41" s="52" customFormat="1" ht="25.9" customHeight="1" x14ac:dyDescent="0.25">
      <c r="A13" s="91">
        <v>3</v>
      </c>
      <c r="B13" s="92" t="s">
        <v>83</v>
      </c>
      <c r="C13" s="93">
        <f t="shared" si="1"/>
        <v>1402856.3199999998</v>
      </c>
      <c r="D13" s="93">
        <f t="shared" si="2"/>
        <v>676828.13</v>
      </c>
      <c r="E13" s="94">
        <v>0</v>
      </c>
      <c r="F13" s="94">
        <v>0</v>
      </c>
      <c r="G13" s="94">
        <v>0</v>
      </c>
      <c r="H13" s="95">
        <v>270394.86</v>
      </c>
      <c r="I13" s="95">
        <v>406433.27</v>
      </c>
      <c r="J13" s="96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5">
        <v>726028.19</v>
      </c>
      <c r="Q13" s="93">
        <v>0</v>
      </c>
      <c r="R13" s="93">
        <v>0</v>
      </c>
      <c r="S13" s="93">
        <v>0</v>
      </c>
      <c r="T13" s="93">
        <v>0</v>
      </c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</row>
    <row r="14" spans="1:41" s="52" customFormat="1" ht="25.9" customHeight="1" x14ac:dyDescent="0.25">
      <c r="A14" s="91">
        <v>4</v>
      </c>
      <c r="B14" s="92" t="s">
        <v>84</v>
      </c>
      <c r="C14" s="93">
        <f t="shared" si="1"/>
        <v>1282099.79</v>
      </c>
      <c r="D14" s="93">
        <f t="shared" si="2"/>
        <v>715525.9</v>
      </c>
      <c r="E14" s="94">
        <v>0</v>
      </c>
      <c r="F14" s="93">
        <v>0</v>
      </c>
      <c r="G14" s="94">
        <v>0</v>
      </c>
      <c r="H14" s="95">
        <v>281970.83</v>
      </c>
      <c r="I14" s="95">
        <v>433555.07</v>
      </c>
      <c r="J14" s="96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5">
        <v>566573.89</v>
      </c>
      <c r="Q14" s="93">
        <v>0</v>
      </c>
      <c r="R14" s="93">
        <v>0</v>
      </c>
      <c r="S14" s="93">
        <v>0</v>
      </c>
      <c r="T14" s="93">
        <v>0</v>
      </c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</row>
    <row r="15" spans="1:41" s="87" customFormat="1" ht="24" customHeight="1" x14ac:dyDescent="0.25">
      <c r="A15" s="91">
        <v>5</v>
      </c>
      <c r="B15" s="92" t="s">
        <v>43</v>
      </c>
      <c r="C15" s="93">
        <f t="shared" si="1"/>
        <v>468237.11</v>
      </c>
      <c r="D15" s="93">
        <f t="shared" si="2"/>
        <v>468237.11</v>
      </c>
      <c r="E15" s="94">
        <v>0</v>
      </c>
      <c r="F15" s="93">
        <v>0</v>
      </c>
      <c r="G15" s="93">
        <v>0</v>
      </c>
      <c r="H15" s="95">
        <v>468237.11</v>
      </c>
      <c r="I15" s="93">
        <v>0</v>
      </c>
      <c r="J15" s="96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</row>
    <row r="16" spans="1:41" s="87" customFormat="1" ht="24" customHeight="1" x14ac:dyDescent="0.25">
      <c r="A16" s="91">
        <v>6</v>
      </c>
      <c r="B16" s="92" t="s">
        <v>44</v>
      </c>
      <c r="C16" s="93">
        <f t="shared" si="1"/>
        <v>478588.07</v>
      </c>
      <c r="D16" s="93">
        <f t="shared" si="2"/>
        <v>478588.07</v>
      </c>
      <c r="E16" s="93">
        <v>0</v>
      </c>
      <c r="F16" s="93">
        <v>0</v>
      </c>
      <c r="G16" s="93">
        <v>0</v>
      </c>
      <c r="H16" s="95">
        <v>478588.07</v>
      </c>
      <c r="I16" s="93">
        <v>0</v>
      </c>
      <c r="J16" s="96">
        <v>0</v>
      </c>
      <c r="K16" s="93">
        <v>0</v>
      </c>
      <c r="L16" s="93">
        <v>0</v>
      </c>
      <c r="M16" s="94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</row>
    <row r="17" spans="1:41" s="87" customFormat="1" ht="24" customHeight="1" x14ac:dyDescent="0.25">
      <c r="A17" s="91">
        <v>7</v>
      </c>
      <c r="B17" s="92" t="s">
        <v>45</v>
      </c>
      <c r="C17" s="73">
        <f t="shared" si="1"/>
        <v>923726.1</v>
      </c>
      <c r="D17" s="93">
        <f t="shared" si="2"/>
        <v>923726.1</v>
      </c>
      <c r="E17" s="94">
        <v>0</v>
      </c>
      <c r="F17" s="73">
        <v>0</v>
      </c>
      <c r="G17" s="94">
        <v>0</v>
      </c>
      <c r="H17" s="95">
        <v>923726.1</v>
      </c>
      <c r="I17" s="94">
        <v>0</v>
      </c>
      <c r="J17" s="74">
        <v>0</v>
      </c>
      <c r="K17" s="94">
        <v>0</v>
      </c>
      <c r="L17" s="73">
        <v>0</v>
      </c>
      <c r="M17" s="93">
        <v>0</v>
      </c>
      <c r="N17" s="73">
        <v>0</v>
      </c>
      <c r="O17" s="94">
        <v>0</v>
      </c>
      <c r="P17" s="73">
        <v>0</v>
      </c>
      <c r="Q17" s="94">
        <v>0</v>
      </c>
      <c r="R17" s="73">
        <v>0</v>
      </c>
      <c r="S17" s="94">
        <v>0</v>
      </c>
      <c r="T17" s="93">
        <v>0</v>
      </c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</row>
    <row r="18" spans="1:41" s="87" customFormat="1" ht="24" customHeight="1" x14ac:dyDescent="0.25">
      <c r="A18" s="91">
        <v>8</v>
      </c>
      <c r="B18" s="92" t="s">
        <v>46</v>
      </c>
      <c r="C18" s="93">
        <f t="shared" si="1"/>
        <v>351448.8</v>
      </c>
      <c r="D18" s="93">
        <f t="shared" si="2"/>
        <v>351448.8</v>
      </c>
      <c r="E18" s="94">
        <v>0</v>
      </c>
      <c r="F18" s="93">
        <v>0</v>
      </c>
      <c r="G18" s="94">
        <v>0</v>
      </c>
      <c r="H18" s="94">
        <v>351448.8</v>
      </c>
      <c r="I18" s="94">
        <v>0</v>
      </c>
      <c r="J18" s="96">
        <v>0</v>
      </c>
      <c r="K18" s="94">
        <v>0</v>
      </c>
      <c r="L18" s="93">
        <v>0</v>
      </c>
      <c r="M18" s="93">
        <v>0</v>
      </c>
      <c r="N18" s="93">
        <v>0</v>
      </c>
      <c r="O18" s="94">
        <v>0</v>
      </c>
      <c r="P18" s="93">
        <v>0</v>
      </c>
      <c r="Q18" s="94">
        <v>0</v>
      </c>
      <c r="R18" s="93">
        <v>0</v>
      </c>
      <c r="S18" s="94">
        <v>0</v>
      </c>
      <c r="T18" s="93">
        <v>0</v>
      </c>
      <c r="U18" s="90"/>
      <c r="V18" s="97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</row>
    <row r="19" spans="1:41" s="98" customFormat="1" ht="22.5" customHeight="1" x14ac:dyDescent="0.25">
      <c r="A19" s="126" t="s">
        <v>62</v>
      </c>
      <c r="B19" s="126"/>
      <c r="C19" s="99"/>
      <c r="D19" s="99"/>
      <c r="E19" s="99"/>
      <c r="F19" s="99"/>
      <c r="G19" s="99"/>
      <c r="H19" s="99"/>
      <c r="I19" s="99"/>
      <c r="J19" s="100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</row>
    <row r="20" spans="1:41" s="87" customFormat="1" ht="22.5" customHeight="1" x14ac:dyDescent="0.25">
      <c r="A20" s="124" t="s">
        <v>34</v>
      </c>
      <c r="B20" s="124"/>
      <c r="C20" s="88">
        <f t="shared" ref="C20:T20" si="3">SUM(C21:C23)</f>
        <v>12509142.07</v>
      </c>
      <c r="D20" s="88">
        <f t="shared" si="3"/>
        <v>12509142.07</v>
      </c>
      <c r="E20" s="88">
        <f t="shared" si="3"/>
        <v>0</v>
      </c>
      <c r="F20" s="88">
        <f t="shared" si="3"/>
        <v>4653310.66</v>
      </c>
      <c r="G20" s="88">
        <f t="shared" si="3"/>
        <v>6754828.8700000001</v>
      </c>
      <c r="H20" s="88">
        <f t="shared" si="3"/>
        <v>0</v>
      </c>
      <c r="I20" s="88">
        <f t="shared" si="3"/>
        <v>1101002.54</v>
      </c>
      <c r="J20" s="89">
        <f t="shared" si="3"/>
        <v>0</v>
      </c>
      <c r="K20" s="88">
        <f t="shared" si="3"/>
        <v>0</v>
      </c>
      <c r="L20" s="88">
        <f t="shared" si="3"/>
        <v>0</v>
      </c>
      <c r="M20" s="88">
        <f t="shared" si="3"/>
        <v>0</v>
      </c>
      <c r="N20" s="88">
        <f t="shared" si="3"/>
        <v>0</v>
      </c>
      <c r="O20" s="88">
        <f t="shared" si="3"/>
        <v>0</v>
      </c>
      <c r="P20" s="88">
        <f t="shared" si="3"/>
        <v>0</v>
      </c>
      <c r="Q20" s="88">
        <f t="shared" si="3"/>
        <v>0</v>
      </c>
      <c r="R20" s="88">
        <f t="shared" si="3"/>
        <v>0</v>
      </c>
      <c r="S20" s="88">
        <f t="shared" si="3"/>
        <v>0</v>
      </c>
      <c r="T20" s="88">
        <f t="shared" si="3"/>
        <v>0</v>
      </c>
      <c r="U20" s="102"/>
      <c r="V20" s="102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</row>
    <row r="21" spans="1:41" s="50" customFormat="1" ht="22.5" customHeight="1" x14ac:dyDescent="0.25">
      <c r="A21" s="91">
        <v>1</v>
      </c>
      <c r="B21" s="92" t="s">
        <v>48</v>
      </c>
      <c r="C21" s="93">
        <f t="shared" ref="C21:C23" si="4">D21+K21+L21+M21+N21+O21+P21+Q21+R21+S21+T21</f>
        <v>6607502.4900000002</v>
      </c>
      <c r="D21" s="93">
        <f t="shared" ref="D21:D23" si="5">SUM(E21:I21)</f>
        <v>6607502.4900000002</v>
      </c>
      <c r="E21" s="94">
        <v>0</v>
      </c>
      <c r="F21" s="94">
        <v>4653310.66</v>
      </c>
      <c r="G21" s="94">
        <v>1954191.83</v>
      </c>
      <c r="H21" s="94">
        <v>0</v>
      </c>
      <c r="I21" s="94">
        <v>0</v>
      </c>
      <c r="J21" s="96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4">
        <v>0</v>
      </c>
      <c r="Q21" s="93">
        <v>0</v>
      </c>
      <c r="R21" s="93">
        <v>0</v>
      </c>
      <c r="S21" s="93">
        <v>0</v>
      </c>
      <c r="T21" s="93">
        <v>0</v>
      </c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</row>
    <row r="22" spans="1:41" s="50" customFormat="1" ht="22.5" customHeight="1" x14ac:dyDescent="0.25">
      <c r="A22" s="91">
        <v>2</v>
      </c>
      <c r="B22" s="92" t="s">
        <v>42</v>
      </c>
      <c r="C22" s="93">
        <f t="shared" si="4"/>
        <v>2032301.58</v>
      </c>
      <c r="D22" s="93">
        <f t="shared" si="5"/>
        <v>2032301.58</v>
      </c>
      <c r="E22" s="94">
        <v>0</v>
      </c>
      <c r="F22" s="93">
        <v>0</v>
      </c>
      <c r="G22" s="94">
        <v>2032301.58</v>
      </c>
      <c r="H22" s="94">
        <v>0</v>
      </c>
      <c r="I22" s="94">
        <v>0</v>
      </c>
      <c r="J22" s="96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4">
        <v>0</v>
      </c>
      <c r="Q22" s="93">
        <v>0</v>
      </c>
      <c r="R22" s="93">
        <v>0</v>
      </c>
      <c r="S22" s="93">
        <v>0</v>
      </c>
      <c r="T22" s="93">
        <v>0</v>
      </c>
      <c r="U22" s="103"/>
      <c r="V22" s="103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</row>
    <row r="23" spans="1:41" s="50" customFormat="1" ht="22.5" customHeight="1" x14ac:dyDescent="0.25">
      <c r="A23" s="91">
        <v>3</v>
      </c>
      <c r="B23" s="92" t="s">
        <v>46</v>
      </c>
      <c r="C23" s="93">
        <f t="shared" si="4"/>
        <v>3869338</v>
      </c>
      <c r="D23" s="93">
        <f t="shared" si="5"/>
        <v>3869338</v>
      </c>
      <c r="E23" s="94">
        <v>0</v>
      </c>
      <c r="F23" s="93">
        <v>0</v>
      </c>
      <c r="G23" s="94">
        <v>2768335.46</v>
      </c>
      <c r="H23" s="94">
        <v>0</v>
      </c>
      <c r="I23" s="94">
        <v>1101002.54</v>
      </c>
      <c r="J23" s="96">
        <v>0</v>
      </c>
      <c r="K23" s="94">
        <v>0</v>
      </c>
      <c r="L23" s="93">
        <v>0</v>
      </c>
      <c r="M23" s="93">
        <v>0</v>
      </c>
      <c r="N23" s="93">
        <v>0</v>
      </c>
      <c r="O23" s="94">
        <v>0</v>
      </c>
      <c r="P23" s="93">
        <v>0</v>
      </c>
      <c r="Q23" s="94">
        <v>0</v>
      </c>
      <c r="R23" s="93">
        <v>0</v>
      </c>
      <c r="S23" s="94">
        <v>0</v>
      </c>
      <c r="T23" s="93">
        <v>0</v>
      </c>
      <c r="U23" s="102"/>
      <c r="V23" s="103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</row>
    <row r="24" spans="1:41" s="50" customFormat="1" x14ac:dyDescent="0.25">
      <c r="A24" s="104"/>
      <c r="B24" s="105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50" customFormat="1" x14ac:dyDescent="0.25">
      <c r="A25" s="104"/>
      <c r="B25" s="104" t="s">
        <v>85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50" customFormat="1" x14ac:dyDescent="0.25">
      <c r="A26" s="104"/>
      <c r="B26" s="123" t="s">
        <v>86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04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50" customFormat="1" x14ac:dyDescent="0.25">
      <c r="A27" s="104"/>
      <c r="B27" s="123" t="s">
        <v>87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04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50" customFormat="1" x14ac:dyDescent="0.25">
      <c r="A28" s="104"/>
      <c r="B28" s="123" t="s">
        <v>88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04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50" customFormat="1" x14ac:dyDescent="0.25">
      <c r="A29" s="104"/>
      <c r="B29" s="123" t="s">
        <v>89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04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50" customFormat="1" x14ac:dyDescent="0.25">
      <c r="A30" s="104"/>
      <c r="B30" s="123" t="s">
        <v>90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04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50" customFormat="1" x14ac:dyDescent="0.25">
      <c r="A31" s="104"/>
      <c r="B31" s="123" t="s">
        <v>91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04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50" customFormat="1" x14ac:dyDescent="0.25">
      <c r="A32" s="104"/>
      <c r="B32" s="123" t="s">
        <v>92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04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50" customFormat="1" x14ac:dyDescent="0.25">
      <c r="A33" s="104"/>
      <c r="B33" s="123" t="s">
        <v>93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04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50" customFormat="1" x14ac:dyDescent="0.25">
      <c r="A34" s="104"/>
      <c r="B34" s="123" t="s">
        <v>94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04"/>
      <c r="R34" s="104"/>
      <c r="S34" s="104"/>
      <c r="T34" s="104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  <row r="35" spans="1:41" s="50" customFormat="1" x14ac:dyDescent="0.25">
      <c r="A35" s="104"/>
      <c r="B35" s="123" t="s">
        <v>95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04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</row>
    <row r="36" spans="1:41" s="50" customFormat="1" x14ac:dyDescent="0.25">
      <c r="A36" s="104"/>
      <c r="B36" s="123"/>
      <c r="C36" s="123"/>
      <c r="D36" s="123"/>
      <c r="E36" s="123"/>
      <c r="F36" s="123"/>
      <c r="G36" s="123"/>
      <c r="H36" s="123"/>
      <c r="I36" s="123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</row>
    <row r="37" spans="1:41" s="50" customFormat="1" x14ac:dyDescent="0.25">
      <c r="A37" s="104"/>
      <c r="B37" s="123"/>
      <c r="C37" s="123"/>
      <c r="D37" s="123"/>
      <c r="E37" s="123"/>
      <c r="F37" s="123"/>
      <c r="G37" s="123"/>
      <c r="H37" s="123"/>
      <c r="I37" s="123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</row>
    <row r="38" spans="1:41" s="50" customFormat="1" x14ac:dyDescent="0.25">
      <c r="A38" s="104"/>
      <c r="B38" s="123"/>
      <c r="C38" s="123"/>
      <c r="D38" s="123"/>
      <c r="E38" s="123"/>
      <c r="F38" s="123"/>
      <c r="G38" s="123"/>
      <c r="H38" s="123"/>
      <c r="I38" s="123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</row>
    <row r="39" spans="1:41" s="50" customFormat="1" x14ac:dyDescent="0.25"/>
    <row r="40" spans="1:41" s="50" customFormat="1" x14ac:dyDescent="0.25"/>
    <row r="41" spans="1:41" s="50" customFormat="1" x14ac:dyDescent="0.25"/>
    <row r="42" spans="1:41" s="50" customFormat="1" x14ac:dyDescent="0.25"/>
    <row r="43" spans="1:41" s="50" customFormat="1" x14ac:dyDescent="0.25"/>
    <row r="44" spans="1:41" s="50" customFormat="1" x14ac:dyDescent="0.25"/>
    <row r="45" spans="1:41" s="50" customFormat="1" x14ac:dyDescent="0.25"/>
    <row r="46" spans="1:41" s="50" customFormat="1" x14ac:dyDescent="0.25"/>
    <row r="47" spans="1:41" s="50" customFormat="1" x14ac:dyDescent="0.25"/>
    <row r="48" spans="1:41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</sheetData>
  <mergeCells count="35">
    <mergeCell ref="A2:T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9:B19"/>
    <mergeCell ref="A20:B20"/>
    <mergeCell ref="B26:S26"/>
    <mergeCell ref="B27:S27"/>
    <mergeCell ref="B28:S28"/>
    <mergeCell ref="B29:S29"/>
    <mergeCell ref="B35:S35"/>
    <mergeCell ref="B36:I36"/>
    <mergeCell ref="B37:I37"/>
    <mergeCell ref="B38:I38"/>
    <mergeCell ref="B30:S30"/>
    <mergeCell ref="B31:S31"/>
    <mergeCell ref="B32:S32"/>
    <mergeCell ref="B33:S33"/>
    <mergeCell ref="B34:P34"/>
  </mergeCells>
  <pageMargins left="0.31496062992125984" right="0.19685039370078741" top="0.94488188976377963" bottom="0.19685039370078741" header="0.31496062992125984" footer="0.31496062992125984"/>
  <pageSetup paperSize="9" scale="40" firstPageNumber="29" orientation="landscape" useFirstPageNumber="1" r:id="rId1"/>
  <headerFooter differentFirst="1"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 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PC-1</cp:lastModifiedBy>
  <cp:revision>65</cp:revision>
  <cp:lastPrinted>2026-03-10T03:23:54Z</cp:lastPrinted>
  <dcterms:created xsi:type="dcterms:W3CDTF">2019-01-09T06:44:55Z</dcterms:created>
  <dcterms:modified xsi:type="dcterms:W3CDTF">2026-03-10T03:23:58Z</dcterms:modified>
</cp:coreProperties>
</file>