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7" i="1"/>
  <c r="O18"/>
  <c r="P18"/>
  <c r="E18"/>
  <c r="C18"/>
  <c r="J15" l="1"/>
  <c r="J16"/>
  <c r="J14"/>
  <c r="F14"/>
  <c r="F15"/>
  <c r="I18" l="1"/>
  <c r="D18"/>
  <c r="G16"/>
  <c r="F16"/>
  <c r="F18" s="1"/>
  <c r="G15"/>
  <c r="G14"/>
  <c r="G18" l="1"/>
</calcChain>
</file>

<file path=xl/sharedStrings.xml><?xml version="1.0" encoding="utf-8"?>
<sst xmlns="http://schemas.openxmlformats.org/spreadsheetml/2006/main" count="35" uniqueCount="33">
  <si>
    <t xml:space="preserve">Проект квот добычи </t>
  </si>
  <si>
    <r>
      <rPr>
        <b/>
        <u/>
        <sz val="14"/>
        <rFont val="Calibri"/>
        <family val="2"/>
        <charset val="204"/>
        <scheme val="minor"/>
      </rPr>
      <t>Лося</t>
    </r>
    <r>
      <rPr>
        <b/>
        <sz val="14"/>
        <rFont val="Calibri"/>
        <family val="2"/>
        <charset val="204"/>
        <scheme val="minor"/>
      </rPr>
      <t xml:space="preserve"> на территории охотничьих угодий</t>
    </r>
  </si>
  <si>
    <t>Забайкальского края</t>
  </si>
  <si>
    <t>№ п/п</t>
  </si>
  <si>
    <t>Наименование муниципальных образований (район, округ), охотничьих угодий, иных территорий</t>
  </si>
  <si>
    <t>Площадь категории среды обитания охотничьих ресурсов охотничьего угодья, иной территории на которую определялась численность виды охотничьих ресурсов, тыс. га</t>
  </si>
  <si>
    <t>Численность охотничьего ресурса (на 1 апреля), от которой устанавливалась квота добычи, особей</t>
  </si>
  <si>
    <t>Плотность охотничьих ресурсов, расчитанная для установления квоты добычи на период с 1 августа текущего года до 1 августа следующего года (особей на 1000 га площади категории среды обитания, на которую определялась численность</t>
  </si>
  <si>
    <t>Предстоящий год</t>
  </si>
  <si>
    <t>Максимально возможная квота</t>
  </si>
  <si>
    <t>Устанавливаемая квота добычи, особей</t>
  </si>
  <si>
    <t>Всего</t>
  </si>
  <si>
    <t>в % от численности</t>
  </si>
  <si>
    <t>в том числе для КМНС, особей</t>
  </si>
  <si>
    <t>в том числе:</t>
  </si>
  <si>
    <t>до 1 года</t>
  </si>
  <si>
    <t>2021 -2022 гг</t>
  </si>
  <si>
    <t>2022 -2023 гг</t>
  </si>
  <si>
    <t>Без разделения по половому признаку</t>
  </si>
  <si>
    <r>
      <t>Самцы во время гона</t>
    </r>
    <r>
      <rPr>
        <i/>
        <sz val="10"/>
        <rFont val="Calibri"/>
        <family val="2"/>
        <charset val="204"/>
        <scheme val="minor"/>
      </rPr>
      <t xml:space="preserve"> - 15%</t>
    </r>
  </si>
  <si>
    <t xml:space="preserve"> ООУ</t>
  </si>
  <si>
    <t>Итого:</t>
  </si>
  <si>
    <t>2. Александрово-Заводский район</t>
  </si>
  <si>
    <t>2.1</t>
  </si>
  <si>
    <t>2.2</t>
  </si>
  <si>
    <t>Охотхозяйство «Каменск-Боровское» ЗабКОООиР</t>
  </si>
  <si>
    <t>2.3</t>
  </si>
  <si>
    <t>ИП Ревягин Р.В.</t>
  </si>
  <si>
    <t>на  период:  с  1  августа  2022 г.  до  1  августа  2023 г.</t>
  </si>
  <si>
    <t>самцы с неокостеневшими рогами (пантами)</t>
  </si>
  <si>
    <t>самцы</t>
  </si>
  <si>
    <t>ИП Бродягин А.В.</t>
  </si>
  <si>
    <t>2.4</t>
  </si>
</sst>
</file>

<file path=xl/styles.xml><?xml version="1.0" encoding="utf-8"?>
<styleSheet xmlns="http://schemas.openxmlformats.org/spreadsheetml/2006/main">
  <numFmts count="1">
    <numFmt numFmtId="164" formatCode="0.0"/>
  </numFmts>
  <fonts count="2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u/>
      <sz val="14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sz val="12"/>
      <name val="Arial"/>
      <family val="2"/>
      <charset val="204"/>
    </font>
    <font>
      <i/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1" fontId="1" fillId="2" borderId="0" xfId="0" applyNumberFormat="1" applyFont="1" applyFill="1"/>
    <xf numFmtId="0" fontId="16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0" fillId="2" borderId="19" xfId="0" applyFont="1" applyFill="1" applyBorder="1" applyAlignment="1">
      <alignment horizontal="center"/>
    </xf>
    <xf numFmtId="0" fontId="13" fillId="2" borderId="19" xfId="0" applyFont="1" applyFill="1" applyBorder="1" applyAlignment="1">
      <alignment horizontal="center"/>
    </xf>
    <xf numFmtId="164" fontId="10" fillId="2" borderId="19" xfId="0" applyNumberFormat="1" applyFont="1" applyFill="1" applyBorder="1" applyAlignment="1">
      <alignment horizontal="center"/>
    </xf>
    <xf numFmtId="164" fontId="3" fillId="2" borderId="19" xfId="0" applyNumberFormat="1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2" fontId="10" fillId="2" borderId="19" xfId="0" applyNumberFormat="1" applyFont="1" applyFill="1" applyBorder="1" applyAlignment="1">
      <alignment horizontal="center"/>
    </xf>
    <xf numFmtId="1" fontId="10" fillId="2" borderId="19" xfId="0" applyNumberFormat="1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 vertical="center"/>
    </xf>
    <xf numFmtId="2" fontId="14" fillId="2" borderId="19" xfId="0" applyNumberFormat="1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vertical="center" wrapText="1"/>
    </xf>
    <xf numFmtId="0" fontId="15" fillId="2" borderId="19" xfId="0" applyFont="1" applyFill="1" applyBorder="1" applyAlignment="1">
      <alignment horizontal="center" vertical="center" wrapText="1"/>
    </xf>
    <xf numFmtId="2" fontId="15" fillId="2" borderId="19" xfId="0" applyNumberFormat="1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/>
    </xf>
    <xf numFmtId="0" fontId="13" fillId="2" borderId="19" xfId="0" applyFont="1" applyFill="1" applyBorder="1" applyAlignment="1">
      <alignment vertical="center" wrapText="1"/>
    </xf>
    <xf numFmtId="2" fontId="15" fillId="2" borderId="6" xfId="0" applyNumberFormat="1" applyFont="1" applyFill="1" applyBorder="1" applyAlignment="1">
      <alignment horizontal="center" vertical="center" wrapText="1"/>
    </xf>
    <xf numFmtId="0" fontId="10" fillId="2" borderId="19" xfId="0" applyFont="1" applyFill="1" applyBorder="1"/>
    <xf numFmtId="49" fontId="13" fillId="2" borderId="19" xfId="0" applyNumberFormat="1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/>
    </xf>
    <xf numFmtId="1" fontId="9" fillId="2" borderId="19" xfId="0" applyNumberFormat="1" applyFont="1" applyFill="1" applyBorder="1" applyAlignment="1">
      <alignment horizontal="center" vertical="center"/>
    </xf>
    <xf numFmtId="0" fontId="18" fillId="0" borderId="0" xfId="0" applyFont="1"/>
    <xf numFmtId="2" fontId="10" fillId="2" borderId="7" xfId="0" applyNumberFormat="1" applyFont="1" applyFill="1" applyBorder="1" applyAlignment="1">
      <alignment horizontal="center" vertical="center"/>
    </xf>
    <xf numFmtId="1" fontId="3" fillId="2" borderId="19" xfId="0" applyNumberFormat="1" applyFont="1" applyFill="1" applyBorder="1" applyAlignment="1">
      <alignment horizontal="center"/>
    </xf>
    <xf numFmtId="0" fontId="1" fillId="3" borderId="0" xfId="0" applyFont="1" applyFill="1"/>
    <xf numFmtId="0" fontId="0" fillId="2" borderId="0" xfId="0" applyFill="1"/>
    <xf numFmtId="0" fontId="0" fillId="2" borderId="0" xfId="0" applyFill="1" applyAlignment="1"/>
    <xf numFmtId="0" fontId="5" fillId="2" borderId="0" xfId="0" applyFont="1" applyFill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1" fontId="8" fillId="2" borderId="19" xfId="0" applyNumberFormat="1" applyFont="1" applyFill="1" applyBorder="1" applyAlignment="1">
      <alignment horizontal="center" vertical="center" textRotation="90" wrapText="1"/>
    </xf>
    <xf numFmtId="1" fontId="8" fillId="2" borderId="18" xfId="0" applyNumberFormat="1" applyFont="1" applyFill="1" applyBorder="1" applyAlignment="1">
      <alignment horizontal="center" vertical="center" textRotation="90"/>
    </xf>
    <xf numFmtId="0" fontId="19" fillId="2" borderId="19" xfId="0" applyFont="1" applyFill="1" applyBorder="1" applyAlignment="1">
      <alignment horizontal="center" vertical="center"/>
    </xf>
    <xf numFmtId="0" fontId="19" fillId="2" borderId="19" xfId="0" applyFont="1" applyFill="1" applyBorder="1" applyAlignment="1">
      <alignment vertical="center"/>
    </xf>
    <xf numFmtId="0" fontId="18" fillId="2" borderId="0" xfId="0" applyFont="1" applyFill="1"/>
    <xf numFmtId="0" fontId="13" fillId="2" borderId="5" xfId="0" applyFont="1" applyFill="1" applyBorder="1" applyAlignment="1">
      <alignment vertical="center" wrapText="1"/>
    </xf>
    <xf numFmtId="2" fontId="14" fillId="2" borderId="6" xfId="0" applyNumberFormat="1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center"/>
    </xf>
    <xf numFmtId="1" fontId="16" fillId="2" borderId="0" xfId="0" applyNumberFormat="1" applyFont="1" applyFill="1"/>
    <xf numFmtId="0" fontId="15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/>
    <xf numFmtId="0" fontId="1" fillId="2" borderId="7" xfId="0" applyFont="1" applyFill="1" applyBorder="1" applyAlignment="1"/>
    <xf numFmtId="0" fontId="16" fillId="2" borderId="0" xfId="0" applyFont="1" applyFill="1" applyAlignment="1">
      <alignment horizontal="left" vertical="top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1" fillId="2" borderId="0" xfId="0" applyFont="1" applyFill="1" applyAlignment="1"/>
    <xf numFmtId="0" fontId="7" fillId="2" borderId="1" xfId="0" applyFont="1" applyFill="1" applyBorder="1" applyAlignment="1">
      <alignment vertical="top" wrapText="1"/>
    </xf>
    <xf numFmtId="0" fontId="7" fillId="2" borderId="8" xfId="0" applyFont="1" applyFill="1" applyBorder="1" applyAlignment="1">
      <alignment vertical="top" wrapText="1"/>
    </xf>
    <xf numFmtId="0" fontId="7" fillId="2" borderId="13" xfId="0" applyFont="1" applyFill="1" applyBorder="1" applyAlignment="1">
      <alignment vertical="top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8" xfId="0" applyFont="1" applyFill="1" applyBorder="1" applyAlignment="1">
      <alignment horizontal="center" vertical="center" wrapText="1"/>
    </xf>
    <xf numFmtId="0" fontId="20" fillId="2" borderId="1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9" xfId="0" applyFont="1" applyFill="1" applyBorder="1" applyAlignment="1">
      <alignment horizontal="center" vertical="top" wrapText="1"/>
    </xf>
    <xf numFmtId="0" fontId="8" fillId="2" borderId="14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10" xfId="0" applyFont="1" applyFill="1" applyBorder="1" applyAlignment="1">
      <alignment horizontal="center" vertical="top" wrapText="1"/>
    </xf>
    <xf numFmtId="0" fontId="8" fillId="2" borderId="11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164" fontId="8" fillId="2" borderId="5" xfId="0" applyNumberFormat="1" applyFont="1" applyFill="1" applyBorder="1" applyAlignment="1">
      <alignment horizontal="center" vertical="center" wrapText="1"/>
    </xf>
    <xf numFmtId="164" fontId="8" fillId="2" borderId="6" xfId="0" applyNumberFormat="1" applyFont="1" applyFill="1" applyBorder="1" applyAlignment="1">
      <alignment horizontal="center" vertical="center" wrapText="1"/>
    </xf>
    <xf numFmtId="164" fontId="8" fillId="2" borderId="7" xfId="0" applyNumberFormat="1" applyFont="1" applyFill="1" applyBorder="1" applyAlignment="1">
      <alignment horizontal="center" vertical="center" wrapText="1"/>
    </xf>
    <xf numFmtId="164" fontId="9" fillId="2" borderId="12" xfId="0" applyNumberFormat="1" applyFont="1" applyFill="1" applyBorder="1" applyAlignment="1">
      <alignment horizontal="center" vertical="center"/>
    </xf>
    <xf numFmtId="164" fontId="9" fillId="2" borderId="18" xfId="0" applyNumberFormat="1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 textRotation="90"/>
    </xf>
    <xf numFmtId="0" fontId="8" fillId="2" borderId="18" xfId="0" applyFont="1" applyFill="1" applyBorder="1" applyAlignment="1">
      <alignment horizontal="center" vertical="center" textRotation="90"/>
    </xf>
    <xf numFmtId="0" fontId="3" fillId="2" borderId="12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K21"/>
  <sheetViews>
    <sheetView tabSelected="1" zoomScale="80" zoomScaleNormal="80" workbookViewId="0">
      <pane xSplit="6" ySplit="12" topLeftCell="G13" activePane="bottomRight" state="frozen"/>
      <selection pane="topRight" activeCell="L1" sqref="L1"/>
      <selection pane="bottomLeft" activeCell="A15" sqref="A15"/>
      <selection pane="bottomRight" activeCell="A19" sqref="A19:XFD19"/>
    </sheetView>
  </sheetViews>
  <sheetFormatPr defaultRowHeight="15.75"/>
  <cols>
    <col min="1" max="1" width="7.5703125" style="32" customWidth="1"/>
    <col min="2" max="2" width="48" style="33" customWidth="1"/>
    <col min="3" max="3" width="15.5703125" style="3" customWidth="1"/>
    <col min="4" max="4" width="10.5703125" style="3" customWidth="1"/>
    <col min="5" max="5" width="10.85546875" style="4" customWidth="1"/>
    <col min="6" max="6" width="19.7109375" style="5" customWidth="1"/>
    <col min="7" max="7" width="9.140625" style="6"/>
    <col min="8" max="8" width="9.140625" style="3"/>
    <col min="9" max="9" width="9.140625" style="7"/>
    <col min="10" max="10" width="13" style="3" bestFit="1" customWidth="1"/>
    <col min="11" max="11" width="9.140625" style="3"/>
    <col min="12" max="14" width="8.85546875" style="1" customWidth="1"/>
    <col min="15" max="16" width="10.5703125" style="1" bestFit="1" customWidth="1"/>
    <col min="17" max="89" width="9.140625" style="32"/>
  </cols>
  <sheetData>
    <row r="2" spans="1:89" ht="18.75">
      <c r="E2" s="61" t="s">
        <v>0</v>
      </c>
      <c r="F2" s="62"/>
    </row>
    <row r="3" spans="1:89" ht="18.75">
      <c r="F3" s="34" t="s">
        <v>1</v>
      </c>
    </row>
    <row r="4" spans="1:89" ht="18.75">
      <c r="F4" s="34" t="s">
        <v>2</v>
      </c>
    </row>
    <row r="5" spans="1:89" ht="18.75">
      <c r="F5" s="34" t="s">
        <v>28</v>
      </c>
    </row>
    <row r="6" spans="1:89" ht="16.5" thickBot="1"/>
    <row r="7" spans="1:89" ht="15">
      <c r="A7" s="63" t="s">
        <v>3</v>
      </c>
      <c r="B7" s="66" t="s">
        <v>4</v>
      </c>
      <c r="C7" s="69" t="s">
        <v>5</v>
      </c>
      <c r="D7" s="72" t="s">
        <v>6</v>
      </c>
      <c r="E7" s="73"/>
      <c r="F7" s="76" t="s">
        <v>7</v>
      </c>
      <c r="G7" s="55" t="s">
        <v>8</v>
      </c>
      <c r="H7" s="56"/>
      <c r="I7" s="56"/>
      <c r="J7" s="56"/>
      <c r="K7" s="56"/>
      <c r="L7" s="56"/>
      <c r="M7" s="56"/>
      <c r="N7" s="56"/>
      <c r="O7" s="56"/>
      <c r="P7" s="57"/>
    </row>
    <row r="8" spans="1:89" ht="14.45" customHeight="1">
      <c r="A8" s="64"/>
      <c r="B8" s="67"/>
      <c r="C8" s="70"/>
      <c r="D8" s="74"/>
      <c r="E8" s="75"/>
      <c r="F8" s="77"/>
      <c r="G8" s="58" t="s">
        <v>9</v>
      </c>
      <c r="H8" s="59"/>
      <c r="I8" s="58" t="s">
        <v>10</v>
      </c>
      <c r="J8" s="60"/>
      <c r="K8" s="60"/>
      <c r="L8" s="60"/>
      <c r="M8" s="60"/>
      <c r="N8" s="60"/>
      <c r="O8" s="60"/>
      <c r="P8" s="59"/>
    </row>
    <row r="9" spans="1:89" ht="14.45" customHeight="1">
      <c r="A9" s="64"/>
      <c r="B9" s="67"/>
      <c r="C9" s="70"/>
      <c r="D9" s="74"/>
      <c r="E9" s="75"/>
      <c r="F9" s="77"/>
      <c r="G9" s="35"/>
      <c r="H9" s="36"/>
      <c r="I9" s="35"/>
      <c r="J9" s="37"/>
      <c r="K9" s="37"/>
      <c r="L9" s="38"/>
      <c r="M9" s="38"/>
      <c r="N9" s="38"/>
      <c r="O9" s="38"/>
      <c r="P9" s="39"/>
    </row>
    <row r="10" spans="1:89" ht="15" customHeight="1" thickBot="1">
      <c r="A10" s="64"/>
      <c r="B10" s="67"/>
      <c r="C10" s="70"/>
      <c r="D10" s="74"/>
      <c r="E10" s="75"/>
      <c r="F10" s="77"/>
      <c r="G10" s="82" t="s">
        <v>11</v>
      </c>
      <c r="H10" s="84" t="s">
        <v>12</v>
      </c>
      <c r="I10" s="86" t="s">
        <v>11</v>
      </c>
      <c r="J10" s="84" t="s">
        <v>12</v>
      </c>
      <c r="K10" s="88" t="s">
        <v>13</v>
      </c>
      <c r="L10" s="79" t="s">
        <v>14</v>
      </c>
      <c r="M10" s="80"/>
      <c r="N10" s="80"/>
      <c r="O10" s="80"/>
      <c r="P10" s="81"/>
    </row>
    <row r="11" spans="1:89" ht="156.75" customHeight="1" thickBot="1">
      <c r="A11" s="65"/>
      <c r="B11" s="68"/>
      <c r="C11" s="71"/>
      <c r="D11" s="40" t="s">
        <v>16</v>
      </c>
      <c r="E11" s="41" t="s">
        <v>17</v>
      </c>
      <c r="F11" s="78"/>
      <c r="G11" s="83"/>
      <c r="H11" s="85"/>
      <c r="I11" s="87"/>
      <c r="J11" s="85"/>
      <c r="K11" s="89"/>
      <c r="L11" s="42" t="s">
        <v>19</v>
      </c>
      <c r="M11" s="42" t="s">
        <v>29</v>
      </c>
      <c r="N11" s="42" t="s">
        <v>30</v>
      </c>
      <c r="O11" s="42" t="s">
        <v>18</v>
      </c>
      <c r="P11" s="43" t="s">
        <v>15</v>
      </c>
    </row>
    <row r="12" spans="1:89" s="28" customFormat="1">
      <c r="A12" s="44">
        <v>1</v>
      </c>
      <c r="B12" s="45">
        <v>2</v>
      </c>
      <c r="C12" s="26">
        <v>3</v>
      </c>
      <c r="D12" s="26">
        <v>4</v>
      </c>
      <c r="E12" s="26">
        <v>5</v>
      </c>
      <c r="F12" s="26">
        <v>6</v>
      </c>
      <c r="G12" s="27">
        <v>7</v>
      </c>
      <c r="H12" s="26">
        <v>8</v>
      </c>
      <c r="I12" s="16">
        <v>9</v>
      </c>
      <c r="J12" s="26">
        <v>10</v>
      </c>
      <c r="K12" s="26">
        <v>12</v>
      </c>
      <c r="L12" s="27">
        <v>13</v>
      </c>
      <c r="M12" s="27">
        <v>14</v>
      </c>
      <c r="N12" s="27">
        <v>15</v>
      </c>
      <c r="O12" s="27">
        <v>16</v>
      </c>
      <c r="P12" s="27">
        <v>17</v>
      </c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  <c r="CJ12" s="46"/>
      <c r="CK12" s="46"/>
    </row>
    <row r="13" spans="1:89" s="3" customFormat="1" ht="15">
      <c r="A13" s="51" t="s">
        <v>22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3"/>
    </row>
    <row r="14" spans="1:89" s="31" customFormat="1">
      <c r="A14" s="25" t="s">
        <v>23</v>
      </c>
      <c r="B14" s="22" t="s">
        <v>20</v>
      </c>
      <c r="C14" s="17">
        <v>425.29</v>
      </c>
      <c r="D14" s="10">
        <v>21</v>
      </c>
      <c r="E14" s="8">
        <v>64</v>
      </c>
      <c r="F14" s="29">
        <f t="shared" ref="F14:F15" si="0">E14/C14</f>
        <v>0.15048555103576383</v>
      </c>
      <c r="G14" s="11">
        <f>E14*H14%</f>
        <v>1.92</v>
      </c>
      <c r="H14" s="9">
        <v>3</v>
      </c>
      <c r="I14" s="13">
        <v>1</v>
      </c>
      <c r="J14" s="11">
        <f>I14/E14%</f>
        <v>1.5625</v>
      </c>
      <c r="K14" s="9"/>
      <c r="L14" s="15"/>
      <c r="M14" s="15"/>
      <c r="N14" s="15"/>
      <c r="O14" s="15"/>
      <c r="P14" s="15">
        <v>1</v>
      </c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</row>
    <row r="15" spans="1:89" s="3" customFormat="1" ht="30">
      <c r="A15" s="25" t="s">
        <v>24</v>
      </c>
      <c r="B15" s="22" t="s">
        <v>25</v>
      </c>
      <c r="C15" s="17">
        <v>60.46</v>
      </c>
      <c r="D15" s="10">
        <v>35</v>
      </c>
      <c r="E15" s="8">
        <v>44</v>
      </c>
      <c r="F15" s="29">
        <f t="shared" si="0"/>
        <v>0.72775388686735032</v>
      </c>
      <c r="G15" s="11">
        <f>E15*H15%</f>
        <v>1.3199999999999998</v>
      </c>
      <c r="H15" s="9">
        <v>3</v>
      </c>
      <c r="I15" s="13">
        <v>1</v>
      </c>
      <c r="J15" s="11">
        <f>I15/E15%</f>
        <v>2.2727272727272729</v>
      </c>
      <c r="K15" s="9"/>
      <c r="L15" s="15"/>
      <c r="M15" s="15"/>
      <c r="N15" s="15"/>
      <c r="O15" s="15"/>
      <c r="P15" s="15">
        <v>1</v>
      </c>
    </row>
    <row r="16" spans="1:89" s="3" customFormat="1">
      <c r="A16" s="25" t="s">
        <v>26</v>
      </c>
      <c r="B16" s="22" t="s">
        <v>27</v>
      </c>
      <c r="C16" s="17">
        <v>79.2</v>
      </c>
      <c r="D16" s="10">
        <v>71</v>
      </c>
      <c r="E16" s="8">
        <v>83</v>
      </c>
      <c r="F16" s="29">
        <f>E16/C16</f>
        <v>1.047979797979798</v>
      </c>
      <c r="G16" s="11">
        <f>E16*H16%</f>
        <v>4.1500000000000004</v>
      </c>
      <c r="H16" s="9">
        <v>5</v>
      </c>
      <c r="I16" s="13">
        <v>4</v>
      </c>
      <c r="J16" s="11">
        <f>I16/E16%</f>
        <v>4.8192771084337354</v>
      </c>
      <c r="K16" s="9"/>
      <c r="L16" s="15"/>
      <c r="M16" s="15"/>
      <c r="N16" s="15"/>
      <c r="O16" s="15">
        <v>2</v>
      </c>
      <c r="P16" s="15">
        <v>2</v>
      </c>
    </row>
    <row r="17" spans="1:89" s="31" customFormat="1">
      <c r="A17" s="25" t="s">
        <v>32</v>
      </c>
      <c r="B17" s="47" t="s">
        <v>31</v>
      </c>
      <c r="C17" s="48">
        <v>80.822999999999993</v>
      </c>
      <c r="D17" s="10">
        <v>0</v>
      </c>
      <c r="E17" s="8">
        <v>15</v>
      </c>
      <c r="F17" s="29">
        <v>0.19</v>
      </c>
      <c r="G17" s="11">
        <f>E17*H17%</f>
        <v>0.44999999999999996</v>
      </c>
      <c r="H17" s="9">
        <v>3</v>
      </c>
      <c r="I17" s="13">
        <v>0</v>
      </c>
      <c r="J17" s="11">
        <v>0</v>
      </c>
      <c r="K17" s="9"/>
      <c r="L17" s="15"/>
      <c r="M17" s="15"/>
      <c r="N17" s="15"/>
      <c r="O17" s="15"/>
      <c r="P17" s="15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</row>
    <row r="18" spans="1:89" s="3" customFormat="1">
      <c r="A18" s="24"/>
      <c r="B18" s="18" t="s">
        <v>21</v>
      </c>
      <c r="C18" s="23">
        <f>SUM(C14:C17)</f>
        <v>645.77300000000002</v>
      </c>
      <c r="D18" s="19">
        <f>SUM(D14:D16)</f>
        <v>127</v>
      </c>
      <c r="E18" s="19">
        <f>SUM(E14:E17)</f>
        <v>206</v>
      </c>
      <c r="F18" s="20">
        <f>SUM(F14:F17)</f>
        <v>2.1162192358829124</v>
      </c>
      <c r="G18" s="12">
        <f>SUM(G14:G16)</f>
        <v>7.3900000000000006</v>
      </c>
      <c r="H18" s="9"/>
      <c r="I18" s="21">
        <f>SUM(I14:I16)</f>
        <v>6</v>
      </c>
      <c r="J18" s="14"/>
      <c r="K18" s="9"/>
      <c r="L18" s="15"/>
      <c r="M18" s="15"/>
      <c r="N18" s="15"/>
      <c r="O18" s="30">
        <f>SUM(O14:O17)</f>
        <v>2</v>
      </c>
      <c r="P18" s="30">
        <f>SUM(P14:P17)</f>
        <v>4</v>
      </c>
    </row>
    <row r="20" spans="1:89" ht="15"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</row>
    <row r="21" spans="1:89" ht="18.75">
      <c r="B21" s="49"/>
      <c r="C21" s="2"/>
      <c r="D21" s="2"/>
      <c r="E21" s="2"/>
      <c r="F21" s="2"/>
      <c r="G21" s="2"/>
      <c r="H21" s="2"/>
      <c r="I21" s="2"/>
      <c r="J21" s="2"/>
      <c r="K21" s="2"/>
      <c r="L21" s="50"/>
      <c r="M21" s="50"/>
      <c r="N21" s="50"/>
      <c r="O21" s="50"/>
    </row>
  </sheetData>
  <mergeCells count="17">
    <mergeCell ref="G7:P7"/>
    <mergeCell ref="G8:H8"/>
    <mergeCell ref="I8:P8"/>
    <mergeCell ref="E2:F2"/>
    <mergeCell ref="A7:A11"/>
    <mergeCell ref="B7:B11"/>
    <mergeCell ref="C7:C11"/>
    <mergeCell ref="D7:E10"/>
    <mergeCell ref="F7:F11"/>
    <mergeCell ref="L10:P10"/>
    <mergeCell ref="G10:G11"/>
    <mergeCell ref="H10:H11"/>
    <mergeCell ref="I10:I11"/>
    <mergeCell ref="J10:J11"/>
    <mergeCell ref="K10:K11"/>
    <mergeCell ref="A13:P13"/>
    <mergeCell ref="B20:O20"/>
  </mergeCells>
  <pageMargins left="0.7" right="0.7" top="0.75" bottom="0.75" header="0.3" footer="0.3"/>
  <pageSetup paperSize="9" orientation="portrait" horizontalDpi="180" verticalDpi="180" r:id="rId1"/>
  <ignoredErrors>
    <ignoredError sqref="I18" formulaRange="1"/>
    <ignoredError sqref="D18" formula="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2022-05-25T05:11:17Z</dcterms:modified>
</cp:coreProperties>
</file>