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8" i="1"/>
  <c r="F16"/>
  <c r="F17"/>
  <c r="F18"/>
  <c r="F15"/>
  <c r="H19"/>
  <c r="I19"/>
  <c r="L19"/>
  <c r="M19"/>
  <c r="O19"/>
  <c r="E19"/>
  <c r="F19" l="1"/>
  <c r="D19"/>
  <c r="C19"/>
  <c r="G16" l="1"/>
  <c r="G17"/>
  <c r="J17" l="1"/>
  <c r="J16"/>
  <c r="N15"/>
  <c r="J15"/>
  <c r="G15"/>
  <c r="G19" s="1"/>
  <c r="N19" l="1"/>
  <c r="J19"/>
</calcChain>
</file>

<file path=xl/sharedStrings.xml><?xml version="1.0" encoding="utf-8"?>
<sst xmlns="http://schemas.openxmlformats.org/spreadsheetml/2006/main" count="35" uniqueCount="33">
  <si>
    <t xml:space="preserve">Проект квот добычи </t>
  </si>
  <si>
    <r>
      <rPr>
        <b/>
        <u/>
        <sz val="10"/>
        <rFont val="Calibri"/>
        <family val="2"/>
        <charset val="204"/>
        <scheme val="minor"/>
      </rPr>
      <t xml:space="preserve">Благородного оленя </t>
    </r>
    <r>
      <rPr>
        <b/>
        <sz val="10"/>
        <rFont val="Calibri"/>
        <family val="2"/>
        <charset val="204"/>
        <scheme val="minor"/>
      </rPr>
      <t>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</si>
  <si>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</si>
  <si>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</si>
  <si>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</si>
  <si>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</si>
  <si>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</si>
  <si>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</si>
  <si>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</si>
  <si>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</si>
  <si>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</si>
  <si>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</si>
  <si>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</si>
  <si>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</si>
  <si>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в том числе:</t>
  </si>
  <si>
    <t>взрослые животные (старше 1 года)</t>
  </si>
  <si>
    <t>до 1 года - 20%</t>
  </si>
  <si>
    <t>2021 -2022 гг</t>
  </si>
  <si>
    <t>Без разделения по половому признаку</t>
  </si>
  <si>
    <r>
      <t xml:space="preserve">Самцы во время гона            </t>
    </r>
    <r>
      <rPr>
        <i/>
        <sz val="10"/>
        <rFont val="Calibri"/>
        <family val="2"/>
        <charset val="204"/>
        <scheme val="minor"/>
      </rPr>
      <t xml:space="preserve">(на реву) </t>
    </r>
  </si>
  <si>
    <t xml:space="preserve">Самцы с неокостеневшими рогами (пантами) </t>
  </si>
  <si>
    <t xml:space="preserve"> ООУ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</si>
  <si>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</si>
  <si>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</si>
  <si>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</si>
  <si>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</si>
  <si>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</si>
  <si>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</si>
  <si>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</si>
  <si>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на  период:  с  1  августа  2022 г.  до  1  августа  2023 г.</t>
  </si>
  <si>
    <t>ИП Бродягин А.В.</t>
  </si>
  <si>
    <t>2.4</t>
  </si>
  <si>
    <t>2022 - 2023 гг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</si>
</sst>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u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" fontId="3" fillId="2" borderId="0" xfId="0" applyNumberFormat="1" applyFont="1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7" fillId="2" borderId="22" xfId="0" applyNumberFormat="1" applyFont="1" applyFill="1" applyBorder="1" applyAlignment="1">
      <alignment horizontal="center" vertical="center" textRotation="90" wrapText="1"/>
    </xf>
    <xf numFmtId="0" fontId="12" fillId="2" borderId="22" xfId="0" applyFont="1" applyFill="1" applyBorder="1" applyAlignment="1">
      <alignment horizontal="center"/>
    </xf>
    <xf numFmtId="1" fontId="9" fillId="2" borderId="22" xfId="0" applyNumberFormat="1" applyFont="1" applyFill="1" applyBorder="1" applyAlignment="1">
      <alignment horizontal="center"/>
    </xf>
    <xf numFmtId="1" fontId="9" fillId="2" borderId="22" xfId="0" applyNumberFormat="1" applyFont="1" applyFill="1" applyBorder="1" applyAlignment="1">
      <alignment horizontal="center" vertical="center"/>
    </xf>
    <xf numFmtId="164" fontId="9" fillId="2" borderId="22" xfId="0" applyNumberFormat="1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1" fontId="5" fillId="2" borderId="22" xfId="0" applyNumberFormat="1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vertical="center" wrapText="1"/>
    </xf>
    <xf numFmtId="1" fontId="5" fillId="2" borderId="22" xfId="0" applyNumberFormat="1" applyFont="1" applyFill="1" applyBorder="1" applyAlignment="1">
      <alignment horizontal="center" vertical="center"/>
    </xf>
    <xf numFmtId="164" fontId="9" fillId="2" borderId="22" xfId="0" applyNumberFormat="1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9" fillId="2" borderId="22" xfId="0" applyNumberFormat="1" applyFont="1" applyFill="1" applyBorder="1" applyAlignment="1">
      <alignment horizontal="center"/>
    </xf>
    <xf numFmtId="0" fontId="9" fillId="2" borderId="22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vertical="center" wrapText="1"/>
    </xf>
    <xf numFmtId="0" fontId="4" fillId="2" borderId="0" xfId="0" applyFont="1" applyFill="1"/>
    <xf numFmtId="2" fontId="5" fillId="2" borderId="2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9" fontId="12" fillId="2" borderId="2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0" fillId="2" borderId="18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22" xfId="0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1" fillId="2" borderId="19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/>
    </xf>
    <xf numFmtId="0" fontId="3" fillId="3" borderId="0" xfId="0" applyFont="1" applyFill="1"/>
    <xf numFmtId="0" fontId="13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7" fillId="2" borderId="0" xfId="0" applyFont="1" applyFill="1" applyAlignment="1">
      <alignment horizontal="center"/>
    </xf>
    <xf numFmtId="0" fontId="16" fillId="2" borderId="0" xfId="0" applyFont="1" applyFill="1"/>
    <xf numFmtId="0" fontId="20" fillId="2" borderId="0" xfId="0" applyFont="1" applyFill="1"/>
    <xf numFmtId="0" fontId="18" fillId="2" borderId="0" xfId="0" applyFont="1" applyFill="1"/>
    <xf numFmtId="0" fontId="23" fillId="2" borderId="22" xfId="0" applyFont="1" applyFill="1" applyBorder="1" applyAlignment="1">
      <alignment horizontal="center" vertical="center"/>
    </xf>
    <xf numFmtId="0" fontId="24" fillId="2" borderId="22" xfId="0" applyFont="1" applyFill="1" applyBorder="1" applyAlignment="1">
      <alignment horizontal="center" vertical="center"/>
    </xf>
    <xf numFmtId="1" fontId="6" fillId="2" borderId="22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2" borderId="0" xfId="0" applyFont="1" applyFill="1"/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/>
    <xf numFmtId="0" fontId="7" fillId="2" borderId="21" xfId="0" applyFont="1" applyFill="1" applyBorder="1" applyAlignment="1"/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textRotation="90"/>
    </xf>
    <xf numFmtId="1" fontId="7" fillId="2" borderId="21" xfId="0" applyNumberFormat="1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/>
    </xf>
    <xf numFmtId="0" fontId="6" fillId="2" borderId="15" xfId="0" applyFont="1" applyFill="1" applyBorder="1" applyAlignment="1"/>
    <xf numFmtId="0" fontId="6" fillId="2" borderId="21" xfId="0" applyFont="1" applyFill="1" applyBorder="1" applyAlignment="1"/>
    <xf numFmtId="0" fontId="7" fillId="2" borderId="12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7" fillId="2" borderId="4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2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R21"/>
  <sheetViews>
    <sheetView tabSelected="1" zoomScale="80" zoomScaleNormal="80" workbookViewId="0">
      <pane xSplit="6" ySplit="12" topLeftCell="G13" activePane="bottomRight" state="frozen"/>
      <selection pane="topRight" activeCell="I1" sqref="I1"/>
      <selection pane="bottomLeft" activeCell="A13" sqref="A13"/>
      <selection pane="bottomRight" activeCell="A20" sqref="A20:XFD227"/>
    </sheetView>
  </sheetViews>
  <sheetFormatPr defaultRowHeight="15.75"/>
  <cols>
    <col min="1" max="1" width="7.5703125" style="33" customWidth="1"/>
    <col min="2" max="2" width="48" style="1" customWidth="1"/>
    <col min="3" max="3" width="15.5703125" style="1" customWidth="1"/>
    <col min="4" max="4" width="10.5703125" style="21" customWidth="1"/>
    <col min="5" max="5" width="10.85546875" style="37" customWidth="1"/>
    <col min="6" max="6" width="19.7109375" style="27" customWidth="1"/>
    <col min="7" max="8" width="9.140625" style="5"/>
    <col min="9" max="9" width="9.140625" style="6"/>
    <col min="10" max="10" width="10.5703125" style="5" bestFit="1" customWidth="1"/>
    <col min="11" max="11" width="9.140625" style="5"/>
    <col min="12" max="14" width="9.140625" style="4"/>
    <col min="15" max="15" width="9.28515625" style="4" bestFit="1" customWidth="1"/>
    <col min="16" max="174" width="9.140625" style="1"/>
  </cols>
  <sheetData>
    <row r="1" spans="1:174">
      <c r="C1" s="2"/>
      <c r="D1" s="3"/>
      <c r="E1" s="77" t="s">
        <v>0</v>
      </c>
      <c r="F1" s="78"/>
    </row>
    <row r="2" spans="1:174">
      <c r="C2" s="2"/>
      <c r="D2" s="3"/>
      <c r="F2" s="7"/>
    </row>
    <row r="3" spans="1:174">
      <c r="C3" s="2"/>
      <c r="D3" s="3"/>
      <c r="F3" s="7" t="s">
        <v>1</v>
      </c>
    </row>
    <row r="4" spans="1:174">
      <c r="C4" s="2"/>
      <c r="D4" s="3"/>
      <c r="F4" s="7"/>
    </row>
    <row r="5" spans="1:174" ht="16.5" thickBot="1">
      <c r="C5" s="2"/>
      <c r="D5" s="3"/>
      <c r="F5" s="7" t="s">
        <v>2</v>
      </c>
    </row>
    <row r="6" spans="1:174" ht="16.5" hidden="1" thickBot="1">
      <c r="C6" s="2"/>
      <c r="D6" s="3"/>
      <c r="F6" s="7"/>
    </row>
    <row r="7" spans="1:174" ht="16.5" hidden="1" thickBot="1">
      <c r="C7" s="2"/>
      <c r="D7" s="3"/>
      <c r="F7" s="7" t="s">
        <v>29</v>
      </c>
    </row>
    <row r="8" spans="1:174" ht="15">
      <c r="A8" s="79" t="s">
        <v>3</v>
      </c>
      <c r="B8" s="79" t="s">
        <v>4</v>
      </c>
      <c r="C8" s="84" t="s">
        <v>5</v>
      </c>
      <c r="D8" s="87" t="s">
        <v>6</v>
      </c>
      <c r="E8" s="88"/>
      <c r="F8" s="93" t="s">
        <v>7</v>
      </c>
      <c r="G8" s="59" t="s">
        <v>8</v>
      </c>
      <c r="H8" s="60"/>
      <c r="I8" s="60"/>
      <c r="J8" s="60"/>
      <c r="K8" s="60"/>
      <c r="L8" s="60"/>
      <c r="M8" s="60"/>
      <c r="N8" s="60"/>
      <c r="O8" s="61"/>
    </row>
    <row r="9" spans="1:174" ht="14.45" customHeight="1">
      <c r="A9" s="80"/>
      <c r="B9" s="82"/>
      <c r="C9" s="85"/>
      <c r="D9" s="89"/>
      <c r="E9" s="90"/>
      <c r="F9" s="94"/>
      <c r="G9" s="62" t="s">
        <v>9</v>
      </c>
      <c r="H9" s="63"/>
      <c r="I9" s="62" t="s">
        <v>10</v>
      </c>
      <c r="J9" s="64"/>
      <c r="K9" s="64"/>
      <c r="L9" s="64"/>
      <c r="M9" s="64"/>
      <c r="N9" s="64"/>
      <c r="O9" s="63"/>
    </row>
    <row r="10" spans="1:174" ht="14.45" customHeight="1">
      <c r="A10" s="80"/>
      <c r="B10" s="82"/>
      <c r="C10" s="85"/>
      <c r="D10" s="89"/>
      <c r="E10" s="90"/>
      <c r="F10" s="94"/>
      <c r="G10" s="70" t="s">
        <v>11</v>
      </c>
      <c r="H10" s="73" t="s">
        <v>12</v>
      </c>
      <c r="I10" s="74" t="s">
        <v>11</v>
      </c>
      <c r="J10" s="73" t="s">
        <v>12</v>
      </c>
      <c r="K10" s="56" t="s">
        <v>13</v>
      </c>
      <c r="L10" s="65" t="s">
        <v>14</v>
      </c>
      <c r="M10" s="66"/>
      <c r="N10" s="66"/>
      <c r="O10" s="67"/>
    </row>
    <row r="11" spans="1:174" ht="15" customHeight="1" thickBot="1">
      <c r="A11" s="80"/>
      <c r="B11" s="82"/>
      <c r="C11" s="85"/>
      <c r="D11" s="91"/>
      <c r="E11" s="92"/>
      <c r="F11" s="94"/>
      <c r="G11" s="71"/>
      <c r="H11" s="57"/>
      <c r="I11" s="75"/>
      <c r="J11" s="57"/>
      <c r="K11" s="57"/>
      <c r="L11" s="65" t="s">
        <v>15</v>
      </c>
      <c r="M11" s="66"/>
      <c r="N11" s="67"/>
      <c r="O11" s="68" t="s">
        <v>16</v>
      </c>
    </row>
    <row r="12" spans="1:174" ht="147" customHeight="1" thickBot="1">
      <c r="A12" s="81"/>
      <c r="B12" s="83"/>
      <c r="C12" s="86"/>
      <c r="D12" s="32" t="s">
        <v>17</v>
      </c>
      <c r="E12" s="38" t="s">
        <v>32</v>
      </c>
      <c r="F12" s="95"/>
      <c r="G12" s="72"/>
      <c r="H12" s="58"/>
      <c r="I12" s="76"/>
      <c r="J12" s="58"/>
      <c r="K12" s="58"/>
      <c r="L12" s="8" t="s">
        <v>19</v>
      </c>
      <c r="M12" s="8" t="s">
        <v>20</v>
      </c>
      <c r="N12" s="8" t="s">
        <v>18</v>
      </c>
      <c r="O12" s="69"/>
    </row>
    <row r="13" spans="1:174" s="50" customFormat="1">
      <c r="A13" s="47">
        <v>1</v>
      </c>
      <c r="B13" s="47">
        <v>2</v>
      </c>
      <c r="C13" s="47">
        <v>3</v>
      </c>
      <c r="D13" s="47">
        <v>4</v>
      </c>
      <c r="E13" s="48">
        <v>5</v>
      </c>
      <c r="F13" s="39">
        <v>6</v>
      </c>
      <c r="G13" s="39">
        <v>7</v>
      </c>
      <c r="H13" s="39">
        <v>8</v>
      </c>
      <c r="I13" s="34">
        <v>9</v>
      </c>
      <c r="J13" s="39">
        <v>10</v>
      </c>
      <c r="K13" s="39">
        <v>11</v>
      </c>
      <c r="L13" s="49">
        <v>12</v>
      </c>
      <c r="M13" s="49">
        <v>13</v>
      </c>
      <c r="N13" s="49">
        <v>14</v>
      </c>
      <c r="O13" s="49">
        <v>15</v>
      </c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</row>
    <row r="14" spans="1:174" s="5" customFormat="1" ht="15" customHeight="1">
      <c r="A14" s="52" t="s">
        <v>23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4"/>
    </row>
    <row r="15" spans="1:174" s="40" customFormat="1">
      <c r="A15" s="30" t="s">
        <v>24</v>
      </c>
      <c r="B15" s="26" t="s">
        <v>21</v>
      </c>
      <c r="C15" s="15">
        <v>425.29</v>
      </c>
      <c r="D15" s="9">
        <v>83</v>
      </c>
      <c r="E15" s="36">
        <v>113</v>
      </c>
      <c r="F15" s="28">
        <f>E15/C15</f>
        <v>0.26570105104752051</v>
      </c>
      <c r="G15" s="13">
        <f>E15*H15%</f>
        <v>3.3899999999999997</v>
      </c>
      <c r="H15" s="22">
        <v>3</v>
      </c>
      <c r="I15" s="14">
        <v>3</v>
      </c>
      <c r="J15" s="12">
        <f>I15/E15%</f>
        <v>2.6548672566371683</v>
      </c>
      <c r="K15" s="13"/>
      <c r="L15" s="10"/>
      <c r="M15" s="10"/>
      <c r="N15" s="10">
        <f>I15-L15-O15</f>
        <v>2</v>
      </c>
      <c r="O15" s="10">
        <v>1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</row>
    <row r="16" spans="1:174" s="29" customFormat="1" ht="30">
      <c r="A16" s="30" t="s">
        <v>25</v>
      </c>
      <c r="B16" s="26" t="s">
        <v>26</v>
      </c>
      <c r="C16" s="15">
        <v>60.46</v>
      </c>
      <c r="D16" s="16">
        <v>120</v>
      </c>
      <c r="E16" s="36">
        <v>130</v>
      </c>
      <c r="F16" s="28">
        <f t="shared" ref="F16:F18" si="0">E16/C16</f>
        <v>2.1501819384717167</v>
      </c>
      <c r="G16" s="20">
        <f>E16*H16%</f>
        <v>9.1000000000000014</v>
      </c>
      <c r="H16" s="23">
        <v>7</v>
      </c>
      <c r="I16" s="18">
        <v>9</v>
      </c>
      <c r="J16" s="19">
        <f>I16/E16%</f>
        <v>6.9230769230769225</v>
      </c>
      <c r="K16" s="20"/>
      <c r="L16" s="11">
        <v>1</v>
      </c>
      <c r="M16" s="11"/>
      <c r="N16" s="11">
        <v>4</v>
      </c>
      <c r="O16" s="11">
        <v>4</v>
      </c>
    </row>
    <row r="17" spans="1:174" s="5" customFormat="1">
      <c r="A17" s="30" t="s">
        <v>27</v>
      </c>
      <c r="B17" s="26" t="s">
        <v>28</v>
      </c>
      <c r="C17" s="15">
        <v>79.22</v>
      </c>
      <c r="D17" s="9">
        <v>195</v>
      </c>
      <c r="E17" s="36">
        <v>229</v>
      </c>
      <c r="F17" s="28">
        <f t="shared" si="0"/>
        <v>2.8906841706639739</v>
      </c>
      <c r="G17" s="13">
        <f>E17*H17%</f>
        <v>16.03</v>
      </c>
      <c r="H17" s="22">
        <v>7</v>
      </c>
      <c r="I17" s="14">
        <v>16</v>
      </c>
      <c r="J17" s="12">
        <f>I17/E17%</f>
        <v>6.9868995633187776</v>
      </c>
      <c r="K17" s="13"/>
      <c r="L17" s="10">
        <v>2</v>
      </c>
      <c r="M17" s="10">
        <v>2</v>
      </c>
      <c r="N17" s="10">
        <v>8</v>
      </c>
      <c r="O17" s="10">
        <v>4</v>
      </c>
    </row>
    <row r="18" spans="1:174" s="40" customFormat="1">
      <c r="A18" s="30" t="s">
        <v>31</v>
      </c>
      <c r="B18" s="42" t="s">
        <v>30</v>
      </c>
      <c r="C18" s="25">
        <v>80.822999999999993</v>
      </c>
      <c r="D18" s="9">
        <v>0</v>
      </c>
      <c r="E18" s="36">
        <v>21</v>
      </c>
      <c r="F18" s="28">
        <f t="shared" si="0"/>
        <v>0.25982702943469066</v>
      </c>
      <c r="G18" s="13">
        <f>E18*H18%</f>
        <v>0.63</v>
      </c>
      <c r="H18" s="22">
        <v>3</v>
      </c>
      <c r="I18" s="14">
        <v>0</v>
      </c>
      <c r="J18" s="12">
        <v>0</v>
      </c>
      <c r="K18" s="13"/>
      <c r="L18" s="10">
        <v>0</v>
      </c>
      <c r="M18" s="10">
        <v>0</v>
      </c>
      <c r="N18" s="10">
        <v>0</v>
      </c>
      <c r="O18" s="10">
        <v>0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</row>
    <row r="19" spans="1:174" s="5" customFormat="1">
      <c r="A19" s="13"/>
      <c r="B19" s="17" t="s">
        <v>22</v>
      </c>
      <c r="C19" s="24">
        <f t="shared" ref="C19:J19" si="1">SUM(C15:C18)</f>
        <v>645.79300000000001</v>
      </c>
      <c r="D19" s="41">
        <f t="shared" si="1"/>
        <v>398</v>
      </c>
      <c r="E19" s="35">
        <f t="shared" si="1"/>
        <v>493</v>
      </c>
      <c r="F19" s="28">
        <f>SUM(F15:F18)</f>
        <v>5.5663941896179017</v>
      </c>
      <c r="G19" s="13">
        <f t="shared" si="1"/>
        <v>29.150000000000002</v>
      </c>
      <c r="H19" s="12">
        <f t="shared" si="1"/>
        <v>20</v>
      </c>
      <c r="I19" s="14">
        <f t="shared" si="1"/>
        <v>28</v>
      </c>
      <c r="J19" s="12">
        <f t="shared" si="1"/>
        <v>16.564843743032867</v>
      </c>
      <c r="K19" s="13"/>
      <c r="L19" s="10">
        <f>SUM(L15:L18)</f>
        <v>3</v>
      </c>
      <c r="M19" s="10">
        <f>SUM(M15:M18)</f>
        <v>2</v>
      </c>
      <c r="N19" s="10">
        <f>SUM(N15:N18)</f>
        <v>14</v>
      </c>
      <c r="O19" s="10">
        <f>SUM(O15:O18)</f>
        <v>9</v>
      </c>
    </row>
    <row r="20" spans="1:174" s="5" customFormat="1" ht="15">
      <c r="A20" s="31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4"/>
      <c r="M20" s="4"/>
      <c r="N20" s="4"/>
      <c r="O20" s="4"/>
    </row>
    <row r="21" spans="1:174" ht="18.75">
      <c r="B21" s="43"/>
      <c r="C21" s="44"/>
      <c r="D21" s="44"/>
      <c r="E21" s="45"/>
      <c r="F21" s="46"/>
      <c r="G21" s="46"/>
      <c r="H21" s="46"/>
      <c r="I21" s="46"/>
      <c r="J21" s="46"/>
      <c r="K21" s="46"/>
    </row>
  </sheetData>
  <mergeCells count="19">
    <mergeCell ref="E1:F1"/>
    <mergeCell ref="A8:A12"/>
    <mergeCell ref="B8:B12"/>
    <mergeCell ref="C8:C12"/>
    <mergeCell ref="D8:E11"/>
    <mergeCell ref="F8:F12"/>
    <mergeCell ref="K10:K12"/>
    <mergeCell ref="G8:O8"/>
    <mergeCell ref="G9:H9"/>
    <mergeCell ref="I9:O9"/>
    <mergeCell ref="L10:O10"/>
    <mergeCell ref="L11:N11"/>
    <mergeCell ref="O11:O12"/>
    <mergeCell ref="G10:G12"/>
    <mergeCell ref="H10:H12"/>
    <mergeCell ref="I10:I12"/>
    <mergeCell ref="J10:J12"/>
    <mergeCell ref="B20:K20"/>
    <mergeCell ref="A14:O1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2022-05-25T05:11:47Z</dcterms:modified>
</cp:coreProperties>
</file>