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5"/>
  </bookViews>
  <sheets>
    <sheet name="Прил.3 ист" sheetId="1" r:id="rId1"/>
    <sheet name="Прил.5 Расходы" sheetId="10" r:id="rId2"/>
    <sheet name="Прил.7 Ведомств.стр." sheetId="11" r:id="rId3"/>
    <sheet name="Прил 9 Перечень МП" sheetId="22" r:id="rId4"/>
    <sheet name="Прил 12 Фин МП" sheetId="23" r:id="rId5"/>
    <sheet name="Прил 15 ПНО" sheetId="24" r:id="rId6"/>
  </sheets>
  <externalReferences>
    <externalReference r:id="rId7"/>
  </externalReferences>
  <definedNames>
    <definedName name="_xlnm._FilterDatabase" localSheetId="1" hidden="1">'Прил.5 Расходы'!$B$10:$E$11</definedName>
    <definedName name="_xlnm._FilterDatabase" localSheetId="2" hidden="1">'Прил.7 Ведомств.стр.'!$A$11:$G$11</definedName>
    <definedName name="_xlnm.Print_Area" localSheetId="0">'Прил.3 ист'!$A$1:$F$48</definedName>
    <definedName name="_xlnm.Print_Area" localSheetId="1">'Прил.5 Расходы'!$A$1:$K$268</definedName>
    <definedName name="_xlnm.Print_Area" localSheetId="2">'Прил.7 Ведомств.стр.'!$A$1:$K$236</definedName>
  </definedNames>
  <calcPr calcId="125725"/>
</workbook>
</file>

<file path=xl/calcChain.xml><?xml version="1.0" encoding="utf-8"?>
<calcChain xmlns="http://schemas.openxmlformats.org/spreadsheetml/2006/main">
  <c r="G18" i="11"/>
  <c r="G31"/>
  <c r="F28" i="10"/>
  <c r="D42" i="22" l="1"/>
  <c r="C42"/>
  <c r="G50" i="11"/>
  <c r="F75" i="10"/>
  <c r="F116"/>
  <c r="F154"/>
  <c r="G214" i="11"/>
  <c r="G213"/>
  <c r="G99"/>
  <c r="G98"/>
  <c r="G97"/>
  <c r="G96"/>
  <c r="G95"/>
  <c r="G94"/>
  <c r="G100"/>
  <c r="G101"/>
  <c r="F139" i="10"/>
  <c r="G174" i="11"/>
  <c r="G173"/>
  <c r="G168"/>
  <c r="G208"/>
  <c r="G158"/>
  <c r="G164"/>
  <c r="F143" i="10"/>
  <c r="F145"/>
  <c r="G86" i="11"/>
  <c r="J19" i="24"/>
  <c r="G218" i="11" l="1"/>
  <c r="G217"/>
  <c r="G231"/>
  <c r="F175" i="10"/>
  <c r="G63" i="11" l="1"/>
  <c r="G62"/>
  <c r="F89" i="10"/>
  <c r="G206" i="11"/>
  <c r="G61" l="1"/>
  <c r="G60" s="1"/>
  <c r="F174" i="10"/>
  <c r="F266" l="1"/>
  <c r="F265" s="1"/>
  <c r="F264" s="1"/>
  <c r="F263" s="1"/>
  <c r="F260"/>
  <c r="F259" s="1"/>
  <c r="F255"/>
  <c r="F254" s="1"/>
  <c r="F253" s="1"/>
  <c r="F248"/>
  <c r="F246"/>
  <c r="F245" s="1"/>
  <c r="F238"/>
  <c r="F237" s="1"/>
  <c r="F232"/>
  <c r="F231" s="1"/>
  <c r="F226"/>
  <c r="F225" s="1"/>
  <c r="F224" s="1"/>
  <c r="F215"/>
  <c r="F214" s="1"/>
  <c r="F212"/>
  <c r="F211" s="1"/>
  <c r="F207"/>
  <c r="F202" s="1"/>
  <c r="F191"/>
  <c r="F190" s="1"/>
  <c r="F189" s="1"/>
  <c r="F185"/>
  <c r="F184" s="1"/>
  <c r="F170"/>
  <c r="F169" s="1"/>
  <c r="F168" s="1"/>
  <c r="F153"/>
  <c r="F152" s="1"/>
  <c r="F151" s="1"/>
  <c r="F138"/>
  <c r="F130"/>
  <c r="F127"/>
  <c r="F126" s="1"/>
  <c r="F112"/>
  <c r="F111" s="1"/>
  <c r="F108"/>
  <c r="F106"/>
  <c r="F98"/>
  <c r="F95"/>
  <c r="F94" s="1"/>
  <c r="F93"/>
  <c r="F88"/>
  <c r="F87" s="1"/>
  <c r="F69"/>
  <c r="F68" s="1"/>
  <c r="F65"/>
  <c r="F64" s="1"/>
  <c r="F63" s="1"/>
  <c r="F61"/>
  <c r="F60" s="1"/>
  <c r="F58"/>
  <c r="F54"/>
  <c r="F50"/>
  <c r="F49" s="1"/>
  <c r="F38"/>
  <c r="F37" s="1"/>
  <c r="F36" s="1"/>
  <c r="F29"/>
  <c r="F24"/>
  <c r="F21"/>
  <c r="F20" s="1"/>
  <c r="F16"/>
  <c r="F15" s="1"/>
  <c r="F14" s="1"/>
  <c r="F125" l="1"/>
  <c r="F124" s="1"/>
  <c r="F103"/>
  <c r="F101" s="1"/>
  <c r="F19"/>
  <c r="F27"/>
  <c r="F26" s="1"/>
  <c r="F52"/>
  <c r="F53"/>
  <c r="F92"/>
  <c r="F201"/>
  <c r="F200" s="1"/>
  <c r="F244"/>
  <c r="F242" s="1"/>
  <c r="F188"/>
  <c r="F67"/>
  <c r="F229"/>
  <c r="F223" l="1"/>
  <c r="F183"/>
  <c r="F142" s="1"/>
  <c r="F13"/>
  <c r="F268" l="1"/>
  <c r="G46" i="23"/>
  <c r="H46"/>
  <c r="G235" i="11" l="1"/>
  <c r="G234" s="1"/>
  <c r="G233" s="1"/>
  <c r="G232" s="1"/>
  <c r="D28" i="1" l="1"/>
  <c r="G171" i="11"/>
  <c r="G203"/>
  <c r="G73"/>
  <c r="G72"/>
  <c r="G190"/>
  <c r="G189"/>
  <c r="G188"/>
  <c r="G187"/>
  <c r="G186"/>
  <c r="G185"/>
  <c r="G184"/>
  <c r="G17"/>
  <c r="G16" s="1"/>
  <c r="G15" s="1"/>
  <c r="G14" s="1"/>
  <c r="G56"/>
  <c r="G34"/>
  <c r="G163"/>
  <c r="G165"/>
  <c r="G167"/>
  <c r="G166"/>
  <c r="G169"/>
  <c r="G170"/>
  <c r="G172"/>
  <c r="G22"/>
  <c r="G21" s="1"/>
  <c r="G24"/>
  <c r="G23" s="1"/>
  <c r="G30"/>
  <c r="G32"/>
  <c r="G33"/>
  <c r="G29"/>
  <c r="G40"/>
  <c r="G41"/>
  <c r="G45"/>
  <c r="G47"/>
  <c r="G48"/>
  <c r="G49"/>
  <c r="G51"/>
  <c r="G53"/>
  <c r="G54"/>
  <c r="G46"/>
  <c r="G52"/>
  <c r="G57"/>
  <c r="G58"/>
  <c r="G59"/>
  <c r="G68"/>
  <c r="G65" s="1"/>
  <c r="G69"/>
  <c r="G70"/>
  <c r="G74"/>
  <c r="G75"/>
  <c r="G76"/>
  <c r="G78"/>
  <c r="G83"/>
  <c r="G84"/>
  <c r="G85"/>
  <c r="G87"/>
  <c r="G79"/>
  <c r="G93"/>
  <c r="G106"/>
  <c r="G105" s="1"/>
  <c r="G104" s="1"/>
  <c r="G107"/>
  <c r="G111"/>
  <c r="G110" s="1"/>
  <c r="G109" s="1"/>
  <c r="G114"/>
  <c r="G113" s="1"/>
  <c r="G112" s="1"/>
  <c r="G115"/>
  <c r="G116"/>
  <c r="G117"/>
  <c r="G118"/>
  <c r="G124"/>
  <c r="G123" s="1"/>
  <c r="G122" s="1"/>
  <c r="G126"/>
  <c r="G127"/>
  <c r="G128"/>
  <c r="G133"/>
  <c r="G132" s="1"/>
  <c r="G134"/>
  <c r="G135"/>
  <c r="D41" i="1"/>
  <c r="D39" s="1"/>
  <c r="D37" s="1"/>
  <c r="G199" i="11"/>
  <c r="G201"/>
  <c r="G202"/>
  <c r="G204"/>
  <c r="G205"/>
  <c r="G152"/>
  <c r="G153"/>
  <c r="G154"/>
  <c r="G157"/>
  <c r="G207"/>
  <c r="G194"/>
  <c r="G193" s="1"/>
  <c r="G192" s="1"/>
  <c r="G195"/>
  <c r="G219"/>
  <c r="G216" s="1"/>
  <c r="G215"/>
  <c r="G222"/>
  <c r="G221" s="1"/>
  <c r="G220" s="1"/>
  <c r="G225"/>
  <c r="G224" s="1"/>
  <c r="G223" s="1"/>
  <c r="G227"/>
  <c r="G228"/>
  <c r="G229"/>
  <c r="G230"/>
  <c r="G141"/>
  <c r="G142"/>
  <c r="G143"/>
  <c r="G148"/>
  <c r="G147" s="1"/>
  <c r="G146" s="1"/>
  <c r="G145" s="1"/>
  <c r="G144" s="1"/>
  <c r="G179"/>
  <c r="G180"/>
  <c r="G181"/>
  <c r="G37"/>
  <c r="G36" s="1"/>
  <c r="G35" s="1"/>
  <c r="G89"/>
  <c r="G92"/>
  <c r="G91" s="1"/>
  <c r="D47" i="1"/>
  <c r="D46" s="1"/>
  <c r="D45" s="1"/>
  <c r="D18"/>
  <c r="D21"/>
  <c r="G44" i="11" l="1"/>
  <c r="G43" s="1"/>
  <c r="G42"/>
  <c r="G90"/>
  <c r="G88" s="1"/>
  <c r="G162"/>
  <c r="G161" s="1"/>
  <c r="G160" s="1"/>
  <c r="G159" s="1"/>
  <c r="G151"/>
  <c r="G131"/>
  <c r="G130" s="1"/>
  <c r="G20"/>
  <c r="G19" s="1"/>
  <c r="G140"/>
  <c r="G139" s="1"/>
  <c r="G138" s="1"/>
  <c r="G137" s="1"/>
  <c r="G125"/>
  <c r="G121" s="1"/>
  <c r="G119" s="1"/>
  <c r="G39"/>
  <c r="G38" s="1"/>
  <c r="G183"/>
  <c r="G182" s="1"/>
  <c r="G178"/>
  <c r="G177" s="1"/>
  <c r="G176" s="1"/>
  <c r="G28"/>
  <c r="G212"/>
  <c r="G81"/>
  <c r="G67"/>
  <c r="G66" s="1"/>
  <c r="G226"/>
  <c r="G191"/>
  <c r="G198"/>
  <c r="G197" s="1"/>
  <c r="G196" s="1"/>
  <c r="G108"/>
  <c r="G103"/>
  <c r="G64"/>
  <c r="D36" i="1"/>
  <c r="D16" s="1"/>
  <c r="G80" i="11" l="1"/>
  <c r="G71" s="1"/>
  <c r="G211"/>
  <c r="G210" s="1"/>
  <c r="G209" s="1"/>
  <c r="G27"/>
  <c r="G26" s="1"/>
  <c r="G25" s="1"/>
  <c r="G13" s="1"/>
  <c r="G175"/>
  <c r="G150"/>
  <c r="G102"/>
  <c r="G12" l="1"/>
  <c r="G149"/>
  <c r="G136" s="1"/>
  <c r="G236" l="1"/>
</calcChain>
</file>

<file path=xl/sharedStrings.xml><?xml version="1.0" encoding="utf-8"?>
<sst xmlns="http://schemas.openxmlformats.org/spreadsheetml/2006/main" count="2094" uniqueCount="514">
  <si>
    <t>Источники  финансирования дефицита бюджета</t>
  </si>
  <si>
    <t>Источники внутреннего финансирования дефицита бюджета, всего, в том числе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</si>
  <si>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</si>
  <si>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</si>
  <si>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-4 741 700</t>
  </si>
  <si>
    <t>01 03 00 00 00 0000 700</t>
  </si>
  <si>
    <t>01 03 00 00 00 0000 800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</si>
  <si>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</si>
  <si>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</si>
  <si>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</si>
  <si>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</si>
  <si>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</si>
  <si>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</si>
  <si>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</si>
  <si>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</si>
  <si>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</si>
  <si>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</si>
  <si>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</si>
  <si>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</si>
  <si>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</si>
  <si>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Код классификации источников финансирования дефицитов бюджетов Российской Федерации</t>
  </si>
  <si>
    <t xml:space="preserve">                    (рублей)</t>
  </si>
  <si>
    <t>Иные межбюджетные трансферты</t>
  </si>
  <si>
    <t>Общегосударственные вопросы</t>
  </si>
  <si>
    <t>01</t>
  </si>
  <si>
    <t>Функционирование высшего должностного лица 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</si>
  <si>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</si>
  <si>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</si>
  <si>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00000 20 300</t>
  </si>
  <si>
    <t>Глава муниципального образования</t>
  </si>
  <si>
    <t>Фонд оплаты труда и страховые взносы</t>
  </si>
  <si>
    <t>121</t>
  </si>
  <si>
    <t>Функционирование представительных органовмуниципальных образований</t>
  </si>
  <si>
    <t>03</t>
  </si>
  <si>
    <t>Центральный аппарат</t>
  </si>
  <si>
    <t>00000 20 400</t>
  </si>
  <si>
    <t>Иные выплаты персоналу, за исключением фонда оплаты труда</t>
  </si>
  <si>
    <t>122</t>
  </si>
  <si>
    <t>Прочая закупка товаров, работ и услуг для государственных нужд</t>
  </si>
  <si>
    <t>244</t>
  </si>
  <si>
    <t>Председатель  представительного органа муниципального образования</t>
  </si>
  <si>
    <t>00000 21 100</t>
  </si>
  <si>
    <t>Функционирование местных администраций</t>
  </si>
  <si>
    <t>04</t>
  </si>
  <si>
    <t>Местная администрация</t>
  </si>
  <si>
    <t>Закупка товаров, работ, услуг в сфере информационно-коммуникационных технологий</t>
  </si>
  <si>
    <t>Уплата налога на имущество организаций</t>
  </si>
  <si>
    <t>Уплата прочих налогов, сборов и иных платежей</t>
  </si>
  <si>
    <t>Резервные фонды</t>
  </si>
  <si>
    <t>00000 00 070</t>
  </si>
  <si>
    <t>Резервные фонды местных администраций</t>
  </si>
  <si>
    <t>00000 40 520</t>
  </si>
  <si>
    <t>540</t>
  </si>
  <si>
    <t>Переданные гос.полномочия (охрана труда)</t>
  </si>
  <si>
    <t>Переданные гос.полномочия (АК)</t>
  </si>
  <si>
    <t>Переданные гос.полномочия (Нотариус)</t>
  </si>
  <si>
    <t>Переданные гос.полномочия (КДН)</t>
  </si>
  <si>
    <t>Переданные гос.полномочия (НПА)</t>
  </si>
  <si>
    <t xml:space="preserve"> Иные межбюджетные трансферты</t>
  </si>
  <si>
    <t xml:space="preserve">00000 40 521 </t>
  </si>
  <si>
    <t>00000 40 521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</si>
  <si>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</si>
  <si>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</si>
  <si>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Переданное гос. полномочие</t>
  </si>
  <si>
    <t>Руководитель контрольно-счётной палаты муниципального образования</t>
  </si>
  <si>
    <t>00000 22 500</t>
  </si>
  <si>
    <t>Обеспечение проведения выборов и референдумов</t>
  </si>
  <si>
    <t>07</t>
  </si>
  <si>
    <t xml:space="preserve">Средства, передаваемые для компенсации
 дополнительных расходов, возникших в результате решений,
 принятых органами власти другого уровня
</t>
  </si>
  <si>
    <t>11</t>
  </si>
  <si>
    <t>Резервные средства</t>
  </si>
  <si>
    <t>870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</si>
  <si>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</si>
  <si>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</si>
  <si>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</si>
  <si>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00000 92 300</t>
  </si>
  <si>
    <t>Выполнение других обязательств государства</t>
  </si>
  <si>
    <t>Осуществление полномочий по составлению списков присяжных заседателей</t>
  </si>
  <si>
    <t xml:space="preserve">01 </t>
  </si>
  <si>
    <t>00000 00 101</t>
  </si>
  <si>
    <t>00000 00 109</t>
  </si>
  <si>
    <t>00000 00 113</t>
  </si>
  <si>
    <t>00000 00 114</t>
  </si>
  <si>
    <t>00000 00 115</t>
  </si>
  <si>
    <t>00000 00 117</t>
  </si>
  <si>
    <t>Учреждения по хозяйственному обслуживанию</t>
  </si>
  <si>
    <t>00000 93 900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</si>
  <si>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</si>
  <si>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</si>
  <si>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</si>
  <si>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</si>
  <si>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</si>
  <si>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09</t>
  </si>
  <si>
    <t>00000 00 218</t>
  </si>
  <si>
    <t xml:space="preserve"> Иные межбюджетные трансферты в соответствии с соглашениями</t>
  </si>
  <si>
    <t>Национальная  экономика</t>
  </si>
  <si>
    <t>05</t>
  </si>
  <si>
    <t>00000 00 111</t>
  </si>
  <si>
    <t>00000 00 118</t>
  </si>
  <si>
    <t>08</t>
  </si>
  <si>
    <t>810</t>
  </si>
  <si>
    <t>Дорожное хозяйство</t>
  </si>
  <si>
    <t>00000 00 315</t>
  </si>
  <si>
    <t>Доррожные фонды местных администраций</t>
  </si>
  <si>
    <t>Другие вопросы в области национальной экономики</t>
  </si>
  <si>
    <t>12</t>
  </si>
  <si>
    <t>Программные мероприятия</t>
  </si>
  <si>
    <t>00000 00 104</t>
  </si>
  <si>
    <t>00000 00 105</t>
  </si>
  <si>
    <t>Жилищно-коммунальное хозяйство</t>
  </si>
  <si>
    <t>Поддержка коммунального хозяйства</t>
  </si>
  <si>
    <t>00</t>
  </si>
  <si>
    <t>00000 00 107</t>
  </si>
  <si>
    <t>Образование</t>
  </si>
  <si>
    <t>Субвенция на образование</t>
  </si>
  <si>
    <t>Общее образование</t>
  </si>
  <si>
    <t>Школы - детские сады, школы начальные, неполные средние и средние</t>
  </si>
  <si>
    <t>611</t>
  </si>
  <si>
    <t>Обеспечение деятельности подведомственных учреждений</t>
  </si>
  <si>
    <t>Школы местный бюджет</t>
  </si>
  <si>
    <t>00000 01 421</t>
  </si>
  <si>
    <t>Гос полномочие питание детей</t>
  </si>
  <si>
    <t>612</t>
  </si>
  <si>
    <t>Учреждения по внешкольной работе с детьми</t>
  </si>
  <si>
    <t>00000 01 423</t>
  </si>
  <si>
    <t>МУ ДОД "ДШИ"</t>
  </si>
  <si>
    <t>МУ ДОД "ДЮСШ"</t>
  </si>
  <si>
    <t>Иные безвозмездные и безвозвратные перечисления</t>
  </si>
  <si>
    <t>Молодежная политика и оздоровление детей</t>
  </si>
  <si>
    <t xml:space="preserve">Мероприятия по проведению оздоровительной кампании детей </t>
  </si>
  <si>
    <t>00000 00 112</t>
  </si>
  <si>
    <t>Другие вопросы в области образования</t>
  </si>
  <si>
    <t>Руководство и управление в сфере установленных функций органов местного самоупраления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</si>
  <si>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</si>
  <si>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00000 01 452</t>
  </si>
  <si>
    <t>Переданное гос.полномочие опека</t>
  </si>
  <si>
    <t>00000 00 102</t>
  </si>
  <si>
    <t>Культура, кинематография и средства массовой информации</t>
  </si>
  <si>
    <t xml:space="preserve">Культура </t>
  </si>
  <si>
    <t>Дворцы и дома культуры, другие учреждения культуры и средств массовой информации</t>
  </si>
  <si>
    <t>00000 08 440</t>
  </si>
  <si>
    <t>Музеи и постоянные выставки</t>
  </si>
  <si>
    <t>00000 08 441</t>
  </si>
  <si>
    <t>Библиотеки</t>
  </si>
  <si>
    <t>00000 08 442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</si>
  <si>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</si>
  <si>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</si>
  <si>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</si>
  <si>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</si>
  <si>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00000 06 491</t>
  </si>
  <si>
    <t xml:space="preserve">Доплаты к пенсиям муниципальных  служащих </t>
  </si>
  <si>
    <t xml:space="preserve">Пенсии выплачиваемые организациями сектора государственного управления </t>
  </si>
  <si>
    <t>312</t>
  </si>
  <si>
    <t>Выплаты орденоносцам</t>
  </si>
  <si>
    <t>00000 06 492</t>
  </si>
  <si>
    <t>313</t>
  </si>
  <si>
    <t>Социальное обеспечение населения</t>
  </si>
  <si>
    <t>Обеспечение жильём молодых семей федеральные</t>
  </si>
  <si>
    <t>Социальная помощь</t>
  </si>
  <si>
    <t>00000 06 514</t>
  </si>
  <si>
    <t>Мероприятия в области социальной политики</t>
  </si>
  <si>
    <t>Меры социальной поддержки по ПНО</t>
  </si>
  <si>
    <t>Охрана семьи и детства</t>
  </si>
  <si>
    <t>Обеспечение жилыми помещениями детей -сирот</t>
  </si>
  <si>
    <t>Компенсация части родительской платыза содержание ребёнка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</si>
  <si>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Социальные выплаты</t>
  </si>
  <si>
    <t>Переданное гос.полномочие</t>
  </si>
  <si>
    <t>Выплаты семьям опекунов на содержание подопечных детей</t>
  </si>
  <si>
    <t>Выплаты приёмные семьи</t>
  </si>
  <si>
    <t>ЕДВ детям сиротам обучающимся очно</t>
  </si>
  <si>
    <t>Физическая культура и спорт</t>
  </si>
  <si>
    <t>00000 00 512</t>
  </si>
  <si>
    <t xml:space="preserve">Мероприятия в области здравоохранения, спорта и физической культуры, туризма </t>
  </si>
  <si>
    <t>Обслуживание государственного и внутреннего долга</t>
  </si>
  <si>
    <t>Обслуживание государственного и муниципального долга</t>
  </si>
  <si>
    <t>00000 06 065</t>
  </si>
  <si>
    <t>Процентные платежи по долговым обязательствам</t>
  </si>
  <si>
    <t xml:space="preserve">Процентные платежи по муниципальному  долгу  </t>
  </si>
  <si>
    <t>Прочие расходы</t>
  </si>
  <si>
    <t>730</t>
  </si>
  <si>
    <t>Итого расходов</t>
  </si>
  <si>
    <t>00000 20300</t>
  </si>
  <si>
    <t>00000 20400</t>
  </si>
  <si>
    <t>00000 21100</t>
  </si>
  <si>
    <t>00000 22500</t>
  </si>
  <si>
    <t>00000 92300</t>
  </si>
  <si>
    <t>Целевые программы муниципальных образований</t>
  </si>
  <si>
    <t xml:space="preserve">Выплаты родителям на воспитание детей-инвалидов на дому  </t>
  </si>
  <si>
    <t xml:space="preserve">Оздоровление детей </t>
  </si>
  <si>
    <t>Методический кабинет, бухг</t>
  </si>
  <si>
    <t>Гос. полномочие администрирование компенсация родительской платы</t>
  </si>
  <si>
    <t>Выполнение функций бюджетными учреждениями</t>
  </si>
  <si>
    <t>00000 51 200</t>
  </si>
  <si>
    <t>00000 00 000</t>
  </si>
  <si>
    <t>00000 51 180</t>
  </si>
  <si>
    <t>00000 92 900</t>
  </si>
  <si>
    <t xml:space="preserve"> Землеустроители</t>
  </si>
  <si>
    <t>00000 71 201</t>
  </si>
  <si>
    <t>00000 01 420</t>
  </si>
  <si>
    <t>Субсидии на дошкольное образование</t>
  </si>
  <si>
    <t>00000 79 211</t>
  </si>
  <si>
    <t>00000 71 230</t>
  </si>
  <si>
    <t>123</t>
  </si>
  <si>
    <t>00000 79 206</t>
  </si>
  <si>
    <t>00000 79 207</t>
  </si>
  <si>
    <t>00000 79 209</t>
  </si>
  <si>
    <t>ДОРОЖНЫЙ ФОНД</t>
  </si>
  <si>
    <t>Землеустроители</t>
  </si>
  <si>
    <t>00000 71 218</t>
  </si>
  <si>
    <t>Национальная экономика</t>
  </si>
  <si>
    <t>00000 00 350</t>
  </si>
  <si>
    <t>Жилищное хозяйство</t>
  </si>
  <si>
    <t>Субсидии на модернизацию жилищно-коммунального хозяйства</t>
  </si>
  <si>
    <t>00000 71 432</t>
  </si>
  <si>
    <t>322</t>
  </si>
  <si>
    <t>Сумма</t>
  </si>
  <si>
    <t>Территориальное планирование</t>
  </si>
  <si>
    <t xml:space="preserve"> территориальное планирования</t>
  </si>
  <si>
    <t>Комитет по финансам (местный)</t>
  </si>
  <si>
    <t>Мероприятия по охране труда</t>
  </si>
  <si>
    <t>Организация отдыха и оздоровления детей</t>
  </si>
  <si>
    <t>00000 00 120</t>
  </si>
  <si>
    <t>00000 00 116</t>
  </si>
  <si>
    <t>00000 72 400</t>
  </si>
  <si>
    <t>00000 00 121</t>
  </si>
  <si>
    <t>321</t>
  </si>
  <si>
    <t>00000 79 205</t>
  </si>
  <si>
    <t xml:space="preserve">Строительство жилья </t>
  </si>
  <si>
    <t>00000 79 230</t>
  </si>
  <si>
    <t>00000 L4 970</t>
  </si>
  <si>
    <t>323</t>
  </si>
  <si>
    <t>Строительство жилья</t>
  </si>
  <si>
    <t>Проведение сельскохозяйственной переписи</t>
  </si>
  <si>
    <t>00000 24 799</t>
  </si>
  <si>
    <t>программные мероприятия</t>
  </si>
  <si>
    <t>Содержание службы 112, ЕДДС</t>
  </si>
  <si>
    <t>00000 54 690</t>
  </si>
  <si>
    <t xml:space="preserve">00000 5505М </t>
  </si>
  <si>
    <t>Субсидии на оплату труда</t>
  </si>
  <si>
    <t>00000 S8 180</t>
  </si>
  <si>
    <t>00000 L5190</t>
  </si>
  <si>
    <t>Субсидии на государственную поддержку отрасли культуры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</si>
  <si>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2)</t>
  </si>
  <si>
    <t xml:space="preserve">00000Ц505М </t>
  </si>
  <si>
    <t>00000 01420</t>
  </si>
  <si>
    <t>Дошкольное образование</t>
  </si>
  <si>
    <t>Субсидии на общее образование</t>
  </si>
  <si>
    <t>Муниципальная программа комплексное развитие сельских территорий, в том числе улучшение жилищных условий граждан</t>
  </si>
  <si>
    <t>Субсидия на оплату труда</t>
  </si>
  <si>
    <t>Субсидии на иные цели</t>
  </si>
  <si>
    <t>00000 79 109</t>
  </si>
  <si>
    <t>Иные межбюджетные трансферты по итогам рейтинга</t>
  </si>
  <si>
    <t>00000 S4 905</t>
  </si>
  <si>
    <t xml:space="preserve">Дошкольное образование  </t>
  </si>
  <si>
    <t>Субсидии классное руководство</t>
  </si>
  <si>
    <t>Субсидии горячее питание</t>
  </si>
  <si>
    <t>0000053030</t>
  </si>
  <si>
    <t>00000L3040</t>
  </si>
  <si>
    <t>Охрана окружающей среды</t>
  </si>
  <si>
    <t>Другие вопросы в области охраны окружающей среды</t>
  </si>
  <si>
    <t>Мероприятия, направленные на сокращение численности волков  на территории муниципального района «Александрово-Заводский район»</t>
  </si>
  <si>
    <t>360</t>
  </si>
  <si>
    <t>Субсидии классное руководство (краевые)</t>
  </si>
  <si>
    <t>0000071030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</si>
  <si>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</si>
  <si>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</si>
  <si>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закупки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</si>
  <si>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</si>
  <si>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 защите населения и территории от чрезвычайных ситуаций природного и техногенного характера, пожарная безопасность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</si>
  <si>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</si>
  <si>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Организация мероприятий при осуществлении деятельности по обращению с животными без владельцев</t>
  </si>
  <si>
    <t>00000 77 265</t>
  </si>
  <si>
    <t>Администрирование государственного полноочия по организации мероприятий при осуществлении деятельности по обращению с животными без владельцев</t>
  </si>
  <si>
    <t>"Сельское хозяйство и рыболовство"</t>
  </si>
  <si>
    <t>00000 79 265</t>
  </si>
  <si>
    <t>Обеспечение функционирования модели персонифицированного финансирования дополнительного образования детей</t>
  </si>
  <si>
    <t>00000 11 423</t>
  </si>
  <si>
    <t>МОУ "Александрово-Заводская СОШ"</t>
  </si>
  <si>
    <t>613</t>
  </si>
  <si>
    <t>623</t>
  </si>
  <si>
    <t>633</t>
  </si>
  <si>
    <t>813</t>
  </si>
  <si>
    <t>Субсидии на поддержку отрасли культуры ( капитальный ремонт)</t>
  </si>
  <si>
    <t>000 А 15 5190</t>
  </si>
  <si>
    <t>00000 00106</t>
  </si>
  <si>
    <t>Методический кабинет, Цетрализованная бухгалтерия образования</t>
  </si>
  <si>
    <t>Комитет образования</t>
  </si>
  <si>
    <t>00000 L5760</t>
  </si>
  <si>
    <t>Центральный аппарат, Комитет бразования</t>
  </si>
  <si>
    <t xml:space="preserve">Организация летнего отдыха и оздоровления детей </t>
  </si>
  <si>
    <t>00000 00 106</t>
  </si>
  <si>
    <t>Субсидии на поддержку отрасли культуры ( капитальный ремонт ДШИ)</t>
  </si>
  <si>
    <t>00000 79211</t>
  </si>
  <si>
    <t>Обеспечение жильём молодых семей</t>
  </si>
  <si>
    <t>Комитет по финансам (Учреждения образования)</t>
  </si>
  <si>
    <t>Комитет по финансам ( Учреждения по внешкольной работе с детьми)</t>
  </si>
  <si>
    <t>Комимтет по финансам      (Муниципальные учреждения культуры)</t>
  </si>
  <si>
    <t>Гос полномочие комп.род.платы</t>
  </si>
  <si>
    <t>Гос. полномочие администрирование родительская плата и  льготное питание детей</t>
  </si>
  <si>
    <t>Обеспечение жильём молодых семей (софинансирование местный)</t>
  </si>
  <si>
    <t>01 03 01 00 14 0000 710</t>
  </si>
  <si>
    <t>01 03 01 00 14 0000 810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</si>
  <si>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</si>
  <si>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Привлечение кредитов из других бюджетов бюджетной  бюджетной системы Российской Федерации в валюте Российской Федерации</t>
  </si>
  <si>
    <t xml:space="preserve">          Погашение бюджетами муниципальных округов  кредитов от других бюджетов бюджетной системы Российской Федерации  в валюте Российской Федерации</t>
  </si>
  <si>
    <t>Погашение кредитов  от других бюджетов бюджетной системы Российской Федерации в валюте Российской Федерации</t>
  </si>
  <si>
    <t>01 05 02 01 14 0000 510</t>
  </si>
  <si>
    <t>Увеличение прочих остатков денежных средств бюджетов муниципальных округов</t>
  </si>
  <si>
    <t>01 05 02 01 00 0000 600</t>
  </si>
  <si>
    <t>Уменьшение прочих остатков денежных средств бюджетов муниципальных округов</t>
  </si>
  <si>
    <t>Приложение № 5</t>
  </si>
  <si>
    <t>Приложение № 7</t>
  </si>
  <si>
    <t>Приложение № 9</t>
  </si>
  <si>
    <t>01 05 02 01 14 0000 610</t>
  </si>
  <si>
    <t>Служба МТО</t>
  </si>
  <si>
    <t>0000071031</t>
  </si>
  <si>
    <t>Строительство дамбы на реке Газимур</t>
  </si>
  <si>
    <t>00000 78 970</t>
  </si>
  <si>
    <t>Разработка ПСД капитальный ремонт школ</t>
  </si>
  <si>
    <t>Дополниьельная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</si>
  <si>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</si>
  <si>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</si>
  <si>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00000 71 219</t>
  </si>
  <si>
    <t>Администрация Александрово-Заводского муниципального округа</t>
  </si>
  <si>
    <t>Контрольно-счётный орган Александрово-Заводского муниципального округа</t>
  </si>
  <si>
    <t>Комитет по финансам администрации Александрово-Заводского муниципального округа</t>
  </si>
  <si>
    <t>Средства массовой информации</t>
  </si>
  <si>
    <t>Периодическая печать и издательства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</si>
  <si>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</si>
  <si>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</si>
  <si>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00000 01457</t>
  </si>
  <si>
    <t>Муниципальное автономное учреждение Редакция Газеты "Заря"</t>
  </si>
  <si>
    <t>Муниципальное атономное учреждение редакция Газеты "Заря"</t>
  </si>
  <si>
    <t>Александрово-Заводского муниципального округа, перечень статей и видов источников финансирования дефицита бюджета Александрово-Заводского муниципального округа  на   2024  год</t>
  </si>
  <si>
    <t>главный администратор источников финансирования дефицита бюджета</t>
  </si>
  <si>
    <t>Группы, подгруппы, статьи и вида источника финансирования дефицита бюджета</t>
  </si>
  <si>
    <t xml:space="preserve">Наименование  групп, подгрупп, статей, видов источников внутреннего финансирования дефицита бюджета </t>
  </si>
  <si>
    <t>Приложение № 3</t>
  </si>
  <si>
    <t xml:space="preserve"> Объём и распределение бюджетных ассигнований бюджета Александрово-Заводского муниципального округа</t>
  </si>
  <si>
    <t xml:space="preserve"> по разделам, подразделам,  целевым статьям (муниципальным программам и непрограммным направлениям деятельности), группам (группам и подгруппам)</t>
  </si>
  <si>
    <t xml:space="preserve"> видов расходов классификации расходов бюджетов на   2024 год</t>
  </si>
  <si>
    <t xml:space="preserve">                                      (рублей)</t>
  </si>
  <si>
    <t xml:space="preserve">Наименование </t>
  </si>
  <si>
    <t>Код раздела</t>
  </si>
  <si>
    <t>Код подраздела</t>
  </si>
  <si>
    <t>Код целевой статьи</t>
  </si>
  <si>
    <t>Код вида расходов</t>
  </si>
  <si>
    <t>Ведомственная структура расходов бюджета Александрово-Заводского муниципального округа на 2024 год</t>
  </si>
  <si>
    <t xml:space="preserve">Наименование главного распорядителя средств бюджета, разделов, подразделов, целевых статей и видов расходов </t>
  </si>
  <si>
    <t>Код главного распорядителя средств бюджета</t>
  </si>
  <si>
    <t>Коды классификации расходов бюджета</t>
  </si>
  <si>
    <t xml:space="preserve">                 (рублей)</t>
  </si>
  <si>
    <t>Перечень муниципальных программ Александрово-Заводского муниципального округа,</t>
  </si>
  <si>
    <t>№№ п/п</t>
  </si>
  <si>
    <t>00000 00101</t>
  </si>
  <si>
    <t>00000 00109</t>
  </si>
  <si>
    <t>00000 00113</t>
  </si>
  <si>
    <t>00000 00114</t>
  </si>
  <si>
    <t>00000 00112</t>
  </si>
  <si>
    <t>00000 00117</t>
  </si>
  <si>
    <t>00000 00111</t>
  </si>
  <si>
    <t>00000 00118</t>
  </si>
  <si>
    <t>00000 00104</t>
  </si>
  <si>
    <t>00000 00107</t>
  </si>
  <si>
    <t>00000 00115</t>
  </si>
  <si>
    <t>Мероприятия, направленные на сокращение численности волков  на территории Александрово-Заводского муниципального округа</t>
  </si>
  <si>
    <t>00000 00102</t>
  </si>
  <si>
    <t>00000 00116</t>
  </si>
  <si>
    <t>всего</t>
  </si>
  <si>
    <t>Наименование муниципальной программы</t>
  </si>
  <si>
    <t>в том числе средства вышестоящих бюджетов</t>
  </si>
  <si>
    <t>Наименование программы, раздела, подраздела, целевой статьи и вида расходов</t>
  </si>
  <si>
    <t>Всего</t>
  </si>
  <si>
    <t>Приложение № 12</t>
  </si>
  <si>
    <t>главного распорядителя средств бюджета</t>
  </si>
  <si>
    <t xml:space="preserve"> раздел</t>
  </si>
  <si>
    <t xml:space="preserve"> подраздел</t>
  </si>
  <si>
    <t xml:space="preserve"> целевая статьи</t>
  </si>
  <si>
    <t xml:space="preserve"> вид расходов</t>
  </si>
  <si>
    <t xml:space="preserve">                                             (рублей)</t>
  </si>
  <si>
    <t xml:space="preserve">                                                               (рублей)</t>
  </si>
  <si>
    <t>Объём и распределение бюджетных ассигнований на финансовое обеспечение муниципальных программ Александрово-Заводского муниципального округа,</t>
  </si>
  <si>
    <t>614</t>
  </si>
  <si>
    <t>816</t>
  </si>
  <si>
    <t>635</t>
  </si>
  <si>
    <t>625</t>
  </si>
  <si>
    <t>615</t>
  </si>
  <si>
    <t>финансовое обеспечение которых предусмотрено расходной частью бюджета Александрово-Заводского муниципального округа на  2024  год</t>
  </si>
  <si>
    <t>в составе ведомственной структуры расходов бюджета Александрово-Заводского муниципального округа на  2024  год</t>
  </si>
  <si>
    <t>о внесении изменений в Решение "О бюджете  Александрово-Заводского муниципального округа  на 2024 год</t>
  </si>
  <si>
    <t>Обеспечение деятельности советников директора по воспитательной работе</t>
  </si>
  <si>
    <t>000ЕВ 51790</t>
  </si>
  <si>
    <t>00000 П8 050</t>
  </si>
  <si>
    <t xml:space="preserve">мероприятия по выполнению задания по отбору граждан для прохождения военной службы по контракту </t>
  </si>
  <si>
    <t>00000 S7 294</t>
  </si>
  <si>
    <t xml:space="preserve">Восстановление береговых линий рек Газимур, Талман в с. Александровский Завод </t>
  </si>
  <si>
    <t>00000 71448, S1448</t>
  </si>
  <si>
    <t>Мероприятия в рамках благоустройства</t>
  </si>
  <si>
    <t>00000 79 202</t>
  </si>
  <si>
    <t>00000 79 492</t>
  </si>
  <si>
    <t>350</t>
  </si>
  <si>
    <t>Дотации (гранты) бюджетам муниципальных районов за достижение показателей деятельности органов местного самоуправления</t>
  </si>
  <si>
    <t>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</si>
  <si>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00000 S4317</t>
  </si>
  <si>
    <t>00000 L5 050</t>
  </si>
  <si>
    <t>00000 78 186</t>
  </si>
  <si>
    <t>Предоставление иных межбюджетных трансфертов бюджетам муниципальных районов, муниципальных и городских округов Забайкальского края, предоставляемые в целях поощрения муниципальных образований Забайкальского края за повышение эффективности расходов бюджетов муниципальных районов, муниципальных и городских округов Забайкальского края и наращивание налогооблагаемой базы</t>
  </si>
  <si>
    <t>Реализация мероприятий плана социального развития центров экономического роста Забайкальского края (иные межбюджетные трансферты бюджетам муниципальных районов и городских округов)</t>
  </si>
  <si>
    <t>00000 78110</t>
  </si>
  <si>
    <t>00000 78186</t>
  </si>
  <si>
    <t>Дотации на обеспечение расходных обязательств бюджетов муниципальных районов (муниципальных округов, городских округов) Забайкальского края</t>
  </si>
  <si>
    <t>00000П8040</t>
  </si>
  <si>
    <t>0000092300</t>
  </si>
  <si>
    <t>Трудоустройство несовершеннолетних</t>
  </si>
  <si>
    <t>Иные межбюджетные трансферты бюджетам муниципальных районов (муниципальных округов, городских округов) Забайкальского края на решение вопросов местного значения</t>
  </si>
  <si>
    <t>00000 П8040</t>
  </si>
  <si>
    <t>Повышение заработной платы</t>
  </si>
  <si>
    <t>00000 78 110</t>
  </si>
  <si>
    <t>Дотации, гранты</t>
  </si>
  <si>
    <t>Летнее оздоровление детей</t>
  </si>
  <si>
    <t>00000 00120</t>
  </si>
  <si>
    <t>Поддержка отрасли культуры</t>
  </si>
  <si>
    <t>00000 L5050</t>
  </si>
  <si>
    <t>Реализация планов центров экономического роста</t>
  </si>
  <si>
    <t>00000 0S7294</t>
  </si>
  <si>
    <t>00000 0S4317</t>
  </si>
  <si>
    <t>Средства дорожного фонда Забайкальского края</t>
  </si>
  <si>
    <t>00000 0S1448</t>
  </si>
  <si>
    <t>Оснащение школы село Александровский Завод</t>
  </si>
  <si>
    <t>0000E1S1436</t>
  </si>
  <si>
    <t>Восстановление береговых линий рек Газимур, Талман</t>
  </si>
  <si>
    <t>244, 612</t>
  </si>
  <si>
    <t>00000 0S4905</t>
  </si>
  <si>
    <t>00000 L4970</t>
  </si>
  <si>
    <t>Приложение № 15</t>
  </si>
  <si>
    <t>Объём и распределение бюджетных ассигнований  бюджета Александрово-Заводского муниципального округа,</t>
  </si>
  <si>
    <t>направляемых на исполнение публичных нормативных обязательств на 2024 год</t>
  </si>
  <si>
    <t>Код классификации расходов бюджетов</t>
  </si>
  <si>
    <t>Наименование публичного нормативного обязательства</t>
  </si>
  <si>
    <t>902 1004 00000 72400 313 262               902 1004 00000 72400 323 226</t>
  </si>
  <si>
    <t xml:space="preserve">Содержание ребенка в семье опекуна и приемной семье, а также вознаграждение, причитающееся приемному родителю </t>
  </si>
  <si>
    <t>902 1001 0000006491 312 264</t>
  </si>
  <si>
    <t xml:space="preserve">Выплата ежемесячной доплаты к государственной пенсии за выслугу лет муниципальным служащим         </t>
  </si>
  <si>
    <t>902 1001 00000 06492 313 262</t>
  </si>
  <si>
    <t>Выплата ежемесячной доплаты к государственной пенсии лицам, имеющим особые заслуги перед муниципальным районом «Александрово- Заводский район"</t>
  </si>
  <si>
    <t>902 1003 00000 06514 313 262</t>
  </si>
  <si>
    <t>Оказание единовременной социальной помощи отдельным категориям граждан</t>
  </si>
  <si>
    <t>ВСЕГО</t>
  </si>
  <si>
    <t xml:space="preserve">   (рублей)</t>
  </si>
  <si>
    <t>Муниципальная программа "Территориальное планирование"</t>
  </si>
  <si>
    <t>Дополнительное образование детей</t>
  </si>
  <si>
    <t>Разработка проектно-сметной документации капитальный ремонт школ</t>
  </si>
  <si>
    <t>0000071448</t>
  </si>
  <si>
    <t>Организация временного трудоустройства</t>
  </si>
  <si>
    <t>Решение вопросов местного значения</t>
  </si>
  <si>
    <t xml:space="preserve"> и плановый период 2025 и 2026 годов " № 117 от 28 декабря 2023 года) </t>
  </si>
  <si>
    <t xml:space="preserve"> и плановый период 2025 и 2026 годов " № 117 от 28 декабря 2023 года)</t>
  </si>
  <si>
    <t>о внесении изменений в Решение "О бюджете  Александрово-Заводского муниципального округа  на 2024 год и плановый период 2025 и 2026 годов " № 117 от 28 декабря 2023 года)</t>
  </si>
  <si>
    <t>и плановый период 2025 и 2026 годов " № 117 от 28 декабря 2023 года)</t>
  </si>
  <si>
    <t>Функционирование представительных органов муниципальных образований</t>
  </si>
  <si>
    <t xml:space="preserve">Мероприятия по выполнению задания по отбору граждан для прохождения военной службы по контракту </t>
  </si>
  <si>
    <t>00000 00 605</t>
  </si>
  <si>
    <t>Прочие мероприятия по благоустройству</t>
  </si>
  <si>
    <t>00000 00 122</t>
  </si>
  <si>
    <t>Муниципальная программа "Охрана окружающей среды и и улучшение экологической обстановки Александрово-Заводского муниципального округа Забайкальского края на 2024-2029 годы"</t>
  </si>
  <si>
    <t>Мероприятия по управлению муниципальным имуществом Александрово-Заводского муниципального округа</t>
  </si>
  <si>
    <t>Мероприятия по модернизации объектов коммунальной инфраструктуры Александрово-Заводского муниципального округа</t>
  </si>
  <si>
    <t xml:space="preserve">Краевая целевая программа "Модернизация объектов коммунальной инфраструктуры Забайкальского края" </t>
  </si>
  <si>
    <t>00000 00605</t>
  </si>
  <si>
    <t>Профилактика безнадзорности, правонарушений и преступлений среди несовершеннолетних Александрово-Заводского муниципального округа</t>
  </si>
  <si>
    <t>Программа "Противодействие коррупции в  Александрово-Заводском муниципальном округе"</t>
  </si>
  <si>
    <t>Меры по противодействию терроризму и экстремизму на территории  Александрово-Заводского муниципального округа</t>
  </si>
  <si>
    <t>Муниципальная программа "Культура   Александрово-Заводского муниципального округа"</t>
  </si>
  <si>
    <t>611,614</t>
  </si>
  <si>
    <t>ЕДВ советникам директора по воспитательной работе</t>
  </si>
  <si>
    <t xml:space="preserve">Реализация мероприятий плана социального развития центров экономического роста Забайкальского края </t>
  </si>
  <si>
    <t>00000 50500</t>
  </si>
  <si>
    <t>Меры по противодействию терроризму и экстремизму на территории Александрово-Заводского муниципального округа</t>
  </si>
  <si>
    <t xml:space="preserve">Муниципальная долгосрочная целевая программа "Комплексные меры противодействия злаупотреблению наркотиками и их незаконному обороту </t>
  </si>
  <si>
    <t>Мероприятия, направленные на безопасность дорожного движения  на территории Александрово-Заводского муниципального округа</t>
  </si>
  <si>
    <t xml:space="preserve">Развитие сельского хозяйства и регулирование рынков сельскохозяйственной продукции, сырья и продовольствия </t>
  </si>
  <si>
    <t>Мероприятия по сбору, транспортировке и утилизации(захоронению) твёрдых бытовых отходов в  Александрово-Заводском муниципальнм округе</t>
  </si>
  <si>
    <t>Мероприятия, направленные на развитие малого и среднего предпринимательства Александрово-Заводского муниципального округа</t>
  </si>
  <si>
    <t>Мероприятия по энергосбережению и повышению энергетической эффективности на территории Александрово-Заводского муниципального округа</t>
  </si>
  <si>
    <t>Муниципальная программа "Обращение с отходами производства и потребления на территории Александрово-Заводского муниципального округа</t>
  </si>
  <si>
    <t>Трудоустройство школьников</t>
  </si>
  <si>
    <t>Развитие системы образования в  Александрово-Заводском муниципальнм округе</t>
  </si>
  <si>
    <t>Муниципальная долгосрочная целевая программа "Комплексные меры противодействия злаупотреблению наркотиками и их незаконному обороту"</t>
  </si>
  <si>
    <t>Мероприятия по сбору, транспортировке и утилизации(захоронению) твёрдых бытовых отходов в  Александрово-Заводском муниципальном округе</t>
  </si>
  <si>
    <t>Мероприятия по энергосбережению и повышению энергетической эффективности Александрово-Заводского муниципального округа</t>
  </si>
  <si>
    <t xml:space="preserve">Обеспечение жильём молодых семей </t>
  </si>
  <si>
    <t>Питание детей из малообеспеченных семей</t>
  </si>
  <si>
    <t xml:space="preserve"> Классное руководство</t>
  </si>
  <si>
    <t xml:space="preserve"> Классное руководство(краевые)</t>
  </si>
  <si>
    <t>Повышение оплаты труда</t>
  </si>
  <si>
    <t>Развитие системы образования в  Александрово-Заводском муниципальном округе</t>
  </si>
  <si>
    <t>Муниципальная  программа по управлению муниципальным имуществом Александрово-Заводского муниципального округа</t>
  </si>
  <si>
    <t>Программа "Противодействие коррупции в Александрово-Заводском муниципальном округе"</t>
  </si>
  <si>
    <t>Муниципальная  программа "Энергосбережение и повышение энергитической эффективности в Александрово-Заводском муниципальном округе"</t>
  </si>
  <si>
    <t>Муниципальная  программа "Модернизация объектов коммунальной инфраструктуры Александрово-Заводского муниципального округа</t>
  </si>
  <si>
    <t>Муниципальная программа "Культура  Александрово-Заводского муниципального округа</t>
  </si>
  <si>
    <t>Муниципальная целевая программа "О мерах по противодействию терроризму и экстремизму на территории Александрово-Заводского муниципального округа"</t>
  </si>
  <si>
    <t>Муниципальная программа развитие системы образования в Александрово-Заводском муниципальном округе</t>
  </si>
  <si>
    <t>00000 00122</t>
  </si>
  <si>
    <t>00000 79 491</t>
  </si>
  <si>
    <t>00000 79491, 79492</t>
  </si>
  <si>
    <t>00000 071448</t>
  </si>
  <si>
    <t>Разработка ПСД капитальный ремонт школ(краевые)</t>
  </si>
  <si>
    <t xml:space="preserve">(в редакции решения Совета Александрово-Заводского муниципального округа  № 167   от 24  декабря 2024 года </t>
  </si>
  <si>
    <t xml:space="preserve">(в редакции решения Совета Александрово-Заводского муниципального округа  № 167    от  24  декабря 2024 года </t>
  </si>
  <si>
    <t xml:space="preserve">(в редакции решения Совета Александрово-Заводского муниципального округа  №  167  от 24 декабря   2024 года </t>
  </si>
  <si>
    <t xml:space="preserve">(в редакции решения Совета Александрово-Заводского муниципального округа  №  167   от  24 декабря 2024 года </t>
  </si>
  <si>
    <t xml:space="preserve">(в редакции решения Совета Александрово-Заводского муниципального округа  №  167   от  24 декабря   2024 года </t>
  </si>
  <si>
    <t xml:space="preserve">(в редакции решения Совета Александрово-Заводского муниципального округа  № 167    от 24  декабря 2024 года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</si>
</sst>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40C2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6" fillId="0" borderId="0"/>
    <xf numFmtId="0" fontId="14" fillId="0" borderId="0"/>
    <xf numFmtId="0" fontId="15" fillId="0" borderId="0"/>
  </cellStyleXfs>
  <cellXfs count="228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3" fontId="3" fillId="2" borderId="10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4" fontId="2" fillId="2" borderId="6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7" fillId="0" borderId="0" xfId="2" applyFont="1" applyFill="1" applyBorder="1" applyAlignment="1">
      <alignment horizontal="center" vertical="justify" wrapText="1"/>
    </xf>
    <xf numFmtId="0" fontId="7" fillId="0" borderId="0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justify" wrapText="1"/>
    </xf>
    <xf numFmtId="0" fontId="8" fillId="0" borderId="10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left" vertical="center" wrapText="1"/>
    </xf>
    <xf numFmtId="49" fontId="7" fillId="3" borderId="10" xfId="2" applyNumberFormat="1" applyFont="1" applyFill="1" applyBorder="1" applyAlignment="1">
      <alignment horizontal="center" vertical="center" wrapText="1"/>
    </xf>
    <xf numFmtId="3" fontId="7" fillId="3" borderId="10" xfId="2" applyNumberFormat="1" applyFont="1" applyFill="1" applyBorder="1" applyAlignment="1">
      <alignment horizontal="right" vertical="center" wrapText="1"/>
    </xf>
    <xf numFmtId="0" fontId="8" fillId="0" borderId="10" xfId="2" applyFont="1" applyFill="1" applyBorder="1" applyAlignment="1">
      <alignment horizontal="left" vertical="center" wrapText="1"/>
    </xf>
    <xf numFmtId="49" fontId="8" fillId="0" borderId="10" xfId="2" applyNumberFormat="1" applyFont="1" applyFill="1" applyBorder="1" applyAlignment="1">
      <alignment horizontal="center" vertical="center" wrapText="1"/>
    </xf>
    <xf numFmtId="3" fontId="8" fillId="0" borderId="10" xfId="2" applyNumberFormat="1" applyFont="1" applyFill="1" applyBorder="1" applyAlignment="1">
      <alignment horizontal="right" vertical="center" wrapText="1"/>
    </xf>
    <xf numFmtId="3" fontId="8" fillId="2" borderId="10" xfId="2" applyNumberFormat="1" applyFont="1" applyFill="1" applyBorder="1" applyAlignment="1">
      <alignment horizontal="right" vertical="center" wrapText="1"/>
    </xf>
    <xf numFmtId="0" fontId="8" fillId="0" borderId="10" xfId="2" applyFont="1" applyFill="1" applyBorder="1" applyAlignment="1">
      <alignment vertical="center" wrapText="1"/>
    </xf>
    <xf numFmtId="165" fontId="8" fillId="0" borderId="10" xfId="2" applyNumberFormat="1" applyFont="1" applyFill="1" applyBorder="1" applyAlignment="1">
      <alignment horizontal="right" vertical="center" wrapText="1"/>
    </xf>
    <xf numFmtId="165" fontId="8" fillId="0" borderId="10" xfId="0" applyNumberFormat="1" applyFont="1" applyFill="1" applyBorder="1" applyAlignment="1">
      <alignment horizontal="right" vertical="center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0" xfId="0" applyFont="1" applyBorder="1" applyAlignment="1">
      <alignment wrapText="1"/>
    </xf>
    <xf numFmtId="0" fontId="9" fillId="0" borderId="6" xfId="0" applyFont="1" applyBorder="1" applyAlignment="1">
      <alignment vertical="top" wrapText="1"/>
    </xf>
    <xf numFmtId="0" fontId="7" fillId="3" borderId="10" xfId="0" applyFont="1" applyFill="1" applyBorder="1" applyAlignment="1">
      <alignment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165" fontId="7" fillId="3" borderId="10" xfId="2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0" fontId="8" fillId="0" borderId="10" xfId="1" applyNumberFormat="1" applyFont="1" applyFill="1" applyBorder="1" applyAlignment="1">
      <alignment vertical="center" wrapText="1"/>
    </xf>
    <xf numFmtId="165" fontId="8" fillId="2" borderId="10" xfId="0" applyNumberFormat="1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left" vertical="center" wrapText="1"/>
    </xf>
    <xf numFmtId="49" fontId="7" fillId="0" borderId="10" xfId="2" applyNumberFormat="1" applyFont="1" applyFill="1" applyBorder="1" applyAlignment="1">
      <alignment horizontal="center" vertical="center" wrapText="1"/>
    </xf>
    <xf numFmtId="3" fontId="7" fillId="0" borderId="10" xfId="2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vertical="top" wrapText="1"/>
    </xf>
    <xf numFmtId="0" fontId="9" fillId="0" borderId="0" xfId="0" applyFont="1"/>
    <xf numFmtId="0" fontId="9" fillId="0" borderId="16" xfId="0" applyFont="1" applyBorder="1" applyAlignment="1">
      <alignment wrapText="1"/>
    </xf>
    <xf numFmtId="0" fontId="9" fillId="0" borderId="13" xfId="0" applyFont="1" applyBorder="1" applyAlignment="1">
      <alignment wrapText="1"/>
    </xf>
    <xf numFmtId="4" fontId="7" fillId="3" borderId="10" xfId="2" applyNumberFormat="1" applyFont="1" applyFill="1" applyBorder="1" applyAlignment="1">
      <alignment horizontal="right" vertical="center" wrapText="1"/>
    </xf>
    <xf numFmtId="4" fontId="8" fillId="0" borderId="10" xfId="2" applyNumberFormat="1" applyFont="1" applyFill="1" applyBorder="1" applyAlignment="1">
      <alignment horizontal="right" vertical="center" wrapText="1"/>
    </xf>
    <xf numFmtId="4" fontId="8" fillId="2" borderId="10" xfId="2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/>
    </xf>
    <xf numFmtId="49" fontId="8" fillId="2" borderId="10" xfId="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3" fontId="8" fillId="0" borderId="10" xfId="0" applyNumberFormat="1" applyFont="1" applyFill="1" applyBorder="1" applyAlignment="1">
      <alignment horizontal="right" vertical="center"/>
    </xf>
    <xf numFmtId="3" fontId="8" fillId="2" borderId="10" xfId="0" applyNumberFormat="1" applyFont="1" applyFill="1" applyBorder="1" applyAlignment="1">
      <alignment horizontal="right" vertical="center"/>
    </xf>
    <xf numFmtId="0" fontId="10" fillId="0" borderId="10" xfId="0" applyFont="1" applyBorder="1" applyAlignment="1">
      <alignment horizontal="left" vertical="center" wrapText="1"/>
    </xf>
    <xf numFmtId="49" fontId="8" fillId="3" borderId="10" xfId="2" applyNumberFormat="1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vertical="center" wrapText="1"/>
    </xf>
    <xf numFmtId="0" fontId="8" fillId="4" borderId="10" xfId="0" applyFont="1" applyFill="1" applyBorder="1" applyAlignment="1">
      <alignment horizontal="left" vertical="center" wrapText="1"/>
    </xf>
    <xf numFmtId="49" fontId="8" fillId="4" borderId="10" xfId="2" applyNumberFormat="1" applyFont="1" applyFill="1" applyBorder="1" applyAlignment="1">
      <alignment horizontal="center" vertical="center" wrapText="1"/>
    </xf>
    <xf numFmtId="3" fontId="8" fillId="4" borderId="10" xfId="2" applyNumberFormat="1" applyFont="1" applyFill="1" applyBorder="1" applyAlignment="1">
      <alignment horizontal="right" vertical="center" wrapText="1"/>
    </xf>
    <xf numFmtId="0" fontId="7" fillId="0" borderId="10" xfId="2" applyFont="1" applyFill="1" applyBorder="1" applyAlignment="1">
      <alignment horizontal="left" vertical="center" wrapText="1"/>
    </xf>
    <xf numFmtId="0" fontId="7" fillId="0" borderId="10" xfId="2" applyFont="1" applyFill="1" applyBorder="1" applyAlignment="1">
      <alignment vertical="center" wrapText="1"/>
    </xf>
    <xf numFmtId="0" fontId="8" fillId="4" borderId="10" xfId="2" applyFont="1" applyFill="1" applyBorder="1" applyAlignment="1">
      <alignment horizontal="left" vertical="center" wrapText="1"/>
    </xf>
    <xf numFmtId="0" fontId="8" fillId="4" borderId="10" xfId="2" applyFont="1" applyFill="1" applyBorder="1" applyAlignment="1">
      <alignment vertical="center" wrapText="1"/>
    </xf>
    <xf numFmtId="49" fontId="8" fillId="5" borderId="10" xfId="2" applyNumberFormat="1" applyFont="1" applyFill="1" applyBorder="1" applyAlignment="1">
      <alignment horizontal="center" vertical="center" wrapText="1"/>
    </xf>
    <xf numFmtId="3" fontId="8" fillId="4" borderId="10" xfId="0" applyNumberFormat="1" applyFont="1" applyFill="1" applyBorder="1" applyAlignment="1">
      <alignment horizontal="right" vertical="center"/>
    </xf>
    <xf numFmtId="0" fontId="10" fillId="4" borderId="13" xfId="0" applyFont="1" applyFill="1" applyBorder="1" applyAlignment="1">
      <alignment horizontal="left" vertical="center" wrapText="1"/>
    </xf>
    <xf numFmtId="49" fontId="7" fillId="4" borderId="10" xfId="2" applyNumberFormat="1" applyFont="1" applyFill="1" applyBorder="1" applyAlignment="1">
      <alignment horizontal="center" vertical="center" wrapText="1"/>
    </xf>
    <xf numFmtId="4" fontId="8" fillId="4" borderId="10" xfId="2" applyNumberFormat="1" applyFont="1" applyFill="1" applyBorder="1" applyAlignment="1">
      <alignment horizontal="right" vertical="center" wrapText="1"/>
    </xf>
    <xf numFmtId="4" fontId="7" fillId="0" borderId="10" xfId="2" applyNumberFormat="1" applyFont="1" applyFill="1" applyBorder="1" applyAlignment="1">
      <alignment horizontal="right" vertical="center" wrapText="1"/>
    </xf>
    <xf numFmtId="0" fontId="12" fillId="0" borderId="10" xfId="0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center" wrapText="1"/>
    </xf>
    <xf numFmtId="0" fontId="8" fillId="3" borderId="10" xfId="2" applyFont="1" applyFill="1" applyBorder="1" applyAlignment="1">
      <alignment vertical="center" wrapText="1"/>
    </xf>
    <xf numFmtId="0" fontId="7" fillId="5" borderId="10" xfId="2" applyFont="1" applyFill="1" applyBorder="1" applyAlignment="1">
      <alignment horizontal="left" vertical="center" wrapText="1"/>
    </xf>
    <xf numFmtId="0" fontId="7" fillId="4" borderId="10" xfId="2" applyFont="1" applyFill="1" applyBorder="1" applyAlignment="1">
      <alignment vertical="center" wrapText="1"/>
    </xf>
    <xf numFmtId="3" fontId="7" fillId="4" borderId="10" xfId="2" applyNumberFormat="1" applyFont="1" applyFill="1" applyBorder="1" applyAlignment="1">
      <alignment horizontal="right" vertical="center" wrapText="1"/>
    </xf>
    <xf numFmtId="0" fontId="8" fillId="2" borderId="10" xfId="2" applyFont="1" applyFill="1" applyBorder="1" applyAlignment="1">
      <alignment horizontal="left" vertical="center" wrapText="1"/>
    </xf>
    <xf numFmtId="0" fontId="8" fillId="2" borderId="10" xfId="2" applyFont="1" applyFill="1" applyBorder="1" applyAlignment="1">
      <alignment vertical="center" wrapText="1"/>
    </xf>
    <xf numFmtId="0" fontId="9" fillId="0" borderId="4" xfId="0" applyFont="1" applyBorder="1" applyAlignment="1">
      <alignment vertical="top" wrapText="1"/>
    </xf>
    <xf numFmtId="0" fontId="7" fillId="6" borderId="10" xfId="2" applyFont="1" applyFill="1" applyBorder="1" applyAlignment="1">
      <alignment vertical="center" wrapText="1"/>
    </xf>
    <xf numFmtId="49" fontId="7" fillId="6" borderId="10" xfId="2" applyNumberFormat="1" applyFont="1" applyFill="1" applyBorder="1" applyAlignment="1">
      <alignment horizontal="center" vertical="center" wrapText="1"/>
    </xf>
    <xf numFmtId="49" fontId="8" fillId="6" borderId="10" xfId="2" applyNumberFormat="1" applyFont="1" applyFill="1" applyBorder="1" applyAlignment="1">
      <alignment horizontal="center" vertical="center" wrapText="1"/>
    </xf>
    <xf numFmtId="3" fontId="7" fillId="6" borderId="10" xfId="2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wrapText="1"/>
    </xf>
    <xf numFmtId="0" fontId="16" fillId="0" borderId="10" xfId="0" applyFont="1" applyBorder="1" applyAlignment="1">
      <alignment wrapText="1"/>
    </xf>
    <xf numFmtId="0" fontId="11" fillId="6" borderId="10" xfId="2" applyFont="1" applyFill="1" applyBorder="1" applyAlignment="1">
      <alignment horizontal="center" vertical="justify" wrapText="1"/>
    </xf>
    <xf numFmtId="0" fontId="11" fillId="6" borderId="10" xfId="2" applyFont="1" applyFill="1" applyBorder="1" applyAlignment="1">
      <alignment vertical="justify" wrapText="1"/>
    </xf>
    <xf numFmtId="0" fontId="11" fillId="6" borderId="10" xfId="2" applyFont="1" applyFill="1" applyBorder="1" applyAlignment="1">
      <alignment horizontal="center" vertical="center" wrapText="1"/>
    </xf>
    <xf numFmtId="4" fontId="11" fillId="6" borderId="10" xfId="2" applyNumberFormat="1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wrapText="1"/>
    </xf>
    <xf numFmtId="4" fontId="7" fillId="6" borderId="10" xfId="2" applyNumberFormat="1" applyFont="1" applyFill="1" applyBorder="1" applyAlignment="1">
      <alignment horizontal="right" vertical="center" wrapText="1"/>
    </xf>
    <xf numFmtId="0" fontId="11" fillId="6" borderId="10" xfId="2" applyFont="1" applyFill="1" applyBorder="1" applyAlignment="1">
      <alignment horizontal="left" vertical="center" wrapText="1"/>
    </xf>
    <xf numFmtId="0" fontId="0" fillId="0" borderId="0" xfId="0" applyBorder="1"/>
    <xf numFmtId="0" fontId="13" fillId="0" borderId="0" xfId="0" applyFont="1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22" xfId="2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10" xfId="0" applyFill="1" applyBorder="1" applyAlignment="1">
      <alignment horizontal="center"/>
    </xf>
    <xf numFmtId="4" fontId="0" fillId="0" borderId="10" xfId="0" applyNumberFormat="1" applyFill="1" applyBorder="1" applyAlignment="1">
      <alignment horizontal="center" vertical="center"/>
    </xf>
    <xf numFmtId="49" fontId="8" fillId="0" borderId="10" xfId="2" applyNumberFormat="1" applyFont="1" applyFill="1" applyBorder="1" applyAlignment="1">
      <alignment horizontal="left" vertical="center"/>
    </xf>
    <xf numFmtId="49" fontId="19" fillId="0" borderId="10" xfId="0" applyNumberFormat="1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 wrapText="1"/>
    </xf>
    <xf numFmtId="49" fontId="19" fillId="0" borderId="10" xfId="2" applyNumberFormat="1" applyFont="1" applyFill="1" applyBorder="1" applyAlignment="1">
      <alignment horizontal="left" vertical="center"/>
    </xf>
    <xf numFmtId="0" fontId="19" fillId="0" borderId="6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4" fontId="0" fillId="0" borderId="13" xfId="0" applyNumberFormat="1" applyFill="1" applyBorder="1" applyAlignment="1">
      <alignment horizontal="center" vertical="center"/>
    </xf>
    <xf numFmtId="0" fontId="19" fillId="0" borderId="19" xfId="0" applyFont="1" applyBorder="1" applyAlignment="1">
      <alignment vertical="top" wrapText="1"/>
    </xf>
    <xf numFmtId="0" fontId="19" fillId="0" borderId="19" xfId="0" applyFont="1" applyFill="1" applyBorder="1" applyAlignment="1">
      <alignment horizontal="left" vertical="center" wrapText="1"/>
    </xf>
    <xf numFmtId="0" fontId="19" fillId="0" borderId="16" xfId="0" applyFont="1" applyBorder="1" applyAlignment="1">
      <alignment wrapText="1"/>
    </xf>
    <xf numFmtId="0" fontId="19" fillId="0" borderId="13" xfId="0" applyFont="1" applyFill="1" applyBorder="1" applyAlignment="1">
      <alignment horizontal="left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left" vertical="center" wrapText="1"/>
    </xf>
    <xf numFmtId="0" fontId="0" fillId="0" borderId="10" xfId="0" applyFill="1" applyBorder="1" applyAlignment="1">
      <alignment horizontal="center" wrapText="1"/>
    </xf>
    <xf numFmtId="0" fontId="8" fillId="0" borderId="13" xfId="2" applyFont="1" applyFill="1" applyBorder="1" applyAlignment="1">
      <alignment horizontal="center" vertical="center" wrapText="1"/>
    </xf>
    <xf numFmtId="0" fontId="22" fillId="0" borderId="0" xfId="0" applyFont="1"/>
    <xf numFmtId="0" fontId="8" fillId="0" borderId="10" xfId="2" applyNumberFormat="1" applyFont="1" applyFill="1" applyBorder="1" applyAlignment="1">
      <alignment vertical="center" wrapText="1"/>
    </xf>
    <xf numFmtId="0" fontId="9" fillId="0" borderId="0" xfId="0" applyNumberFormat="1" applyFont="1" applyBorder="1" applyAlignment="1">
      <alignment vertical="top" wrapText="1"/>
    </xf>
    <xf numFmtId="0" fontId="19" fillId="0" borderId="10" xfId="0" applyFont="1" applyFill="1" applyBorder="1" applyAlignment="1">
      <alignment wrapText="1"/>
    </xf>
    <xf numFmtId="0" fontId="19" fillId="0" borderId="4" xfId="0" applyFont="1" applyBorder="1" applyAlignment="1">
      <alignment vertical="top" wrapText="1"/>
    </xf>
    <xf numFmtId="4" fontId="7" fillId="2" borderId="10" xfId="2" applyNumberFormat="1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4" fontId="3" fillId="0" borderId="9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 vertical="justify"/>
    </xf>
    <xf numFmtId="0" fontId="8" fillId="0" borderId="20" xfId="2" applyFont="1" applyFill="1" applyBorder="1" applyAlignment="1">
      <alignment horizontal="center" vertical="center"/>
    </xf>
    <xf numFmtId="0" fontId="8" fillId="0" borderId="21" xfId="2" applyFont="1" applyFill="1" applyBorder="1" applyAlignment="1">
      <alignment horizontal="center" vertical="center"/>
    </xf>
    <xf numFmtId="0" fontId="8" fillId="0" borderId="22" xfId="2" applyFont="1" applyFill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8" fillId="0" borderId="20" xfId="2" applyFont="1" applyFill="1" applyBorder="1" applyAlignment="1">
      <alignment horizontal="center" vertical="center" wrapText="1"/>
    </xf>
    <xf numFmtId="0" fontId="8" fillId="0" borderId="21" xfId="2" applyFont="1" applyFill="1" applyBorder="1" applyAlignment="1">
      <alignment horizontal="center" vertical="center" wrapText="1"/>
    </xf>
    <xf numFmtId="0" fontId="8" fillId="0" borderId="22" xfId="2" applyFont="1" applyFill="1" applyBorder="1" applyAlignment="1">
      <alignment horizontal="center" vertical="center" wrapText="1"/>
    </xf>
    <xf numFmtId="2" fontId="8" fillId="0" borderId="11" xfId="2" applyNumberFormat="1" applyFont="1" applyFill="1" applyBorder="1" applyAlignment="1">
      <alignment horizontal="center" vertical="center" wrapText="1"/>
    </xf>
    <xf numFmtId="2" fontId="8" fillId="0" borderId="12" xfId="2" applyNumberFormat="1" applyFont="1" applyFill="1" applyBorder="1" applyAlignment="1">
      <alignment horizontal="center" vertical="center" wrapText="1"/>
    </xf>
    <xf numFmtId="2" fontId="8" fillId="0" borderId="13" xfId="2" applyNumberFormat="1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21" fillId="0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0" fillId="0" borderId="11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4" fontId="0" fillId="0" borderId="11" xfId="0" applyNumberFormat="1" applyBorder="1" applyAlignment="1">
      <alignment wrapText="1"/>
    </xf>
    <xf numFmtId="4" fontId="0" fillId="0" borderId="13" xfId="0" applyNumberFormat="1" applyBorder="1" applyAlignment="1">
      <alignment wrapText="1"/>
    </xf>
    <xf numFmtId="0" fontId="23" fillId="0" borderId="11" xfId="0" applyFont="1" applyBorder="1" applyAlignment="1">
      <alignment horizontal="center" wrapText="1"/>
    </xf>
    <xf numFmtId="0" fontId="23" fillId="0" borderId="12" xfId="0" applyFont="1" applyBorder="1" applyAlignment="1">
      <alignment horizontal="center" wrapText="1"/>
    </xf>
    <xf numFmtId="0" fontId="23" fillId="0" borderId="13" xfId="0" applyFont="1" applyBorder="1" applyAlignment="1">
      <alignment horizontal="center" wrapText="1"/>
    </xf>
    <xf numFmtId="49" fontId="0" fillId="0" borderId="11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13" xfId="0" applyNumberForma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4" fontId="1" fillId="0" borderId="11" xfId="0" applyNumberFormat="1" applyFont="1" applyBorder="1" applyAlignment="1">
      <alignment wrapText="1"/>
    </xf>
    <xf numFmtId="4" fontId="1" fillId="0" borderId="13" xfId="0" applyNumberFormat="1" applyFont="1" applyBorder="1" applyAlignment="1">
      <alignment wrapText="1"/>
    </xf>
  </cellXfs>
  <cellStyles count="5">
    <cellStyle name="Normal_own-reg-rev" xfId="4"/>
    <cellStyle name="Обычный" xfId="0" builtinId="0"/>
    <cellStyle name="Обычный 2" xfId="3"/>
    <cellStyle name="Обычный_Приложения 8, 9, 10 (1)" xfId="2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ver/AppData/Roaming/Microsoft/Excel/&#1048;&#1089;&#1087;.1%20&#1082;&#1074;/&#1055;&#1088;&#1080;&#1083;&#1086;&#1078;&#1077;&#1085;&#1080;&#1103;%209-10%202016%20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ункциональная"/>
      <sheetName val="Ведомственная"/>
    </sheetNames>
    <sheetDataSet>
      <sheetData sheetId="0">
        <row r="23">
          <cell r="F23">
            <v>122500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opLeftCell="A33" zoomScaleNormal="100" workbookViewId="0">
      <selection activeCell="C10" sqref="C10:C14"/>
    </sheetView>
  </sheetViews>
  <sheetFormatPr defaultRowHeight="15"/>
  <cols>
    <col min="1" max="1" width="17.28515625" customWidth="1"/>
    <col min="2" max="2" width="28.28515625" customWidth="1"/>
    <col min="3" max="3" width="87.5703125" customWidth="1"/>
    <col min="4" max="4" width="22.7109375" customWidth="1"/>
  </cols>
  <sheetData>
    <row r="1" spans="1:11" ht="15.75">
      <c r="C1" s="25" t="s">
        <v>337</v>
      </c>
      <c r="D1" s="25"/>
    </row>
    <row r="2" spans="1:11" ht="14.25" customHeight="1">
      <c r="C2" s="158" t="s">
        <v>508</v>
      </c>
      <c r="D2" s="159"/>
      <c r="E2" s="159"/>
      <c r="F2" s="159"/>
      <c r="G2" s="159"/>
      <c r="H2" s="159"/>
      <c r="I2" s="159"/>
    </row>
    <row r="3" spans="1:11" ht="15" hidden="1" customHeight="1">
      <c r="C3" s="159"/>
      <c r="D3" s="159"/>
      <c r="E3" s="159"/>
      <c r="F3" s="159"/>
      <c r="G3" s="159"/>
      <c r="H3" s="159"/>
      <c r="I3" s="159"/>
    </row>
    <row r="4" spans="1:11" ht="18" customHeight="1">
      <c r="C4" s="158" t="s">
        <v>389</v>
      </c>
      <c r="D4" s="159"/>
      <c r="E4" s="159"/>
      <c r="F4" s="159"/>
      <c r="G4" s="159"/>
      <c r="H4" s="159"/>
      <c r="I4" s="159"/>
      <c r="J4" s="159"/>
      <c r="K4" s="159"/>
    </row>
    <row r="5" spans="1:11" ht="15" customHeight="1">
      <c r="C5" s="158" t="s">
        <v>455</v>
      </c>
      <c r="D5" s="159"/>
      <c r="E5" s="159"/>
      <c r="F5" s="159"/>
      <c r="G5" s="159"/>
      <c r="H5" s="159"/>
      <c r="I5" s="159"/>
    </row>
    <row r="6" spans="1:11" ht="15.75">
      <c r="C6" s="158"/>
      <c r="D6" s="159"/>
      <c r="E6" s="159"/>
      <c r="F6" s="159"/>
      <c r="G6" s="159"/>
      <c r="H6" s="159"/>
      <c r="I6" s="159"/>
    </row>
    <row r="8" spans="1:11" ht="15.75">
      <c r="A8" s="2"/>
      <c r="B8" s="3" t="s">
        <v>0</v>
      </c>
      <c r="C8" s="2"/>
      <c r="D8" s="2"/>
    </row>
    <row r="9" spans="1:11" ht="22.5" customHeight="1" thickBot="1">
      <c r="B9" s="3" t="s">
        <v>333</v>
      </c>
      <c r="D9" t="s">
        <v>21</v>
      </c>
    </row>
    <row r="10" spans="1:11" ht="75.75" customHeight="1">
      <c r="A10" s="163" t="s">
        <v>20</v>
      </c>
      <c r="B10" s="164"/>
      <c r="C10" s="145" t="s">
        <v>336</v>
      </c>
      <c r="D10" s="145" t="s">
        <v>215</v>
      </c>
    </row>
    <row r="11" spans="1:11" hidden="1">
      <c r="A11" s="165"/>
      <c r="B11" s="166"/>
      <c r="C11" s="146"/>
      <c r="D11" s="142"/>
    </row>
    <row r="12" spans="1:11" hidden="1">
      <c r="A12" s="165"/>
      <c r="B12" s="166"/>
      <c r="C12" s="146"/>
      <c r="D12" s="142"/>
    </row>
    <row r="13" spans="1:11" ht="15.75" hidden="1" thickBot="1">
      <c r="A13" s="167"/>
      <c r="B13" s="168"/>
      <c r="C13" s="146"/>
      <c r="D13" s="142"/>
    </row>
    <row r="14" spans="1:11" ht="95.25" thickBot="1">
      <c r="A14" s="110" t="s">
        <v>334</v>
      </c>
      <c r="B14" s="109" t="s">
        <v>335</v>
      </c>
      <c r="C14" s="147"/>
      <c r="D14" s="143"/>
    </row>
    <row r="15" spans="1:11" ht="16.5" thickBot="1">
      <c r="A15" s="8">
        <v>1</v>
      </c>
      <c r="B15" s="7">
        <v>2</v>
      </c>
      <c r="C15" s="7">
        <v>3</v>
      </c>
      <c r="D15" s="7">
        <v>4</v>
      </c>
    </row>
    <row r="16" spans="1:11" ht="75.75" customHeight="1" thickBot="1">
      <c r="A16" s="139"/>
      <c r="B16" s="160"/>
      <c r="C16" s="160" t="s">
        <v>1</v>
      </c>
      <c r="D16" s="21">
        <f>D18+D36</f>
        <v>12534013.149999976</v>
      </c>
    </row>
    <row r="17" spans="1:4" ht="16.5" hidden="1" thickBot="1">
      <c r="A17" s="169"/>
      <c r="B17" s="162"/>
      <c r="C17" s="162"/>
      <c r="D17" s="21"/>
    </row>
    <row r="18" spans="1:4" ht="105.75" customHeight="1" thickBot="1">
      <c r="A18" s="160">
        <v>902</v>
      </c>
      <c r="B18" s="170" t="s">
        <v>2</v>
      </c>
      <c r="C18" s="160" t="s">
        <v>3</v>
      </c>
      <c r="D18" s="21">
        <f>D21+D28</f>
        <v>-1200000</v>
      </c>
    </row>
    <row r="19" spans="1:4" ht="16.5" hidden="1" thickBot="1">
      <c r="A19" s="161"/>
      <c r="B19" s="171"/>
      <c r="C19" s="161"/>
      <c r="D19" s="24"/>
    </row>
    <row r="20" spans="1:4" ht="39.75" hidden="1" customHeight="1" thickBot="1">
      <c r="A20" s="162"/>
      <c r="B20" s="172"/>
      <c r="C20" s="162"/>
      <c r="D20" s="21"/>
    </row>
    <row r="21" spans="1:4" ht="39.75" customHeight="1">
      <c r="A21" s="145">
        <v>902</v>
      </c>
      <c r="B21" s="145" t="s">
        <v>5</v>
      </c>
      <c r="C21" s="145" t="s">
        <v>303</v>
      </c>
      <c r="D21" s="141">
        <f>D24</f>
        <v>0</v>
      </c>
    </row>
    <row r="22" spans="1:4" ht="15" customHeight="1" thickBot="1">
      <c r="A22" s="146"/>
      <c r="B22" s="146"/>
      <c r="C22" s="146"/>
      <c r="D22" s="142"/>
    </row>
    <row r="23" spans="1:4" ht="45.75" hidden="1" customHeight="1" thickBot="1">
      <c r="A23" s="146"/>
      <c r="B23" s="146"/>
      <c r="C23" s="147"/>
      <c r="D23" s="143"/>
    </row>
    <row r="24" spans="1:4" ht="79.5" customHeight="1" thickBot="1">
      <c r="A24" s="148">
        <v>902</v>
      </c>
      <c r="B24" s="148" t="s">
        <v>300</v>
      </c>
      <c r="C24" s="152" t="s">
        <v>302</v>
      </c>
      <c r="D24" s="22">
        <v>0</v>
      </c>
    </row>
    <row r="25" spans="1:4" ht="16.5" hidden="1" thickBot="1">
      <c r="A25" s="148"/>
      <c r="B25" s="148"/>
      <c r="C25" s="153"/>
      <c r="D25" s="23"/>
    </row>
    <row r="26" spans="1:4" ht="16.5" hidden="1" thickBot="1">
      <c r="A26" s="148"/>
      <c r="B26" s="148"/>
      <c r="C26" s="153"/>
      <c r="D26" s="23"/>
    </row>
    <row r="27" spans="1:4" ht="16.5" hidden="1" thickBot="1">
      <c r="A27" s="148"/>
      <c r="B27" s="148"/>
      <c r="C27" s="154"/>
      <c r="D27" s="22">
        <v>0</v>
      </c>
    </row>
    <row r="28" spans="1:4" ht="74.25" customHeight="1" thickBot="1">
      <c r="A28" s="145">
        <v>902</v>
      </c>
      <c r="B28" s="145" t="s">
        <v>6</v>
      </c>
      <c r="C28" s="145" t="s">
        <v>305</v>
      </c>
      <c r="D28" s="15">
        <f>D33</f>
        <v>-1200000</v>
      </c>
    </row>
    <row r="29" spans="1:4" ht="16.5" hidden="1" thickBot="1">
      <c r="A29" s="146"/>
      <c r="B29" s="146"/>
      <c r="C29" s="146"/>
      <c r="D29" s="14"/>
    </row>
    <row r="30" spans="1:4" ht="16.5" hidden="1" thickBot="1">
      <c r="A30" s="146"/>
      <c r="B30" s="146"/>
      <c r="C30" s="146"/>
      <c r="D30" s="14"/>
    </row>
    <row r="31" spans="1:4" ht="16.5" hidden="1" thickBot="1">
      <c r="A31" s="10"/>
      <c r="B31" s="12"/>
      <c r="C31" s="146"/>
      <c r="D31" s="14"/>
    </row>
    <row r="32" spans="1:4" ht="16.5" hidden="1" thickBot="1">
      <c r="A32" s="11"/>
      <c r="B32" s="13"/>
      <c r="C32" s="147"/>
      <c r="D32" s="15"/>
    </row>
    <row r="33" spans="1:4" ht="69" customHeight="1" thickBot="1">
      <c r="A33" s="139">
        <v>902</v>
      </c>
      <c r="B33" s="139" t="s">
        <v>301</v>
      </c>
      <c r="C33" s="139" t="s">
        <v>304</v>
      </c>
      <c r="D33" s="22">
        <v>-1200000</v>
      </c>
    </row>
    <row r="34" spans="1:4" ht="15.75" hidden="1">
      <c r="A34" s="140"/>
      <c r="B34" s="140"/>
      <c r="C34" s="140"/>
      <c r="D34" s="23"/>
    </row>
    <row r="35" spans="1:4" ht="15.75" hidden="1">
      <c r="A35" s="140"/>
      <c r="B35" s="140"/>
      <c r="C35" s="140"/>
      <c r="D35" s="23" t="s">
        <v>4</v>
      </c>
    </row>
    <row r="36" spans="1:4" ht="42.75" customHeight="1">
      <c r="A36" s="19">
        <v>902</v>
      </c>
      <c r="B36" s="19" t="s">
        <v>7</v>
      </c>
      <c r="C36" s="19" t="s">
        <v>8</v>
      </c>
      <c r="D36" s="20">
        <f>D37+D45</f>
        <v>13734013.149999976</v>
      </c>
    </row>
    <row r="37" spans="1:4" ht="46.5" customHeight="1" thickBot="1">
      <c r="A37" s="146">
        <v>902</v>
      </c>
      <c r="B37" s="155" t="s">
        <v>9</v>
      </c>
      <c r="C37" s="146" t="s">
        <v>10</v>
      </c>
      <c r="D37" s="144">
        <f>D39</f>
        <v>-794505405.20000005</v>
      </c>
    </row>
    <row r="38" spans="1:4" ht="15.75" hidden="1" customHeight="1" thickBot="1">
      <c r="A38" s="147"/>
      <c r="B38" s="156"/>
      <c r="C38" s="147"/>
      <c r="D38" s="150"/>
    </row>
    <row r="39" spans="1:4" ht="44.25" customHeight="1" thickBot="1">
      <c r="A39" s="145">
        <v>902</v>
      </c>
      <c r="B39" s="157" t="s">
        <v>11</v>
      </c>
      <c r="C39" s="145" t="s">
        <v>12</v>
      </c>
      <c r="D39" s="141">
        <f>D41</f>
        <v>-794505405.20000005</v>
      </c>
    </row>
    <row r="40" spans="1:4" ht="15.75" hidden="1" customHeight="1" thickBot="1">
      <c r="A40" s="147"/>
      <c r="B40" s="156"/>
      <c r="C40" s="147"/>
      <c r="D40" s="150"/>
    </row>
    <row r="41" spans="1:4" ht="54" customHeight="1">
      <c r="A41" s="145">
        <v>902</v>
      </c>
      <c r="B41" s="157" t="s">
        <v>13</v>
      </c>
      <c r="C41" s="145" t="s">
        <v>14</v>
      </c>
      <c r="D41" s="141">
        <f>D43</f>
        <v>-794505405.20000005</v>
      </c>
    </row>
    <row r="42" spans="1:4" ht="15.75" hidden="1" customHeight="1" thickBot="1">
      <c r="A42" s="146"/>
      <c r="B42" s="155"/>
      <c r="C42" s="146"/>
      <c r="D42" s="144"/>
    </row>
    <row r="43" spans="1:4" ht="45" customHeight="1">
      <c r="A43" s="148">
        <v>902</v>
      </c>
      <c r="B43" s="151" t="s">
        <v>306</v>
      </c>
      <c r="C43" s="148" t="s">
        <v>307</v>
      </c>
      <c r="D43" s="149">
        <v>-794505405.20000005</v>
      </c>
    </row>
    <row r="44" spans="1:4" ht="15.75" hidden="1" customHeight="1" thickBot="1">
      <c r="A44" s="148"/>
      <c r="B44" s="151"/>
      <c r="C44" s="148"/>
      <c r="D44" s="149"/>
    </row>
    <row r="45" spans="1:4" ht="16.5" thickBot="1">
      <c r="A45" s="8">
        <v>902</v>
      </c>
      <c r="B45" s="5" t="s">
        <v>16</v>
      </c>
      <c r="C45" s="7" t="s">
        <v>15</v>
      </c>
      <c r="D45" s="15">
        <f>D46</f>
        <v>808239418.35000002</v>
      </c>
    </row>
    <row r="46" spans="1:4" ht="16.5" thickBot="1">
      <c r="A46" s="8">
        <v>902</v>
      </c>
      <c r="B46" s="5" t="s">
        <v>308</v>
      </c>
      <c r="C46" s="7" t="s">
        <v>17</v>
      </c>
      <c r="D46" s="15">
        <f>D47</f>
        <v>808239418.35000002</v>
      </c>
    </row>
    <row r="47" spans="1:4" ht="15.75">
      <c r="A47" s="9">
        <v>902</v>
      </c>
      <c r="B47" s="4" t="s">
        <v>18</v>
      </c>
      <c r="C47" s="6" t="s">
        <v>19</v>
      </c>
      <c r="D47" s="14">
        <f>D48</f>
        <v>808239418.35000002</v>
      </c>
    </row>
    <row r="48" spans="1:4" ht="38.25" customHeight="1">
      <c r="A48" s="148">
        <v>902</v>
      </c>
      <c r="B48" s="151" t="s">
        <v>313</v>
      </c>
      <c r="C48" s="148" t="s">
        <v>309</v>
      </c>
      <c r="D48" s="16">
        <v>808239418.35000002</v>
      </c>
    </row>
    <row r="49" spans="1:4" ht="15.75" hidden="1">
      <c r="A49" s="148"/>
      <c r="B49" s="151"/>
      <c r="C49" s="148"/>
      <c r="D49" s="17"/>
    </row>
    <row r="50" spans="1:4" ht="15.75" hidden="1">
      <c r="A50" s="148"/>
      <c r="B50" s="151"/>
      <c r="C50" s="148"/>
      <c r="D50" s="18">
        <v>198075500</v>
      </c>
    </row>
    <row r="51" spans="1:4">
      <c r="C51" s="107"/>
    </row>
  </sheetData>
  <mergeCells count="45">
    <mergeCell ref="C2:I3"/>
    <mergeCell ref="A18:A20"/>
    <mergeCell ref="D10:D14"/>
    <mergeCell ref="A10:B13"/>
    <mergeCell ref="C10:C14"/>
    <mergeCell ref="A16:A17"/>
    <mergeCell ref="B16:B17"/>
    <mergeCell ref="C16:C17"/>
    <mergeCell ref="C6:I6"/>
    <mergeCell ref="C4:K4"/>
    <mergeCell ref="C5:I5"/>
    <mergeCell ref="B18:B20"/>
    <mergeCell ref="C18:C20"/>
    <mergeCell ref="A48:A50"/>
    <mergeCell ref="B48:B50"/>
    <mergeCell ref="C48:C50"/>
    <mergeCell ref="C24:C27"/>
    <mergeCell ref="B37:B38"/>
    <mergeCell ref="C37:C38"/>
    <mergeCell ref="A39:A40"/>
    <mergeCell ref="B39:B40"/>
    <mergeCell ref="C39:C40"/>
    <mergeCell ref="C28:C32"/>
    <mergeCell ref="A24:A27"/>
    <mergeCell ref="B24:B27"/>
    <mergeCell ref="A41:A42"/>
    <mergeCell ref="B41:B42"/>
    <mergeCell ref="A43:A44"/>
    <mergeCell ref="B43:B44"/>
    <mergeCell ref="C43:C44"/>
    <mergeCell ref="D43:D44"/>
    <mergeCell ref="D37:D38"/>
    <mergeCell ref="D39:D40"/>
    <mergeCell ref="A37:A38"/>
    <mergeCell ref="C41:C42"/>
    <mergeCell ref="A33:A35"/>
    <mergeCell ref="D21:D23"/>
    <mergeCell ref="D41:D42"/>
    <mergeCell ref="A21:A23"/>
    <mergeCell ref="B21:B23"/>
    <mergeCell ref="C21:C23"/>
    <mergeCell ref="B33:B35"/>
    <mergeCell ref="C33:C35"/>
    <mergeCell ref="A28:A30"/>
    <mergeCell ref="B28:B30"/>
  </mergeCells>
  <pageMargins left="0.70866141732283472" right="0.70866141732283472" top="0.74803149606299213" bottom="0.74803149606299213" header="0.31496062992125984" footer="0.31496062992125984"/>
  <pageSetup paperSize="9" scale="4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68"/>
  <sheetViews>
    <sheetView topLeftCell="A142" zoomScaleNormal="100" workbookViewId="0">
      <selection activeCell="F142" sqref="F142"/>
    </sheetView>
  </sheetViews>
  <sheetFormatPr defaultRowHeight="15"/>
  <cols>
    <col min="1" max="1" width="41.28515625" customWidth="1"/>
    <col min="2" max="2" width="9.7109375" customWidth="1"/>
    <col min="4" max="4" width="15.7109375" customWidth="1"/>
    <col min="6" max="6" width="33.85546875" customWidth="1"/>
    <col min="10" max="10" width="14.140625" customWidth="1"/>
    <col min="23" max="23" width="8.85546875" customWidth="1"/>
  </cols>
  <sheetData>
    <row r="1" spans="1:11">
      <c r="C1" s="178" t="s">
        <v>310</v>
      </c>
      <c r="D1" s="159"/>
      <c r="E1" s="159"/>
      <c r="F1" s="159"/>
      <c r="G1" s="159"/>
      <c r="H1" s="159"/>
      <c r="I1" s="159"/>
    </row>
    <row r="2" spans="1:11" ht="30.75" customHeight="1">
      <c r="C2" s="158" t="s">
        <v>509</v>
      </c>
      <c r="D2" s="158"/>
      <c r="E2" s="158"/>
      <c r="F2" s="158"/>
      <c r="G2" s="158"/>
      <c r="H2" s="158"/>
      <c r="I2" s="158"/>
      <c r="J2" s="158"/>
      <c r="K2" s="1"/>
    </row>
    <row r="3" spans="1:11" ht="21.75" customHeight="1">
      <c r="C3" s="158" t="s">
        <v>389</v>
      </c>
      <c r="D3" s="158"/>
      <c r="E3" s="158"/>
      <c r="F3" s="158"/>
      <c r="G3" s="158"/>
      <c r="H3" s="158"/>
      <c r="I3" s="158"/>
      <c r="J3" s="158"/>
      <c r="K3" s="158"/>
    </row>
    <row r="4" spans="1:11">
      <c r="C4" t="s">
        <v>456</v>
      </c>
    </row>
    <row r="5" spans="1:11" ht="46.5" customHeight="1">
      <c r="A5" s="173" t="s">
        <v>338</v>
      </c>
      <c r="B5" s="173"/>
      <c r="C5" s="173"/>
      <c r="D5" s="173"/>
      <c r="E5" s="173"/>
      <c r="F5" s="173"/>
    </row>
    <row r="6" spans="1:11" ht="40.5" customHeight="1">
      <c r="A6" s="173" t="s">
        <v>339</v>
      </c>
      <c r="B6" s="173"/>
      <c r="C6" s="173"/>
      <c r="D6" s="173"/>
      <c r="E6" s="173"/>
      <c r="F6" s="173"/>
    </row>
    <row r="7" spans="1:11" ht="16.5">
      <c r="A7" s="173" t="s">
        <v>340</v>
      </c>
      <c r="B7" s="173"/>
      <c r="C7" s="173"/>
      <c r="D7" s="173"/>
      <c r="E7" s="173"/>
      <c r="F7" s="173"/>
    </row>
    <row r="8" spans="1:11">
      <c r="A8" s="26"/>
      <c r="B8" s="27"/>
      <c r="C8" s="27"/>
      <c r="D8" s="27"/>
      <c r="E8" s="27"/>
      <c r="F8" t="s">
        <v>341</v>
      </c>
    </row>
    <row r="9" spans="1:11">
      <c r="A9" s="174" t="s">
        <v>342</v>
      </c>
      <c r="B9" s="177"/>
      <c r="C9" s="177"/>
      <c r="D9" s="177"/>
      <c r="E9" s="177"/>
      <c r="F9" s="177" t="s">
        <v>215</v>
      </c>
    </row>
    <row r="10" spans="1:11">
      <c r="A10" s="175"/>
      <c r="B10" s="177" t="s">
        <v>343</v>
      </c>
      <c r="C10" s="177" t="s">
        <v>344</v>
      </c>
      <c r="D10" s="177" t="s">
        <v>345</v>
      </c>
      <c r="E10" s="177" t="s">
        <v>346</v>
      </c>
      <c r="F10" s="177"/>
    </row>
    <row r="11" spans="1:11" ht="36.75" customHeight="1">
      <c r="A11" s="176"/>
      <c r="B11" s="177"/>
      <c r="C11" s="177"/>
      <c r="D11" s="177"/>
      <c r="E11" s="177"/>
      <c r="F11" s="177"/>
    </row>
    <row r="12" spans="1:11">
      <c r="A12" s="28">
        <v>1</v>
      </c>
      <c r="B12" s="29">
        <v>2</v>
      </c>
      <c r="C12" s="29">
        <v>3</v>
      </c>
      <c r="D12" s="29">
        <v>4</v>
      </c>
      <c r="E12" s="29">
        <v>5</v>
      </c>
      <c r="F12" s="29">
        <v>6</v>
      </c>
    </row>
    <row r="13" spans="1:11">
      <c r="A13" s="30" t="s">
        <v>23</v>
      </c>
      <c r="B13" s="31" t="s">
        <v>24</v>
      </c>
      <c r="C13" s="31"/>
      <c r="D13" s="31"/>
      <c r="E13" s="31"/>
      <c r="F13" s="59">
        <f>F14+F19+F26+F52+F63+F67+F60+F49</f>
        <v>131610393.3</v>
      </c>
    </row>
    <row r="14" spans="1:11" ht="30">
      <c r="A14" s="33" t="s">
        <v>25</v>
      </c>
      <c r="B14" s="34" t="s">
        <v>24</v>
      </c>
      <c r="C14" s="34" t="s">
        <v>26</v>
      </c>
      <c r="D14" s="34"/>
      <c r="E14" s="34"/>
      <c r="F14" s="35">
        <f>F15+F18</f>
        <v>3075600</v>
      </c>
    </row>
    <row r="15" spans="1:11" ht="45">
      <c r="A15" s="33" t="s">
        <v>27</v>
      </c>
      <c r="B15" s="34" t="s">
        <v>24</v>
      </c>
      <c r="C15" s="34" t="s">
        <v>26</v>
      </c>
      <c r="D15" s="34" t="s">
        <v>28</v>
      </c>
      <c r="E15" s="34"/>
      <c r="F15" s="35">
        <f>F16</f>
        <v>3065600</v>
      </c>
    </row>
    <row r="16" spans="1:11">
      <c r="A16" s="33" t="s">
        <v>29</v>
      </c>
      <c r="B16" s="34" t="s">
        <v>24</v>
      </c>
      <c r="C16" s="34" t="s">
        <v>26</v>
      </c>
      <c r="D16" s="34" t="s">
        <v>28</v>
      </c>
      <c r="E16" s="34"/>
      <c r="F16" s="35">
        <f>F17</f>
        <v>3065600</v>
      </c>
    </row>
    <row r="17" spans="1:6">
      <c r="A17" s="33" t="s">
        <v>30</v>
      </c>
      <c r="B17" s="34" t="s">
        <v>24</v>
      </c>
      <c r="C17" s="34" t="s">
        <v>26</v>
      </c>
      <c r="D17" s="34" t="s">
        <v>28</v>
      </c>
      <c r="E17" s="34"/>
      <c r="F17" s="61">
        <v>3065600</v>
      </c>
    </row>
    <row r="18" spans="1:6" ht="45">
      <c r="A18" s="50" t="s">
        <v>460</v>
      </c>
      <c r="B18" s="34" t="s">
        <v>24</v>
      </c>
      <c r="C18" s="34" t="s">
        <v>26</v>
      </c>
      <c r="D18" s="49" t="s">
        <v>392</v>
      </c>
      <c r="E18" s="34"/>
      <c r="F18" s="61">
        <v>10000</v>
      </c>
    </row>
    <row r="19" spans="1:6" ht="30">
      <c r="A19" s="33" t="s">
        <v>32</v>
      </c>
      <c r="B19" s="34" t="s">
        <v>24</v>
      </c>
      <c r="C19" s="34" t="s">
        <v>33</v>
      </c>
      <c r="D19" s="34"/>
      <c r="E19" s="34"/>
      <c r="F19" s="35">
        <f>F20+F24</f>
        <v>260000</v>
      </c>
    </row>
    <row r="20" spans="1:6" ht="45">
      <c r="A20" s="33" t="s">
        <v>27</v>
      </c>
      <c r="B20" s="34" t="s">
        <v>24</v>
      </c>
      <c r="C20" s="34" t="s">
        <v>33</v>
      </c>
      <c r="D20" s="34"/>
      <c r="E20" s="34"/>
      <c r="F20" s="35">
        <f>F21</f>
        <v>86000</v>
      </c>
    </row>
    <row r="21" spans="1:6">
      <c r="A21" s="33" t="s">
        <v>34</v>
      </c>
      <c r="B21" s="34" t="s">
        <v>24</v>
      </c>
      <c r="C21" s="34" t="s">
        <v>33</v>
      </c>
      <c r="D21" s="34" t="s">
        <v>35</v>
      </c>
      <c r="E21" s="34"/>
      <c r="F21" s="35">
        <f>F23</f>
        <v>86000</v>
      </c>
    </row>
    <row r="22" spans="1:6" ht="30">
      <c r="A22" s="33" t="s">
        <v>36</v>
      </c>
      <c r="B22" s="34" t="s">
        <v>24</v>
      </c>
      <c r="C22" s="34" t="s">
        <v>33</v>
      </c>
      <c r="D22" s="34" t="s">
        <v>35</v>
      </c>
      <c r="E22" s="34" t="s">
        <v>37</v>
      </c>
      <c r="F22" s="35"/>
    </row>
    <row r="23" spans="1:6" ht="30">
      <c r="A23" s="33" t="s">
        <v>38</v>
      </c>
      <c r="B23" s="34" t="s">
        <v>24</v>
      </c>
      <c r="C23" s="34" t="s">
        <v>33</v>
      </c>
      <c r="D23" s="34" t="s">
        <v>35</v>
      </c>
      <c r="E23" s="34" t="s">
        <v>39</v>
      </c>
      <c r="F23" s="36">
        <v>86000</v>
      </c>
    </row>
    <row r="24" spans="1:6" ht="30">
      <c r="A24" s="33" t="s">
        <v>40</v>
      </c>
      <c r="B24" s="34" t="s">
        <v>24</v>
      </c>
      <c r="C24" s="34" t="s">
        <v>33</v>
      </c>
      <c r="D24" s="34" t="s">
        <v>41</v>
      </c>
      <c r="E24" s="34"/>
      <c r="F24" s="35">
        <f>F25</f>
        <v>174000</v>
      </c>
    </row>
    <row r="25" spans="1:6" ht="105">
      <c r="A25" s="33" t="s">
        <v>269</v>
      </c>
      <c r="B25" s="34" t="s">
        <v>24</v>
      </c>
      <c r="C25" s="34" t="s">
        <v>33</v>
      </c>
      <c r="D25" s="34" t="s">
        <v>41</v>
      </c>
      <c r="E25" s="34" t="s">
        <v>202</v>
      </c>
      <c r="F25" s="36">
        <v>174000</v>
      </c>
    </row>
    <row r="26" spans="1:6">
      <c r="A26" s="33" t="s">
        <v>42</v>
      </c>
      <c r="B26" s="34" t="s">
        <v>24</v>
      </c>
      <c r="C26" s="34" t="s">
        <v>43</v>
      </c>
      <c r="D26" s="34"/>
      <c r="E26" s="34"/>
      <c r="F26" s="35">
        <f>F27+F40+F36</f>
        <v>40124240</v>
      </c>
    </row>
    <row r="27" spans="1:6" ht="45">
      <c r="A27" s="33" t="s">
        <v>27</v>
      </c>
      <c r="B27" s="34" t="s">
        <v>24</v>
      </c>
      <c r="C27" s="34" t="s">
        <v>43</v>
      </c>
      <c r="D27" s="34"/>
      <c r="E27" s="34"/>
      <c r="F27" s="35">
        <f>F28</f>
        <v>40124240</v>
      </c>
    </row>
    <row r="28" spans="1:6">
      <c r="A28" s="33" t="s">
        <v>34</v>
      </c>
      <c r="B28" s="34" t="s">
        <v>24</v>
      </c>
      <c r="C28" s="34" t="s">
        <v>43</v>
      </c>
      <c r="D28" s="34"/>
      <c r="E28" s="34"/>
      <c r="F28" s="35">
        <f>F29+F41+F42+F43+F44+F45+F48+F47</f>
        <v>40124240</v>
      </c>
    </row>
    <row r="29" spans="1:6">
      <c r="A29" s="33" t="s">
        <v>44</v>
      </c>
      <c r="B29" s="34" t="s">
        <v>24</v>
      </c>
      <c r="C29" s="34" t="s">
        <v>43</v>
      </c>
      <c r="D29" s="34" t="s">
        <v>35</v>
      </c>
      <c r="E29" s="34"/>
      <c r="F29" s="35">
        <f>F30+F31+F32+F33+F34+F35</f>
        <v>35772100</v>
      </c>
    </row>
    <row r="30" spans="1:6">
      <c r="A30" s="33" t="s">
        <v>30</v>
      </c>
      <c r="B30" s="34" t="s">
        <v>24</v>
      </c>
      <c r="C30" s="34" t="s">
        <v>43</v>
      </c>
      <c r="D30" s="34" t="s">
        <v>35</v>
      </c>
      <c r="E30" s="34"/>
      <c r="F30" s="36">
        <v>33915100</v>
      </c>
    </row>
    <row r="31" spans="1:6" ht="30">
      <c r="A31" s="33" t="s">
        <v>36</v>
      </c>
      <c r="B31" s="34" t="s">
        <v>24</v>
      </c>
      <c r="C31" s="34" t="s">
        <v>43</v>
      </c>
      <c r="D31" s="34" t="s">
        <v>35</v>
      </c>
      <c r="E31" s="34"/>
      <c r="F31" s="35"/>
    </row>
    <row r="32" spans="1:6" ht="45">
      <c r="A32" s="33" t="s">
        <v>45</v>
      </c>
      <c r="B32" s="34" t="s">
        <v>24</v>
      </c>
      <c r="C32" s="34" t="s">
        <v>43</v>
      </c>
      <c r="D32" s="34" t="s">
        <v>35</v>
      </c>
      <c r="E32" s="34"/>
      <c r="F32" s="35"/>
    </row>
    <row r="33" spans="1:6" ht="30">
      <c r="A33" s="33" t="s">
        <v>38</v>
      </c>
      <c r="B33" s="34" t="s">
        <v>24</v>
      </c>
      <c r="C33" s="34" t="s">
        <v>43</v>
      </c>
      <c r="D33" s="34" t="s">
        <v>35</v>
      </c>
      <c r="E33" s="34"/>
      <c r="F33" s="36">
        <v>1857000</v>
      </c>
    </row>
    <row r="34" spans="1:6">
      <c r="A34" s="33" t="s">
        <v>46</v>
      </c>
      <c r="B34" s="34" t="s">
        <v>24</v>
      </c>
      <c r="C34" s="34" t="s">
        <v>43</v>
      </c>
      <c r="D34" s="34" t="s">
        <v>35</v>
      </c>
      <c r="E34" s="34"/>
      <c r="F34" s="35"/>
    </row>
    <row r="35" spans="1:6" ht="30">
      <c r="A35" s="33" t="s">
        <v>47</v>
      </c>
      <c r="B35" s="34" t="s">
        <v>24</v>
      </c>
      <c r="C35" s="34" t="s">
        <v>43</v>
      </c>
      <c r="D35" s="34" t="s">
        <v>35</v>
      </c>
      <c r="E35" s="34"/>
      <c r="F35" s="35"/>
    </row>
    <row r="36" spans="1:6">
      <c r="A36" s="33" t="s">
        <v>48</v>
      </c>
      <c r="B36" s="34" t="s">
        <v>24</v>
      </c>
      <c r="C36" s="34" t="s">
        <v>43</v>
      </c>
      <c r="D36" s="34"/>
      <c r="E36" s="34"/>
      <c r="F36" s="35">
        <f>F37</f>
        <v>0</v>
      </c>
    </row>
    <row r="37" spans="1:6">
      <c r="A37" s="33" t="s">
        <v>48</v>
      </c>
      <c r="B37" s="34" t="s">
        <v>24</v>
      </c>
      <c r="C37" s="34" t="s">
        <v>43</v>
      </c>
      <c r="D37" s="34" t="s">
        <v>49</v>
      </c>
      <c r="E37" s="34"/>
      <c r="F37" s="35">
        <f>F38</f>
        <v>0</v>
      </c>
    </row>
    <row r="38" spans="1:6">
      <c r="A38" s="33" t="s">
        <v>50</v>
      </c>
      <c r="B38" s="34" t="s">
        <v>24</v>
      </c>
      <c r="C38" s="34" t="s">
        <v>43</v>
      </c>
      <c r="D38" s="34" t="s">
        <v>49</v>
      </c>
      <c r="E38" s="34"/>
      <c r="F38" s="35">
        <f>F39</f>
        <v>0</v>
      </c>
    </row>
    <row r="39" spans="1:6" ht="30">
      <c r="A39" s="91" t="s">
        <v>38</v>
      </c>
      <c r="B39" s="64" t="s">
        <v>24</v>
      </c>
      <c r="C39" s="64" t="s">
        <v>43</v>
      </c>
      <c r="D39" s="64" t="s">
        <v>49</v>
      </c>
      <c r="E39" s="64" t="s">
        <v>39</v>
      </c>
      <c r="F39" s="36">
        <v>0</v>
      </c>
    </row>
    <row r="40" spans="1:6">
      <c r="A40" s="33" t="s">
        <v>248</v>
      </c>
      <c r="B40" s="34" t="s">
        <v>24</v>
      </c>
      <c r="C40" s="34" t="s">
        <v>43</v>
      </c>
      <c r="D40" s="34" t="s">
        <v>239</v>
      </c>
      <c r="E40" s="34" t="s">
        <v>31</v>
      </c>
      <c r="F40" s="36"/>
    </row>
    <row r="41" spans="1:6" ht="30">
      <c r="A41" s="33" t="s">
        <v>53</v>
      </c>
      <c r="B41" s="34" t="s">
        <v>24</v>
      </c>
      <c r="C41" s="34" t="s">
        <v>43</v>
      </c>
      <c r="D41" s="34" t="s">
        <v>203</v>
      </c>
      <c r="E41" s="34"/>
      <c r="F41" s="36">
        <v>258800</v>
      </c>
    </row>
    <row r="42" spans="1:6">
      <c r="A42" s="33" t="s">
        <v>54</v>
      </c>
      <c r="B42" s="34" t="s">
        <v>24</v>
      </c>
      <c r="C42" s="34" t="s">
        <v>43</v>
      </c>
      <c r="D42" s="34" t="s">
        <v>204</v>
      </c>
      <c r="E42" s="34"/>
      <c r="F42" s="36">
        <v>1300</v>
      </c>
    </row>
    <row r="43" spans="1:6">
      <c r="A43" s="33" t="s">
        <v>55</v>
      </c>
      <c r="B43" s="34" t="s">
        <v>24</v>
      </c>
      <c r="C43" s="34" t="s">
        <v>43</v>
      </c>
      <c r="D43" s="34" t="s">
        <v>205</v>
      </c>
      <c r="E43" s="34"/>
      <c r="F43" s="36">
        <v>0</v>
      </c>
    </row>
    <row r="44" spans="1:6">
      <c r="A44" s="33" t="s">
        <v>56</v>
      </c>
      <c r="B44" s="34" t="s">
        <v>24</v>
      </c>
      <c r="C44" s="34" t="s">
        <v>43</v>
      </c>
      <c r="D44" s="34" t="s">
        <v>398</v>
      </c>
      <c r="E44" s="34"/>
      <c r="F44" s="36">
        <v>830240</v>
      </c>
    </row>
    <row r="45" spans="1:6">
      <c r="A45" s="33" t="s">
        <v>57</v>
      </c>
      <c r="B45" s="34" t="s">
        <v>24</v>
      </c>
      <c r="C45" s="34" t="s">
        <v>43</v>
      </c>
      <c r="D45" s="34" t="s">
        <v>398</v>
      </c>
      <c r="E45" s="34"/>
      <c r="F45" s="36">
        <v>0</v>
      </c>
    </row>
    <row r="46" spans="1:6">
      <c r="A46" s="37" t="s">
        <v>58</v>
      </c>
      <c r="B46" s="34" t="s">
        <v>24</v>
      </c>
      <c r="C46" s="34" t="s">
        <v>43</v>
      </c>
      <c r="D46" s="34" t="s">
        <v>59</v>
      </c>
      <c r="E46" s="34"/>
      <c r="F46" s="38"/>
    </row>
    <row r="47" spans="1:6" ht="60">
      <c r="A47" s="33" t="s">
        <v>401</v>
      </c>
      <c r="B47" s="34" t="s">
        <v>24</v>
      </c>
      <c r="C47" s="34" t="s">
        <v>43</v>
      </c>
      <c r="D47" s="34" t="s">
        <v>504</v>
      </c>
      <c r="E47" s="34" t="s">
        <v>400</v>
      </c>
      <c r="F47" s="39">
        <v>1107000</v>
      </c>
    </row>
    <row r="48" spans="1:6" ht="60">
      <c r="A48" s="33" t="s">
        <v>401</v>
      </c>
      <c r="B48" s="34" t="s">
        <v>24</v>
      </c>
      <c r="C48" s="34" t="s">
        <v>43</v>
      </c>
      <c r="D48" s="34" t="s">
        <v>399</v>
      </c>
      <c r="E48" s="34" t="s">
        <v>400</v>
      </c>
      <c r="F48" s="39">
        <v>2154800</v>
      </c>
    </row>
    <row r="49" spans="1:6">
      <c r="A49" s="33" t="s">
        <v>264</v>
      </c>
      <c r="B49" s="34" t="s">
        <v>24</v>
      </c>
      <c r="C49" s="34" t="s">
        <v>96</v>
      </c>
      <c r="D49" s="34"/>
      <c r="E49" s="34"/>
      <c r="F49" s="35">
        <f>F50</f>
        <v>5300</v>
      </c>
    </row>
    <row r="50" spans="1:6" ht="78.75">
      <c r="A50" s="99" t="s">
        <v>265</v>
      </c>
      <c r="B50" s="34" t="s">
        <v>24</v>
      </c>
      <c r="C50" s="34" t="s">
        <v>96</v>
      </c>
      <c r="D50" s="34" t="s">
        <v>192</v>
      </c>
      <c r="E50" s="34"/>
      <c r="F50" s="35">
        <f>F51</f>
        <v>5300</v>
      </c>
    </row>
    <row r="51" spans="1:6" ht="47.25">
      <c r="A51" s="98" t="s">
        <v>266</v>
      </c>
      <c r="B51" s="34" t="s">
        <v>24</v>
      </c>
      <c r="C51" s="34" t="s">
        <v>96</v>
      </c>
      <c r="D51" s="34" t="s">
        <v>192</v>
      </c>
      <c r="E51" s="34" t="s">
        <v>39</v>
      </c>
      <c r="F51" s="36">
        <v>5300</v>
      </c>
    </row>
    <row r="52" spans="1:6" ht="60">
      <c r="A52" s="33" t="s">
        <v>61</v>
      </c>
      <c r="B52" s="34" t="s">
        <v>24</v>
      </c>
      <c r="C52" s="34" t="s">
        <v>62</v>
      </c>
      <c r="D52" s="34"/>
      <c r="E52" s="34"/>
      <c r="F52" s="60">
        <f>F53</f>
        <v>11023400</v>
      </c>
    </row>
    <row r="53" spans="1:6" ht="45">
      <c r="A53" s="33" t="s">
        <v>27</v>
      </c>
      <c r="B53" s="34" t="s">
        <v>24</v>
      </c>
      <c r="C53" s="34" t="s">
        <v>62</v>
      </c>
      <c r="D53" s="34"/>
      <c r="E53" s="34"/>
      <c r="F53" s="35">
        <f>F54+F58</f>
        <v>11023400</v>
      </c>
    </row>
    <row r="54" spans="1:6">
      <c r="A54" s="33" t="s">
        <v>34</v>
      </c>
      <c r="B54" s="34" t="s">
        <v>24</v>
      </c>
      <c r="C54" s="34" t="s">
        <v>62</v>
      </c>
      <c r="D54" s="34"/>
      <c r="E54" s="34"/>
      <c r="F54" s="35">
        <f>F55+F56+F57</f>
        <v>9508000</v>
      </c>
    </row>
    <row r="55" spans="1:6">
      <c r="A55" s="33" t="s">
        <v>218</v>
      </c>
      <c r="B55" s="34" t="s">
        <v>24</v>
      </c>
      <c r="C55" s="34" t="s">
        <v>62</v>
      </c>
      <c r="D55" s="34" t="s">
        <v>35</v>
      </c>
      <c r="E55" s="34"/>
      <c r="F55" s="36">
        <v>9508000</v>
      </c>
    </row>
    <row r="56" spans="1:6">
      <c r="A56" s="33" t="s">
        <v>248</v>
      </c>
      <c r="B56" s="34" t="s">
        <v>24</v>
      </c>
      <c r="C56" s="34" t="s">
        <v>62</v>
      </c>
      <c r="D56" s="34" t="s">
        <v>239</v>
      </c>
      <c r="E56" s="34"/>
      <c r="F56" s="36">
        <v>0</v>
      </c>
    </row>
    <row r="57" spans="1:6">
      <c r="A57" s="33" t="s">
        <v>63</v>
      </c>
      <c r="B57" s="34" t="s">
        <v>24</v>
      </c>
      <c r="C57" s="34" t="s">
        <v>62</v>
      </c>
      <c r="D57" s="34" t="s">
        <v>226</v>
      </c>
      <c r="E57" s="34"/>
      <c r="F57" s="36"/>
    </row>
    <row r="58" spans="1:6" ht="30">
      <c r="A58" s="33" t="s">
        <v>64</v>
      </c>
      <c r="B58" s="34" t="s">
        <v>24</v>
      </c>
      <c r="C58" s="34" t="s">
        <v>62</v>
      </c>
      <c r="D58" s="34" t="s">
        <v>65</v>
      </c>
      <c r="E58" s="34"/>
      <c r="F58" s="35">
        <f>F59</f>
        <v>1515400</v>
      </c>
    </row>
    <row r="59" spans="1:6">
      <c r="A59" s="33" t="s">
        <v>30</v>
      </c>
      <c r="B59" s="34" t="s">
        <v>24</v>
      </c>
      <c r="C59" s="34" t="s">
        <v>62</v>
      </c>
      <c r="D59" s="34" t="s">
        <v>65</v>
      </c>
      <c r="E59" s="34"/>
      <c r="F59" s="36">
        <v>1515400</v>
      </c>
    </row>
    <row r="60" spans="1:6" ht="30">
      <c r="A60" s="40" t="s">
        <v>66</v>
      </c>
      <c r="B60" s="34" t="s">
        <v>24</v>
      </c>
      <c r="C60" s="34" t="s">
        <v>67</v>
      </c>
      <c r="D60" s="34"/>
      <c r="E60" s="34"/>
      <c r="F60" s="35">
        <f>F61</f>
        <v>0</v>
      </c>
    </row>
    <row r="61" spans="1:6" ht="75">
      <c r="A61" s="37" t="s">
        <v>68</v>
      </c>
      <c r="B61" s="34" t="s">
        <v>24</v>
      </c>
      <c r="C61" s="34" t="s">
        <v>67</v>
      </c>
      <c r="D61" s="34" t="s">
        <v>51</v>
      </c>
      <c r="E61" s="34"/>
      <c r="F61" s="35">
        <f>F62</f>
        <v>0</v>
      </c>
    </row>
    <row r="62" spans="1:6">
      <c r="A62" s="33" t="s">
        <v>22</v>
      </c>
      <c r="B62" s="34" t="s">
        <v>24</v>
      </c>
      <c r="C62" s="34" t="s">
        <v>67</v>
      </c>
      <c r="D62" s="34" t="s">
        <v>51</v>
      </c>
      <c r="E62" s="34" t="s">
        <v>52</v>
      </c>
      <c r="F62" s="35">
        <v>0</v>
      </c>
    </row>
    <row r="63" spans="1:6">
      <c r="A63" s="33" t="s">
        <v>48</v>
      </c>
      <c r="B63" s="34" t="s">
        <v>24</v>
      </c>
      <c r="C63" s="34" t="s">
        <v>69</v>
      </c>
      <c r="D63" s="34"/>
      <c r="E63" s="34"/>
      <c r="F63" s="35">
        <f>F64</f>
        <v>0</v>
      </c>
    </row>
    <row r="64" spans="1:6">
      <c r="A64" s="33" t="s">
        <v>48</v>
      </c>
      <c r="B64" s="34" t="s">
        <v>24</v>
      </c>
      <c r="C64" s="34" t="s">
        <v>69</v>
      </c>
      <c r="D64" s="34" t="s">
        <v>49</v>
      </c>
      <c r="E64" s="34"/>
      <c r="F64" s="35">
        <f>F65</f>
        <v>0</v>
      </c>
    </row>
    <row r="65" spans="1:6">
      <c r="A65" s="33" t="s">
        <v>50</v>
      </c>
      <c r="B65" s="34" t="s">
        <v>24</v>
      </c>
      <c r="C65" s="34" t="s">
        <v>69</v>
      </c>
      <c r="D65" s="34" t="s">
        <v>49</v>
      </c>
      <c r="E65" s="34"/>
      <c r="F65" s="35">
        <f>F66</f>
        <v>0</v>
      </c>
    </row>
    <row r="66" spans="1:6">
      <c r="A66" s="33" t="s">
        <v>70</v>
      </c>
      <c r="B66" s="34" t="s">
        <v>24</v>
      </c>
      <c r="C66" s="34" t="s">
        <v>69</v>
      </c>
      <c r="D66" s="34" t="s">
        <v>49</v>
      </c>
      <c r="E66" s="34" t="s">
        <v>71</v>
      </c>
      <c r="F66" s="36">
        <v>0</v>
      </c>
    </row>
    <row r="67" spans="1:6">
      <c r="A67" s="33" t="s">
        <v>72</v>
      </c>
      <c r="B67" s="34" t="s">
        <v>24</v>
      </c>
      <c r="C67" s="34" t="s">
        <v>73</v>
      </c>
      <c r="D67" s="34"/>
      <c r="E67" s="34"/>
      <c r="F67" s="35">
        <f>F68+F73+F75+F83+F74+F81</f>
        <v>77121853.299999997</v>
      </c>
    </row>
    <row r="68" spans="1:6" ht="45">
      <c r="A68" s="33" t="s">
        <v>74</v>
      </c>
      <c r="B68" s="34" t="s">
        <v>24</v>
      </c>
      <c r="C68" s="34" t="s">
        <v>73</v>
      </c>
      <c r="D68" s="34" t="s">
        <v>75</v>
      </c>
      <c r="E68" s="34"/>
      <c r="F68" s="35">
        <f>F69</f>
        <v>70685</v>
      </c>
    </row>
    <row r="69" spans="1:6" ht="30">
      <c r="A69" s="33" t="s">
        <v>76</v>
      </c>
      <c r="B69" s="34" t="s">
        <v>24</v>
      </c>
      <c r="C69" s="34" t="s">
        <v>73</v>
      </c>
      <c r="D69" s="34" t="s">
        <v>75</v>
      </c>
      <c r="E69" s="34"/>
      <c r="F69" s="35">
        <f>F70+F71+F72</f>
        <v>70685</v>
      </c>
    </row>
    <row r="70" spans="1:6" ht="30">
      <c r="A70" s="33" t="s">
        <v>38</v>
      </c>
      <c r="B70" s="34" t="s">
        <v>24</v>
      </c>
      <c r="C70" s="34" t="s">
        <v>73</v>
      </c>
      <c r="D70" s="34" t="s">
        <v>75</v>
      </c>
      <c r="E70" s="34" t="s">
        <v>39</v>
      </c>
      <c r="F70" s="36">
        <v>14125</v>
      </c>
    </row>
    <row r="71" spans="1:6">
      <c r="A71" s="33" t="s">
        <v>22</v>
      </c>
      <c r="B71" s="34" t="s">
        <v>24</v>
      </c>
      <c r="C71" s="34" t="s">
        <v>73</v>
      </c>
      <c r="D71" s="34" t="s">
        <v>51</v>
      </c>
      <c r="E71" s="34" t="s">
        <v>52</v>
      </c>
      <c r="F71" s="36"/>
    </row>
    <row r="72" spans="1:6">
      <c r="A72" s="33" t="s">
        <v>249</v>
      </c>
      <c r="B72" s="34" t="s">
        <v>24</v>
      </c>
      <c r="C72" s="34" t="s">
        <v>73</v>
      </c>
      <c r="D72" s="34" t="s">
        <v>75</v>
      </c>
      <c r="E72" s="34" t="s">
        <v>122</v>
      </c>
      <c r="F72" s="36">
        <v>56560</v>
      </c>
    </row>
    <row r="73" spans="1:6">
      <c r="A73" s="33" t="s">
        <v>314</v>
      </c>
      <c r="B73" s="34" t="s">
        <v>24</v>
      </c>
      <c r="C73" s="34" t="s">
        <v>73</v>
      </c>
      <c r="D73" s="34" t="s">
        <v>86</v>
      </c>
      <c r="E73" s="34" t="s">
        <v>117</v>
      </c>
      <c r="F73" s="35">
        <v>69493300</v>
      </c>
    </row>
    <row r="74" spans="1:6" ht="30">
      <c r="A74" s="33" t="s">
        <v>232</v>
      </c>
      <c r="B74" s="34" t="s">
        <v>24</v>
      </c>
      <c r="C74" s="34" t="s">
        <v>73</v>
      </c>
      <c r="D74" s="34" t="s">
        <v>236</v>
      </c>
      <c r="E74" s="34" t="s">
        <v>39</v>
      </c>
      <c r="F74" s="36"/>
    </row>
    <row r="75" spans="1:6">
      <c r="A75" s="33"/>
      <c r="B75" s="34" t="s">
        <v>78</v>
      </c>
      <c r="C75" s="34" t="s">
        <v>73</v>
      </c>
      <c r="D75" s="34" t="s">
        <v>193</v>
      </c>
      <c r="E75" s="34"/>
      <c r="F75" s="35">
        <f>F76+F77+F78+F79+F80+F82+F84+F85+F86</f>
        <v>4883368.3</v>
      </c>
    </row>
    <row r="76" spans="1:6" ht="63">
      <c r="A76" s="41" t="s">
        <v>465</v>
      </c>
      <c r="B76" s="34" t="s">
        <v>24</v>
      </c>
      <c r="C76" s="34" t="s">
        <v>73</v>
      </c>
      <c r="D76" s="34" t="s">
        <v>79</v>
      </c>
      <c r="E76" s="34"/>
      <c r="F76" s="36">
        <v>3543668.3</v>
      </c>
    </row>
    <row r="77" spans="1:6" ht="63">
      <c r="A77" s="42" t="s">
        <v>469</v>
      </c>
      <c r="B77" s="34" t="s">
        <v>24</v>
      </c>
      <c r="C77" s="34" t="s">
        <v>73</v>
      </c>
      <c r="D77" s="34" t="s">
        <v>80</v>
      </c>
      <c r="E77" s="34"/>
      <c r="F77" s="36">
        <v>0</v>
      </c>
    </row>
    <row r="78" spans="1:6" ht="47.25">
      <c r="A78" s="42" t="s">
        <v>470</v>
      </c>
      <c r="B78" s="34" t="s">
        <v>24</v>
      </c>
      <c r="C78" s="34" t="s">
        <v>73</v>
      </c>
      <c r="D78" s="34" t="s">
        <v>81</v>
      </c>
      <c r="E78" s="34"/>
      <c r="F78" s="36">
        <v>10000</v>
      </c>
    </row>
    <row r="79" spans="1:6" ht="63.75" thickBot="1">
      <c r="A79" s="43" t="s">
        <v>477</v>
      </c>
      <c r="B79" s="34" t="s">
        <v>24</v>
      </c>
      <c r="C79" s="34" t="s">
        <v>73</v>
      </c>
      <c r="D79" s="34" t="s">
        <v>82</v>
      </c>
      <c r="E79" s="34"/>
      <c r="F79" s="36">
        <v>0</v>
      </c>
    </row>
    <row r="80" spans="1:6" ht="65.25" customHeight="1">
      <c r="A80" s="42" t="s">
        <v>478</v>
      </c>
      <c r="B80" s="34" t="s">
        <v>24</v>
      </c>
      <c r="C80" s="34" t="s">
        <v>73</v>
      </c>
      <c r="D80" s="34" t="s">
        <v>84</v>
      </c>
      <c r="E80" s="34"/>
      <c r="F80" s="36">
        <v>0</v>
      </c>
    </row>
    <row r="81" spans="1:6" ht="15.75">
      <c r="A81" s="41" t="s">
        <v>219</v>
      </c>
      <c r="B81" s="34" t="s">
        <v>24</v>
      </c>
      <c r="C81" s="34" t="s">
        <v>73</v>
      </c>
      <c r="D81" s="34" t="s">
        <v>98</v>
      </c>
      <c r="E81" s="34" t="s">
        <v>39</v>
      </c>
      <c r="F81" s="36">
        <v>0</v>
      </c>
    </row>
    <row r="82" spans="1:6" ht="60">
      <c r="A82" s="37" t="s">
        <v>479</v>
      </c>
      <c r="B82" s="34" t="s">
        <v>24</v>
      </c>
      <c r="C82" s="34" t="s">
        <v>73</v>
      </c>
      <c r="D82" s="34" t="s">
        <v>130</v>
      </c>
      <c r="E82" s="64"/>
      <c r="F82" s="36"/>
    </row>
    <row r="83" spans="1:6" ht="31.5">
      <c r="A83" s="42" t="s">
        <v>85</v>
      </c>
      <c r="B83" s="34" t="s">
        <v>24</v>
      </c>
      <c r="C83" s="34" t="s">
        <v>73</v>
      </c>
      <c r="D83" s="34" t="s">
        <v>86</v>
      </c>
      <c r="E83" s="34"/>
      <c r="F83" s="36">
        <v>2674500</v>
      </c>
    </row>
    <row r="84" spans="1:6" ht="31.5">
      <c r="A84" s="42" t="s">
        <v>251</v>
      </c>
      <c r="B84" s="34" t="s">
        <v>24</v>
      </c>
      <c r="C84" s="34" t="s">
        <v>73</v>
      </c>
      <c r="D84" s="34" t="s">
        <v>250</v>
      </c>
      <c r="E84" s="34"/>
      <c r="F84" s="36">
        <v>0</v>
      </c>
    </row>
    <row r="85" spans="1:6" ht="189">
      <c r="A85" s="135" t="s">
        <v>406</v>
      </c>
      <c r="B85" s="34" t="s">
        <v>24</v>
      </c>
      <c r="C85" s="34" t="s">
        <v>73</v>
      </c>
      <c r="D85" s="34" t="s">
        <v>409</v>
      </c>
      <c r="E85" s="34"/>
      <c r="F85" s="36">
        <v>385000</v>
      </c>
    </row>
    <row r="86" spans="1:6" ht="45">
      <c r="A86" s="50" t="s">
        <v>393</v>
      </c>
      <c r="B86" s="34" t="s">
        <v>24</v>
      </c>
      <c r="C86" s="34" t="s">
        <v>73</v>
      </c>
      <c r="D86" s="49" t="s">
        <v>392</v>
      </c>
      <c r="E86" s="34"/>
      <c r="F86" s="36">
        <v>944700</v>
      </c>
    </row>
    <row r="87" spans="1:6">
      <c r="A87" s="44" t="s">
        <v>87</v>
      </c>
      <c r="B87" s="45" t="s">
        <v>26</v>
      </c>
      <c r="C87" s="46"/>
      <c r="D87" s="46"/>
      <c r="E87" s="46"/>
      <c r="F87" s="47">
        <f>F88</f>
        <v>947800</v>
      </c>
    </row>
    <row r="88" spans="1:6" ht="30">
      <c r="A88" s="48" t="s">
        <v>88</v>
      </c>
      <c r="B88" s="49" t="s">
        <v>26</v>
      </c>
      <c r="C88" s="49" t="s">
        <v>33</v>
      </c>
      <c r="D88" s="49"/>
      <c r="E88" s="49"/>
      <c r="F88" s="38">
        <f>F89</f>
        <v>947800</v>
      </c>
    </row>
    <row r="89" spans="1:6" ht="30">
      <c r="A89" s="48" t="s">
        <v>89</v>
      </c>
      <c r="B89" s="49" t="s">
        <v>26</v>
      </c>
      <c r="C89" s="49" t="s">
        <v>33</v>
      </c>
      <c r="D89" s="49"/>
      <c r="E89" s="49"/>
      <c r="F89" s="38">
        <f>F90+F91</f>
        <v>947800</v>
      </c>
    </row>
    <row r="90" spans="1:6" ht="45">
      <c r="A90" s="50" t="s">
        <v>90</v>
      </c>
      <c r="B90" s="49" t="s">
        <v>26</v>
      </c>
      <c r="C90" s="49" t="s">
        <v>33</v>
      </c>
      <c r="D90" s="49" t="s">
        <v>194</v>
      </c>
      <c r="E90" s="49"/>
      <c r="F90" s="38">
        <v>721800</v>
      </c>
    </row>
    <row r="91" spans="1:6" ht="45">
      <c r="A91" s="50" t="s">
        <v>460</v>
      </c>
      <c r="B91" s="49" t="s">
        <v>26</v>
      </c>
      <c r="C91" s="49" t="s">
        <v>33</v>
      </c>
      <c r="D91" s="49" t="s">
        <v>392</v>
      </c>
      <c r="E91" s="49"/>
      <c r="F91" s="39">
        <v>226000</v>
      </c>
    </row>
    <row r="92" spans="1:6" ht="28.5">
      <c r="A92" s="30" t="s">
        <v>91</v>
      </c>
      <c r="B92" s="31" t="s">
        <v>33</v>
      </c>
      <c r="C92" s="31"/>
      <c r="D92" s="31"/>
      <c r="E92" s="31"/>
      <c r="F92" s="59">
        <f>F93+F98+F97+F100</f>
        <v>2700000</v>
      </c>
    </row>
    <row r="93" spans="1:6" ht="60">
      <c r="A93" s="33" t="s">
        <v>267</v>
      </c>
      <c r="B93" s="34" t="s">
        <v>33</v>
      </c>
      <c r="C93" s="34" t="s">
        <v>146</v>
      </c>
      <c r="D93" s="34"/>
      <c r="E93" s="34"/>
      <c r="F93" s="35">
        <f>F96</f>
        <v>2700000</v>
      </c>
    </row>
    <row r="94" spans="1:6" ht="60">
      <c r="A94" s="33" t="s">
        <v>268</v>
      </c>
      <c r="B94" s="34" t="s">
        <v>33</v>
      </c>
      <c r="C94" s="34" t="s">
        <v>146</v>
      </c>
      <c r="D94" s="34" t="s">
        <v>93</v>
      </c>
      <c r="E94" s="34"/>
      <c r="F94" s="35">
        <f>F95</f>
        <v>2700000</v>
      </c>
    </row>
    <row r="95" spans="1:6" ht="60">
      <c r="A95" s="33" t="s">
        <v>268</v>
      </c>
      <c r="B95" s="34" t="s">
        <v>33</v>
      </c>
      <c r="C95" s="34" t="s">
        <v>146</v>
      </c>
      <c r="D95" s="34" t="s">
        <v>93</v>
      </c>
      <c r="E95" s="34"/>
      <c r="F95" s="35">
        <f>F96</f>
        <v>2700000</v>
      </c>
    </row>
    <row r="96" spans="1:6" ht="30">
      <c r="A96" s="33" t="s">
        <v>38</v>
      </c>
      <c r="B96" s="34" t="s">
        <v>33</v>
      </c>
      <c r="C96" s="34" t="s">
        <v>146</v>
      </c>
      <c r="D96" s="34" t="s">
        <v>93</v>
      </c>
      <c r="E96" s="34" t="s">
        <v>39</v>
      </c>
      <c r="F96" s="36">
        <v>2700000</v>
      </c>
    </row>
    <row r="97" spans="1:6">
      <c r="A97" s="33" t="s">
        <v>235</v>
      </c>
      <c r="B97" s="34" t="s">
        <v>33</v>
      </c>
      <c r="C97" s="34" t="s">
        <v>146</v>
      </c>
      <c r="D97" s="34" t="s">
        <v>233</v>
      </c>
      <c r="E97" s="34"/>
      <c r="F97" s="36">
        <v>0</v>
      </c>
    </row>
    <row r="98" spans="1:6">
      <c r="A98" s="33" t="s">
        <v>22</v>
      </c>
      <c r="B98" s="34" t="s">
        <v>33</v>
      </c>
      <c r="C98" s="34" t="s">
        <v>146</v>
      </c>
      <c r="D98" s="34" t="s">
        <v>60</v>
      </c>
      <c r="E98" s="34"/>
      <c r="F98" s="35">
        <f>F99</f>
        <v>0</v>
      </c>
    </row>
    <row r="99" spans="1:6" ht="30">
      <c r="A99" s="37" t="s">
        <v>94</v>
      </c>
      <c r="B99" s="34" t="s">
        <v>33</v>
      </c>
      <c r="C99" s="34" t="s">
        <v>146</v>
      </c>
      <c r="D99" s="34" t="s">
        <v>60</v>
      </c>
      <c r="E99" s="34" t="s">
        <v>52</v>
      </c>
      <c r="F99" s="36">
        <v>0</v>
      </c>
    </row>
    <row r="100" spans="1:6" ht="15.75">
      <c r="A100" s="42" t="s">
        <v>248</v>
      </c>
      <c r="B100" s="34" t="s">
        <v>33</v>
      </c>
      <c r="C100" s="34" t="s">
        <v>146</v>
      </c>
      <c r="D100" s="34" t="s">
        <v>239</v>
      </c>
      <c r="E100" s="34"/>
      <c r="F100" s="36">
        <v>0</v>
      </c>
    </row>
    <row r="101" spans="1:6">
      <c r="A101" s="30" t="s">
        <v>95</v>
      </c>
      <c r="B101" s="31" t="s">
        <v>43</v>
      </c>
      <c r="C101" s="31"/>
      <c r="D101" s="31"/>
      <c r="E101" s="31"/>
      <c r="F101" s="59">
        <f>F103+F116+F111+F110</f>
        <v>72114324.859999999</v>
      </c>
    </row>
    <row r="102" spans="1:6">
      <c r="A102" s="52"/>
      <c r="B102" s="53"/>
      <c r="C102" s="53"/>
      <c r="D102" s="53"/>
      <c r="E102" s="53"/>
      <c r="F102" s="54"/>
    </row>
    <row r="103" spans="1:6" ht="15.75">
      <c r="A103" s="42" t="s">
        <v>273</v>
      </c>
      <c r="B103" s="34" t="s">
        <v>43</v>
      </c>
      <c r="C103" s="34" t="s">
        <v>96</v>
      </c>
      <c r="D103" s="34"/>
      <c r="E103" s="53"/>
      <c r="F103" s="36">
        <f>F104+F106+F108</f>
        <v>1511520.2</v>
      </c>
    </row>
    <row r="104" spans="1:6" ht="63.75" thickBot="1">
      <c r="A104" s="43" t="s">
        <v>480</v>
      </c>
      <c r="B104" s="34" t="s">
        <v>43</v>
      </c>
      <c r="C104" s="34" t="s">
        <v>96</v>
      </c>
      <c r="D104" s="34" t="s">
        <v>97</v>
      </c>
      <c r="E104" s="34"/>
      <c r="F104" s="36">
        <v>0</v>
      </c>
    </row>
    <row r="105" spans="1:6" ht="79.5" thickBot="1">
      <c r="A105" s="43" t="s">
        <v>481</v>
      </c>
      <c r="B105" s="34" t="s">
        <v>43</v>
      </c>
      <c r="C105" s="34" t="s">
        <v>96</v>
      </c>
      <c r="D105" s="34" t="s">
        <v>98</v>
      </c>
      <c r="E105" s="34"/>
      <c r="F105" s="36">
        <v>0</v>
      </c>
    </row>
    <row r="106" spans="1:6" ht="45">
      <c r="A106" s="33" t="s">
        <v>270</v>
      </c>
      <c r="B106" s="34" t="s">
        <v>43</v>
      </c>
      <c r="C106" s="34" t="s">
        <v>96</v>
      </c>
      <c r="D106" s="34" t="s">
        <v>271</v>
      </c>
      <c r="E106" s="34"/>
      <c r="F106" s="35">
        <f>F107</f>
        <v>1377520.2</v>
      </c>
    </row>
    <row r="107" spans="1:6" ht="45">
      <c r="A107" s="33" t="s">
        <v>270</v>
      </c>
      <c r="B107" s="34" t="s">
        <v>43</v>
      </c>
      <c r="C107" s="34" t="s">
        <v>96</v>
      </c>
      <c r="D107" s="34" t="s">
        <v>271</v>
      </c>
      <c r="E107" s="34" t="s">
        <v>39</v>
      </c>
      <c r="F107" s="36">
        <v>1377520.2</v>
      </c>
    </row>
    <row r="108" spans="1:6" ht="60">
      <c r="A108" s="33" t="s">
        <v>272</v>
      </c>
      <c r="B108" s="34" t="s">
        <v>43</v>
      </c>
      <c r="C108" s="34" t="s">
        <v>96</v>
      </c>
      <c r="D108" s="34" t="s">
        <v>274</v>
      </c>
      <c r="E108" s="34"/>
      <c r="F108" s="35">
        <f>F109</f>
        <v>134000</v>
      </c>
    </row>
    <row r="109" spans="1:6" ht="60">
      <c r="A109" s="33" t="s">
        <v>272</v>
      </c>
      <c r="B109" s="34" t="s">
        <v>43</v>
      </c>
      <c r="C109" s="34" t="s">
        <v>96</v>
      </c>
      <c r="D109" s="34" t="s">
        <v>274</v>
      </c>
      <c r="E109" s="34"/>
      <c r="F109" s="36">
        <v>134000</v>
      </c>
    </row>
    <row r="110" spans="1:6" ht="45">
      <c r="A110" s="33" t="s">
        <v>395</v>
      </c>
      <c r="B110" s="34" t="s">
        <v>43</v>
      </c>
      <c r="C110" s="34" t="s">
        <v>62</v>
      </c>
      <c r="D110" s="34" t="s">
        <v>394</v>
      </c>
      <c r="E110" s="34" t="s">
        <v>39</v>
      </c>
      <c r="F110" s="35">
        <v>12058965.279999999</v>
      </c>
    </row>
    <row r="111" spans="1:6">
      <c r="A111" s="37" t="s">
        <v>101</v>
      </c>
      <c r="B111" s="34" t="s">
        <v>43</v>
      </c>
      <c r="C111" s="34" t="s">
        <v>92</v>
      </c>
      <c r="D111" s="34"/>
      <c r="E111" s="34"/>
      <c r="F111" s="35">
        <f>F112</f>
        <v>55718139.379999995</v>
      </c>
    </row>
    <row r="112" spans="1:6">
      <c r="A112" s="37" t="s">
        <v>101</v>
      </c>
      <c r="B112" s="34" t="s">
        <v>43</v>
      </c>
      <c r="C112" s="34" t="s">
        <v>92</v>
      </c>
      <c r="D112" s="34"/>
      <c r="E112" s="34"/>
      <c r="F112" s="35">
        <f>F113+F114+F115</f>
        <v>55718139.379999995</v>
      </c>
    </row>
    <row r="113" spans="1:6" ht="124.5" customHeight="1">
      <c r="A113" s="37" t="s">
        <v>402</v>
      </c>
      <c r="B113" s="34" t="s">
        <v>43</v>
      </c>
      <c r="C113" s="34" t="s">
        <v>92</v>
      </c>
      <c r="D113" s="34" t="s">
        <v>403</v>
      </c>
      <c r="E113" s="64" t="s">
        <v>39</v>
      </c>
      <c r="F113" s="36">
        <v>35970434.979999997</v>
      </c>
    </row>
    <row r="114" spans="1:6">
      <c r="A114" s="37" t="s">
        <v>103</v>
      </c>
      <c r="B114" s="34" t="s">
        <v>43</v>
      </c>
      <c r="C114" s="34" t="s">
        <v>92</v>
      </c>
      <c r="D114" s="34" t="s">
        <v>102</v>
      </c>
      <c r="E114" s="34" t="s">
        <v>39</v>
      </c>
      <c r="F114" s="61">
        <v>19695704.399999999</v>
      </c>
    </row>
    <row r="115" spans="1:6" ht="60">
      <c r="A115" s="37" t="s">
        <v>479</v>
      </c>
      <c r="B115" s="34" t="s">
        <v>43</v>
      </c>
      <c r="C115" s="34" t="s">
        <v>92</v>
      </c>
      <c r="D115" s="34" t="s">
        <v>130</v>
      </c>
      <c r="E115" s="34" t="s">
        <v>39</v>
      </c>
      <c r="F115" s="61">
        <v>52000</v>
      </c>
    </row>
    <row r="116" spans="1:6" ht="30">
      <c r="A116" s="33" t="s">
        <v>104</v>
      </c>
      <c r="B116" s="34" t="s">
        <v>43</v>
      </c>
      <c r="C116" s="34" t="s">
        <v>105</v>
      </c>
      <c r="D116" s="34"/>
      <c r="E116" s="34"/>
      <c r="F116" s="35">
        <f>F117+F118+F119+F120+F121</f>
        <v>2825700</v>
      </c>
    </row>
    <row r="117" spans="1:6" ht="63">
      <c r="A117" s="57" t="s">
        <v>482</v>
      </c>
      <c r="B117" s="34" t="s">
        <v>43</v>
      </c>
      <c r="C117" s="34" t="s">
        <v>105</v>
      </c>
      <c r="D117" s="34" t="s">
        <v>107</v>
      </c>
      <c r="E117" s="34" t="s">
        <v>100</v>
      </c>
      <c r="F117" s="36">
        <v>0</v>
      </c>
    </row>
    <row r="118" spans="1:6" ht="78.75">
      <c r="A118" s="58" t="s">
        <v>483</v>
      </c>
      <c r="B118" s="34" t="s">
        <v>43</v>
      </c>
      <c r="C118" s="34" t="s">
        <v>105</v>
      </c>
      <c r="D118" s="34" t="s">
        <v>108</v>
      </c>
      <c r="E118" s="34" t="s">
        <v>39</v>
      </c>
      <c r="F118" s="36">
        <v>0</v>
      </c>
    </row>
    <row r="119" spans="1:6" ht="15.75">
      <c r="A119" s="41" t="s">
        <v>216</v>
      </c>
      <c r="B119" s="34" t="s">
        <v>43</v>
      </c>
      <c r="C119" s="34" t="s">
        <v>105</v>
      </c>
      <c r="D119" s="34" t="s">
        <v>221</v>
      </c>
      <c r="E119" s="34" t="s">
        <v>39</v>
      </c>
      <c r="F119" s="36">
        <v>947700</v>
      </c>
    </row>
    <row r="120" spans="1:6" ht="78.75">
      <c r="A120" s="41" t="s">
        <v>484</v>
      </c>
      <c r="B120" s="34" t="s">
        <v>43</v>
      </c>
      <c r="C120" s="34" t="s">
        <v>105</v>
      </c>
      <c r="D120" s="34" t="s">
        <v>224</v>
      </c>
      <c r="E120" s="34" t="s">
        <v>39</v>
      </c>
      <c r="F120" s="36">
        <v>0</v>
      </c>
    </row>
    <row r="121" spans="1:6">
      <c r="A121" s="37" t="s">
        <v>196</v>
      </c>
      <c r="B121" s="34" t="s">
        <v>43</v>
      </c>
      <c r="C121" s="34" t="s">
        <v>105</v>
      </c>
      <c r="D121" s="34" t="s">
        <v>195</v>
      </c>
      <c r="E121" s="34"/>
      <c r="F121" s="36">
        <v>1878000</v>
      </c>
    </row>
    <row r="122" spans="1:6">
      <c r="A122" s="33" t="s">
        <v>22</v>
      </c>
      <c r="B122" s="34" t="s">
        <v>43</v>
      </c>
      <c r="C122" s="34" t="s">
        <v>105</v>
      </c>
      <c r="D122" s="34" t="s">
        <v>51</v>
      </c>
      <c r="E122" s="34" t="s">
        <v>52</v>
      </c>
      <c r="F122" s="36">
        <v>0</v>
      </c>
    </row>
    <row r="123" spans="1:6" ht="15.75">
      <c r="A123" s="42" t="s">
        <v>248</v>
      </c>
      <c r="B123" s="34" t="s">
        <v>43</v>
      </c>
      <c r="C123" s="34" t="s">
        <v>105</v>
      </c>
      <c r="D123" s="34" t="s">
        <v>239</v>
      </c>
      <c r="E123" s="34"/>
      <c r="F123" s="36">
        <v>0</v>
      </c>
    </row>
    <row r="124" spans="1:6">
      <c r="A124" s="30" t="s">
        <v>109</v>
      </c>
      <c r="B124" s="31" t="s">
        <v>96</v>
      </c>
      <c r="C124" s="31"/>
      <c r="D124" s="31"/>
      <c r="E124" s="31"/>
      <c r="F124" s="59">
        <f>F125</f>
        <v>36556074.160000004</v>
      </c>
    </row>
    <row r="125" spans="1:6">
      <c r="A125" s="33" t="s">
        <v>110</v>
      </c>
      <c r="B125" s="34" t="s">
        <v>96</v>
      </c>
      <c r="C125" s="34" t="s">
        <v>111</v>
      </c>
      <c r="D125" s="34"/>
      <c r="E125" s="34"/>
      <c r="F125" s="35">
        <f>F126+F130+F132+F133+F135+F129+F134+F136+F137</f>
        <v>36556074.160000004</v>
      </c>
    </row>
    <row r="126" spans="1:6">
      <c r="A126" s="37"/>
      <c r="B126" s="34"/>
      <c r="C126" s="34"/>
      <c r="D126" s="34"/>
      <c r="E126" s="34"/>
      <c r="F126" s="35">
        <f>F127</f>
        <v>0</v>
      </c>
    </row>
    <row r="127" spans="1:6">
      <c r="A127" s="37" t="s">
        <v>211</v>
      </c>
      <c r="B127" s="34" t="s">
        <v>96</v>
      </c>
      <c r="C127" s="34" t="s">
        <v>24</v>
      </c>
      <c r="D127" s="34"/>
      <c r="E127" s="34"/>
      <c r="F127" s="35">
        <f>F128</f>
        <v>0</v>
      </c>
    </row>
    <row r="128" spans="1:6">
      <c r="A128" s="92" t="s">
        <v>227</v>
      </c>
      <c r="B128" s="64" t="s">
        <v>96</v>
      </c>
      <c r="C128" s="64" t="s">
        <v>24</v>
      </c>
      <c r="D128" s="64" t="s">
        <v>210</v>
      </c>
      <c r="E128" s="64"/>
      <c r="F128" s="36"/>
    </row>
    <row r="129" spans="1:6" ht="63">
      <c r="A129" s="41" t="s">
        <v>465</v>
      </c>
      <c r="B129" s="34" t="s">
        <v>96</v>
      </c>
      <c r="C129" s="34" t="s">
        <v>26</v>
      </c>
      <c r="D129" s="34" t="s">
        <v>79</v>
      </c>
      <c r="E129" s="34" t="s">
        <v>39</v>
      </c>
      <c r="F129" s="36">
        <v>350000</v>
      </c>
    </row>
    <row r="130" spans="1:6">
      <c r="A130" s="33" t="s">
        <v>106</v>
      </c>
      <c r="B130" s="34" t="s">
        <v>96</v>
      </c>
      <c r="C130" s="34" t="s">
        <v>26</v>
      </c>
      <c r="D130" s="34" t="s">
        <v>112</v>
      </c>
      <c r="E130" s="34"/>
      <c r="F130" s="35">
        <f>F131</f>
        <v>3650000</v>
      </c>
    </row>
    <row r="131" spans="1:6" ht="63">
      <c r="A131" s="93" t="s">
        <v>466</v>
      </c>
      <c r="B131" s="34" t="s">
        <v>96</v>
      </c>
      <c r="C131" s="34" t="s">
        <v>26</v>
      </c>
      <c r="D131" s="34" t="s">
        <v>112</v>
      </c>
      <c r="E131" s="34"/>
      <c r="F131" s="36">
        <v>3650000</v>
      </c>
    </row>
    <row r="132" spans="1:6" ht="31.5">
      <c r="A132" s="55" t="s">
        <v>212</v>
      </c>
      <c r="B132" s="34" t="s">
        <v>96</v>
      </c>
      <c r="C132" s="34" t="s">
        <v>26</v>
      </c>
      <c r="D132" s="34" t="s">
        <v>252</v>
      </c>
      <c r="E132" s="34"/>
      <c r="F132" s="36">
        <v>2444300.29</v>
      </c>
    </row>
    <row r="133" spans="1:6" ht="104.25" customHeight="1">
      <c r="A133" s="55" t="s">
        <v>407</v>
      </c>
      <c r="B133" s="34" t="s">
        <v>96</v>
      </c>
      <c r="C133" s="34" t="s">
        <v>26</v>
      </c>
      <c r="D133" s="34" t="s">
        <v>404</v>
      </c>
      <c r="E133" s="34"/>
      <c r="F133" s="36">
        <v>4600000</v>
      </c>
    </row>
    <row r="134" spans="1:6" ht="189">
      <c r="A134" s="135" t="s">
        <v>406</v>
      </c>
      <c r="B134" s="34" t="s">
        <v>96</v>
      </c>
      <c r="C134" s="34" t="s">
        <v>26</v>
      </c>
      <c r="D134" s="34" t="s">
        <v>405</v>
      </c>
      <c r="E134" s="34"/>
      <c r="F134" s="36">
        <v>1003685</v>
      </c>
    </row>
    <row r="135" spans="1:6">
      <c r="A135" s="37" t="s">
        <v>397</v>
      </c>
      <c r="B135" s="34" t="s">
        <v>96</v>
      </c>
      <c r="C135" s="34" t="s">
        <v>33</v>
      </c>
      <c r="D135" s="34" t="s">
        <v>79</v>
      </c>
      <c r="E135" s="34"/>
      <c r="F135" s="36">
        <v>4770770.49</v>
      </c>
    </row>
    <row r="136" spans="1:6" ht="165">
      <c r="A136" s="134" t="s">
        <v>406</v>
      </c>
      <c r="B136" s="34" t="s">
        <v>96</v>
      </c>
      <c r="C136" s="34" t="s">
        <v>33</v>
      </c>
      <c r="D136" s="34" t="s">
        <v>405</v>
      </c>
      <c r="E136" s="34"/>
      <c r="F136" s="36">
        <v>8352991.6600000001</v>
      </c>
    </row>
    <row r="137" spans="1:6">
      <c r="A137" s="134" t="s">
        <v>462</v>
      </c>
      <c r="B137" s="34" t="s">
        <v>96</v>
      </c>
      <c r="C137" s="34" t="s">
        <v>33</v>
      </c>
      <c r="D137" s="34" t="s">
        <v>461</v>
      </c>
      <c r="E137" s="34"/>
      <c r="F137" s="36">
        <v>11384326.720000001</v>
      </c>
    </row>
    <row r="138" spans="1:6">
      <c r="A138" s="94" t="s">
        <v>258</v>
      </c>
      <c r="B138" s="95" t="s">
        <v>62</v>
      </c>
      <c r="C138" s="96"/>
      <c r="D138" s="96"/>
      <c r="E138" s="96"/>
      <c r="F138" s="97">
        <f>F139</f>
        <v>2003731.57</v>
      </c>
    </row>
    <row r="139" spans="1:6" ht="30">
      <c r="A139" s="37" t="s">
        <v>259</v>
      </c>
      <c r="B139" s="34" t="s">
        <v>62</v>
      </c>
      <c r="C139" s="34" t="s">
        <v>96</v>
      </c>
      <c r="D139" s="34"/>
      <c r="E139" s="34"/>
      <c r="F139" s="36">
        <f>F140+F141</f>
        <v>2003731.57</v>
      </c>
    </row>
    <row r="140" spans="1:6" ht="60">
      <c r="A140" s="37" t="s">
        <v>260</v>
      </c>
      <c r="B140" s="34" t="s">
        <v>62</v>
      </c>
      <c r="C140" s="34" t="s">
        <v>96</v>
      </c>
      <c r="D140" s="34" t="s">
        <v>83</v>
      </c>
      <c r="E140" s="34" t="s">
        <v>261</v>
      </c>
      <c r="F140" s="36">
        <v>95000</v>
      </c>
    </row>
    <row r="141" spans="1:6" ht="83.25" customHeight="1">
      <c r="A141" s="37" t="s">
        <v>464</v>
      </c>
      <c r="B141" s="34" t="s">
        <v>62</v>
      </c>
      <c r="C141" s="34" t="s">
        <v>96</v>
      </c>
      <c r="D141" s="34" t="s">
        <v>463</v>
      </c>
      <c r="E141" s="34" t="s">
        <v>39</v>
      </c>
      <c r="F141" s="36">
        <v>1908731.57</v>
      </c>
    </row>
    <row r="142" spans="1:6">
      <c r="A142" s="30" t="s">
        <v>113</v>
      </c>
      <c r="B142" s="31" t="s">
        <v>67</v>
      </c>
      <c r="C142" s="31"/>
      <c r="D142" s="31"/>
      <c r="E142" s="31"/>
      <c r="F142" s="59">
        <f>F143+F151+F168+F183</f>
        <v>485670768.88</v>
      </c>
    </row>
    <row r="143" spans="1:6">
      <c r="A143" s="30" t="s">
        <v>253</v>
      </c>
      <c r="B143" s="31" t="s">
        <v>67</v>
      </c>
      <c r="C143" s="31" t="s">
        <v>24</v>
      </c>
      <c r="D143" s="31"/>
      <c r="E143" s="31"/>
      <c r="F143" s="59">
        <f>F144+F146+F147+F148+F149+F150</f>
        <v>75991256</v>
      </c>
    </row>
    <row r="144" spans="1:6" ht="75">
      <c r="A144" s="33" t="s">
        <v>414</v>
      </c>
      <c r="B144" s="34" t="s">
        <v>67</v>
      </c>
      <c r="C144" s="34" t="s">
        <v>24</v>
      </c>
      <c r="D144" s="34" t="s">
        <v>417</v>
      </c>
      <c r="E144" s="64"/>
      <c r="F144" s="61">
        <v>40000</v>
      </c>
    </row>
    <row r="145" spans="1:6">
      <c r="A145" s="33" t="s">
        <v>114</v>
      </c>
      <c r="B145" s="34" t="s">
        <v>67</v>
      </c>
      <c r="C145" s="34" t="s">
        <v>24</v>
      </c>
      <c r="D145" s="34" t="s">
        <v>197</v>
      </c>
      <c r="E145" s="53"/>
      <c r="F145" s="60">
        <f>F146</f>
        <v>37362500</v>
      </c>
    </row>
    <row r="146" spans="1:6">
      <c r="A146" s="33" t="s">
        <v>114</v>
      </c>
      <c r="B146" s="34" t="s">
        <v>67</v>
      </c>
      <c r="C146" s="34" t="s">
        <v>24</v>
      </c>
      <c r="D146" s="34" t="s">
        <v>197</v>
      </c>
      <c r="E146" s="34" t="s">
        <v>117</v>
      </c>
      <c r="F146" s="61">
        <v>37362500</v>
      </c>
    </row>
    <row r="147" spans="1:6" ht="129.75" customHeight="1">
      <c r="A147" s="135" t="s">
        <v>406</v>
      </c>
      <c r="B147" s="34" t="s">
        <v>67</v>
      </c>
      <c r="C147" s="34" t="s">
        <v>24</v>
      </c>
      <c r="D147" s="34" t="s">
        <v>405</v>
      </c>
      <c r="E147" s="34" t="s">
        <v>122</v>
      </c>
      <c r="F147" s="61">
        <v>0</v>
      </c>
    </row>
    <row r="148" spans="1:6" ht="120">
      <c r="A148" s="33" t="s">
        <v>319</v>
      </c>
      <c r="B148" s="34" t="s">
        <v>67</v>
      </c>
      <c r="C148" s="34" t="s">
        <v>24</v>
      </c>
      <c r="D148" s="34" t="s">
        <v>320</v>
      </c>
      <c r="E148" s="34" t="s">
        <v>122</v>
      </c>
      <c r="F148" s="35">
        <v>202956</v>
      </c>
    </row>
    <row r="149" spans="1:6">
      <c r="A149" s="37" t="s">
        <v>199</v>
      </c>
      <c r="B149" s="34" t="s">
        <v>67</v>
      </c>
      <c r="C149" s="34" t="s">
        <v>24</v>
      </c>
      <c r="D149" s="34" t="s">
        <v>198</v>
      </c>
      <c r="E149" s="34" t="s">
        <v>117</v>
      </c>
      <c r="F149" s="61">
        <v>38385800</v>
      </c>
    </row>
    <row r="150" spans="1:6" ht="15.75">
      <c r="A150" s="42" t="s">
        <v>248</v>
      </c>
      <c r="B150" s="34" t="s">
        <v>67</v>
      </c>
      <c r="C150" s="34" t="s">
        <v>24</v>
      </c>
      <c r="D150" s="34" t="s">
        <v>239</v>
      </c>
      <c r="E150" s="34"/>
      <c r="F150" s="61">
        <v>0</v>
      </c>
    </row>
    <row r="151" spans="1:6">
      <c r="A151" s="74" t="s">
        <v>115</v>
      </c>
      <c r="B151" s="53" t="s">
        <v>67</v>
      </c>
      <c r="C151" s="53" t="s">
        <v>26</v>
      </c>
      <c r="D151" s="53"/>
      <c r="E151" s="53"/>
      <c r="F151" s="54">
        <f>F152</f>
        <v>378549899.99999994</v>
      </c>
    </row>
    <row r="152" spans="1:6" ht="30">
      <c r="A152" s="33" t="s">
        <v>116</v>
      </c>
      <c r="B152" s="34" t="s">
        <v>67</v>
      </c>
      <c r="C152" s="34" t="s">
        <v>26</v>
      </c>
      <c r="D152" s="34"/>
      <c r="E152" s="34"/>
      <c r="F152" s="35">
        <f>F153</f>
        <v>378549899.99999994</v>
      </c>
    </row>
    <row r="153" spans="1:6" ht="30">
      <c r="A153" s="33" t="s">
        <v>118</v>
      </c>
      <c r="B153" s="34" t="s">
        <v>67</v>
      </c>
      <c r="C153" s="34" t="s">
        <v>26</v>
      </c>
      <c r="D153" s="34"/>
      <c r="E153" s="34"/>
      <c r="F153" s="35">
        <f>F154</f>
        <v>378549899.99999994</v>
      </c>
    </row>
    <row r="154" spans="1:6">
      <c r="A154" s="33"/>
      <c r="B154" s="34" t="s">
        <v>67</v>
      </c>
      <c r="C154" s="34" t="s">
        <v>26</v>
      </c>
      <c r="D154" s="34"/>
      <c r="E154" s="34"/>
      <c r="F154" s="35">
        <f>F155+F157+F159+F158+F160+F161+F163+F156+F162+F164+F165+F166+F167</f>
        <v>378549899.99999994</v>
      </c>
    </row>
    <row r="155" spans="1:6">
      <c r="A155" s="33" t="s">
        <v>114</v>
      </c>
      <c r="B155" s="34" t="s">
        <v>67</v>
      </c>
      <c r="C155" s="34" t="s">
        <v>26</v>
      </c>
      <c r="D155" s="34" t="s">
        <v>197</v>
      </c>
      <c r="E155" s="34" t="s">
        <v>117</v>
      </c>
      <c r="F155" s="61">
        <v>162228600</v>
      </c>
    </row>
    <row r="156" spans="1:6" ht="75">
      <c r="A156" s="33" t="s">
        <v>414</v>
      </c>
      <c r="B156" s="34" t="s">
        <v>67</v>
      </c>
      <c r="C156" s="34" t="s">
        <v>26</v>
      </c>
      <c r="D156" s="34" t="s">
        <v>417</v>
      </c>
      <c r="E156" s="34" t="s">
        <v>122</v>
      </c>
      <c r="F156" s="36">
        <v>355000</v>
      </c>
    </row>
    <row r="157" spans="1:6">
      <c r="A157" s="33" t="s">
        <v>119</v>
      </c>
      <c r="B157" s="34" t="s">
        <v>67</v>
      </c>
      <c r="C157" s="34" t="s">
        <v>26</v>
      </c>
      <c r="D157" s="34" t="s">
        <v>120</v>
      </c>
      <c r="E157" s="34" t="s">
        <v>117</v>
      </c>
      <c r="F157" s="61">
        <v>96619400</v>
      </c>
    </row>
    <row r="158" spans="1:6">
      <c r="A158" s="33" t="s">
        <v>485</v>
      </c>
      <c r="B158" s="34" t="s">
        <v>67</v>
      </c>
      <c r="C158" s="34" t="s">
        <v>26</v>
      </c>
      <c r="D158" s="34" t="s">
        <v>185</v>
      </c>
      <c r="E158" s="34" t="s">
        <v>122</v>
      </c>
      <c r="F158" s="36">
        <v>324687</v>
      </c>
    </row>
    <row r="159" spans="1:6">
      <c r="A159" s="33" t="s">
        <v>121</v>
      </c>
      <c r="B159" s="34" t="s">
        <v>67</v>
      </c>
      <c r="C159" s="34" t="s">
        <v>26</v>
      </c>
      <c r="D159" s="34" t="s">
        <v>208</v>
      </c>
      <c r="E159" s="34" t="s">
        <v>122</v>
      </c>
      <c r="F159" s="36">
        <v>813560</v>
      </c>
    </row>
    <row r="160" spans="1:6" ht="30">
      <c r="A160" s="33" t="s">
        <v>318</v>
      </c>
      <c r="B160" s="34" t="s">
        <v>67</v>
      </c>
      <c r="C160" s="34" t="s">
        <v>26</v>
      </c>
      <c r="D160" s="34" t="s">
        <v>396</v>
      </c>
      <c r="E160" s="34" t="s">
        <v>122</v>
      </c>
      <c r="F160" s="35">
        <v>2000000</v>
      </c>
    </row>
    <row r="161" spans="1:6">
      <c r="A161" s="33" t="s">
        <v>254</v>
      </c>
      <c r="B161" s="34" t="s">
        <v>67</v>
      </c>
      <c r="C161" s="34" t="s">
        <v>26</v>
      </c>
      <c r="D161" s="34" t="s">
        <v>256</v>
      </c>
      <c r="E161" s="34" t="s">
        <v>122</v>
      </c>
      <c r="F161" s="36">
        <v>14505437.77</v>
      </c>
    </row>
    <row r="162" spans="1:6">
      <c r="A162" s="33" t="s">
        <v>262</v>
      </c>
      <c r="B162" s="34" t="s">
        <v>67</v>
      </c>
      <c r="C162" s="34" t="s">
        <v>26</v>
      </c>
      <c r="D162" s="34" t="s">
        <v>315</v>
      </c>
      <c r="E162" s="34" t="s">
        <v>122</v>
      </c>
      <c r="F162" s="36">
        <v>1219300</v>
      </c>
    </row>
    <row r="163" spans="1:6">
      <c r="A163" s="33" t="s">
        <v>255</v>
      </c>
      <c r="B163" s="34" t="s">
        <v>67</v>
      </c>
      <c r="C163" s="34" t="s">
        <v>26</v>
      </c>
      <c r="D163" s="34" t="s">
        <v>257</v>
      </c>
      <c r="E163" s="34" t="s">
        <v>122</v>
      </c>
      <c r="F163" s="61">
        <v>7537676.7699999996</v>
      </c>
    </row>
    <row r="164" spans="1:6" ht="189">
      <c r="A164" s="135" t="s">
        <v>406</v>
      </c>
      <c r="B164" s="34" t="s">
        <v>67</v>
      </c>
      <c r="C164" s="34" t="s">
        <v>26</v>
      </c>
      <c r="D164" s="34" t="s">
        <v>405</v>
      </c>
      <c r="E164" s="34" t="s">
        <v>122</v>
      </c>
      <c r="F164" s="60">
        <v>800000</v>
      </c>
    </row>
    <row r="165" spans="1:6" ht="120">
      <c r="A165" s="62" t="s">
        <v>321</v>
      </c>
      <c r="B165" s="34" t="s">
        <v>67</v>
      </c>
      <c r="C165" s="34" t="s">
        <v>26</v>
      </c>
      <c r="D165" s="34" t="s">
        <v>322</v>
      </c>
      <c r="E165" s="34" t="s">
        <v>122</v>
      </c>
      <c r="F165" s="35">
        <v>333600</v>
      </c>
    </row>
    <row r="166" spans="1:6" ht="63">
      <c r="A166" s="55" t="s">
        <v>475</v>
      </c>
      <c r="B166" s="34" t="s">
        <v>67</v>
      </c>
      <c r="C166" s="34" t="s">
        <v>26</v>
      </c>
      <c r="D166" s="34" t="s">
        <v>404</v>
      </c>
      <c r="E166" s="34" t="s">
        <v>122</v>
      </c>
      <c r="F166" s="51">
        <v>85048443.620000005</v>
      </c>
    </row>
    <row r="167" spans="1:6" ht="47.25">
      <c r="A167" s="42" t="s">
        <v>486</v>
      </c>
      <c r="B167" s="34" t="s">
        <v>67</v>
      </c>
      <c r="C167" s="34" t="s">
        <v>26</v>
      </c>
      <c r="D167" s="34" t="s">
        <v>136</v>
      </c>
      <c r="E167" s="34" t="s">
        <v>431</v>
      </c>
      <c r="F167" s="51">
        <v>6764194.8399999999</v>
      </c>
    </row>
    <row r="168" spans="1:6">
      <c r="A168" s="74" t="s">
        <v>450</v>
      </c>
      <c r="B168" s="53" t="s">
        <v>67</v>
      </c>
      <c r="C168" s="53" t="s">
        <v>33</v>
      </c>
      <c r="D168" s="53"/>
      <c r="E168" s="53"/>
      <c r="F168" s="83">
        <f>F169+F173+F174+F182</f>
        <v>8999418.2200000007</v>
      </c>
    </row>
    <row r="169" spans="1:6" ht="30">
      <c r="A169" s="33" t="s">
        <v>123</v>
      </c>
      <c r="B169" s="34" t="s">
        <v>67</v>
      </c>
      <c r="C169" s="34" t="s">
        <v>33</v>
      </c>
      <c r="D169" s="34" t="s">
        <v>124</v>
      </c>
      <c r="E169" s="34"/>
      <c r="F169" s="35">
        <f>F170</f>
        <v>5876550.2000000002</v>
      </c>
    </row>
    <row r="170" spans="1:6" ht="30">
      <c r="A170" s="33" t="s">
        <v>118</v>
      </c>
      <c r="B170" s="34" t="s">
        <v>67</v>
      </c>
      <c r="C170" s="34" t="s">
        <v>33</v>
      </c>
      <c r="D170" s="34" t="s">
        <v>124</v>
      </c>
      <c r="E170" s="34"/>
      <c r="F170" s="35">
        <f>F171+F172</f>
        <v>5876550.2000000002</v>
      </c>
    </row>
    <row r="171" spans="1:6">
      <c r="A171" s="33" t="s">
        <v>125</v>
      </c>
      <c r="B171" s="34" t="s">
        <v>67</v>
      </c>
      <c r="C171" s="34" t="s">
        <v>33</v>
      </c>
      <c r="D171" s="34" t="s">
        <v>124</v>
      </c>
      <c r="E171" s="34" t="s">
        <v>117</v>
      </c>
      <c r="F171" s="36">
        <v>3125923.6</v>
      </c>
    </row>
    <row r="172" spans="1:6">
      <c r="A172" s="33" t="s">
        <v>126</v>
      </c>
      <c r="B172" s="34" t="s">
        <v>67</v>
      </c>
      <c r="C172" s="34" t="s">
        <v>33</v>
      </c>
      <c r="D172" s="34" t="s">
        <v>124</v>
      </c>
      <c r="E172" s="34" t="s">
        <v>382</v>
      </c>
      <c r="F172" s="36">
        <v>2750626.6</v>
      </c>
    </row>
    <row r="173" spans="1:6">
      <c r="A173" s="33" t="s">
        <v>416</v>
      </c>
      <c r="B173" s="34" t="s">
        <v>67</v>
      </c>
      <c r="C173" s="34" t="s">
        <v>33</v>
      </c>
      <c r="D173" s="34" t="s">
        <v>415</v>
      </c>
      <c r="E173" s="34" t="s">
        <v>473</v>
      </c>
      <c r="F173" s="36">
        <v>1480810.25</v>
      </c>
    </row>
    <row r="174" spans="1:6" ht="45">
      <c r="A174" s="33" t="s">
        <v>275</v>
      </c>
      <c r="B174" s="34" t="s">
        <v>67</v>
      </c>
      <c r="C174" s="34" t="s">
        <v>33</v>
      </c>
      <c r="D174" s="34" t="s">
        <v>276</v>
      </c>
      <c r="E174" s="34"/>
      <c r="F174" s="61">
        <f>F175</f>
        <v>1642057.77</v>
      </c>
    </row>
    <row r="175" spans="1:6" ht="45">
      <c r="A175" s="33" t="s">
        <v>275</v>
      </c>
      <c r="B175" s="34" t="s">
        <v>67</v>
      </c>
      <c r="C175" s="34" t="s">
        <v>33</v>
      </c>
      <c r="D175" s="34" t="s">
        <v>276</v>
      </c>
      <c r="E175" s="34" t="s">
        <v>382</v>
      </c>
      <c r="F175" s="61">
        <f>F176+F177+F178+F179+F180+F181</f>
        <v>1642057.77</v>
      </c>
    </row>
    <row r="176" spans="1:6">
      <c r="A176" s="33" t="s">
        <v>126</v>
      </c>
      <c r="B176" s="34" t="s">
        <v>67</v>
      </c>
      <c r="C176" s="34" t="s">
        <v>33</v>
      </c>
      <c r="D176" s="34" t="s">
        <v>276</v>
      </c>
      <c r="E176" s="34" t="s">
        <v>382</v>
      </c>
      <c r="F176" s="61">
        <v>1390203.15</v>
      </c>
    </row>
    <row r="177" spans="1:6">
      <c r="A177" s="33" t="s">
        <v>277</v>
      </c>
      <c r="B177" s="34" t="s">
        <v>67</v>
      </c>
      <c r="C177" s="34" t="s">
        <v>33</v>
      </c>
      <c r="D177" s="34" t="s">
        <v>276</v>
      </c>
      <c r="E177" s="34" t="s">
        <v>382</v>
      </c>
      <c r="F177" s="61">
        <v>251854.62</v>
      </c>
    </row>
    <row r="178" spans="1:6" ht="45">
      <c r="A178" s="33" t="s">
        <v>275</v>
      </c>
      <c r="B178" s="34" t="s">
        <v>67</v>
      </c>
      <c r="C178" s="34" t="s">
        <v>33</v>
      </c>
      <c r="D178" s="34" t="s">
        <v>276</v>
      </c>
      <c r="E178" s="34" t="s">
        <v>386</v>
      </c>
      <c r="F178" s="61">
        <v>0</v>
      </c>
    </row>
    <row r="179" spans="1:6" ht="45">
      <c r="A179" s="33" t="s">
        <v>275</v>
      </c>
      <c r="B179" s="34" t="s">
        <v>67</v>
      </c>
      <c r="C179" s="34" t="s">
        <v>33</v>
      </c>
      <c r="D179" s="34" t="s">
        <v>276</v>
      </c>
      <c r="E179" s="34" t="s">
        <v>385</v>
      </c>
      <c r="F179" s="61">
        <v>0</v>
      </c>
    </row>
    <row r="180" spans="1:6" ht="45">
      <c r="A180" s="33" t="s">
        <v>275</v>
      </c>
      <c r="B180" s="34" t="s">
        <v>67</v>
      </c>
      <c r="C180" s="34" t="s">
        <v>33</v>
      </c>
      <c r="D180" s="34" t="s">
        <v>276</v>
      </c>
      <c r="E180" s="34" t="s">
        <v>384</v>
      </c>
      <c r="F180" s="61">
        <v>0</v>
      </c>
    </row>
    <row r="181" spans="1:6" ht="45">
      <c r="A181" s="33" t="s">
        <v>275</v>
      </c>
      <c r="B181" s="34" t="s">
        <v>67</v>
      </c>
      <c r="C181" s="34" t="s">
        <v>33</v>
      </c>
      <c r="D181" s="34" t="s">
        <v>276</v>
      </c>
      <c r="E181" s="34" t="s">
        <v>383</v>
      </c>
      <c r="F181" s="61">
        <v>0</v>
      </c>
    </row>
    <row r="182" spans="1:6" ht="30">
      <c r="A182" s="33" t="s">
        <v>282</v>
      </c>
      <c r="B182" s="34" t="s">
        <v>67</v>
      </c>
      <c r="C182" s="34" t="s">
        <v>33</v>
      </c>
      <c r="D182" s="34" t="s">
        <v>283</v>
      </c>
      <c r="E182" s="34" t="s">
        <v>122</v>
      </c>
      <c r="F182" s="61"/>
    </row>
    <row r="183" spans="1:6">
      <c r="A183" s="74" t="s">
        <v>131</v>
      </c>
      <c r="B183" s="53" t="s">
        <v>67</v>
      </c>
      <c r="C183" s="53" t="s">
        <v>92</v>
      </c>
      <c r="D183" s="53"/>
      <c r="E183" s="53"/>
      <c r="F183" s="138">
        <f>F184+F189</f>
        <v>22130194.66</v>
      </c>
    </row>
    <row r="184" spans="1:6" ht="30">
      <c r="A184" s="33" t="s">
        <v>128</v>
      </c>
      <c r="B184" s="34" t="s">
        <v>67</v>
      </c>
      <c r="C184" s="34" t="s">
        <v>92</v>
      </c>
      <c r="D184" s="34"/>
      <c r="E184" s="34"/>
      <c r="F184" s="35">
        <f>F185</f>
        <v>1223520</v>
      </c>
    </row>
    <row r="185" spans="1:6" ht="30">
      <c r="A185" s="33" t="s">
        <v>129</v>
      </c>
      <c r="B185" s="34" t="s">
        <v>67</v>
      </c>
      <c r="C185" s="34" t="s">
        <v>92</v>
      </c>
      <c r="D185" s="34" t="s">
        <v>213</v>
      </c>
      <c r="E185" s="34"/>
      <c r="F185" s="35">
        <f>F186+F187</f>
        <v>1223520</v>
      </c>
    </row>
    <row r="186" spans="1:6" ht="28.5" customHeight="1">
      <c r="A186" s="108" t="s">
        <v>220</v>
      </c>
      <c r="B186" s="34" t="s">
        <v>67</v>
      </c>
      <c r="C186" s="34" t="s">
        <v>92</v>
      </c>
      <c r="D186" s="34" t="s">
        <v>213</v>
      </c>
      <c r="E186" s="34"/>
      <c r="F186" s="36">
        <v>1073520</v>
      </c>
    </row>
    <row r="187" spans="1:6" ht="30">
      <c r="A187" s="33" t="s">
        <v>129</v>
      </c>
      <c r="B187" s="34" t="s">
        <v>67</v>
      </c>
      <c r="C187" s="34" t="s">
        <v>92</v>
      </c>
      <c r="D187" s="34" t="s">
        <v>284</v>
      </c>
      <c r="E187" s="34"/>
      <c r="F187" s="36">
        <v>150000</v>
      </c>
    </row>
    <row r="188" spans="1:6">
      <c r="A188" s="33" t="s">
        <v>131</v>
      </c>
      <c r="B188" s="34" t="s">
        <v>67</v>
      </c>
      <c r="C188" s="34" t="s">
        <v>92</v>
      </c>
      <c r="D188" s="34"/>
      <c r="E188" s="34"/>
      <c r="F188" s="35">
        <f>F189</f>
        <v>20906674.66</v>
      </c>
    </row>
    <row r="189" spans="1:6" ht="45">
      <c r="A189" s="33" t="s">
        <v>132</v>
      </c>
      <c r="B189" s="34" t="s">
        <v>67</v>
      </c>
      <c r="C189" s="34" t="s">
        <v>92</v>
      </c>
      <c r="D189" s="34"/>
      <c r="E189" s="34"/>
      <c r="F189" s="60">
        <f>F190+F193+F195+F196+F197+F194+F199+F198</f>
        <v>20906674.66</v>
      </c>
    </row>
    <row r="190" spans="1:6" ht="90">
      <c r="A190" s="33" t="s">
        <v>133</v>
      </c>
      <c r="B190" s="34" t="s">
        <v>67</v>
      </c>
      <c r="C190" s="34" t="s">
        <v>92</v>
      </c>
      <c r="D190" s="34"/>
      <c r="E190" s="34"/>
      <c r="F190" s="35">
        <f>F191</f>
        <v>14666400</v>
      </c>
    </row>
    <row r="191" spans="1:6" ht="30">
      <c r="A191" s="33" t="s">
        <v>285</v>
      </c>
      <c r="B191" s="34" t="s">
        <v>67</v>
      </c>
      <c r="C191" s="34" t="s">
        <v>92</v>
      </c>
      <c r="D191" s="34" t="s">
        <v>134</v>
      </c>
      <c r="E191" s="34"/>
      <c r="F191" s="35">
        <f>F192</f>
        <v>14666400</v>
      </c>
    </row>
    <row r="192" spans="1:6" ht="30">
      <c r="A192" s="33" t="s">
        <v>285</v>
      </c>
      <c r="B192" s="34" t="s">
        <v>67</v>
      </c>
      <c r="C192" s="34" t="s">
        <v>92</v>
      </c>
      <c r="D192" s="34" t="s">
        <v>134</v>
      </c>
      <c r="E192" s="34"/>
      <c r="F192" s="36">
        <v>14666400</v>
      </c>
    </row>
    <row r="193" spans="1:6">
      <c r="A193" s="33" t="s">
        <v>34</v>
      </c>
      <c r="B193" s="34" t="s">
        <v>67</v>
      </c>
      <c r="C193" s="34" t="s">
        <v>92</v>
      </c>
      <c r="D193" s="34" t="s">
        <v>35</v>
      </c>
      <c r="E193" s="34"/>
      <c r="F193" s="36"/>
    </row>
    <row r="194" spans="1:6">
      <c r="A194" s="33" t="s">
        <v>286</v>
      </c>
      <c r="B194" s="34" t="s">
        <v>67</v>
      </c>
      <c r="C194" s="34" t="s">
        <v>92</v>
      </c>
      <c r="D194" s="34" t="s">
        <v>35</v>
      </c>
      <c r="E194" s="34"/>
      <c r="F194" s="36">
        <v>3920500</v>
      </c>
    </row>
    <row r="195" spans="1:6">
      <c r="A195" s="33" t="s">
        <v>135</v>
      </c>
      <c r="B195" s="34" t="s">
        <v>67</v>
      </c>
      <c r="C195" s="34" t="s">
        <v>92</v>
      </c>
      <c r="D195" s="34" t="s">
        <v>200</v>
      </c>
      <c r="E195" s="34"/>
      <c r="F195" s="36">
        <v>1108100</v>
      </c>
    </row>
    <row r="196" spans="1:6">
      <c r="A196" s="63" t="s">
        <v>297</v>
      </c>
      <c r="B196" s="34" t="s">
        <v>67</v>
      </c>
      <c r="C196" s="34" t="s">
        <v>92</v>
      </c>
      <c r="D196" s="34" t="s">
        <v>228</v>
      </c>
      <c r="E196" s="34"/>
      <c r="F196" s="36">
        <v>8900</v>
      </c>
    </row>
    <row r="197" spans="1:6" ht="45">
      <c r="A197" s="62" t="s">
        <v>298</v>
      </c>
      <c r="B197" s="34" t="s">
        <v>67</v>
      </c>
      <c r="C197" s="34" t="s">
        <v>92</v>
      </c>
      <c r="D197" s="34" t="s">
        <v>228</v>
      </c>
      <c r="E197" s="34"/>
      <c r="F197" s="36">
        <v>34700</v>
      </c>
    </row>
    <row r="198" spans="1:6" ht="30">
      <c r="A198" s="62" t="s">
        <v>390</v>
      </c>
      <c r="B198" s="34" t="s">
        <v>67</v>
      </c>
      <c r="C198" s="34" t="s">
        <v>92</v>
      </c>
      <c r="D198" s="34" t="s">
        <v>391</v>
      </c>
      <c r="E198" s="34" t="s">
        <v>122</v>
      </c>
      <c r="F198" s="61">
        <v>1050894.6599999999</v>
      </c>
    </row>
    <row r="199" spans="1:6" ht="39" customHeight="1">
      <c r="A199" s="62" t="s">
        <v>474</v>
      </c>
      <c r="B199" s="34" t="s">
        <v>67</v>
      </c>
      <c r="C199" s="34" t="s">
        <v>92</v>
      </c>
      <c r="D199" s="34" t="s">
        <v>476</v>
      </c>
      <c r="E199" s="34" t="s">
        <v>122</v>
      </c>
      <c r="F199" s="61">
        <v>117180</v>
      </c>
    </row>
    <row r="200" spans="1:6" ht="28.5">
      <c r="A200" s="30" t="s">
        <v>137</v>
      </c>
      <c r="B200" s="31" t="s">
        <v>99</v>
      </c>
      <c r="C200" s="31"/>
      <c r="D200" s="31"/>
      <c r="E200" s="31"/>
      <c r="F200" s="59">
        <f>F201</f>
        <v>58465728.980000004</v>
      </c>
    </row>
    <row r="201" spans="1:6">
      <c r="A201" s="33" t="s">
        <v>138</v>
      </c>
      <c r="B201" s="34" t="s">
        <v>99</v>
      </c>
      <c r="C201" s="34" t="s">
        <v>24</v>
      </c>
      <c r="D201" s="34"/>
      <c r="E201" s="34"/>
      <c r="F201" s="35">
        <f>F202+F211+F214+F217+F218+F219+F220+F221+F222+F205</f>
        <v>58465728.980000004</v>
      </c>
    </row>
    <row r="202" spans="1:6" ht="45">
      <c r="A202" s="33" t="s">
        <v>139</v>
      </c>
      <c r="B202" s="34" t="s">
        <v>99</v>
      </c>
      <c r="C202" s="34" t="s">
        <v>24</v>
      </c>
      <c r="D202" s="34"/>
      <c r="E202" s="34"/>
      <c r="F202" s="35">
        <f>F207+F206+F204+F203</f>
        <v>22034600</v>
      </c>
    </row>
    <row r="203" spans="1:6" ht="63">
      <c r="A203" s="42" t="s">
        <v>469</v>
      </c>
      <c r="B203" s="34" t="s">
        <v>99</v>
      </c>
      <c r="C203" s="34" t="s">
        <v>24</v>
      </c>
      <c r="D203" s="34" t="s">
        <v>80</v>
      </c>
      <c r="E203" s="34" t="s">
        <v>122</v>
      </c>
      <c r="F203" s="35">
        <v>50000</v>
      </c>
    </row>
    <row r="204" spans="1:6" ht="47.25">
      <c r="A204" s="42" t="s">
        <v>470</v>
      </c>
      <c r="B204" s="34" t="s">
        <v>99</v>
      </c>
      <c r="C204" s="34" t="s">
        <v>24</v>
      </c>
      <c r="D204" s="34" t="s">
        <v>81</v>
      </c>
      <c r="E204" s="34" t="s">
        <v>122</v>
      </c>
      <c r="F204" s="35">
        <v>25000</v>
      </c>
    </row>
    <row r="205" spans="1:6" ht="63.75" thickBot="1">
      <c r="A205" s="43" t="s">
        <v>471</v>
      </c>
      <c r="B205" s="34" t="s">
        <v>99</v>
      </c>
      <c r="C205" s="34" t="s">
        <v>24</v>
      </c>
      <c r="D205" s="34" t="s">
        <v>82</v>
      </c>
      <c r="E205" s="34" t="s">
        <v>122</v>
      </c>
      <c r="F205" s="35">
        <v>10000</v>
      </c>
    </row>
    <row r="206" spans="1:6" ht="47.25">
      <c r="A206" s="41" t="s">
        <v>472</v>
      </c>
      <c r="B206" s="34" t="s">
        <v>99</v>
      </c>
      <c r="C206" s="34" t="s">
        <v>24</v>
      </c>
      <c r="D206" s="34" t="s">
        <v>222</v>
      </c>
      <c r="E206" s="34" t="s">
        <v>122</v>
      </c>
      <c r="F206" s="36">
        <v>1212300</v>
      </c>
    </row>
    <row r="207" spans="1:6" ht="30">
      <c r="A207" s="33" t="s">
        <v>118</v>
      </c>
      <c r="B207" s="34" t="s">
        <v>99</v>
      </c>
      <c r="C207" s="34" t="s">
        <v>24</v>
      </c>
      <c r="D207" s="34" t="s">
        <v>140</v>
      </c>
      <c r="E207" s="34" t="s">
        <v>117</v>
      </c>
      <c r="F207" s="35">
        <f>F209</f>
        <v>20747300</v>
      </c>
    </row>
    <row r="208" spans="1:6">
      <c r="A208" s="65"/>
      <c r="B208" s="34"/>
      <c r="C208" s="34"/>
      <c r="D208" s="34"/>
      <c r="E208" s="34"/>
      <c r="F208" s="35"/>
    </row>
    <row r="209" spans="1:6" ht="30">
      <c r="A209" s="33" t="s">
        <v>118</v>
      </c>
      <c r="B209" s="34" t="s">
        <v>99</v>
      </c>
      <c r="C209" s="34" t="s">
        <v>24</v>
      </c>
      <c r="D209" s="34" t="s">
        <v>140</v>
      </c>
      <c r="E209" s="34"/>
      <c r="F209" s="36">
        <v>20747300</v>
      </c>
    </row>
    <row r="210" spans="1:6">
      <c r="A210" s="33"/>
      <c r="B210" s="34"/>
      <c r="C210" s="34"/>
      <c r="D210" s="34"/>
      <c r="E210" s="34"/>
      <c r="F210" s="35"/>
    </row>
    <row r="211" spans="1:6">
      <c r="A211" s="33" t="s">
        <v>141</v>
      </c>
      <c r="B211" s="34" t="s">
        <v>99</v>
      </c>
      <c r="C211" s="34" t="s">
        <v>24</v>
      </c>
      <c r="D211" s="34" t="s">
        <v>142</v>
      </c>
      <c r="E211" s="34" t="s">
        <v>117</v>
      </c>
      <c r="F211" s="35">
        <f>F212</f>
        <v>1105300</v>
      </c>
    </row>
    <row r="212" spans="1:6" ht="30">
      <c r="A212" s="33" t="s">
        <v>118</v>
      </c>
      <c r="B212" s="34" t="s">
        <v>99</v>
      </c>
      <c r="C212" s="34" t="s">
        <v>24</v>
      </c>
      <c r="D212" s="34" t="s">
        <v>142</v>
      </c>
      <c r="E212" s="34"/>
      <c r="F212" s="35">
        <f>F213</f>
        <v>1105300</v>
      </c>
    </row>
    <row r="213" spans="1:6" ht="30">
      <c r="A213" s="33" t="s">
        <v>118</v>
      </c>
      <c r="B213" s="34" t="s">
        <v>99</v>
      </c>
      <c r="C213" s="34" t="s">
        <v>24</v>
      </c>
      <c r="D213" s="34" t="s">
        <v>142</v>
      </c>
      <c r="E213" s="34"/>
      <c r="F213" s="36">
        <v>1105300</v>
      </c>
    </row>
    <row r="214" spans="1:6">
      <c r="A214" s="33" t="s">
        <v>143</v>
      </c>
      <c r="B214" s="34" t="s">
        <v>99</v>
      </c>
      <c r="C214" s="34" t="s">
        <v>24</v>
      </c>
      <c r="D214" s="34" t="s">
        <v>144</v>
      </c>
      <c r="E214" s="34" t="s">
        <v>117</v>
      </c>
      <c r="F214" s="35">
        <f>F215</f>
        <v>16226150</v>
      </c>
    </row>
    <row r="215" spans="1:6" ht="30">
      <c r="A215" s="33" t="s">
        <v>118</v>
      </c>
      <c r="B215" s="34" t="s">
        <v>99</v>
      </c>
      <c r="C215" s="34" t="s">
        <v>24</v>
      </c>
      <c r="D215" s="34" t="s">
        <v>144</v>
      </c>
      <c r="E215" s="34"/>
      <c r="F215" s="35">
        <f>F216</f>
        <v>16226150</v>
      </c>
    </row>
    <row r="216" spans="1:6" ht="30">
      <c r="A216" s="33" t="s">
        <v>118</v>
      </c>
      <c r="B216" s="34" t="s">
        <v>99</v>
      </c>
      <c r="C216" s="34" t="s">
        <v>24</v>
      </c>
      <c r="D216" s="34" t="s">
        <v>144</v>
      </c>
      <c r="E216" s="34"/>
      <c r="F216" s="36">
        <v>16226150</v>
      </c>
    </row>
    <row r="217" spans="1:6" ht="84" customHeight="1">
      <c r="A217" s="33" t="s">
        <v>414</v>
      </c>
      <c r="B217" s="34" t="s">
        <v>99</v>
      </c>
      <c r="C217" s="34" t="s">
        <v>24</v>
      </c>
      <c r="D217" s="34" t="s">
        <v>408</v>
      </c>
      <c r="E217" s="34" t="s">
        <v>122</v>
      </c>
      <c r="F217" s="35">
        <v>1150000</v>
      </c>
    </row>
    <row r="218" spans="1:6" ht="30">
      <c r="A218" s="33" t="s">
        <v>241</v>
      </c>
      <c r="B218" s="34" t="s">
        <v>99</v>
      </c>
      <c r="C218" s="34" t="s">
        <v>24</v>
      </c>
      <c r="D218" s="34" t="s">
        <v>240</v>
      </c>
      <c r="E218" s="34" t="s">
        <v>122</v>
      </c>
      <c r="F218" s="35">
        <v>126837.89</v>
      </c>
    </row>
    <row r="219" spans="1:6" ht="194.25" customHeight="1">
      <c r="A219" s="135" t="s">
        <v>406</v>
      </c>
      <c r="B219" s="34" t="s">
        <v>99</v>
      </c>
      <c r="C219" s="34" t="s">
        <v>24</v>
      </c>
      <c r="D219" s="34" t="s">
        <v>409</v>
      </c>
      <c r="E219" s="34" t="s">
        <v>122</v>
      </c>
      <c r="F219" s="35">
        <v>3990223.34</v>
      </c>
    </row>
    <row r="220" spans="1:6">
      <c r="A220" s="33" t="s">
        <v>238</v>
      </c>
      <c r="B220" s="34" t="s">
        <v>99</v>
      </c>
      <c r="C220" s="34" t="s">
        <v>24</v>
      </c>
      <c r="D220" s="34" t="s">
        <v>239</v>
      </c>
      <c r="E220" s="34" t="s">
        <v>117</v>
      </c>
      <c r="F220" s="35">
        <v>0</v>
      </c>
    </row>
    <row r="221" spans="1:6" ht="23.25" customHeight="1">
      <c r="A221" s="41" t="s">
        <v>413</v>
      </c>
      <c r="B221" s="34" t="s">
        <v>99</v>
      </c>
      <c r="C221" s="34" t="s">
        <v>24</v>
      </c>
      <c r="D221" s="34" t="s">
        <v>412</v>
      </c>
      <c r="E221" s="34" t="s">
        <v>122</v>
      </c>
      <c r="F221" s="35">
        <v>14628</v>
      </c>
    </row>
    <row r="222" spans="1:6" ht="59.25" customHeight="1">
      <c r="A222" s="41" t="s">
        <v>410</v>
      </c>
      <c r="B222" s="34" t="s">
        <v>99</v>
      </c>
      <c r="C222" s="34" t="s">
        <v>24</v>
      </c>
      <c r="D222" s="34" t="s">
        <v>411</v>
      </c>
      <c r="E222" s="34" t="s">
        <v>117</v>
      </c>
      <c r="F222" s="35">
        <v>13807989.75</v>
      </c>
    </row>
    <row r="223" spans="1:6">
      <c r="A223" s="30" t="s">
        <v>145</v>
      </c>
      <c r="B223" s="31" t="s">
        <v>146</v>
      </c>
      <c r="C223" s="31"/>
      <c r="D223" s="31"/>
      <c r="E223" s="31"/>
      <c r="F223" s="59">
        <f>F224+F229+F242+F252</f>
        <v>15771201.6</v>
      </c>
    </row>
    <row r="224" spans="1:6">
      <c r="A224" s="33" t="s">
        <v>147</v>
      </c>
      <c r="B224" s="34" t="s">
        <v>146</v>
      </c>
      <c r="C224" s="34" t="s">
        <v>24</v>
      </c>
      <c r="D224" s="34"/>
      <c r="E224" s="34"/>
      <c r="F224" s="35">
        <f>F225+F228</f>
        <v>7630000</v>
      </c>
    </row>
    <row r="225" spans="1:6" ht="30">
      <c r="A225" s="33" t="s">
        <v>148</v>
      </c>
      <c r="B225" s="34" t="s">
        <v>146</v>
      </c>
      <c r="C225" s="34" t="s">
        <v>24</v>
      </c>
      <c r="D225" s="34" t="s">
        <v>149</v>
      </c>
      <c r="E225" s="34"/>
      <c r="F225" s="35">
        <f>F226</f>
        <v>7330000</v>
      </c>
    </row>
    <row r="226" spans="1:6" ht="30">
      <c r="A226" s="33" t="s">
        <v>150</v>
      </c>
      <c r="B226" s="34" t="s">
        <v>146</v>
      </c>
      <c r="C226" s="34" t="s">
        <v>24</v>
      </c>
      <c r="D226" s="34" t="s">
        <v>149</v>
      </c>
      <c r="E226" s="34"/>
      <c r="F226" s="35">
        <f>F227</f>
        <v>7330000</v>
      </c>
    </row>
    <row r="227" spans="1:6" ht="30">
      <c r="A227" s="33" t="s">
        <v>151</v>
      </c>
      <c r="B227" s="34" t="s">
        <v>146</v>
      </c>
      <c r="C227" s="34" t="s">
        <v>24</v>
      </c>
      <c r="D227" s="34" t="s">
        <v>149</v>
      </c>
      <c r="E227" s="34" t="s">
        <v>152</v>
      </c>
      <c r="F227" s="36">
        <v>7330000</v>
      </c>
    </row>
    <row r="228" spans="1:6">
      <c r="A228" s="33" t="s">
        <v>153</v>
      </c>
      <c r="B228" s="34" t="s">
        <v>146</v>
      </c>
      <c r="C228" s="34" t="s">
        <v>24</v>
      </c>
      <c r="D228" s="34" t="s">
        <v>154</v>
      </c>
      <c r="E228" s="34" t="s">
        <v>155</v>
      </c>
      <c r="F228" s="36">
        <v>300000</v>
      </c>
    </row>
    <row r="229" spans="1:6">
      <c r="A229" s="33" t="s">
        <v>156</v>
      </c>
      <c r="B229" s="34" t="s">
        <v>146</v>
      </c>
      <c r="C229" s="34" t="s">
        <v>33</v>
      </c>
      <c r="D229" s="34"/>
      <c r="E229" s="34"/>
      <c r="F229" s="35">
        <f>F231+F237+F230+F236+F234+F241+F235</f>
        <v>3648101.6</v>
      </c>
    </row>
    <row r="230" spans="1:6" ht="30">
      <c r="A230" s="33" t="s">
        <v>157</v>
      </c>
      <c r="B230" s="34"/>
      <c r="C230" s="34"/>
      <c r="D230" s="34"/>
      <c r="E230" s="34"/>
      <c r="F230" s="35"/>
    </row>
    <row r="231" spans="1:6">
      <c r="A231" s="33" t="s">
        <v>158</v>
      </c>
      <c r="B231" s="34" t="s">
        <v>146</v>
      </c>
      <c r="C231" s="34" t="s">
        <v>33</v>
      </c>
      <c r="D231" s="34" t="s">
        <v>159</v>
      </c>
      <c r="E231" s="34"/>
      <c r="F231" s="35">
        <f>F232</f>
        <v>50600</v>
      </c>
    </row>
    <row r="232" spans="1:6" ht="30">
      <c r="A232" s="33" t="s">
        <v>160</v>
      </c>
      <c r="B232" s="34" t="s">
        <v>146</v>
      </c>
      <c r="C232" s="34" t="s">
        <v>33</v>
      </c>
      <c r="D232" s="34" t="s">
        <v>159</v>
      </c>
      <c r="E232" s="34"/>
      <c r="F232" s="35">
        <f>F233</f>
        <v>50600</v>
      </c>
    </row>
    <row r="233" spans="1:6">
      <c r="A233" s="33" t="s">
        <v>161</v>
      </c>
      <c r="B233" s="34" t="s">
        <v>146</v>
      </c>
      <c r="C233" s="34" t="s">
        <v>33</v>
      </c>
      <c r="D233" s="34" t="s">
        <v>159</v>
      </c>
      <c r="E233" s="34" t="s">
        <v>155</v>
      </c>
      <c r="F233" s="36">
        <v>50600</v>
      </c>
    </row>
    <row r="234" spans="1:6" ht="75">
      <c r="A234" s="37" t="s">
        <v>68</v>
      </c>
      <c r="B234" s="34" t="s">
        <v>146</v>
      </c>
      <c r="C234" s="34" t="s">
        <v>33</v>
      </c>
      <c r="D234" s="34" t="s">
        <v>51</v>
      </c>
      <c r="E234" s="34" t="s">
        <v>52</v>
      </c>
      <c r="F234" s="36"/>
    </row>
    <row r="235" spans="1:6">
      <c r="A235" s="37"/>
      <c r="B235" s="34"/>
      <c r="C235" s="34"/>
      <c r="D235" s="34"/>
      <c r="E235" s="34"/>
      <c r="F235" s="36"/>
    </row>
    <row r="236" spans="1:6" ht="63">
      <c r="A236" s="55" t="s">
        <v>247</v>
      </c>
      <c r="B236" s="34" t="s">
        <v>146</v>
      </c>
      <c r="C236" s="34" t="s">
        <v>33</v>
      </c>
      <c r="D236" s="34" t="s">
        <v>287</v>
      </c>
      <c r="E236" s="34" t="s">
        <v>214</v>
      </c>
      <c r="F236" s="36">
        <v>0</v>
      </c>
    </row>
    <row r="237" spans="1:6">
      <c r="A237" s="33" t="s">
        <v>106</v>
      </c>
      <c r="B237" s="34" t="s">
        <v>146</v>
      </c>
      <c r="C237" s="34" t="s">
        <v>43</v>
      </c>
      <c r="D237" s="34" t="s">
        <v>229</v>
      </c>
      <c r="E237" s="34"/>
      <c r="F237" s="35">
        <f>F238+F240</f>
        <v>3597501.6</v>
      </c>
    </row>
    <row r="238" spans="1:6" ht="30">
      <c r="A238" s="33" t="s">
        <v>160</v>
      </c>
      <c r="B238" s="34" t="s">
        <v>146</v>
      </c>
      <c r="C238" s="34" t="s">
        <v>43</v>
      </c>
      <c r="D238" s="34" t="s">
        <v>229</v>
      </c>
      <c r="E238" s="34"/>
      <c r="F238" s="35">
        <f>F239</f>
        <v>3597501.6</v>
      </c>
    </row>
    <row r="239" spans="1:6" ht="15.75">
      <c r="A239" s="42" t="s">
        <v>293</v>
      </c>
      <c r="B239" s="34" t="s">
        <v>146</v>
      </c>
      <c r="C239" s="34" t="s">
        <v>43</v>
      </c>
      <c r="D239" s="34" t="s">
        <v>229</v>
      </c>
      <c r="E239" s="34" t="s">
        <v>214</v>
      </c>
      <c r="F239" s="61">
        <v>3597501.6</v>
      </c>
    </row>
    <row r="240" spans="1:6" ht="31.5">
      <c r="A240" s="42" t="s">
        <v>299</v>
      </c>
      <c r="B240" s="34"/>
      <c r="C240" s="34"/>
      <c r="D240" s="34"/>
      <c r="E240" s="34"/>
      <c r="F240" s="36"/>
    </row>
    <row r="241" spans="1:6" ht="15.75">
      <c r="A241" s="42"/>
      <c r="B241" s="34"/>
      <c r="C241" s="34"/>
      <c r="D241" s="34"/>
      <c r="E241" s="34"/>
      <c r="F241" s="36">
        <v>0</v>
      </c>
    </row>
    <row r="242" spans="1:6">
      <c r="A242" s="33" t="s">
        <v>162</v>
      </c>
      <c r="B242" s="34" t="s">
        <v>146</v>
      </c>
      <c r="C242" s="34" t="s">
        <v>43</v>
      </c>
      <c r="D242" s="34"/>
      <c r="E242" s="34"/>
      <c r="F242" s="35">
        <f>F243+F244</f>
        <v>4493100</v>
      </c>
    </row>
    <row r="243" spans="1:6" ht="30">
      <c r="A243" s="33" t="s">
        <v>163</v>
      </c>
      <c r="B243" s="34" t="s">
        <v>146</v>
      </c>
      <c r="C243" s="34" t="s">
        <v>43</v>
      </c>
      <c r="D243" s="34"/>
      <c r="E243" s="34"/>
      <c r="F243" s="35"/>
    </row>
    <row r="244" spans="1:6" ht="30">
      <c r="A244" s="33" t="s">
        <v>127</v>
      </c>
      <c r="B244" s="34" t="s">
        <v>146</v>
      </c>
      <c r="C244" s="34" t="s">
        <v>43</v>
      </c>
      <c r="D244" s="34"/>
      <c r="E244" s="34"/>
      <c r="F244" s="66">
        <f>F245+F248</f>
        <v>4493100</v>
      </c>
    </row>
    <row r="245" spans="1:6" ht="90">
      <c r="A245" s="33" t="s">
        <v>164</v>
      </c>
      <c r="B245" s="34" t="s">
        <v>146</v>
      </c>
      <c r="C245" s="34" t="s">
        <v>43</v>
      </c>
      <c r="D245" s="34" t="s">
        <v>201</v>
      </c>
      <c r="E245" s="34"/>
      <c r="F245" s="66">
        <f>F246</f>
        <v>20900</v>
      </c>
    </row>
    <row r="246" spans="1:6">
      <c r="A246" s="33" t="s">
        <v>165</v>
      </c>
      <c r="B246" s="34" t="s">
        <v>146</v>
      </c>
      <c r="C246" s="34" t="s">
        <v>43</v>
      </c>
      <c r="D246" s="34" t="s">
        <v>201</v>
      </c>
      <c r="E246" s="34"/>
      <c r="F246" s="66">
        <f>F247</f>
        <v>20900</v>
      </c>
    </row>
    <row r="247" spans="1:6">
      <c r="A247" s="33" t="s">
        <v>166</v>
      </c>
      <c r="B247" s="34" t="s">
        <v>146</v>
      </c>
      <c r="C247" s="34" t="s">
        <v>43</v>
      </c>
      <c r="D247" s="34" t="s">
        <v>201</v>
      </c>
      <c r="E247" s="34"/>
      <c r="F247" s="67">
        <v>20900</v>
      </c>
    </row>
    <row r="248" spans="1:6" ht="30">
      <c r="A248" s="33" t="s">
        <v>167</v>
      </c>
      <c r="B248" s="34" t="s">
        <v>146</v>
      </c>
      <c r="C248" s="34" t="s">
        <v>43</v>
      </c>
      <c r="D248" s="34"/>
      <c r="E248" s="34"/>
      <c r="F248" s="35">
        <f>F249+F250+F251</f>
        <v>4472200</v>
      </c>
    </row>
    <row r="249" spans="1:6">
      <c r="A249" s="33" t="s">
        <v>165</v>
      </c>
      <c r="B249" s="34" t="s">
        <v>146</v>
      </c>
      <c r="C249" s="34" t="s">
        <v>43</v>
      </c>
      <c r="D249" s="34" t="s">
        <v>223</v>
      </c>
      <c r="E249" s="34" t="s">
        <v>155</v>
      </c>
      <c r="F249" s="36">
        <v>3454595</v>
      </c>
    </row>
    <row r="250" spans="1:6">
      <c r="A250" s="33" t="s">
        <v>168</v>
      </c>
      <c r="B250" s="34" t="s">
        <v>146</v>
      </c>
      <c r="C250" s="34" t="s">
        <v>43</v>
      </c>
      <c r="D250" s="34" t="s">
        <v>223</v>
      </c>
      <c r="E250" s="34" t="s">
        <v>230</v>
      </c>
      <c r="F250" s="36">
        <v>1017605</v>
      </c>
    </row>
    <row r="251" spans="1:6">
      <c r="A251" s="33" t="s">
        <v>165</v>
      </c>
      <c r="B251" s="34" t="s">
        <v>146</v>
      </c>
      <c r="C251" s="34" t="s">
        <v>43</v>
      </c>
      <c r="D251" s="34" t="s">
        <v>223</v>
      </c>
      <c r="E251" s="34" t="s">
        <v>155</v>
      </c>
      <c r="F251" s="36"/>
    </row>
    <row r="252" spans="1:6">
      <c r="A252" s="68"/>
      <c r="B252" s="34"/>
      <c r="C252" s="34"/>
      <c r="D252" s="34"/>
      <c r="E252" s="34"/>
      <c r="F252" s="36">
        <v>0</v>
      </c>
    </row>
    <row r="253" spans="1:6">
      <c r="A253" s="30" t="s">
        <v>170</v>
      </c>
      <c r="B253" s="31" t="s">
        <v>69</v>
      </c>
      <c r="C253" s="31" t="s">
        <v>26</v>
      </c>
      <c r="D253" s="69"/>
      <c r="E253" s="69"/>
      <c r="F253" s="32">
        <f>F254</f>
        <v>195000</v>
      </c>
    </row>
    <row r="254" spans="1:6">
      <c r="A254" s="33"/>
      <c r="B254" s="34" t="s">
        <v>69</v>
      </c>
      <c r="C254" s="34" t="s">
        <v>26</v>
      </c>
      <c r="D254" s="34"/>
      <c r="E254" s="34"/>
      <c r="F254" s="35">
        <f>F255+F257+F258</f>
        <v>195000</v>
      </c>
    </row>
    <row r="255" spans="1:6" ht="30">
      <c r="A255" s="33" t="s">
        <v>172</v>
      </c>
      <c r="B255" s="34" t="s">
        <v>69</v>
      </c>
      <c r="C255" s="34" t="s">
        <v>26</v>
      </c>
      <c r="D255" s="34" t="s">
        <v>171</v>
      </c>
      <c r="E255" s="34"/>
      <c r="F255" s="35">
        <f>F256</f>
        <v>195000</v>
      </c>
    </row>
    <row r="256" spans="1:6" ht="30">
      <c r="A256" s="33" t="s">
        <v>172</v>
      </c>
      <c r="B256" s="34" t="s">
        <v>69</v>
      </c>
      <c r="C256" s="34" t="s">
        <v>26</v>
      </c>
      <c r="D256" s="34" t="s">
        <v>171</v>
      </c>
      <c r="E256" s="34" t="s">
        <v>39</v>
      </c>
      <c r="F256" s="36">
        <v>195000</v>
      </c>
    </row>
    <row r="257" spans="1:6" ht="105">
      <c r="A257" s="33" t="s">
        <v>242</v>
      </c>
      <c r="B257" s="34" t="s">
        <v>69</v>
      </c>
      <c r="C257" s="34" t="s">
        <v>26</v>
      </c>
      <c r="D257" s="34" t="s">
        <v>237</v>
      </c>
      <c r="E257" s="34" t="s">
        <v>39</v>
      </c>
      <c r="F257" s="36">
        <v>0</v>
      </c>
    </row>
    <row r="258" spans="1:6" ht="131.25" customHeight="1">
      <c r="A258" s="33" t="s">
        <v>242</v>
      </c>
      <c r="B258" s="34" t="s">
        <v>69</v>
      </c>
      <c r="C258" s="34" t="s">
        <v>26</v>
      </c>
      <c r="D258" s="34" t="s">
        <v>243</v>
      </c>
      <c r="E258" s="34" t="s">
        <v>39</v>
      </c>
      <c r="F258" s="36">
        <v>0</v>
      </c>
    </row>
    <row r="259" spans="1:6" ht="131.25" customHeight="1">
      <c r="A259" s="30" t="s">
        <v>326</v>
      </c>
      <c r="B259" s="31" t="s">
        <v>105</v>
      </c>
      <c r="C259" s="31" t="s">
        <v>111</v>
      </c>
      <c r="D259" s="69"/>
      <c r="E259" s="69"/>
      <c r="F259" s="32">
        <f>F260</f>
        <v>1000000</v>
      </c>
    </row>
    <row r="260" spans="1:6" ht="131.25" customHeight="1">
      <c r="A260" s="33" t="s">
        <v>327</v>
      </c>
      <c r="B260" s="34" t="s">
        <v>105</v>
      </c>
      <c r="C260" s="34" t="s">
        <v>26</v>
      </c>
      <c r="D260" s="34"/>
      <c r="E260" s="34"/>
      <c r="F260" s="35">
        <f>F262</f>
        <v>1000000</v>
      </c>
    </row>
    <row r="261" spans="1:6" ht="131.25" customHeight="1">
      <c r="A261" s="33" t="s">
        <v>331</v>
      </c>
      <c r="B261" s="34" t="s">
        <v>105</v>
      </c>
      <c r="C261" s="34" t="s">
        <v>26</v>
      </c>
      <c r="D261" s="34" t="s">
        <v>330</v>
      </c>
      <c r="E261" s="34"/>
      <c r="F261" s="35"/>
    </row>
    <row r="262" spans="1:6" ht="105" customHeight="1">
      <c r="A262" s="113" t="s">
        <v>328</v>
      </c>
      <c r="B262" s="34" t="s">
        <v>105</v>
      </c>
      <c r="C262" s="34" t="s">
        <v>26</v>
      </c>
      <c r="D262" s="34" t="s">
        <v>330</v>
      </c>
      <c r="E262" s="34" t="s">
        <v>329</v>
      </c>
      <c r="F262" s="35">
        <v>1000000</v>
      </c>
    </row>
    <row r="263" spans="1:6" ht="28.5">
      <c r="A263" s="30" t="s">
        <v>173</v>
      </c>
      <c r="B263" s="31" t="s">
        <v>73</v>
      </c>
      <c r="C263" s="31" t="s">
        <v>111</v>
      </c>
      <c r="D263" s="69"/>
      <c r="E263" s="69"/>
      <c r="F263" s="32">
        <f>F264</f>
        <v>4395</v>
      </c>
    </row>
    <row r="264" spans="1:6" ht="30">
      <c r="A264" s="33" t="s">
        <v>174</v>
      </c>
      <c r="B264" s="34" t="s">
        <v>73</v>
      </c>
      <c r="C264" s="34" t="s">
        <v>24</v>
      </c>
      <c r="D264" s="34" t="s">
        <v>175</v>
      </c>
      <c r="E264" s="34"/>
      <c r="F264" s="35">
        <f>F265</f>
        <v>4395</v>
      </c>
    </row>
    <row r="265" spans="1:6" ht="30">
      <c r="A265" s="33" t="s">
        <v>176</v>
      </c>
      <c r="B265" s="34" t="s">
        <v>73</v>
      </c>
      <c r="C265" s="34" t="s">
        <v>24</v>
      </c>
      <c r="D265" s="34" t="s">
        <v>175</v>
      </c>
      <c r="E265" s="34"/>
      <c r="F265" s="35">
        <f>F266</f>
        <v>4395</v>
      </c>
    </row>
    <row r="266" spans="1:6" ht="30">
      <c r="A266" s="33" t="s">
        <v>177</v>
      </c>
      <c r="B266" s="34" t="s">
        <v>73</v>
      </c>
      <c r="C266" s="34" t="s">
        <v>24</v>
      </c>
      <c r="D266" s="34" t="s">
        <v>175</v>
      </c>
      <c r="E266" s="34"/>
      <c r="F266" s="35">
        <f>F267</f>
        <v>4395</v>
      </c>
    </row>
    <row r="267" spans="1:6">
      <c r="A267" s="33" t="s">
        <v>178</v>
      </c>
      <c r="B267" s="34" t="s">
        <v>73</v>
      </c>
      <c r="C267" s="34" t="s">
        <v>24</v>
      </c>
      <c r="D267" s="34" t="s">
        <v>175</v>
      </c>
      <c r="E267" s="34" t="s">
        <v>179</v>
      </c>
      <c r="F267" s="36">
        <v>4395</v>
      </c>
    </row>
    <row r="268" spans="1:6">
      <c r="A268" s="30" t="s">
        <v>180</v>
      </c>
      <c r="B268" s="69"/>
      <c r="C268" s="69"/>
      <c r="D268" s="69"/>
      <c r="E268" s="69"/>
      <c r="F268" s="59">
        <f>F13+F87+F92+F101+F124+F142+F200+F223+F253+F263+F138+F259</f>
        <v>807039418.35000014</v>
      </c>
    </row>
  </sheetData>
  <autoFilter ref="B10:E11"/>
  <mergeCells count="13">
    <mergeCell ref="C1:I1"/>
    <mergeCell ref="C2:J2"/>
    <mergeCell ref="C3:K3"/>
    <mergeCell ref="A5:F5"/>
    <mergeCell ref="A6:F6"/>
    <mergeCell ref="A7:F7"/>
    <mergeCell ref="A9:A11"/>
    <mergeCell ref="B9:E9"/>
    <mergeCell ref="F9:F11"/>
    <mergeCell ref="B10:B11"/>
    <mergeCell ref="C10:C11"/>
    <mergeCell ref="D10:D11"/>
    <mergeCell ref="E10:E11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rowBreaks count="2" manualBreakCount="2">
    <brk id="40" max="10" man="1"/>
    <brk id="6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236"/>
  <sheetViews>
    <sheetView zoomScaleNormal="100" workbookViewId="0">
      <selection activeCell="G127" sqref="G127"/>
    </sheetView>
  </sheetViews>
  <sheetFormatPr defaultRowHeight="15"/>
  <cols>
    <col min="1" max="1" width="27.7109375" customWidth="1"/>
    <col min="2" max="2" width="14.42578125" customWidth="1"/>
    <col min="3" max="3" width="11.5703125" customWidth="1"/>
    <col min="4" max="4" width="10.42578125" bestFit="1" customWidth="1"/>
    <col min="5" max="5" width="13.85546875" customWidth="1"/>
    <col min="6" max="6" width="10.42578125" bestFit="1" customWidth="1"/>
    <col min="7" max="7" width="16.42578125" customWidth="1"/>
    <col min="10" max="10" width="12.28515625" customWidth="1"/>
  </cols>
  <sheetData>
    <row r="1" spans="1:11">
      <c r="C1" s="178" t="s">
        <v>311</v>
      </c>
      <c r="D1" s="159"/>
      <c r="E1" s="159"/>
      <c r="F1" s="159"/>
      <c r="G1" s="159"/>
      <c r="H1" s="159"/>
    </row>
    <row r="2" spans="1:11" ht="33" customHeight="1">
      <c r="C2" s="158" t="s">
        <v>510</v>
      </c>
      <c r="D2" s="158"/>
      <c r="E2" s="158"/>
      <c r="F2" s="158"/>
      <c r="G2" s="158"/>
      <c r="H2" s="158"/>
      <c r="I2" s="158"/>
      <c r="J2" s="158"/>
      <c r="K2" s="1"/>
    </row>
    <row r="3" spans="1:11" ht="30" customHeight="1">
      <c r="C3" s="158" t="s">
        <v>457</v>
      </c>
      <c r="D3" s="158"/>
      <c r="E3" s="158"/>
      <c r="F3" s="158"/>
      <c r="G3" s="158"/>
      <c r="H3" s="158"/>
      <c r="I3" s="158"/>
      <c r="J3" s="158"/>
      <c r="K3" s="158"/>
    </row>
    <row r="4" spans="1:11" ht="15.75">
      <c r="C4" s="1"/>
      <c r="F4" s="1"/>
    </row>
    <row r="5" spans="1:11" ht="15.75">
      <c r="F5" s="1"/>
    </row>
    <row r="6" spans="1:11" ht="38.25" customHeight="1">
      <c r="A6" s="173" t="s">
        <v>347</v>
      </c>
      <c r="B6" s="173"/>
      <c r="C6" s="173"/>
      <c r="D6" s="173"/>
      <c r="E6" s="173"/>
      <c r="F6" s="173"/>
      <c r="G6" s="173"/>
    </row>
    <row r="7" spans="1:11">
      <c r="A7" s="26"/>
      <c r="B7" s="26"/>
      <c r="C7" s="27"/>
      <c r="D7" s="27"/>
      <c r="E7" s="27"/>
      <c r="F7" s="27"/>
      <c r="G7" t="s">
        <v>351</v>
      </c>
    </row>
    <row r="8" spans="1:11">
      <c r="A8" s="179" t="s">
        <v>348</v>
      </c>
      <c r="B8" s="182" t="s">
        <v>350</v>
      </c>
      <c r="C8" s="183"/>
      <c r="D8" s="183"/>
      <c r="E8" s="183"/>
      <c r="F8" s="184"/>
      <c r="G8" s="177" t="s">
        <v>215</v>
      </c>
    </row>
    <row r="9" spans="1:11">
      <c r="A9" s="180"/>
      <c r="B9" s="179" t="s">
        <v>349</v>
      </c>
      <c r="C9" s="177" t="s">
        <v>343</v>
      </c>
      <c r="D9" s="177" t="s">
        <v>344</v>
      </c>
      <c r="E9" s="177" t="s">
        <v>345</v>
      </c>
      <c r="F9" s="177" t="s">
        <v>346</v>
      </c>
      <c r="G9" s="177"/>
    </row>
    <row r="10" spans="1:11" ht="60" customHeight="1">
      <c r="A10" s="181"/>
      <c r="B10" s="181"/>
      <c r="C10" s="177"/>
      <c r="D10" s="177"/>
      <c r="E10" s="177"/>
      <c r="F10" s="177"/>
      <c r="G10" s="177"/>
    </row>
    <row r="11" spans="1:11">
      <c r="A11" s="28">
        <v>1</v>
      </c>
      <c r="B11" s="28">
        <v>2</v>
      </c>
      <c r="C11" s="29">
        <v>3</v>
      </c>
      <c r="D11" s="29">
        <v>4</v>
      </c>
      <c r="E11" s="29">
        <v>5</v>
      </c>
      <c r="F11" s="29">
        <v>6</v>
      </c>
      <c r="G11" s="29">
        <v>7</v>
      </c>
    </row>
    <row r="12" spans="1:11" ht="78" customHeight="1">
      <c r="A12" s="100" t="s">
        <v>323</v>
      </c>
      <c r="B12" s="101">
        <v>902</v>
      </c>
      <c r="C12" s="102"/>
      <c r="D12" s="102"/>
      <c r="E12" s="102"/>
      <c r="F12" s="102"/>
      <c r="G12" s="103">
        <f>G13+G64+G71+G88+G102+G130+G100+G101+G60</f>
        <v>250875125.48999998</v>
      </c>
    </row>
    <row r="13" spans="1:11" ht="28.5">
      <c r="A13" s="74" t="s">
        <v>23</v>
      </c>
      <c r="B13" s="75">
        <v>902</v>
      </c>
      <c r="C13" s="53" t="s">
        <v>24</v>
      </c>
      <c r="D13" s="53"/>
      <c r="E13" s="53"/>
      <c r="F13" s="53"/>
      <c r="G13" s="54">
        <f>G14+G19+G25+G38+G42+G34</f>
        <v>120638993.3</v>
      </c>
    </row>
    <row r="14" spans="1:11" ht="57">
      <c r="A14" s="74" t="s">
        <v>25</v>
      </c>
      <c r="B14" s="75">
        <v>902</v>
      </c>
      <c r="C14" s="53" t="s">
        <v>24</v>
      </c>
      <c r="D14" s="53" t="s">
        <v>26</v>
      </c>
      <c r="E14" s="53"/>
      <c r="F14" s="53"/>
      <c r="G14" s="54">
        <f>G15+G18</f>
        <v>3075600</v>
      </c>
    </row>
    <row r="15" spans="1:11" ht="60">
      <c r="A15" s="33" t="s">
        <v>27</v>
      </c>
      <c r="B15" s="37">
        <v>902</v>
      </c>
      <c r="C15" s="34" t="s">
        <v>24</v>
      </c>
      <c r="D15" s="34" t="s">
        <v>26</v>
      </c>
      <c r="E15" s="34" t="s">
        <v>181</v>
      </c>
      <c r="F15" s="34"/>
      <c r="G15" s="35">
        <f>G16</f>
        <v>3065600</v>
      </c>
    </row>
    <row r="16" spans="1:11" ht="30">
      <c r="A16" s="33" t="s">
        <v>29</v>
      </c>
      <c r="B16" s="37">
        <v>902</v>
      </c>
      <c r="C16" s="34" t="s">
        <v>24</v>
      </c>
      <c r="D16" s="34" t="s">
        <v>26</v>
      </c>
      <c r="E16" s="34" t="s">
        <v>181</v>
      </c>
      <c r="F16" s="34"/>
      <c r="G16" s="35">
        <f>G17</f>
        <v>3065600</v>
      </c>
    </row>
    <row r="17" spans="1:7" ht="30">
      <c r="A17" s="76" t="s">
        <v>30</v>
      </c>
      <c r="B17" s="77">
        <v>902</v>
      </c>
      <c r="C17" s="72" t="s">
        <v>24</v>
      </c>
      <c r="D17" s="72" t="s">
        <v>26</v>
      </c>
      <c r="E17" s="72" t="s">
        <v>181</v>
      </c>
      <c r="F17" s="72"/>
      <c r="G17" s="73">
        <f>'Прил.5 Расходы'!F17</f>
        <v>3065600</v>
      </c>
    </row>
    <row r="18" spans="1:7" ht="60">
      <c r="A18" s="50" t="s">
        <v>460</v>
      </c>
      <c r="B18" s="77">
        <v>902</v>
      </c>
      <c r="C18" s="34" t="s">
        <v>24</v>
      </c>
      <c r="D18" s="34" t="s">
        <v>26</v>
      </c>
      <c r="E18" s="49" t="s">
        <v>392</v>
      </c>
      <c r="F18" s="72"/>
      <c r="G18" s="73">
        <f>'Прил.5 Расходы'!F18</f>
        <v>10000</v>
      </c>
    </row>
    <row r="19" spans="1:7" ht="57">
      <c r="A19" s="74" t="s">
        <v>459</v>
      </c>
      <c r="B19" s="75">
        <v>902</v>
      </c>
      <c r="C19" s="53" t="s">
        <v>24</v>
      </c>
      <c r="D19" s="53" t="s">
        <v>33</v>
      </c>
      <c r="E19" s="53"/>
      <c r="F19" s="53"/>
      <c r="G19" s="54">
        <f>G20+G23</f>
        <v>260000</v>
      </c>
    </row>
    <row r="20" spans="1:7" ht="60">
      <c r="A20" s="33" t="s">
        <v>27</v>
      </c>
      <c r="B20" s="37">
        <v>902</v>
      </c>
      <c r="C20" s="34" t="s">
        <v>24</v>
      </c>
      <c r="D20" s="34" t="s">
        <v>33</v>
      </c>
      <c r="E20" s="72" t="s">
        <v>182</v>
      </c>
      <c r="F20" s="34"/>
      <c r="G20" s="35">
        <f>G22</f>
        <v>86000</v>
      </c>
    </row>
    <row r="21" spans="1:7">
      <c r="A21" s="33" t="s">
        <v>34</v>
      </c>
      <c r="B21" s="37">
        <v>902</v>
      </c>
      <c r="C21" s="34" t="s">
        <v>24</v>
      </c>
      <c r="D21" s="34" t="s">
        <v>33</v>
      </c>
      <c r="E21" s="72" t="s">
        <v>182</v>
      </c>
      <c r="F21" s="34"/>
      <c r="G21" s="35">
        <f>G22</f>
        <v>86000</v>
      </c>
    </row>
    <row r="22" spans="1:7">
      <c r="A22" s="76"/>
      <c r="B22" s="77">
        <v>902</v>
      </c>
      <c r="C22" s="72" t="s">
        <v>24</v>
      </c>
      <c r="D22" s="72" t="s">
        <v>33</v>
      </c>
      <c r="E22" s="72" t="s">
        <v>182</v>
      </c>
      <c r="F22" s="72"/>
      <c r="G22" s="73">
        <f>'Прил.5 Расходы'!F23</f>
        <v>86000</v>
      </c>
    </row>
    <row r="23" spans="1:7" ht="45">
      <c r="A23" s="33" t="s">
        <v>40</v>
      </c>
      <c r="B23" s="37">
        <v>902</v>
      </c>
      <c r="C23" s="34" t="s">
        <v>24</v>
      </c>
      <c r="D23" s="34" t="s">
        <v>33</v>
      </c>
      <c r="E23" s="34" t="s">
        <v>183</v>
      </c>
      <c r="F23" s="34"/>
      <c r="G23" s="35">
        <f>G24</f>
        <v>174000</v>
      </c>
    </row>
    <row r="24" spans="1:7" ht="45">
      <c r="A24" s="76" t="s">
        <v>36</v>
      </c>
      <c r="B24" s="77">
        <v>902</v>
      </c>
      <c r="C24" s="72" t="s">
        <v>24</v>
      </c>
      <c r="D24" s="72" t="s">
        <v>33</v>
      </c>
      <c r="E24" s="72" t="s">
        <v>183</v>
      </c>
      <c r="F24" s="72" t="s">
        <v>202</v>
      </c>
      <c r="G24" s="73">
        <f>'Прил.5 Расходы'!F25</f>
        <v>174000</v>
      </c>
    </row>
    <row r="25" spans="1:7" ht="28.5">
      <c r="A25" s="74" t="s">
        <v>42</v>
      </c>
      <c r="B25" s="75">
        <v>902</v>
      </c>
      <c r="C25" s="53" t="s">
        <v>24</v>
      </c>
      <c r="D25" s="53" t="s">
        <v>43</v>
      </c>
      <c r="E25" s="53"/>
      <c r="F25" s="53"/>
      <c r="G25" s="54">
        <f>G26</f>
        <v>40124240</v>
      </c>
    </row>
    <row r="26" spans="1:7" ht="60">
      <c r="A26" s="33" t="s">
        <v>27</v>
      </c>
      <c r="B26" s="37">
        <v>902</v>
      </c>
      <c r="C26" s="34" t="s">
        <v>24</v>
      </c>
      <c r="D26" s="34" t="s">
        <v>43</v>
      </c>
      <c r="E26" s="34"/>
      <c r="F26" s="34"/>
      <c r="G26" s="35">
        <f>G27</f>
        <v>40124240</v>
      </c>
    </row>
    <row r="27" spans="1:7">
      <c r="A27" s="33" t="s">
        <v>34</v>
      </c>
      <c r="B27" s="37">
        <v>902</v>
      </c>
      <c r="C27" s="34" t="s">
        <v>24</v>
      </c>
      <c r="D27" s="34" t="s">
        <v>43</v>
      </c>
      <c r="E27" s="34"/>
      <c r="F27" s="34"/>
      <c r="G27" s="35">
        <f>G28+G30+G31+G32+G33+G29</f>
        <v>40124240</v>
      </c>
    </row>
    <row r="28" spans="1:7">
      <c r="A28" s="76" t="s">
        <v>44</v>
      </c>
      <c r="B28" s="77">
        <v>902</v>
      </c>
      <c r="C28" s="72" t="s">
        <v>24</v>
      </c>
      <c r="D28" s="72" t="s">
        <v>43</v>
      </c>
      <c r="E28" s="72" t="s">
        <v>182</v>
      </c>
      <c r="F28" s="72"/>
      <c r="G28" s="73">
        <f>'Прил.5 Расходы'!F29</f>
        <v>35772100</v>
      </c>
    </row>
    <row r="29" spans="1:7" ht="30">
      <c r="A29" s="76" t="s">
        <v>53</v>
      </c>
      <c r="B29" s="77">
        <v>902</v>
      </c>
      <c r="C29" s="72" t="s">
        <v>24</v>
      </c>
      <c r="D29" s="72" t="s">
        <v>43</v>
      </c>
      <c r="E29" s="78" t="s">
        <v>203</v>
      </c>
      <c r="F29" s="78"/>
      <c r="G29" s="73">
        <f>'Прил.5 Расходы'!F41</f>
        <v>258800</v>
      </c>
    </row>
    <row r="30" spans="1:7" ht="30">
      <c r="A30" s="76" t="s">
        <v>54</v>
      </c>
      <c r="B30" s="77">
        <v>902</v>
      </c>
      <c r="C30" s="72" t="s">
        <v>24</v>
      </c>
      <c r="D30" s="72" t="s">
        <v>43</v>
      </c>
      <c r="E30" s="78" t="s">
        <v>204</v>
      </c>
      <c r="F30" s="72"/>
      <c r="G30" s="73">
        <f>'Прил.5 Расходы'!F42</f>
        <v>1300</v>
      </c>
    </row>
    <row r="31" spans="1:7" ht="30">
      <c r="A31" s="33" t="s">
        <v>418</v>
      </c>
      <c r="B31" s="77">
        <v>902</v>
      </c>
      <c r="C31" s="72" t="s">
        <v>24</v>
      </c>
      <c r="D31" s="72" t="s">
        <v>43</v>
      </c>
      <c r="E31" s="34" t="s">
        <v>505</v>
      </c>
      <c r="F31" s="72" t="s">
        <v>400</v>
      </c>
      <c r="G31" s="73">
        <f>'Прил.5 Расходы'!F48+'Прил.5 Расходы'!F47</f>
        <v>3261800</v>
      </c>
    </row>
    <row r="32" spans="1:7" ht="30">
      <c r="A32" s="76" t="s">
        <v>56</v>
      </c>
      <c r="B32" s="77">
        <v>902</v>
      </c>
      <c r="C32" s="72" t="s">
        <v>24</v>
      </c>
      <c r="D32" s="72" t="s">
        <v>43</v>
      </c>
      <c r="E32" s="78" t="s">
        <v>398</v>
      </c>
      <c r="F32" s="72"/>
      <c r="G32" s="73">
        <f>'Прил.5 Расходы'!F44</f>
        <v>830240</v>
      </c>
    </row>
    <row r="33" spans="1:7" ht="30">
      <c r="A33" s="76" t="s">
        <v>57</v>
      </c>
      <c r="B33" s="77">
        <v>902</v>
      </c>
      <c r="C33" s="72" t="s">
        <v>24</v>
      </c>
      <c r="D33" s="72" t="s">
        <v>43</v>
      </c>
      <c r="E33" s="78" t="s">
        <v>398</v>
      </c>
      <c r="F33" s="72"/>
      <c r="G33" s="73">
        <f>'Прил.5 Расходы'!F45</f>
        <v>0</v>
      </c>
    </row>
    <row r="34" spans="1:7" ht="126">
      <c r="A34" s="99" t="s">
        <v>265</v>
      </c>
      <c r="B34" s="77">
        <v>902</v>
      </c>
      <c r="C34" s="72" t="s">
        <v>24</v>
      </c>
      <c r="D34" s="72" t="s">
        <v>96</v>
      </c>
      <c r="E34" s="78" t="s">
        <v>192</v>
      </c>
      <c r="F34" s="72"/>
      <c r="G34" s="73">
        <f>'Прил.5 Расходы'!F51</f>
        <v>5300</v>
      </c>
    </row>
    <row r="35" spans="1:7" ht="63">
      <c r="A35" s="104" t="s">
        <v>324</v>
      </c>
      <c r="B35" s="94">
        <v>902</v>
      </c>
      <c r="C35" s="96"/>
      <c r="D35" s="96"/>
      <c r="E35" s="96"/>
      <c r="F35" s="96"/>
      <c r="G35" s="97">
        <f>G36</f>
        <v>1515400</v>
      </c>
    </row>
    <row r="36" spans="1:7" ht="57">
      <c r="A36" s="88" t="s">
        <v>64</v>
      </c>
      <c r="B36" s="89">
        <v>902</v>
      </c>
      <c r="C36" s="81" t="s">
        <v>24</v>
      </c>
      <c r="D36" s="81" t="s">
        <v>62</v>
      </c>
      <c r="E36" s="81" t="s">
        <v>184</v>
      </c>
      <c r="F36" s="81"/>
      <c r="G36" s="90">
        <f>G37</f>
        <v>1515400</v>
      </c>
    </row>
    <row r="37" spans="1:7" ht="30">
      <c r="A37" s="33" t="s">
        <v>30</v>
      </c>
      <c r="B37" s="77">
        <v>902</v>
      </c>
      <c r="C37" s="72" t="s">
        <v>24</v>
      </c>
      <c r="D37" s="72" t="s">
        <v>62</v>
      </c>
      <c r="E37" s="34" t="s">
        <v>184</v>
      </c>
      <c r="F37" s="34"/>
      <c r="G37" s="35">
        <f>'Прил.5 Расходы'!F59</f>
        <v>1515400</v>
      </c>
    </row>
    <row r="38" spans="1:7">
      <c r="A38" s="74" t="s">
        <v>48</v>
      </c>
      <c r="B38" s="75">
        <v>902</v>
      </c>
      <c r="C38" s="53" t="s">
        <v>24</v>
      </c>
      <c r="D38" s="53" t="s">
        <v>69</v>
      </c>
      <c r="E38" s="53"/>
      <c r="F38" s="53"/>
      <c r="G38" s="54">
        <f>G39</f>
        <v>0</v>
      </c>
    </row>
    <row r="39" spans="1:7">
      <c r="A39" s="33" t="s">
        <v>48</v>
      </c>
      <c r="B39" s="37">
        <v>902</v>
      </c>
      <c r="C39" s="34" t="s">
        <v>24</v>
      </c>
      <c r="D39" s="34" t="s">
        <v>69</v>
      </c>
      <c r="E39" s="34"/>
      <c r="F39" s="34"/>
      <c r="G39" s="35">
        <f>G40+G41</f>
        <v>0</v>
      </c>
    </row>
    <row r="40" spans="1:7" ht="30">
      <c r="A40" s="76" t="s">
        <v>50</v>
      </c>
      <c r="B40" s="77">
        <v>902</v>
      </c>
      <c r="C40" s="72" t="s">
        <v>24</v>
      </c>
      <c r="D40" s="72" t="s">
        <v>43</v>
      </c>
      <c r="E40" s="72" t="s">
        <v>49</v>
      </c>
      <c r="F40" s="72" t="s">
        <v>39</v>
      </c>
      <c r="G40" s="73">
        <f>'Прил.5 Расходы'!F39</f>
        <v>0</v>
      </c>
    </row>
    <row r="41" spans="1:7">
      <c r="A41" s="76" t="s">
        <v>70</v>
      </c>
      <c r="B41" s="77">
        <v>902</v>
      </c>
      <c r="C41" s="72" t="s">
        <v>24</v>
      </c>
      <c r="D41" s="72" t="s">
        <v>69</v>
      </c>
      <c r="E41" s="72" t="s">
        <v>49</v>
      </c>
      <c r="F41" s="72" t="s">
        <v>71</v>
      </c>
      <c r="G41" s="73">
        <f>'Прил.5 Расходы'!F66</f>
        <v>0</v>
      </c>
    </row>
    <row r="42" spans="1:7" ht="42.75">
      <c r="A42" s="74" t="s">
        <v>72</v>
      </c>
      <c r="B42" s="75">
        <v>902</v>
      </c>
      <c r="C42" s="53" t="s">
        <v>24</v>
      </c>
      <c r="D42" s="53" t="s">
        <v>73</v>
      </c>
      <c r="E42" s="53"/>
      <c r="F42" s="53"/>
      <c r="G42" s="54">
        <f>G45+G47+G48+G49+G50+G51+G53+G56+G54+G46+G55+G52+G57+G58+G59</f>
        <v>77173853.299999997</v>
      </c>
    </row>
    <row r="43" spans="1:7" ht="60">
      <c r="A43" s="33" t="s">
        <v>74</v>
      </c>
      <c r="B43" s="37">
        <v>902</v>
      </c>
      <c r="C43" s="34" t="s">
        <v>24</v>
      </c>
      <c r="D43" s="34" t="s">
        <v>73</v>
      </c>
      <c r="E43" s="34" t="s">
        <v>185</v>
      </c>
      <c r="F43" s="34"/>
      <c r="G43" s="35">
        <f>G44</f>
        <v>70685</v>
      </c>
    </row>
    <row r="44" spans="1:7" ht="30">
      <c r="A44" s="33" t="s">
        <v>76</v>
      </c>
      <c r="B44" s="37">
        <v>902</v>
      </c>
      <c r="C44" s="34" t="s">
        <v>24</v>
      </c>
      <c r="D44" s="34" t="s">
        <v>73</v>
      </c>
      <c r="E44" s="34" t="s">
        <v>185</v>
      </c>
      <c r="F44" s="34"/>
      <c r="G44" s="35">
        <f>G45</f>
        <v>70685</v>
      </c>
    </row>
    <row r="45" spans="1:7" ht="45">
      <c r="A45" s="76" t="s">
        <v>38</v>
      </c>
      <c r="B45" s="77">
        <v>902</v>
      </c>
      <c r="C45" s="72" t="s">
        <v>24</v>
      </c>
      <c r="D45" s="72" t="s">
        <v>73</v>
      </c>
      <c r="E45" s="72" t="s">
        <v>185</v>
      </c>
      <c r="F45" s="72" t="s">
        <v>39</v>
      </c>
      <c r="G45" s="73">
        <f>'Прил.5 Расходы'!F70+'Прил.5 Расходы'!F72</f>
        <v>70685</v>
      </c>
    </row>
    <row r="46" spans="1:7" ht="94.5">
      <c r="A46" s="41" t="s">
        <v>465</v>
      </c>
      <c r="B46" s="77">
        <v>902</v>
      </c>
      <c r="C46" s="34" t="s">
        <v>24</v>
      </c>
      <c r="D46" s="34" t="s">
        <v>73</v>
      </c>
      <c r="E46" s="34" t="s">
        <v>79</v>
      </c>
      <c r="F46" s="72" t="s">
        <v>39</v>
      </c>
      <c r="G46" s="73">
        <f>'Прил.5 Расходы'!F76</f>
        <v>3543668.3</v>
      </c>
    </row>
    <row r="47" spans="1:7" ht="110.25">
      <c r="A47" s="42" t="s">
        <v>469</v>
      </c>
      <c r="B47" s="77">
        <v>902</v>
      </c>
      <c r="C47" s="34" t="s">
        <v>24</v>
      </c>
      <c r="D47" s="34" t="s">
        <v>73</v>
      </c>
      <c r="E47" s="34" t="s">
        <v>80</v>
      </c>
      <c r="F47" s="34"/>
      <c r="G47" s="73">
        <f>'Прил.5 Расходы'!F77</f>
        <v>0</v>
      </c>
    </row>
    <row r="48" spans="1:7" ht="78.75">
      <c r="A48" s="42" t="s">
        <v>470</v>
      </c>
      <c r="B48" s="77">
        <v>902</v>
      </c>
      <c r="C48" s="34" t="s">
        <v>24</v>
      </c>
      <c r="D48" s="34" t="s">
        <v>73</v>
      </c>
      <c r="E48" s="34" t="s">
        <v>81</v>
      </c>
      <c r="F48" s="34"/>
      <c r="G48" s="73">
        <f>'Прил.5 Расходы'!F78</f>
        <v>10000</v>
      </c>
    </row>
    <row r="49" spans="1:7" ht="95.25" thickBot="1">
      <c r="A49" s="43" t="s">
        <v>477</v>
      </c>
      <c r="B49" s="77">
        <v>902</v>
      </c>
      <c r="C49" s="34" t="s">
        <v>24</v>
      </c>
      <c r="D49" s="34" t="s">
        <v>73</v>
      </c>
      <c r="E49" s="34" t="s">
        <v>82</v>
      </c>
      <c r="F49" s="34"/>
      <c r="G49" s="73">
        <f>'Прил.5 Расходы'!F79</f>
        <v>0</v>
      </c>
    </row>
    <row r="50" spans="1:7" ht="75">
      <c r="A50" s="37" t="s">
        <v>479</v>
      </c>
      <c r="B50" s="77">
        <v>902</v>
      </c>
      <c r="C50" s="34" t="s">
        <v>24</v>
      </c>
      <c r="D50" s="34" t="s">
        <v>73</v>
      </c>
      <c r="E50" s="34" t="s">
        <v>83</v>
      </c>
      <c r="F50" s="34"/>
      <c r="G50" s="73">
        <f>'Прил.5 Расходы'!F115</f>
        <v>52000</v>
      </c>
    </row>
    <row r="51" spans="1:7" ht="110.25">
      <c r="A51" s="42" t="s">
        <v>487</v>
      </c>
      <c r="B51" s="77">
        <v>902</v>
      </c>
      <c r="C51" s="34" t="s">
        <v>24</v>
      </c>
      <c r="D51" s="34" t="s">
        <v>73</v>
      </c>
      <c r="E51" s="34" t="s">
        <v>84</v>
      </c>
      <c r="F51" s="34"/>
      <c r="G51" s="73">
        <f>'Прил.5 Расходы'!F80</f>
        <v>0</v>
      </c>
    </row>
    <row r="52" spans="1:7" ht="31.5">
      <c r="A52" s="41" t="s">
        <v>234</v>
      </c>
      <c r="B52" s="77"/>
      <c r="C52" s="34"/>
      <c r="D52" s="34"/>
      <c r="E52" s="34"/>
      <c r="F52" s="34"/>
      <c r="G52" s="73">
        <f>'Прил.5 Расходы'!F81+'Прил.5 Расходы'!F82</f>
        <v>0</v>
      </c>
    </row>
    <row r="53" spans="1:7" ht="45">
      <c r="A53" s="33" t="s">
        <v>77</v>
      </c>
      <c r="B53" s="77">
        <v>902</v>
      </c>
      <c r="C53" s="34" t="s">
        <v>24</v>
      </c>
      <c r="D53" s="34" t="s">
        <v>73</v>
      </c>
      <c r="E53" s="34" t="s">
        <v>192</v>
      </c>
      <c r="F53" s="72" t="s">
        <v>39</v>
      </c>
      <c r="G53" s="73">
        <f>'Прил.5 Расходы'!F73</f>
        <v>69493300</v>
      </c>
    </row>
    <row r="54" spans="1:7" ht="45">
      <c r="A54" s="33" t="s">
        <v>232</v>
      </c>
      <c r="B54" s="77">
        <v>902</v>
      </c>
      <c r="C54" s="34" t="s">
        <v>24</v>
      </c>
      <c r="D54" s="34" t="s">
        <v>73</v>
      </c>
      <c r="E54" s="34" t="s">
        <v>236</v>
      </c>
      <c r="F54" s="72" t="s">
        <v>39</v>
      </c>
      <c r="G54" s="73">
        <f>'Прил.5 Расходы'!F74</f>
        <v>0</v>
      </c>
    </row>
    <row r="55" spans="1:7" ht="30">
      <c r="A55" s="33" t="s">
        <v>217</v>
      </c>
      <c r="B55" s="77">
        <v>902</v>
      </c>
      <c r="C55" s="34" t="s">
        <v>43</v>
      </c>
      <c r="D55" s="34" t="s">
        <v>105</v>
      </c>
      <c r="E55" s="34"/>
      <c r="F55" s="72" t="s">
        <v>39</v>
      </c>
      <c r="G55" s="73"/>
    </row>
    <row r="56" spans="1:7" ht="47.25">
      <c r="A56" s="42" t="s">
        <v>85</v>
      </c>
      <c r="B56" s="77">
        <v>902</v>
      </c>
      <c r="C56" s="34" t="s">
        <v>24</v>
      </c>
      <c r="D56" s="34" t="s">
        <v>73</v>
      </c>
      <c r="E56" s="34" t="s">
        <v>86</v>
      </c>
      <c r="F56" s="72"/>
      <c r="G56" s="73">
        <f>'Прил.5 Расходы'!F83</f>
        <v>2674500</v>
      </c>
    </row>
    <row r="57" spans="1:7" ht="47.25">
      <c r="A57" s="42" t="s">
        <v>251</v>
      </c>
      <c r="B57" s="77">
        <v>902</v>
      </c>
      <c r="C57" s="34" t="s">
        <v>24</v>
      </c>
      <c r="D57" s="34" t="s">
        <v>73</v>
      </c>
      <c r="E57" s="34" t="s">
        <v>250</v>
      </c>
      <c r="F57" s="72"/>
      <c r="G57" s="73">
        <f>'Прил.5 Расходы'!F84</f>
        <v>0</v>
      </c>
    </row>
    <row r="58" spans="1:7" ht="330.75">
      <c r="A58" s="135" t="s">
        <v>406</v>
      </c>
      <c r="B58" s="77">
        <v>902</v>
      </c>
      <c r="C58" s="34" t="s">
        <v>24</v>
      </c>
      <c r="D58" s="34" t="s">
        <v>73</v>
      </c>
      <c r="E58" s="34" t="s">
        <v>409</v>
      </c>
      <c r="F58" s="72"/>
      <c r="G58" s="73">
        <f>'Прил.5 Расходы'!F85</f>
        <v>385000</v>
      </c>
    </row>
    <row r="59" spans="1:7" ht="60">
      <c r="A59" s="50" t="s">
        <v>460</v>
      </c>
      <c r="B59" s="77">
        <v>902</v>
      </c>
      <c r="C59" s="34" t="s">
        <v>24</v>
      </c>
      <c r="D59" s="34" t="s">
        <v>73</v>
      </c>
      <c r="E59" s="49" t="s">
        <v>392</v>
      </c>
      <c r="F59" s="72"/>
      <c r="G59" s="73">
        <f>'Прил.5 Расходы'!F86</f>
        <v>944700</v>
      </c>
    </row>
    <row r="60" spans="1:7" ht="30">
      <c r="A60" s="48" t="s">
        <v>88</v>
      </c>
      <c r="B60" s="77">
        <v>902</v>
      </c>
      <c r="C60" s="49" t="s">
        <v>26</v>
      </c>
      <c r="D60" s="49" t="s">
        <v>33</v>
      </c>
      <c r="E60" s="49"/>
      <c r="F60" s="72"/>
      <c r="G60" s="73">
        <f>G61</f>
        <v>947800</v>
      </c>
    </row>
    <row r="61" spans="1:7" ht="75">
      <c r="A61" s="50" t="s">
        <v>90</v>
      </c>
      <c r="B61" s="77">
        <v>902</v>
      </c>
      <c r="C61" s="49" t="s">
        <v>26</v>
      </c>
      <c r="D61" s="49" t="s">
        <v>33</v>
      </c>
      <c r="E61" s="49"/>
      <c r="F61" s="72"/>
      <c r="G61" s="73">
        <f>G62+G63</f>
        <v>947800</v>
      </c>
    </row>
    <row r="62" spans="1:7" ht="75">
      <c r="A62" s="50" t="s">
        <v>90</v>
      </c>
      <c r="B62" s="77">
        <v>902</v>
      </c>
      <c r="C62" s="49" t="s">
        <v>26</v>
      </c>
      <c r="D62" s="49" t="s">
        <v>33</v>
      </c>
      <c r="E62" s="49" t="s">
        <v>194</v>
      </c>
      <c r="F62" s="72"/>
      <c r="G62" s="73">
        <f>'Прил.5 Расходы'!F90</f>
        <v>721800</v>
      </c>
    </row>
    <row r="63" spans="1:7" ht="60">
      <c r="A63" s="50" t="s">
        <v>393</v>
      </c>
      <c r="B63" s="77">
        <v>902</v>
      </c>
      <c r="C63" s="49" t="s">
        <v>26</v>
      </c>
      <c r="D63" s="49" t="s">
        <v>33</v>
      </c>
      <c r="E63" s="49" t="s">
        <v>392</v>
      </c>
      <c r="F63" s="72"/>
      <c r="G63" s="73">
        <f>'Прил.5 Расходы'!F91</f>
        <v>226000</v>
      </c>
    </row>
    <row r="64" spans="1:7" ht="18.75">
      <c r="A64" s="133"/>
      <c r="B64" s="75">
        <v>902</v>
      </c>
      <c r="C64" s="53" t="s">
        <v>33</v>
      </c>
      <c r="D64" s="53"/>
      <c r="E64" s="53"/>
      <c r="F64" s="53"/>
      <c r="G64" s="54">
        <f>G65+G69+G70</f>
        <v>2700000</v>
      </c>
    </row>
    <row r="65" spans="1:7" ht="75">
      <c r="A65" s="33" t="s">
        <v>267</v>
      </c>
      <c r="B65" s="37">
        <v>902</v>
      </c>
      <c r="C65" s="34" t="s">
        <v>33</v>
      </c>
      <c r="D65" s="34" t="s">
        <v>146</v>
      </c>
      <c r="E65" s="34"/>
      <c r="F65" s="34"/>
      <c r="G65" s="35">
        <f>G68</f>
        <v>2700000</v>
      </c>
    </row>
    <row r="66" spans="1:7" ht="90">
      <c r="A66" s="33" t="s">
        <v>268</v>
      </c>
      <c r="B66" s="37">
        <v>902</v>
      </c>
      <c r="C66" s="34" t="s">
        <v>33</v>
      </c>
      <c r="D66" s="34" t="s">
        <v>146</v>
      </c>
      <c r="E66" s="34" t="s">
        <v>93</v>
      </c>
      <c r="F66" s="34"/>
      <c r="G66" s="35">
        <f>G67</f>
        <v>2700000</v>
      </c>
    </row>
    <row r="67" spans="1:7" ht="90">
      <c r="A67" s="33" t="s">
        <v>268</v>
      </c>
      <c r="B67" s="37">
        <v>902</v>
      </c>
      <c r="C67" s="34" t="s">
        <v>33</v>
      </c>
      <c r="D67" s="34" t="s">
        <v>146</v>
      </c>
      <c r="E67" s="34" t="s">
        <v>93</v>
      </c>
      <c r="F67" s="34"/>
      <c r="G67" s="35">
        <f>G68</f>
        <v>2700000</v>
      </c>
    </row>
    <row r="68" spans="1:7" ht="45">
      <c r="A68" s="76" t="s">
        <v>38</v>
      </c>
      <c r="B68" s="77">
        <v>902</v>
      </c>
      <c r="C68" s="72" t="s">
        <v>33</v>
      </c>
      <c r="D68" s="72" t="s">
        <v>146</v>
      </c>
      <c r="E68" s="72" t="s">
        <v>93</v>
      </c>
      <c r="F68" s="72" t="s">
        <v>39</v>
      </c>
      <c r="G68" s="73">
        <f>'Прил.5 Расходы'!F96</f>
        <v>2700000</v>
      </c>
    </row>
    <row r="69" spans="1:7" ht="30">
      <c r="A69" s="33" t="s">
        <v>235</v>
      </c>
      <c r="B69" s="77">
        <v>902</v>
      </c>
      <c r="C69" s="34" t="s">
        <v>33</v>
      </c>
      <c r="D69" s="34" t="s">
        <v>146</v>
      </c>
      <c r="E69" s="34" t="s">
        <v>233</v>
      </c>
      <c r="F69" s="72"/>
      <c r="G69" s="73">
        <f>'Прил.5 Расходы'!F97</f>
        <v>0</v>
      </c>
    </row>
    <row r="70" spans="1:7" ht="15.75">
      <c r="A70" s="42" t="s">
        <v>248</v>
      </c>
      <c r="B70" s="77">
        <v>902</v>
      </c>
      <c r="C70" s="34" t="s">
        <v>33</v>
      </c>
      <c r="D70" s="34" t="s">
        <v>146</v>
      </c>
      <c r="E70" s="34" t="s">
        <v>239</v>
      </c>
      <c r="F70" s="72"/>
      <c r="G70" s="73">
        <f>'Прил.5 Расходы'!F100</f>
        <v>0</v>
      </c>
    </row>
    <row r="71" spans="1:7">
      <c r="A71" s="74" t="s">
        <v>209</v>
      </c>
      <c r="B71" s="75">
        <v>902</v>
      </c>
      <c r="C71" s="53" t="s">
        <v>43</v>
      </c>
      <c r="D71" s="53"/>
      <c r="E71" s="53"/>
      <c r="F71" s="53"/>
      <c r="G71" s="83">
        <f>G74+G75+G76+G77+G78+G80+G79+G72+G73</f>
        <v>72062324.859999999</v>
      </c>
    </row>
    <row r="72" spans="1:7" ht="60">
      <c r="A72" s="33" t="s">
        <v>270</v>
      </c>
      <c r="B72" s="37">
        <v>902</v>
      </c>
      <c r="C72" s="34" t="s">
        <v>43</v>
      </c>
      <c r="D72" s="34" t="s">
        <v>96</v>
      </c>
      <c r="E72" s="34" t="s">
        <v>271</v>
      </c>
      <c r="F72" s="34" t="s">
        <v>39</v>
      </c>
      <c r="G72" s="35">
        <f>'Прил.5 Расходы'!F107</f>
        <v>1377520.2</v>
      </c>
    </row>
    <row r="73" spans="1:7" ht="90">
      <c r="A73" s="33" t="s">
        <v>272</v>
      </c>
      <c r="B73" s="37">
        <v>902</v>
      </c>
      <c r="C73" s="34" t="s">
        <v>43</v>
      </c>
      <c r="D73" s="34" t="s">
        <v>96</v>
      </c>
      <c r="E73" s="34" t="s">
        <v>274</v>
      </c>
      <c r="F73" s="34" t="s">
        <v>39</v>
      </c>
      <c r="G73" s="35">
        <f>'Прил.5 Расходы'!F109</f>
        <v>134000</v>
      </c>
    </row>
    <row r="74" spans="1:7" ht="95.25" thickBot="1">
      <c r="A74" s="43" t="s">
        <v>480</v>
      </c>
      <c r="B74" s="37">
        <v>902</v>
      </c>
      <c r="C74" s="34" t="s">
        <v>43</v>
      </c>
      <c r="D74" s="34" t="s">
        <v>96</v>
      </c>
      <c r="E74" s="34" t="s">
        <v>97</v>
      </c>
      <c r="F74" s="34"/>
      <c r="G74" s="35">
        <f>'Прил.5 Расходы'!F104</f>
        <v>0</v>
      </c>
    </row>
    <row r="75" spans="1:7" ht="111" thickBot="1">
      <c r="A75" s="43" t="s">
        <v>488</v>
      </c>
      <c r="B75" s="37">
        <v>902</v>
      </c>
      <c r="C75" s="34" t="s">
        <v>43</v>
      </c>
      <c r="D75" s="34" t="s">
        <v>96</v>
      </c>
      <c r="E75" s="34" t="s">
        <v>98</v>
      </c>
      <c r="F75" s="34"/>
      <c r="G75" s="35">
        <f>'Прил.5 Расходы'!F105</f>
        <v>0</v>
      </c>
    </row>
    <row r="76" spans="1:7">
      <c r="A76" s="33" t="s">
        <v>206</v>
      </c>
      <c r="B76" s="37">
        <v>902</v>
      </c>
      <c r="C76" s="34" t="s">
        <v>43</v>
      </c>
      <c r="D76" s="34" t="s">
        <v>92</v>
      </c>
      <c r="E76" s="34" t="s">
        <v>102</v>
      </c>
      <c r="F76" s="34"/>
      <c r="G76" s="35">
        <f>'Прил.5 Расходы'!F114</f>
        <v>19695704.399999999</v>
      </c>
    </row>
    <row r="77" spans="1:7">
      <c r="A77" s="33"/>
      <c r="B77" s="37"/>
      <c r="C77" s="34"/>
      <c r="D77" s="34"/>
      <c r="E77" s="34"/>
      <c r="F77" s="34"/>
      <c r="G77" s="35"/>
    </row>
    <row r="78" spans="1:7" ht="30">
      <c r="A78" s="33" t="s">
        <v>316</v>
      </c>
      <c r="B78" s="37">
        <v>902</v>
      </c>
      <c r="C78" s="34" t="s">
        <v>43</v>
      </c>
      <c r="D78" s="34" t="s">
        <v>62</v>
      </c>
      <c r="E78" s="34" t="s">
        <v>317</v>
      </c>
      <c r="F78" s="34" t="s">
        <v>39</v>
      </c>
      <c r="G78" s="35">
        <f>'Прил.5 Расходы'!F110</f>
        <v>12058965.279999999</v>
      </c>
    </row>
    <row r="79" spans="1:7" ht="165">
      <c r="A79" s="37" t="s">
        <v>402</v>
      </c>
      <c r="B79" s="37">
        <v>902</v>
      </c>
      <c r="C79" s="34" t="s">
        <v>43</v>
      </c>
      <c r="D79" s="34" t="s">
        <v>92</v>
      </c>
      <c r="E79" s="34" t="s">
        <v>403</v>
      </c>
      <c r="F79" s="34" t="s">
        <v>39</v>
      </c>
      <c r="G79" s="35">
        <f>'Прил.5 Расходы'!F113</f>
        <v>35970434.979999997</v>
      </c>
    </row>
    <row r="80" spans="1:7" ht="42.75">
      <c r="A80" s="74" t="s">
        <v>104</v>
      </c>
      <c r="B80" s="75">
        <v>902</v>
      </c>
      <c r="C80" s="53" t="s">
        <v>43</v>
      </c>
      <c r="D80" s="53" t="s">
        <v>105</v>
      </c>
      <c r="E80" s="53"/>
      <c r="F80" s="53"/>
      <c r="G80" s="54">
        <f>G81+G85+G86+G87</f>
        <v>2825700</v>
      </c>
    </row>
    <row r="81" spans="1:7">
      <c r="A81" s="33"/>
      <c r="B81" s="37"/>
      <c r="C81" s="34" t="s">
        <v>43</v>
      </c>
      <c r="D81" s="34" t="s">
        <v>105</v>
      </c>
      <c r="E81" s="34"/>
      <c r="F81" s="34"/>
      <c r="G81" s="35">
        <f>G82+G83+G84</f>
        <v>0</v>
      </c>
    </row>
    <row r="82" spans="1:7" ht="15.75">
      <c r="A82" s="56"/>
      <c r="B82" s="77"/>
      <c r="C82" s="34"/>
      <c r="D82" s="34"/>
      <c r="E82" s="34"/>
      <c r="F82" s="34"/>
      <c r="G82" s="73"/>
    </row>
    <row r="83" spans="1:7" ht="110.25">
      <c r="A83" s="57" t="s">
        <v>482</v>
      </c>
      <c r="B83" s="77">
        <v>902</v>
      </c>
      <c r="C83" s="34" t="s">
        <v>43</v>
      </c>
      <c r="D83" s="34" t="s">
        <v>105</v>
      </c>
      <c r="E83" s="34" t="s">
        <v>107</v>
      </c>
      <c r="F83" s="34" t="s">
        <v>100</v>
      </c>
      <c r="G83" s="73">
        <f>'Прил.5 Расходы'!F117</f>
        <v>0</v>
      </c>
    </row>
    <row r="84" spans="1:7" ht="110.25">
      <c r="A84" s="58" t="s">
        <v>489</v>
      </c>
      <c r="B84" s="77">
        <v>902</v>
      </c>
      <c r="C84" s="34" t="s">
        <v>43</v>
      </c>
      <c r="D84" s="34" t="s">
        <v>105</v>
      </c>
      <c r="E84" s="34" t="s">
        <v>108</v>
      </c>
      <c r="F84" s="34" t="s">
        <v>39</v>
      </c>
      <c r="G84" s="73">
        <f>'Прил.5 Расходы'!F118</f>
        <v>0</v>
      </c>
    </row>
    <row r="85" spans="1:7" ht="15.75">
      <c r="A85" s="41" t="s">
        <v>207</v>
      </c>
      <c r="B85" s="77">
        <v>902</v>
      </c>
      <c r="C85" s="34" t="s">
        <v>43</v>
      </c>
      <c r="D85" s="34" t="s">
        <v>105</v>
      </c>
      <c r="E85" s="34" t="s">
        <v>195</v>
      </c>
      <c r="F85" s="34"/>
      <c r="G85" s="73">
        <f>'Прил.5 Расходы'!F121</f>
        <v>1878000</v>
      </c>
    </row>
    <row r="86" spans="1:7" ht="63">
      <c r="A86" s="41" t="s">
        <v>449</v>
      </c>
      <c r="B86" s="77">
        <v>902</v>
      </c>
      <c r="C86" s="34" t="s">
        <v>43</v>
      </c>
      <c r="D86" s="34" t="s">
        <v>105</v>
      </c>
      <c r="E86" s="34" t="s">
        <v>221</v>
      </c>
      <c r="F86" s="34" t="s">
        <v>39</v>
      </c>
      <c r="G86" s="73">
        <f>'Прил.5 Расходы'!F119</f>
        <v>947700</v>
      </c>
    </row>
    <row r="87" spans="1:7" ht="15.75">
      <c r="A87" s="42" t="s">
        <v>248</v>
      </c>
      <c r="B87" s="77">
        <v>902</v>
      </c>
      <c r="C87" s="34" t="s">
        <v>43</v>
      </c>
      <c r="D87" s="34" t="s">
        <v>105</v>
      </c>
      <c r="E87" s="34" t="s">
        <v>239</v>
      </c>
      <c r="F87" s="72"/>
      <c r="G87" s="73">
        <f>'Прил.5 Расходы'!F123</f>
        <v>0</v>
      </c>
    </row>
    <row r="88" spans="1:7" ht="28.5">
      <c r="A88" s="74" t="s">
        <v>109</v>
      </c>
      <c r="B88" s="75">
        <v>902</v>
      </c>
      <c r="C88" s="53" t="s">
        <v>96</v>
      </c>
      <c r="D88" s="53"/>
      <c r="E88" s="53"/>
      <c r="F88" s="53"/>
      <c r="G88" s="83">
        <f>G89+G90+G99+G97</f>
        <v>36556074.160000004</v>
      </c>
    </row>
    <row r="89" spans="1:7">
      <c r="A89" s="74" t="s">
        <v>231</v>
      </c>
      <c r="B89" s="37">
        <v>902</v>
      </c>
      <c r="C89" s="34" t="s">
        <v>96</v>
      </c>
      <c r="D89" s="34" t="s">
        <v>24</v>
      </c>
      <c r="E89" s="34"/>
      <c r="F89" s="34"/>
      <c r="G89" s="35">
        <f>'Прил.5 Расходы'!F127</f>
        <v>0</v>
      </c>
    </row>
    <row r="90" spans="1:7" ht="30">
      <c r="A90" s="33" t="s">
        <v>110</v>
      </c>
      <c r="B90" s="37">
        <v>902</v>
      </c>
      <c r="C90" s="34" t="s">
        <v>96</v>
      </c>
      <c r="D90" s="34" t="s">
        <v>26</v>
      </c>
      <c r="E90" s="34"/>
      <c r="F90" s="34"/>
      <c r="G90" s="35">
        <f>G91+G93+G94+G95+G96+G98</f>
        <v>20400976.949999999</v>
      </c>
    </row>
    <row r="91" spans="1:7">
      <c r="A91" s="33" t="s">
        <v>106</v>
      </c>
      <c r="B91" s="37">
        <v>902</v>
      </c>
      <c r="C91" s="34" t="s">
        <v>96</v>
      </c>
      <c r="D91" s="34" t="s">
        <v>26</v>
      </c>
      <c r="E91" s="34" t="s">
        <v>112</v>
      </c>
      <c r="F91" s="34"/>
      <c r="G91" s="35">
        <f>G92</f>
        <v>3650000</v>
      </c>
    </row>
    <row r="92" spans="1:7" ht="95.25" thickBot="1">
      <c r="A92" s="43" t="s">
        <v>466</v>
      </c>
      <c r="B92" s="77">
        <v>902</v>
      </c>
      <c r="C92" s="34" t="s">
        <v>96</v>
      </c>
      <c r="D92" s="34" t="s">
        <v>26</v>
      </c>
      <c r="E92" s="34" t="s">
        <v>112</v>
      </c>
      <c r="F92" s="34" t="s">
        <v>39</v>
      </c>
      <c r="G92" s="73">
        <f>'Прил.5 Расходы'!F131</f>
        <v>3650000</v>
      </c>
    </row>
    <row r="93" spans="1:7" ht="94.5">
      <c r="A93" s="41" t="s">
        <v>465</v>
      </c>
      <c r="B93" s="77">
        <v>902</v>
      </c>
      <c r="C93" s="34" t="s">
        <v>96</v>
      </c>
      <c r="D93" s="34" t="s">
        <v>26</v>
      </c>
      <c r="E93" s="34" t="s">
        <v>79</v>
      </c>
      <c r="F93" s="34" t="s">
        <v>39</v>
      </c>
      <c r="G93" s="73">
        <f>'Прил.5 Расходы'!F129</f>
        <v>350000</v>
      </c>
    </row>
    <row r="94" spans="1:7" ht="75">
      <c r="A94" s="33" t="s">
        <v>467</v>
      </c>
      <c r="B94" s="77">
        <v>902</v>
      </c>
      <c r="C94" s="34" t="s">
        <v>96</v>
      </c>
      <c r="D94" s="34" t="s">
        <v>26</v>
      </c>
      <c r="E94" s="34" t="s">
        <v>252</v>
      </c>
      <c r="F94" s="34" t="s">
        <v>39</v>
      </c>
      <c r="G94" s="73">
        <f>'Прил.5 Расходы'!F132</f>
        <v>2444300.29</v>
      </c>
    </row>
    <row r="95" spans="1:7" ht="141.75">
      <c r="A95" s="55" t="s">
        <v>407</v>
      </c>
      <c r="B95" s="77">
        <v>902</v>
      </c>
      <c r="C95" s="34" t="s">
        <v>96</v>
      </c>
      <c r="D95" s="34" t="s">
        <v>26</v>
      </c>
      <c r="E95" s="34" t="s">
        <v>404</v>
      </c>
      <c r="F95" s="34" t="s">
        <v>39</v>
      </c>
      <c r="G95" s="73">
        <f>'Прил.5 Расходы'!F133</f>
        <v>4600000</v>
      </c>
    </row>
    <row r="96" spans="1:7" ht="330.75">
      <c r="A96" s="135" t="s">
        <v>406</v>
      </c>
      <c r="B96" s="77">
        <v>902</v>
      </c>
      <c r="C96" s="34" t="s">
        <v>96</v>
      </c>
      <c r="D96" s="34" t="s">
        <v>26</v>
      </c>
      <c r="E96" s="34" t="s">
        <v>409</v>
      </c>
      <c r="F96" s="34" t="s">
        <v>39</v>
      </c>
      <c r="G96" s="73">
        <f>'Прил.5 Расходы'!F134</f>
        <v>1003685</v>
      </c>
    </row>
    <row r="97" spans="1:7" ht="94.5">
      <c r="A97" s="41" t="s">
        <v>465</v>
      </c>
      <c r="B97" s="77">
        <v>902</v>
      </c>
      <c r="C97" s="34" t="s">
        <v>96</v>
      </c>
      <c r="D97" s="34" t="s">
        <v>33</v>
      </c>
      <c r="E97" s="34" t="s">
        <v>79</v>
      </c>
      <c r="F97" s="34" t="s">
        <v>39</v>
      </c>
      <c r="G97" s="73">
        <f>'Прил.5 Расходы'!F135</f>
        <v>4770770.49</v>
      </c>
    </row>
    <row r="98" spans="1:7" ht="330.75">
      <c r="A98" s="135" t="s">
        <v>406</v>
      </c>
      <c r="B98" s="77">
        <v>902</v>
      </c>
      <c r="C98" s="34" t="s">
        <v>96</v>
      </c>
      <c r="D98" s="34" t="s">
        <v>26</v>
      </c>
      <c r="E98" s="34" t="s">
        <v>409</v>
      </c>
      <c r="F98" s="34" t="s">
        <v>39</v>
      </c>
      <c r="G98" s="73">
        <f>'Прил.5 Расходы'!F136</f>
        <v>8352991.6600000001</v>
      </c>
    </row>
    <row r="99" spans="1:7" ht="30">
      <c r="A99" s="134" t="s">
        <v>462</v>
      </c>
      <c r="B99" s="77">
        <v>902</v>
      </c>
      <c r="C99" s="34" t="s">
        <v>96</v>
      </c>
      <c r="D99" s="34" t="s">
        <v>33</v>
      </c>
      <c r="E99" s="34" t="s">
        <v>468</v>
      </c>
      <c r="F99" s="34" t="s">
        <v>39</v>
      </c>
      <c r="G99" s="73">
        <f>'Прил.5 Расходы'!F137</f>
        <v>11384326.720000001</v>
      </c>
    </row>
    <row r="100" spans="1:7" ht="75">
      <c r="A100" s="37" t="s">
        <v>365</v>
      </c>
      <c r="B100" s="77">
        <v>902</v>
      </c>
      <c r="C100" s="34" t="s">
        <v>62</v>
      </c>
      <c r="D100" s="34" t="s">
        <v>96</v>
      </c>
      <c r="E100" s="34" t="s">
        <v>83</v>
      </c>
      <c r="F100" s="34" t="s">
        <v>261</v>
      </c>
      <c r="G100" s="73">
        <f>'Прил.5 Расходы'!F140</f>
        <v>95000</v>
      </c>
    </row>
    <row r="101" spans="1:7" ht="120">
      <c r="A101" s="37" t="s">
        <v>464</v>
      </c>
      <c r="B101" s="77">
        <v>902</v>
      </c>
      <c r="C101" s="34" t="s">
        <v>62</v>
      </c>
      <c r="D101" s="34" t="s">
        <v>96</v>
      </c>
      <c r="E101" s="34" t="s">
        <v>463</v>
      </c>
      <c r="F101" s="34" t="s">
        <v>39</v>
      </c>
      <c r="G101" s="73">
        <f>'Прил.5 Расходы'!F141</f>
        <v>1908731.57</v>
      </c>
    </row>
    <row r="102" spans="1:7">
      <c r="A102" s="74" t="s">
        <v>145</v>
      </c>
      <c r="B102" s="75">
        <v>902</v>
      </c>
      <c r="C102" s="53" t="s">
        <v>146</v>
      </c>
      <c r="D102" s="53"/>
      <c r="E102" s="53"/>
      <c r="F102" s="53"/>
      <c r="G102" s="54">
        <f>G103+G108+G119</f>
        <v>15771201.6</v>
      </c>
    </row>
    <row r="103" spans="1:7">
      <c r="A103" s="74" t="s">
        <v>147</v>
      </c>
      <c r="B103" s="75">
        <v>902</v>
      </c>
      <c r="C103" s="53" t="s">
        <v>146</v>
      </c>
      <c r="D103" s="53" t="s">
        <v>24</v>
      </c>
      <c r="E103" s="53"/>
      <c r="F103" s="53"/>
      <c r="G103" s="54">
        <f>G104+G107</f>
        <v>7630000</v>
      </c>
    </row>
    <row r="104" spans="1:7" ht="45">
      <c r="A104" s="33" t="s">
        <v>148</v>
      </c>
      <c r="B104" s="37">
        <v>902</v>
      </c>
      <c r="C104" s="34" t="s">
        <v>146</v>
      </c>
      <c r="D104" s="34" t="s">
        <v>24</v>
      </c>
      <c r="E104" s="34" t="s">
        <v>149</v>
      </c>
      <c r="F104" s="34"/>
      <c r="G104" s="35">
        <f>G105</f>
        <v>7330000</v>
      </c>
    </row>
    <row r="105" spans="1:7" ht="30">
      <c r="A105" s="33" t="s">
        <v>150</v>
      </c>
      <c r="B105" s="37">
        <v>902</v>
      </c>
      <c r="C105" s="34" t="s">
        <v>146</v>
      </c>
      <c r="D105" s="34" t="s">
        <v>24</v>
      </c>
      <c r="E105" s="34" t="s">
        <v>149</v>
      </c>
      <c r="F105" s="34"/>
      <c r="G105" s="35">
        <f>G106</f>
        <v>7330000</v>
      </c>
    </row>
    <row r="106" spans="1:7" ht="60">
      <c r="A106" s="76" t="s">
        <v>151</v>
      </c>
      <c r="B106" s="77">
        <v>902</v>
      </c>
      <c r="C106" s="34" t="s">
        <v>146</v>
      </c>
      <c r="D106" s="34" t="s">
        <v>24</v>
      </c>
      <c r="E106" s="34" t="s">
        <v>149</v>
      </c>
      <c r="F106" s="34" t="s">
        <v>152</v>
      </c>
      <c r="G106" s="73">
        <f>'Прил.5 Расходы'!F227</f>
        <v>7330000</v>
      </c>
    </row>
    <row r="107" spans="1:7">
      <c r="A107" s="76" t="s">
        <v>153</v>
      </c>
      <c r="B107" s="77">
        <v>902</v>
      </c>
      <c r="C107" s="72" t="s">
        <v>146</v>
      </c>
      <c r="D107" s="72" t="s">
        <v>24</v>
      </c>
      <c r="E107" s="34" t="s">
        <v>154</v>
      </c>
      <c r="F107" s="72" t="s">
        <v>155</v>
      </c>
      <c r="G107" s="73">
        <f>'Прил.5 Расходы'!F228</f>
        <v>300000</v>
      </c>
    </row>
    <row r="108" spans="1:7" ht="28.5">
      <c r="A108" s="74" t="s">
        <v>156</v>
      </c>
      <c r="B108" s="75">
        <v>902</v>
      </c>
      <c r="C108" s="53" t="s">
        <v>146</v>
      </c>
      <c r="D108" s="53" t="s">
        <v>33</v>
      </c>
      <c r="E108" s="53"/>
      <c r="F108" s="53"/>
      <c r="G108" s="54">
        <f>G109+G112+G115+G116+G117+G118</f>
        <v>3648101.6</v>
      </c>
    </row>
    <row r="109" spans="1:7">
      <c r="A109" s="33" t="s">
        <v>158</v>
      </c>
      <c r="B109" s="37">
        <v>902</v>
      </c>
      <c r="C109" s="34" t="s">
        <v>146</v>
      </c>
      <c r="D109" s="34" t="s">
        <v>33</v>
      </c>
      <c r="E109" s="34" t="s">
        <v>159</v>
      </c>
      <c r="F109" s="34"/>
      <c r="G109" s="35">
        <f>G110</f>
        <v>50600</v>
      </c>
    </row>
    <row r="110" spans="1:7" ht="30">
      <c r="A110" s="33" t="s">
        <v>160</v>
      </c>
      <c r="B110" s="37">
        <v>902</v>
      </c>
      <c r="C110" s="34" t="s">
        <v>146</v>
      </c>
      <c r="D110" s="34" t="s">
        <v>33</v>
      </c>
      <c r="E110" s="34" t="s">
        <v>159</v>
      </c>
      <c r="F110" s="34"/>
      <c r="G110" s="35">
        <f>G111</f>
        <v>50600</v>
      </c>
    </row>
    <row r="111" spans="1:7" ht="30">
      <c r="A111" s="76" t="s">
        <v>161</v>
      </c>
      <c r="B111" s="77">
        <v>902</v>
      </c>
      <c r="C111" s="72" t="s">
        <v>146</v>
      </c>
      <c r="D111" s="72" t="s">
        <v>33</v>
      </c>
      <c r="E111" s="34" t="s">
        <v>159</v>
      </c>
      <c r="F111" s="72" t="s">
        <v>155</v>
      </c>
      <c r="G111" s="73">
        <f>'Прил.5 Расходы'!F233</f>
        <v>50600</v>
      </c>
    </row>
    <row r="112" spans="1:7" ht="30">
      <c r="A112" s="33" t="s">
        <v>186</v>
      </c>
      <c r="B112" s="37">
        <v>902</v>
      </c>
      <c r="C112" s="34" t="s">
        <v>146</v>
      </c>
      <c r="D112" s="34" t="s">
        <v>43</v>
      </c>
      <c r="E112" s="34" t="s">
        <v>229</v>
      </c>
      <c r="F112" s="34"/>
      <c r="G112" s="35">
        <f>G113</f>
        <v>3597501.6</v>
      </c>
    </row>
    <row r="113" spans="1:7" ht="30">
      <c r="A113" s="33" t="s">
        <v>160</v>
      </c>
      <c r="B113" s="37">
        <v>902</v>
      </c>
      <c r="C113" s="34" t="s">
        <v>146</v>
      </c>
      <c r="D113" s="34" t="s">
        <v>43</v>
      </c>
      <c r="E113" s="34" t="s">
        <v>229</v>
      </c>
      <c r="F113" s="34"/>
      <c r="G113" s="35">
        <f>G114</f>
        <v>3597501.6</v>
      </c>
    </row>
    <row r="114" spans="1:7" ht="31.5">
      <c r="A114" s="41" t="s">
        <v>490</v>
      </c>
      <c r="B114" s="77">
        <v>902</v>
      </c>
      <c r="C114" s="34" t="s">
        <v>146</v>
      </c>
      <c r="D114" s="34" t="s">
        <v>43</v>
      </c>
      <c r="E114" s="34" t="s">
        <v>229</v>
      </c>
      <c r="F114" s="34" t="s">
        <v>214</v>
      </c>
      <c r="G114" s="73">
        <f>'Прил.5 Расходы'!F239</f>
        <v>3597501.6</v>
      </c>
    </row>
    <row r="115" spans="1:7" ht="45">
      <c r="A115" s="76" t="s">
        <v>157</v>
      </c>
      <c r="B115" s="77"/>
      <c r="C115" s="72"/>
      <c r="D115" s="72"/>
      <c r="E115" s="72"/>
      <c r="F115" s="72"/>
      <c r="G115" s="73">
        <f>[1]Функциональная!F207</f>
        <v>0</v>
      </c>
    </row>
    <row r="116" spans="1:7" ht="94.5">
      <c r="A116" s="55" t="s">
        <v>247</v>
      </c>
      <c r="B116" s="37">
        <v>902</v>
      </c>
      <c r="C116" s="34" t="s">
        <v>146</v>
      </c>
      <c r="D116" s="34" t="s">
        <v>33</v>
      </c>
      <c r="E116" s="34" t="s">
        <v>287</v>
      </c>
      <c r="F116" s="72" t="s">
        <v>214</v>
      </c>
      <c r="G116" s="73">
        <f>'Прил.5 Расходы'!F236</f>
        <v>0</v>
      </c>
    </row>
    <row r="117" spans="1:7" ht="15.75">
      <c r="A117" s="55"/>
      <c r="B117" s="37"/>
      <c r="C117" s="34"/>
      <c r="D117" s="34"/>
      <c r="E117" s="34"/>
      <c r="F117" s="72"/>
      <c r="G117" s="73">
        <f>'Прил.5 Расходы'!F240</f>
        <v>0</v>
      </c>
    </row>
    <row r="118" spans="1:7">
      <c r="A118" s="37"/>
      <c r="B118" s="37"/>
      <c r="C118" s="34"/>
      <c r="D118" s="34"/>
      <c r="E118" s="34"/>
      <c r="F118" s="34"/>
      <c r="G118" s="73">
        <f>'Прил.5 Расходы'!F235</f>
        <v>0</v>
      </c>
    </row>
    <row r="119" spans="1:7">
      <c r="A119" s="74" t="s">
        <v>162</v>
      </c>
      <c r="B119" s="75">
        <v>902</v>
      </c>
      <c r="C119" s="53" t="s">
        <v>146</v>
      </c>
      <c r="D119" s="53" t="s">
        <v>43</v>
      </c>
      <c r="E119" s="53"/>
      <c r="F119" s="53"/>
      <c r="G119" s="54">
        <f>G120+G121</f>
        <v>4493100</v>
      </c>
    </row>
    <row r="120" spans="1:7">
      <c r="A120" s="76"/>
      <c r="B120" s="77"/>
      <c r="C120" s="72"/>
      <c r="D120" s="72"/>
      <c r="E120" s="72"/>
      <c r="F120" s="72"/>
      <c r="G120" s="73"/>
    </row>
    <row r="121" spans="1:7" ht="30">
      <c r="A121" s="33" t="s">
        <v>127</v>
      </c>
      <c r="B121" s="37">
        <v>902</v>
      </c>
      <c r="C121" s="34" t="s">
        <v>146</v>
      </c>
      <c r="D121" s="34" t="s">
        <v>43</v>
      </c>
      <c r="E121" s="34"/>
      <c r="F121" s="34"/>
      <c r="G121" s="66">
        <f>G122+G125</f>
        <v>4493100</v>
      </c>
    </row>
    <row r="122" spans="1:7" ht="165">
      <c r="A122" s="33" t="s">
        <v>164</v>
      </c>
      <c r="B122" s="37">
        <v>902</v>
      </c>
      <c r="C122" s="34" t="s">
        <v>146</v>
      </c>
      <c r="D122" s="34" t="s">
        <v>43</v>
      </c>
      <c r="E122" s="34" t="s">
        <v>201</v>
      </c>
      <c r="F122" s="34"/>
      <c r="G122" s="66">
        <f>G123</f>
        <v>20900</v>
      </c>
    </row>
    <row r="123" spans="1:7">
      <c r="A123" s="33" t="s">
        <v>165</v>
      </c>
      <c r="B123" s="37">
        <v>902</v>
      </c>
      <c r="C123" s="34" t="s">
        <v>146</v>
      </c>
      <c r="D123" s="34" t="s">
        <v>43</v>
      </c>
      <c r="E123" s="34" t="s">
        <v>201</v>
      </c>
      <c r="F123" s="34"/>
      <c r="G123" s="66">
        <f>G124</f>
        <v>20900</v>
      </c>
    </row>
    <row r="124" spans="1:7">
      <c r="A124" s="76" t="s">
        <v>166</v>
      </c>
      <c r="B124" s="77">
        <v>902</v>
      </c>
      <c r="C124" s="34" t="s">
        <v>146</v>
      </c>
      <c r="D124" s="34" t="s">
        <v>43</v>
      </c>
      <c r="E124" s="34" t="s">
        <v>201</v>
      </c>
      <c r="F124" s="34" t="s">
        <v>225</v>
      </c>
      <c r="G124" s="79">
        <f>'Прил.5 Расходы'!F247</f>
        <v>20900</v>
      </c>
    </row>
    <row r="125" spans="1:7" ht="45">
      <c r="A125" s="33" t="s">
        <v>167</v>
      </c>
      <c r="B125" s="37">
        <v>902</v>
      </c>
      <c r="C125" s="34" t="s">
        <v>146</v>
      </c>
      <c r="D125" s="34" t="s">
        <v>43</v>
      </c>
      <c r="E125" s="34" t="s">
        <v>223</v>
      </c>
      <c r="F125" s="34"/>
      <c r="G125" s="35">
        <f>G126+G127+G128</f>
        <v>4472200</v>
      </c>
    </row>
    <row r="126" spans="1:7">
      <c r="A126" s="76" t="s">
        <v>165</v>
      </c>
      <c r="B126" s="77">
        <v>902</v>
      </c>
      <c r="C126" s="34" t="s">
        <v>146</v>
      </c>
      <c r="D126" s="34" t="s">
        <v>43</v>
      </c>
      <c r="E126" s="34" t="s">
        <v>223</v>
      </c>
      <c r="F126" s="34" t="s">
        <v>155</v>
      </c>
      <c r="G126" s="73">
        <f>'Прил.5 Расходы'!F249</f>
        <v>3454595</v>
      </c>
    </row>
    <row r="127" spans="1:7" ht="45">
      <c r="A127" s="76" t="s">
        <v>187</v>
      </c>
      <c r="B127" s="77">
        <v>902</v>
      </c>
      <c r="C127" s="34" t="s">
        <v>146</v>
      </c>
      <c r="D127" s="34" t="s">
        <v>43</v>
      </c>
      <c r="E127" s="34" t="s">
        <v>223</v>
      </c>
      <c r="F127" s="34" t="s">
        <v>155</v>
      </c>
      <c r="G127" s="73">
        <f>'Прил.5 Расходы'!F250</f>
        <v>1017605</v>
      </c>
    </row>
    <row r="128" spans="1:7" ht="30">
      <c r="A128" s="76" t="s">
        <v>169</v>
      </c>
      <c r="B128" s="77">
        <v>902</v>
      </c>
      <c r="C128" s="34" t="s">
        <v>146</v>
      </c>
      <c r="D128" s="34" t="s">
        <v>43</v>
      </c>
      <c r="E128" s="34" t="s">
        <v>223</v>
      </c>
      <c r="F128" s="34" t="s">
        <v>155</v>
      </c>
      <c r="G128" s="73">
        <f>'Прил.5 Расходы'!F251</f>
        <v>0</v>
      </c>
    </row>
    <row r="129" spans="1:7">
      <c r="A129" s="80"/>
      <c r="B129" s="77"/>
      <c r="C129" s="72"/>
      <c r="D129" s="72"/>
      <c r="E129" s="72"/>
      <c r="F129" s="72"/>
      <c r="G129" s="73"/>
    </row>
    <row r="130" spans="1:7" ht="28.5">
      <c r="A130" s="74" t="s">
        <v>170</v>
      </c>
      <c r="B130" s="75">
        <v>902</v>
      </c>
      <c r="C130" s="53" t="s">
        <v>69</v>
      </c>
      <c r="D130" s="53" t="s">
        <v>26</v>
      </c>
      <c r="E130" s="53"/>
      <c r="F130" s="53"/>
      <c r="G130" s="54">
        <f>G131</f>
        <v>195000</v>
      </c>
    </row>
    <row r="131" spans="1:7">
      <c r="A131" s="33"/>
      <c r="B131" s="37"/>
      <c r="C131" s="34" t="s">
        <v>69</v>
      </c>
      <c r="D131" s="34" t="s">
        <v>26</v>
      </c>
      <c r="E131" s="34" t="s">
        <v>171</v>
      </c>
      <c r="F131" s="34"/>
      <c r="G131" s="35">
        <f>G132+G134+G135</f>
        <v>195000</v>
      </c>
    </row>
    <row r="132" spans="1:7" ht="60">
      <c r="A132" s="33" t="s">
        <v>172</v>
      </c>
      <c r="B132" s="37">
        <v>902</v>
      </c>
      <c r="C132" s="34" t="s">
        <v>69</v>
      </c>
      <c r="D132" s="34" t="s">
        <v>26</v>
      </c>
      <c r="E132" s="34" t="s">
        <v>171</v>
      </c>
      <c r="F132" s="34"/>
      <c r="G132" s="35">
        <f>G133</f>
        <v>195000</v>
      </c>
    </row>
    <row r="133" spans="1:7" ht="45">
      <c r="A133" s="76" t="s">
        <v>38</v>
      </c>
      <c r="B133" s="77">
        <v>902</v>
      </c>
      <c r="C133" s="34" t="s">
        <v>69</v>
      </c>
      <c r="D133" s="34" t="s">
        <v>26</v>
      </c>
      <c r="E133" s="34" t="s">
        <v>171</v>
      </c>
      <c r="F133" s="34" t="s">
        <v>39</v>
      </c>
      <c r="G133" s="73">
        <f>'Прил.5 Расходы'!F256</f>
        <v>195000</v>
      </c>
    </row>
    <row r="134" spans="1:7" ht="150">
      <c r="A134" s="33" t="s">
        <v>242</v>
      </c>
      <c r="B134" s="77">
        <v>902</v>
      </c>
      <c r="C134" s="34" t="s">
        <v>69</v>
      </c>
      <c r="D134" s="34" t="s">
        <v>26</v>
      </c>
      <c r="E134" s="34" t="s">
        <v>237</v>
      </c>
      <c r="F134" s="34" t="s">
        <v>39</v>
      </c>
      <c r="G134" s="73">
        <f>'Прил.5 Расходы'!F257</f>
        <v>0</v>
      </c>
    </row>
    <row r="135" spans="1:7" ht="150">
      <c r="A135" s="33" t="s">
        <v>242</v>
      </c>
      <c r="B135" s="77">
        <v>902</v>
      </c>
      <c r="C135" s="34" t="s">
        <v>69</v>
      </c>
      <c r="D135" s="34" t="s">
        <v>26</v>
      </c>
      <c r="E135" s="34" t="s">
        <v>243</v>
      </c>
      <c r="F135" s="34" t="s">
        <v>39</v>
      </c>
      <c r="G135" s="73">
        <f>'Прил.5 Расходы'!F258</f>
        <v>0</v>
      </c>
    </row>
    <row r="136" spans="1:7" ht="60">
      <c r="A136" s="106" t="s">
        <v>325</v>
      </c>
      <c r="B136" s="94">
        <v>902</v>
      </c>
      <c r="C136" s="96"/>
      <c r="D136" s="96"/>
      <c r="E136" s="96"/>
      <c r="F136" s="96"/>
      <c r="G136" s="105">
        <f>G137+G149+G175+G210</f>
        <v>553648892.86000001</v>
      </c>
    </row>
    <row r="137" spans="1:7" ht="60">
      <c r="A137" s="33" t="s">
        <v>325</v>
      </c>
      <c r="B137" s="37">
        <v>902</v>
      </c>
      <c r="C137" s="34"/>
      <c r="D137" s="34"/>
      <c r="E137" s="34"/>
      <c r="F137" s="34"/>
      <c r="G137" s="83">
        <f>G138+G144</f>
        <v>9512395</v>
      </c>
    </row>
    <row r="138" spans="1:7" ht="90">
      <c r="A138" s="33" t="s">
        <v>61</v>
      </c>
      <c r="B138" s="37">
        <v>902</v>
      </c>
      <c r="C138" s="34" t="s">
        <v>24</v>
      </c>
      <c r="D138" s="34" t="s">
        <v>62</v>
      </c>
      <c r="E138" s="34"/>
      <c r="F138" s="35"/>
      <c r="G138" s="35">
        <f>G139</f>
        <v>9508000</v>
      </c>
    </row>
    <row r="139" spans="1:7" ht="60">
      <c r="A139" s="33" t="s">
        <v>27</v>
      </c>
      <c r="B139" s="37">
        <v>902</v>
      </c>
      <c r="C139" s="34" t="s">
        <v>24</v>
      </c>
      <c r="D139" s="34" t="s">
        <v>62</v>
      </c>
      <c r="E139" s="34"/>
      <c r="F139" s="35"/>
      <c r="G139" s="35">
        <f>G140</f>
        <v>9508000</v>
      </c>
    </row>
    <row r="140" spans="1:7">
      <c r="A140" s="33" t="s">
        <v>34</v>
      </c>
      <c r="B140" s="37">
        <v>902</v>
      </c>
      <c r="C140" s="34" t="s">
        <v>24</v>
      </c>
      <c r="D140" s="34" t="s">
        <v>62</v>
      </c>
      <c r="E140" s="34"/>
      <c r="F140" s="35"/>
      <c r="G140" s="35">
        <f>G141+G142+G143</f>
        <v>9508000</v>
      </c>
    </row>
    <row r="141" spans="1:7" ht="30">
      <c r="A141" s="76" t="s">
        <v>218</v>
      </c>
      <c r="B141" s="77">
        <v>902</v>
      </c>
      <c r="C141" s="34" t="s">
        <v>24</v>
      </c>
      <c r="D141" s="34" t="s">
        <v>62</v>
      </c>
      <c r="E141" s="34" t="s">
        <v>35</v>
      </c>
      <c r="F141" s="34"/>
      <c r="G141" s="73">
        <f>'Прил.5 Расходы'!F55</f>
        <v>9508000</v>
      </c>
    </row>
    <row r="142" spans="1:7">
      <c r="A142" s="33" t="s">
        <v>248</v>
      </c>
      <c r="B142" s="77">
        <v>902</v>
      </c>
      <c r="C142" s="34" t="s">
        <v>24</v>
      </c>
      <c r="D142" s="34" t="s">
        <v>62</v>
      </c>
      <c r="E142" s="34" t="s">
        <v>239</v>
      </c>
      <c r="F142" s="34"/>
      <c r="G142" s="73">
        <f>'Прил.5 Расходы'!F56</f>
        <v>0</v>
      </c>
    </row>
    <row r="143" spans="1:7">
      <c r="A143" s="76" t="s">
        <v>63</v>
      </c>
      <c r="B143" s="77">
        <v>902</v>
      </c>
      <c r="C143" s="34" t="s">
        <v>24</v>
      </c>
      <c r="D143" s="34" t="s">
        <v>62</v>
      </c>
      <c r="E143" s="34" t="s">
        <v>226</v>
      </c>
      <c r="F143" s="34"/>
      <c r="G143" s="73">
        <f>'Прил.5 Расходы'!F57</f>
        <v>0</v>
      </c>
    </row>
    <row r="144" spans="1:7" ht="45">
      <c r="A144" s="33" t="s">
        <v>173</v>
      </c>
      <c r="B144" s="75">
        <v>902</v>
      </c>
      <c r="C144" s="53" t="s">
        <v>73</v>
      </c>
      <c r="D144" s="53" t="s">
        <v>111</v>
      </c>
      <c r="E144" s="34"/>
      <c r="F144" s="34"/>
      <c r="G144" s="35">
        <f>G145</f>
        <v>4395</v>
      </c>
    </row>
    <row r="145" spans="1:7" ht="45">
      <c r="A145" s="33" t="s">
        <v>174</v>
      </c>
      <c r="B145" s="37">
        <v>902</v>
      </c>
      <c r="C145" s="34" t="s">
        <v>73</v>
      </c>
      <c r="D145" s="34" t="s">
        <v>24</v>
      </c>
      <c r="E145" s="34" t="s">
        <v>175</v>
      </c>
      <c r="F145" s="34"/>
      <c r="G145" s="35">
        <f>G146</f>
        <v>4395</v>
      </c>
    </row>
    <row r="146" spans="1:7" ht="30">
      <c r="A146" s="33" t="s">
        <v>176</v>
      </c>
      <c r="B146" s="37">
        <v>902</v>
      </c>
      <c r="C146" s="34" t="s">
        <v>73</v>
      </c>
      <c r="D146" s="34" t="s">
        <v>24</v>
      </c>
      <c r="E146" s="34" t="s">
        <v>175</v>
      </c>
      <c r="F146" s="34"/>
      <c r="G146" s="35">
        <f>G147</f>
        <v>4395</v>
      </c>
    </row>
    <row r="147" spans="1:7" ht="30">
      <c r="A147" s="33" t="s">
        <v>177</v>
      </c>
      <c r="B147" s="37">
        <v>902</v>
      </c>
      <c r="C147" s="34" t="s">
        <v>73</v>
      </c>
      <c r="D147" s="34" t="s">
        <v>24</v>
      </c>
      <c r="E147" s="34" t="s">
        <v>175</v>
      </c>
      <c r="F147" s="34" t="s">
        <v>179</v>
      </c>
      <c r="G147" s="35">
        <f>G148</f>
        <v>4395</v>
      </c>
    </row>
    <row r="148" spans="1:7">
      <c r="A148" s="76" t="s">
        <v>178</v>
      </c>
      <c r="B148" s="77">
        <v>902</v>
      </c>
      <c r="C148" s="72" t="s">
        <v>73</v>
      </c>
      <c r="D148" s="72" t="s">
        <v>24</v>
      </c>
      <c r="E148" s="72" t="s">
        <v>175</v>
      </c>
      <c r="F148" s="72"/>
      <c r="G148" s="73">
        <f>'Прил.5 Расходы'!F267</f>
        <v>4395</v>
      </c>
    </row>
    <row r="149" spans="1:7" ht="42.75">
      <c r="A149" s="30" t="s">
        <v>294</v>
      </c>
      <c r="B149" s="70">
        <v>902</v>
      </c>
      <c r="C149" s="31"/>
      <c r="D149" s="31"/>
      <c r="E149" s="31"/>
      <c r="F149" s="31"/>
      <c r="G149" s="59">
        <f>G150+G191+G196</f>
        <v>476671350.65999997</v>
      </c>
    </row>
    <row r="150" spans="1:7">
      <c r="A150" s="33" t="s">
        <v>113</v>
      </c>
      <c r="B150" s="37">
        <v>902</v>
      </c>
      <c r="C150" s="53" t="s">
        <v>67</v>
      </c>
      <c r="D150" s="53"/>
      <c r="E150" s="53"/>
      <c r="F150" s="53"/>
      <c r="G150" s="83">
        <f>G151+G159</f>
        <v>447776961.15999997</v>
      </c>
    </row>
    <row r="151" spans="1:7">
      <c r="A151" s="33" t="s">
        <v>245</v>
      </c>
      <c r="B151" s="37"/>
      <c r="C151" s="34" t="s">
        <v>67</v>
      </c>
      <c r="D151" s="34" t="s">
        <v>24</v>
      </c>
      <c r="E151" s="34"/>
      <c r="F151" s="53"/>
      <c r="G151" s="60">
        <f>G152+G153+G154+G155+G156+G157+G158</f>
        <v>75991256</v>
      </c>
    </row>
    <row r="152" spans="1:7" ht="120">
      <c r="A152" s="33" t="s">
        <v>414</v>
      </c>
      <c r="B152" s="37">
        <v>902</v>
      </c>
      <c r="C152" s="49" t="s">
        <v>67</v>
      </c>
      <c r="D152" s="49" t="s">
        <v>24</v>
      </c>
      <c r="E152" s="34" t="s">
        <v>408</v>
      </c>
      <c r="F152" s="34" t="s">
        <v>122</v>
      </c>
      <c r="G152" s="60">
        <f>'Прил.5 Расходы'!F144</f>
        <v>40000</v>
      </c>
    </row>
    <row r="153" spans="1:7" ht="30">
      <c r="A153" s="37" t="s">
        <v>199</v>
      </c>
      <c r="B153" s="37">
        <v>902</v>
      </c>
      <c r="C153" s="34" t="s">
        <v>67</v>
      </c>
      <c r="D153" s="34" t="s">
        <v>24</v>
      </c>
      <c r="E153" s="34" t="s">
        <v>244</v>
      </c>
      <c r="F153" s="34" t="s">
        <v>117</v>
      </c>
      <c r="G153" s="60">
        <f>'Прил.5 Расходы'!F149</f>
        <v>38385800</v>
      </c>
    </row>
    <row r="154" spans="1:7">
      <c r="A154" s="33" t="s">
        <v>114</v>
      </c>
      <c r="B154" s="37">
        <v>902</v>
      </c>
      <c r="C154" s="34" t="s">
        <v>67</v>
      </c>
      <c r="D154" s="34" t="s">
        <v>24</v>
      </c>
      <c r="E154" s="34" t="s">
        <v>197</v>
      </c>
      <c r="F154" s="34" t="s">
        <v>117</v>
      </c>
      <c r="G154" s="60">
        <f>'Прил.5 Расходы'!F146</f>
        <v>37362500</v>
      </c>
    </row>
    <row r="155" spans="1:7">
      <c r="A155" s="33"/>
      <c r="B155" s="37"/>
      <c r="C155" s="34"/>
      <c r="D155" s="34"/>
      <c r="E155" s="34"/>
      <c r="F155" s="34"/>
      <c r="G155" s="60"/>
    </row>
    <row r="156" spans="1:7">
      <c r="A156" s="33"/>
      <c r="B156" s="37"/>
      <c r="C156" s="34"/>
      <c r="D156" s="34"/>
      <c r="E156" s="34"/>
      <c r="F156" s="34"/>
      <c r="G156" s="60"/>
    </row>
    <row r="157" spans="1:7" ht="15.75">
      <c r="A157" s="42" t="s">
        <v>248</v>
      </c>
      <c r="B157" s="37">
        <v>902</v>
      </c>
      <c r="C157" s="34" t="s">
        <v>67</v>
      </c>
      <c r="D157" s="34" t="s">
        <v>24</v>
      </c>
      <c r="E157" s="34" t="s">
        <v>239</v>
      </c>
      <c r="F157" s="34"/>
      <c r="G157" s="60">
        <f>'Прил.5 Расходы'!F150</f>
        <v>0</v>
      </c>
    </row>
    <row r="158" spans="1:7" ht="210">
      <c r="A158" s="33" t="s">
        <v>321</v>
      </c>
      <c r="B158" s="37">
        <v>902</v>
      </c>
      <c r="C158" s="34" t="s">
        <v>67</v>
      </c>
      <c r="D158" s="34" t="s">
        <v>24</v>
      </c>
      <c r="E158" s="34" t="s">
        <v>320</v>
      </c>
      <c r="F158" s="34" t="s">
        <v>122</v>
      </c>
      <c r="G158" s="60">
        <f>'Прил.5 Расходы'!F148</f>
        <v>202956</v>
      </c>
    </row>
    <row r="159" spans="1:7">
      <c r="A159" s="33" t="s">
        <v>115</v>
      </c>
      <c r="B159" s="37">
        <v>902</v>
      </c>
      <c r="C159" s="34" t="s">
        <v>67</v>
      </c>
      <c r="D159" s="34" t="s">
        <v>26</v>
      </c>
      <c r="E159" s="34"/>
      <c r="F159" s="34"/>
      <c r="G159" s="60">
        <f>G160</f>
        <v>371785705.15999997</v>
      </c>
    </row>
    <row r="160" spans="1:7" ht="45">
      <c r="A160" s="33" t="s">
        <v>116</v>
      </c>
      <c r="B160" s="37">
        <v>902</v>
      </c>
      <c r="C160" s="34" t="s">
        <v>67</v>
      </c>
      <c r="D160" s="34" t="s">
        <v>26</v>
      </c>
      <c r="E160" s="34"/>
      <c r="F160" s="34"/>
      <c r="G160" s="60">
        <f>G161</f>
        <v>371785705.15999997</v>
      </c>
    </row>
    <row r="161" spans="1:7" ht="45">
      <c r="A161" s="33" t="s">
        <v>118</v>
      </c>
      <c r="B161" s="37">
        <v>902</v>
      </c>
      <c r="C161" s="34" t="s">
        <v>67</v>
      </c>
      <c r="D161" s="34" t="s">
        <v>26</v>
      </c>
      <c r="E161" s="34"/>
      <c r="F161" s="34"/>
      <c r="G161" s="35">
        <f>G162</f>
        <v>371785705.15999997</v>
      </c>
    </row>
    <row r="162" spans="1:7" ht="45">
      <c r="A162" s="33" t="s">
        <v>118</v>
      </c>
      <c r="B162" s="37">
        <v>902</v>
      </c>
      <c r="C162" s="34" t="s">
        <v>67</v>
      </c>
      <c r="D162" s="34" t="s">
        <v>26</v>
      </c>
      <c r="E162" s="34"/>
      <c r="F162" s="34"/>
      <c r="G162" s="35">
        <f>G163+G165+G167+G166+G168+G169+G170+G172+G171+G164+G173+G174</f>
        <v>371785705.15999997</v>
      </c>
    </row>
    <row r="163" spans="1:7">
      <c r="A163" s="33" t="s">
        <v>114</v>
      </c>
      <c r="B163" s="37">
        <v>902</v>
      </c>
      <c r="C163" s="34" t="s">
        <v>67</v>
      </c>
      <c r="D163" s="34" t="s">
        <v>26</v>
      </c>
      <c r="E163" s="34" t="s">
        <v>197</v>
      </c>
      <c r="F163" s="34"/>
      <c r="G163" s="73">
        <f>'Прил.5 Расходы'!F155</f>
        <v>162228600</v>
      </c>
    </row>
    <row r="164" spans="1:7" ht="210">
      <c r="A164" s="62" t="s">
        <v>321</v>
      </c>
      <c r="B164" s="37">
        <v>902</v>
      </c>
      <c r="C164" s="34" t="s">
        <v>67</v>
      </c>
      <c r="D164" s="34" t="s">
        <v>26</v>
      </c>
      <c r="E164" s="34" t="s">
        <v>322</v>
      </c>
      <c r="F164" s="34" t="s">
        <v>122</v>
      </c>
      <c r="G164" s="73">
        <f>'Прил.5 Расходы'!F165</f>
        <v>333600</v>
      </c>
    </row>
    <row r="165" spans="1:7" ht="30">
      <c r="A165" s="37" t="s">
        <v>246</v>
      </c>
      <c r="B165" s="37">
        <v>902</v>
      </c>
      <c r="C165" s="34" t="s">
        <v>67</v>
      </c>
      <c r="D165" s="34" t="s">
        <v>26</v>
      </c>
      <c r="E165" s="34" t="s">
        <v>120</v>
      </c>
      <c r="F165" s="34" t="s">
        <v>117</v>
      </c>
      <c r="G165" s="73">
        <f>'Прил.5 Расходы'!F157</f>
        <v>96619400</v>
      </c>
    </row>
    <row r="166" spans="1:7" ht="30">
      <c r="A166" s="33" t="s">
        <v>453</v>
      </c>
      <c r="B166" s="37">
        <v>902</v>
      </c>
      <c r="C166" s="34" t="s">
        <v>67</v>
      </c>
      <c r="D166" s="34" t="s">
        <v>26</v>
      </c>
      <c r="E166" s="34" t="s">
        <v>75</v>
      </c>
      <c r="F166" s="34"/>
      <c r="G166" s="73">
        <f>'Прил.5 Расходы'!F158</f>
        <v>324687</v>
      </c>
    </row>
    <row r="167" spans="1:7" ht="30">
      <c r="A167" s="33" t="s">
        <v>491</v>
      </c>
      <c r="B167" s="37">
        <v>902</v>
      </c>
      <c r="C167" s="34" t="s">
        <v>67</v>
      </c>
      <c r="D167" s="34" t="s">
        <v>26</v>
      </c>
      <c r="E167" s="34" t="s">
        <v>208</v>
      </c>
      <c r="F167" s="34" t="s">
        <v>122</v>
      </c>
      <c r="G167" s="73">
        <f>'Прил.5 Расходы'!F159</f>
        <v>813560</v>
      </c>
    </row>
    <row r="168" spans="1:7" ht="330.75">
      <c r="A168" s="135" t="s">
        <v>406</v>
      </c>
      <c r="B168" s="37">
        <v>902</v>
      </c>
      <c r="C168" s="34" t="s">
        <v>67</v>
      </c>
      <c r="D168" s="34" t="s">
        <v>26</v>
      </c>
      <c r="E168" s="34" t="s">
        <v>405</v>
      </c>
      <c r="F168" s="34" t="s">
        <v>122</v>
      </c>
      <c r="G168" s="73">
        <f>'Прил.5 Расходы'!F164</f>
        <v>800000</v>
      </c>
    </row>
    <row r="169" spans="1:7" ht="45">
      <c r="A169" s="33" t="s">
        <v>451</v>
      </c>
      <c r="B169" s="37">
        <v>902</v>
      </c>
      <c r="C169" s="34" t="s">
        <v>67</v>
      </c>
      <c r="D169" s="34" t="s">
        <v>26</v>
      </c>
      <c r="E169" s="34" t="s">
        <v>452</v>
      </c>
      <c r="F169" s="34" t="s">
        <v>122</v>
      </c>
      <c r="G169" s="73">
        <f>'Прил.5 Расходы'!F160</f>
        <v>2000000</v>
      </c>
    </row>
    <row r="170" spans="1:7">
      <c r="A170" s="33" t="s">
        <v>492</v>
      </c>
      <c r="B170" s="37">
        <v>902</v>
      </c>
      <c r="C170" s="34" t="s">
        <v>67</v>
      </c>
      <c r="D170" s="34" t="s">
        <v>26</v>
      </c>
      <c r="E170" s="34" t="s">
        <v>256</v>
      </c>
      <c r="F170" s="34" t="s">
        <v>122</v>
      </c>
      <c r="G170" s="73">
        <f>'Прил.5 Расходы'!F161</f>
        <v>14505437.77</v>
      </c>
    </row>
    <row r="171" spans="1:7" ht="30">
      <c r="A171" s="33" t="s">
        <v>493</v>
      </c>
      <c r="B171" s="37">
        <v>902</v>
      </c>
      <c r="C171" s="34" t="s">
        <v>67</v>
      </c>
      <c r="D171" s="34" t="s">
        <v>26</v>
      </c>
      <c r="E171" s="34" t="s">
        <v>263</v>
      </c>
      <c r="F171" s="34" t="s">
        <v>122</v>
      </c>
      <c r="G171" s="73">
        <f>'Прил.5 Расходы'!F162</f>
        <v>1219300</v>
      </c>
    </row>
    <row r="172" spans="1:7">
      <c r="A172" s="33" t="s">
        <v>255</v>
      </c>
      <c r="B172" s="37">
        <v>902</v>
      </c>
      <c r="C172" s="34" t="s">
        <v>67</v>
      </c>
      <c r="D172" s="34" t="s">
        <v>26</v>
      </c>
      <c r="E172" s="34" t="s">
        <v>257</v>
      </c>
      <c r="F172" s="34" t="s">
        <v>122</v>
      </c>
      <c r="G172" s="73">
        <f>'Прил.5 Расходы'!F163</f>
        <v>7537676.7699999996</v>
      </c>
    </row>
    <row r="173" spans="1:7" ht="30">
      <c r="A173" s="33" t="s">
        <v>454</v>
      </c>
      <c r="B173" s="37"/>
      <c r="C173" s="34" t="s">
        <v>67</v>
      </c>
      <c r="D173" s="34" t="s">
        <v>26</v>
      </c>
      <c r="E173" s="34" t="s">
        <v>417</v>
      </c>
      <c r="F173" s="34" t="s">
        <v>122</v>
      </c>
      <c r="G173" s="73">
        <f>'Прил.5 Расходы'!F156</f>
        <v>355000</v>
      </c>
    </row>
    <row r="174" spans="1:7" ht="94.5">
      <c r="A174" s="41" t="s">
        <v>465</v>
      </c>
      <c r="B174" s="37">
        <v>902</v>
      </c>
      <c r="C174" s="34" t="s">
        <v>67</v>
      </c>
      <c r="D174" s="34" t="s">
        <v>26</v>
      </c>
      <c r="E174" s="34" t="s">
        <v>79</v>
      </c>
      <c r="F174" s="34" t="s">
        <v>39</v>
      </c>
      <c r="G174" s="73">
        <f>'Прил.5 Расходы'!F166</f>
        <v>85048443.620000005</v>
      </c>
    </row>
    <row r="175" spans="1:7" ht="57">
      <c r="A175" s="30" t="s">
        <v>295</v>
      </c>
      <c r="B175" s="70">
        <v>902</v>
      </c>
      <c r="C175" s="31" t="s">
        <v>67</v>
      </c>
      <c r="D175" s="31" t="s">
        <v>33</v>
      </c>
      <c r="E175" s="31"/>
      <c r="F175" s="31"/>
      <c r="G175" s="59">
        <f>G176+G181+G182+G190</f>
        <v>8999418.2200000007</v>
      </c>
    </row>
    <row r="176" spans="1:7" ht="30">
      <c r="A176" s="33" t="s">
        <v>123</v>
      </c>
      <c r="B176" s="37">
        <v>902</v>
      </c>
      <c r="C176" s="34" t="s">
        <v>67</v>
      </c>
      <c r="D176" s="34" t="s">
        <v>33</v>
      </c>
      <c r="E176" s="34" t="s">
        <v>124</v>
      </c>
      <c r="F176" s="34"/>
      <c r="G176" s="60">
        <f>G177</f>
        <v>5876550.2000000002</v>
      </c>
    </row>
    <row r="177" spans="1:7" ht="45">
      <c r="A177" s="33" t="s">
        <v>118</v>
      </c>
      <c r="B177" s="37">
        <v>902</v>
      </c>
      <c r="C177" s="34" t="s">
        <v>67</v>
      </c>
      <c r="D177" s="34" t="s">
        <v>33</v>
      </c>
      <c r="E177" s="34" t="s">
        <v>124</v>
      </c>
      <c r="F177" s="34"/>
      <c r="G177" s="35">
        <f>G178</f>
        <v>5876550.2000000002</v>
      </c>
    </row>
    <row r="178" spans="1:7">
      <c r="A178" s="33"/>
      <c r="B178" s="37">
        <v>902</v>
      </c>
      <c r="C178" s="34" t="s">
        <v>67</v>
      </c>
      <c r="D178" s="34" t="s">
        <v>33</v>
      </c>
      <c r="E178" s="34" t="s">
        <v>124</v>
      </c>
      <c r="F178" s="34"/>
      <c r="G178" s="35">
        <f>G179+G180</f>
        <v>5876550.2000000002</v>
      </c>
    </row>
    <row r="179" spans="1:7">
      <c r="A179" s="76" t="s">
        <v>125</v>
      </c>
      <c r="B179" s="77">
        <v>902</v>
      </c>
      <c r="C179" s="72" t="s">
        <v>67</v>
      </c>
      <c r="D179" s="72" t="s">
        <v>33</v>
      </c>
      <c r="E179" s="34" t="s">
        <v>124</v>
      </c>
      <c r="F179" s="72"/>
      <c r="G179" s="73">
        <f>'Прил.5 Расходы'!F171</f>
        <v>3125923.6</v>
      </c>
    </row>
    <row r="180" spans="1:7">
      <c r="A180" s="76" t="s">
        <v>126</v>
      </c>
      <c r="B180" s="77">
        <v>902</v>
      </c>
      <c r="C180" s="72" t="s">
        <v>67</v>
      </c>
      <c r="D180" s="72" t="s">
        <v>33</v>
      </c>
      <c r="E180" s="34" t="s">
        <v>124</v>
      </c>
      <c r="F180" s="72"/>
      <c r="G180" s="73">
        <f>'Прил.5 Расходы'!F172</f>
        <v>2750626.6</v>
      </c>
    </row>
    <row r="181" spans="1:7">
      <c r="A181" s="33" t="s">
        <v>494</v>
      </c>
      <c r="B181" s="77">
        <v>902</v>
      </c>
      <c r="C181" s="72" t="s">
        <v>67</v>
      </c>
      <c r="D181" s="72" t="s">
        <v>33</v>
      </c>
      <c r="E181" s="34" t="s">
        <v>415</v>
      </c>
      <c r="F181" s="34"/>
      <c r="G181" s="35">
        <f>'Прил.5 Расходы'!F173</f>
        <v>1480810.25</v>
      </c>
    </row>
    <row r="182" spans="1:7" ht="94.5" customHeight="1">
      <c r="A182" s="33" t="s">
        <v>275</v>
      </c>
      <c r="B182" s="77">
        <v>902</v>
      </c>
      <c r="C182" s="72" t="s">
        <v>67</v>
      </c>
      <c r="D182" s="72" t="s">
        <v>33</v>
      </c>
      <c r="E182" s="34" t="s">
        <v>276</v>
      </c>
      <c r="F182" s="34"/>
      <c r="G182" s="35">
        <f>G183</f>
        <v>1642057.77</v>
      </c>
    </row>
    <row r="183" spans="1:7" ht="90">
      <c r="A183" s="33" t="s">
        <v>275</v>
      </c>
      <c r="B183" s="77">
        <v>902</v>
      </c>
      <c r="C183" s="72" t="s">
        <v>67</v>
      </c>
      <c r="D183" s="72" t="s">
        <v>33</v>
      </c>
      <c r="E183" s="34" t="s">
        <v>276</v>
      </c>
      <c r="F183" s="34" t="s">
        <v>117</v>
      </c>
      <c r="G183" s="60">
        <f>'Прил.5 Расходы'!F175</f>
        <v>1642057.77</v>
      </c>
    </row>
    <row r="184" spans="1:7">
      <c r="A184" s="33" t="s">
        <v>126</v>
      </c>
      <c r="B184" s="77">
        <v>902</v>
      </c>
      <c r="C184" s="72" t="s">
        <v>67</v>
      </c>
      <c r="D184" s="72" t="s">
        <v>33</v>
      </c>
      <c r="E184" s="34" t="s">
        <v>276</v>
      </c>
      <c r="F184" s="34" t="s">
        <v>117</v>
      </c>
      <c r="G184" s="60">
        <f>'Прил.5 Расходы'!F176</f>
        <v>1390203.15</v>
      </c>
    </row>
    <row r="185" spans="1:7" ht="30">
      <c r="A185" s="33" t="s">
        <v>277</v>
      </c>
      <c r="B185" s="77">
        <v>902</v>
      </c>
      <c r="C185" s="72" t="s">
        <v>67</v>
      </c>
      <c r="D185" s="72" t="s">
        <v>33</v>
      </c>
      <c r="E185" s="34" t="s">
        <v>276</v>
      </c>
      <c r="F185" s="34" t="s">
        <v>117</v>
      </c>
      <c r="G185" s="60">
        <f>'Прил.5 Расходы'!F177</f>
        <v>251854.62</v>
      </c>
    </row>
    <row r="186" spans="1:7" ht="90">
      <c r="A186" s="33" t="s">
        <v>275</v>
      </c>
      <c r="B186" s="77">
        <v>902</v>
      </c>
      <c r="C186" s="72" t="s">
        <v>67</v>
      </c>
      <c r="D186" s="72" t="s">
        <v>33</v>
      </c>
      <c r="E186" s="34" t="s">
        <v>276</v>
      </c>
      <c r="F186" s="34" t="s">
        <v>278</v>
      </c>
      <c r="G186" s="60">
        <f>'Прил.5 Расходы'!F178</f>
        <v>0</v>
      </c>
    </row>
    <row r="187" spans="1:7" ht="90">
      <c r="A187" s="33" t="s">
        <v>275</v>
      </c>
      <c r="B187" s="77">
        <v>902</v>
      </c>
      <c r="C187" s="72" t="s">
        <v>67</v>
      </c>
      <c r="D187" s="72" t="s">
        <v>33</v>
      </c>
      <c r="E187" s="34" t="s">
        <v>276</v>
      </c>
      <c r="F187" s="34" t="s">
        <v>279</v>
      </c>
      <c r="G187" s="60">
        <f>'Прил.5 Расходы'!F179</f>
        <v>0</v>
      </c>
    </row>
    <row r="188" spans="1:7" ht="90">
      <c r="A188" s="33" t="s">
        <v>275</v>
      </c>
      <c r="B188" s="77">
        <v>902</v>
      </c>
      <c r="C188" s="72" t="s">
        <v>67</v>
      </c>
      <c r="D188" s="72" t="s">
        <v>33</v>
      </c>
      <c r="E188" s="34" t="s">
        <v>276</v>
      </c>
      <c r="F188" s="34" t="s">
        <v>280</v>
      </c>
      <c r="G188" s="35">
        <f>'Прил.5 Расходы'!F180</f>
        <v>0</v>
      </c>
    </row>
    <row r="189" spans="1:7" ht="90">
      <c r="A189" s="33" t="s">
        <v>275</v>
      </c>
      <c r="B189" s="77">
        <v>902</v>
      </c>
      <c r="C189" s="72" t="s">
        <v>67</v>
      </c>
      <c r="D189" s="72" t="s">
        <v>33</v>
      </c>
      <c r="E189" s="34" t="s">
        <v>276</v>
      </c>
      <c r="F189" s="34" t="s">
        <v>281</v>
      </c>
      <c r="G189" s="35">
        <f>'Прил.5 Расходы'!F181</f>
        <v>0</v>
      </c>
    </row>
    <row r="190" spans="1:7" ht="45">
      <c r="A190" s="33" t="s">
        <v>291</v>
      </c>
      <c r="B190" s="77">
        <v>902</v>
      </c>
      <c r="C190" s="72" t="s">
        <v>67</v>
      </c>
      <c r="D190" s="72" t="s">
        <v>33</v>
      </c>
      <c r="E190" s="34" t="s">
        <v>283</v>
      </c>
      <c r="F190" s="34" t="s">
        <v>122</v>
      </c>
      <c r="G190" s="35">
        <f>'Прил.5 Расходы'!F182</f>
        <v>0</v>
      </c>
    </row>
    <row r="191" spans="1:7" ht="30">
      <c r="A191" s="33" t="s">
        <v>128</v>
      </c>
      <c r="B191" s="37">
        <v>902</v>
      </c>
      <c r="C191" s="34" t="s">
        <v>67</v>
      </c>
      <c r="D191" s="34" t="s">
        <v>92</v>
      </c>
      <c r="E191" s="34"/>
      <c r="F191" s="34"/>
      <c r="G191" s="35">
        <f>G192+G195</f>
        <v>1223520</v>
      </c>
    </row>
    <row r="192" spans="1:7" ht="45">
      <c r="A192" s="33" t="s">
        <v>129</v>
      </c>
      <c r="B192" s="37">
        <v>902</v>
      </c>
      <c r="C192" s="34" t="s">
        <v>67</v>
      </c>
      <c r="D192" s="34" t="s">
        <v>92</v>
      </c>
      <c r="E192" s="34" t="s">
        <v>290</v>
      </c>
      <c r="F192" s="34"/>
      <c r="G192" s="35">
        <f>G193</f>
        <v>150000</v>
      </c>
    </row>
    <row r="193" spans="1:7">
      <c r="A193" s="84" t="s">
        <v>188</v>
      </c>
      <c r="B193" s="37">
        <v>902</v>
      </c>
      <c r="C193" s="34" t="s">
        <v>67</v>
      </c>
      <c r="D193" s="34" t="s">
        <v>92</v>
      </c>
      <c r="E193" s="34" t="s">
        <v>290</v>
      </c>
      <c r="F193" s="34"/>
      <c r="G193" s="35">
        <f>G194</f>
        <v>150000</v>
      </c>
    </row>
    <row r="194" spans="1:7">
      <c r="A194" s="76"/>
      <c r="B194" s="77">
        <v>902</v>
      </c>
      <c r="C194" s="72" t="s">
        <v>67</v>
      </c>
      <c r="D194" s="72" t="s">
        <v>92</v>
      </c>
      <c r="E194" s="34" t="s">
        <v>290</v>
      </c>
      <c r="F194" s="72"/>
      <c r="G194" s="73">
        <f>'Прил.5 Расходы'!F187</f>
        <v>150000</v>
      </c>
    </row>
    <row r="195" spans="1:7" ht="47.25">
      <c r="A195" s="41" t="s">
        <v>289</v>
      </c>
      <c r="B195" s="77">
        <v>902</v>
      </c>
      <c r="C195" s="72" t="s">
        <v>67</v>
      </c>
      <c r="D195" s="72" t="s">
        <v>92</v>
      </c>
      <c r="E195" s="34" t="s">
        <v>213</v>
      </c>
      <c r="F195" s="72"/>
      <c r="G195" s="73">
        <f>'Прил.5 Расходы'!F186</f>
        <v>1073520</v>
      </c>
    </row>
    <row r="196" spans="1:7" ht="30">
      <c r="A196" s="33" t="s">
        <v>131</v>
      </c>
      <c r="B196" s="37">
        <v>902</v>
      </c>
      <c r="C196" s="34" t="s">
        <v>67</v>
      </c>
      <c r="D196" s="34" t="s">
        <v>92</v>
      </c>
      <c r="E196" s="34"/>
      <c r="F196" s="34"/>
      <c r="G196" s="35">
        <f>G197+G207</f>
        <v>27670869.5</v>
      </c>
    </row>
    <row r="197" spans="1:7" ht="60">
      <c r="A197" s="33" t="s">
        <v>132</v>
      </c>
      <c r="B197" s="37">
        <v>902</v>
      </c>
      <c r="C197" s="34" t="s">
        <v>67</v>
      </c>
      <c r="D197" s="34" t="s">
        <v>92</v>
      </c>
      <c r="E197" s="34"/>
      <c r="F197" s="34"/>
      <c r="G197" s="35">
        <f>G198</f>
        <v>20906674.66</v>
      </c>
    </row>
    <row r="198" spans="1:7" ht="135">
      <c r="A198" s="33" t="s">
        <v>133</v>
      </c>
      <c r="B198" s="37">
        <v>902</v>
      </c>
      <c r="C198" s="34" t="s">
        <v>67</v>
      </c>
      <c r="D198" s="34" t="s">
        <v>92</v>
      </c>
      <c r="E198" s="34"/>
      <c r="F198" s="34"/>
      <c r="G198" s="35">
        <f>G199+G201+G202+G203+G204+G205+G206</f>
        <v>20906674.66</v>
      </c>
    </row>
    <row r="199" spans="1:7">
      <c r="A199" s="76" t="s">
        <v>189</v>
      </c>
      <c r="B199" s="77">
        <v>902</v>
      </c>
      <c r="C199" s="72" t="s">
        <v>67</v>
      </c>
      <c r="D199" s="72" t="s">
        <v>92</v>
      </c>
      <c r="E199" s="34" t="s">
        <v>134</v>
      </c>
      <c r="F199" s="72"/>
      <c r="G199" s="73">
        <f>'Прил.5 Расходы'!F192</f>
        <v>14666400</v>
      </c>
    </row>
    <row r="200" spans="1:7">
      <c r="A200" s="85"/>
      <c r="B200" s="77"/>
      <c r="C200" s="72"/>
      <c r="D200" s="72"/>
      <c r="E200" s="72"/>
      <c r="F200" s="72"/>
      <c r="G200" s="73"/>
    </row>
    <row r="201" spans="1:7" ht="45">
      <c r="A201" s="62" t="s">
        <v>390</v>
      </c>
      <c r="B201" s="77">
        <v>902</v>
      </c>
      <c r="C201" s="34" t="s">
        <v>67</v>
      </c>
      <c r="D201" s="34" t="s">
        <v>92</v>
      </c>
      <c r="E201" s="34" t="s">
        <v>391</v>
      </c>
      <c r="F201" s="72" t="s">
        <v>122</v>
      </c>
      <c r="G201" s="82">
        <f>'Прил.5 Расходы'!F198</f>
        <v>1050894.6599999999</v>
      </c>
    </row>
    <row r="202" spans="1:7" ht="30">
      <c r="A202" s="76" t="s">
        <v>288</v>
      </c>
      <c r="B202" s="77">
        <v>902</v>
      </c>
      <c r="C202" s="72" t="s">
        <v>67</v>
      </c>
      <c r="D202" s="72" t="s">
        <v>92</v>
      </c>
      <c r="E202" s="34" t="s">
        <v>35</v>
      </c>
      <c r="F202" s="72"/>
      <c r="G202" s="73">
        <f>'Прил.5 Расходы'!F194</f>
        <v>3920500</v>
      </c>
    </row>
    <row r="203" spans="1:7" ht="30">
      <c r="A203" s="71" t="s">
        <v>135</v>
      </c>
      <c r="B203" s="77">
        <v>902</v>
      </c>
      <c r="C203" s="72" t="s">
        <v>67</v>
      </c>
      <c r="D203" s="72" t="s">
        <v>92</v>
      </c>
      <c r="E203" s="72" t="s">
        <v>292</v>
      </c>
      <c r="F203" s="72"/>
      <c r="G203" s="73">
        <f>'Прил.5 Расходы'!F195</f>
        <v>1108100</v>
      </c>
    </row>
    <row r="204" spans="1:7">
      <c r="A204" s="85" t="s">
        <v>121</v>
      </c>
      <c r="B204" s="77">
        <v>902</v>
      </c>
      <c r="C204" s="72" t="s">
        <v>67</v>
      </c>
      <c r="D204" s="72" t="s">
        <v>92</v>
      </c>
      <c r="E204" s="34" t="s">
        <v>398</v>
      </c>
      <c r="F204" s="72"/>
      <c r="G204" s="73">
        <f>'Прил.5 Расходы'!F196</f>
        <v>8900</v>
      </c>
    </row>
    <row r="205" spans="1:7" ht="60">
      <c r="A205" s="71" t="s">
        <v>190</v>
      </c>
      <c r="B205" s="77">
        <v>902</v>
      </c>
      <c r="C205" s="72" t="s">
        <v>67</v>
      </c>
      <c r="D205" s="72" t="s">
        <v>24</v>
      </c>
      <c r="E205" s="34" t="s">
        <v>398</v>
      </c>
      <c r="F205" s="72"/>
      <c r="G205" s="73">
        <f>'Прил.5 Расходы'!F197</f>
        <v>34700</v>
      </c>
    </row>
    <row r="206" spans="1:7" ht="30">
      <c r="A206" s="62" t="s">
        <v>474</v>
      </c>
      <c r="B206" s="77">
        <v>902</v>
      </c>
      <c r="C206" s="72" t="s">
        <v>67</v>
      </c>
      <c r="D206" s="72" t="s">
        <v>92</v>
      </c>
      <c r="E206" s="34" t="s">
        <v>476</v>
      </c>
      <c r="F206" s="72" t="s">
        <v>122</v>
      </c>
      <c r="G206" s="73">
        <f>'Прил.5 Расходы'!F199</f>
        <v>117180</v>
      </c>
    </row>
    <row r="207" spans="1:7">
      <c r="A207" s="33" t="s">
        <v>106</v>
      </c>
      <c r="B207" s="37">
        <v>902</v>
      </c>
      <c r="C207" s="34" t="s">
        <v>67</v>
      </c>
      <c r="D207" s="34" t="s">
        <v>26</v>
      </c>
      <c r="E207" s="34"/>
      <c r="F207" s="34"/>
      <c r="G207" s="35">
        <f>G208</f>
        <v>6764194.8399999999</v>
      </c>
    </row>
    <row r="208" spans="1:7" ht="63">
      <c r="A208" s="41" t="s">
        <v>495</v>
      </c>
      <c r="B208" s="77">
        <v>902</v>
      </c>
      <c r="C208" s="72" t="s">
        <v>67</v>
      </c>
      <c r="D208" s="72" t="s">
        <v>26</v>
      </c>
      <c r="E208" s="34" t="s">
        <v>136</v>
      </c>
      <c r="F208" s="72"/>
      <c r="G208" s="73">
        <f>'Прил.5 Расходы'!F167</f>
        <v>6764194.8399999999</v>
      </c>
    </row>
    <row r="209" spans="1:7" ht="42.75">
      <c r="A209" s="86" t="s">
        <v>296</v>
      </c>
      <c r="B209" s="70">
        <v>902</v>
      </c>
      <c r="C209" s="31"/>
      <c r="D209" s="31"/>
      <c r="E209" s="31"/>
      <c r="F209" s="31"/>
      <c r="G209" s="59">
        <f>G210</f>
        <v>58465728.979999997</v>
      </c>
    </row>
    <row r="210" spans="1:7" ht="57">
      <c r="A210" s="74" t="s">
        <v>137</v>
      </c>
      <c r="B210" s="37">
        <v>902</v>
      </c>
      <c r="C210" s="53" t="s">
        <v>99</v>
      </c>
      <c r="D210" s="53"/>
      <c r="E210" s="53"/>
      <c r="F210" s="53"/>
      <c r="G210" s="83">
        <f>G211</f>
        <v>58465728.979999997</v>
      </c>
    </row>
    <row r="211" spans="1:7">
      <c r="A211" s="33" t="s">
        <v>138</v>
      </c>
      <c r="B211" s="37">
        <v>902</v>
      </c>
      <c r="C211" s="34" t="s">
        <v>99</v>
      </c>
      <c r="D211" s="34" t="s">
        <v>24</v>
      </c>
      <c r="E211" s="34"/>
      <c r="F211" s="34"/>
      <c r="G211" s="35">
        <f>G212+G220+G223+G226+G230+G231+G213+G214</f>
        <v>58465728.979999997</v>
      </c>
    </row>
    <row r="212" spans="1:7" ht="60">
      <c r="A212" s="33" t="s">
        <v>139</v>
      </c>
      <c r="B212" s="37">
        <v>902</v>
      </c>
      <c r="C212" s="34" t="s">
        <v>99</v>
      </c>
      <c r="D212" s="34" t="s">
        <v>24</v>
      </c>
      <c r="E212" s="34"/>
      <c r="F212" s="34"/>
      <c r="G212" s="35">
        <f>G216+G215</f>
        <v>21984228</v>
      </c>
    </row>
    <row r="213" spans="1:7" ht="110.25">
      <c r="A213" s="42" t="s">
        <v>469</v>
      </c>
      <c r="B213" s="37">
        <v>902</v>
      </c>
      <c r="C213" s="34" t="s">
        <v>99</v>
      </c>
      <c r="D213" s="34" t="s">
        <v>24</v>
      </c>
      <c r="E213" s="34" t="s">
        <v>80</v>
      </c>
      <c r="F213" s="34" t="s">
        <v>122</v>
      </c>
      <c r="G213" s="35">
        <f>'Прил.5 Расходы'!F203</f>
        <v>50000</v>
      </c>
    </row>
    <row r="214" spans="1:7" ht="78.75">
      <c r="A214" s="42" t="s">
        <v>470</v>
      </c>
      <c r="B214" s="37">
        <v>902</v>
      </c>
      <c r="C214" s="34" t="s">
        <v>99</v>
      </c>
      <c r="D214" s="34" t="s">
        <v>24</v>
      </c>
      <c r="E214" s="34" t="s">
        <v>81</v>
      </c>
      <c r="F214" s="34" t="s">
        <v>122</v>
      </c>
      <c r="G214" s="35">
        <f>'Прил.5 Расходы'!F204</f>
        <v>25000</v>
      </c>
    </row>
    <row r="215" spans="1:7" ht="63">
      <c r="A215" s="41" t="s">
        <v>472</v>
      </c>
      <c r="B215" s="77">
        <v>902</v>
      </c>
      <c r="C215" s="72" t="s">
        <v>99</v>
      </c>
      <c r="D215" s="72" t="s">
        <v>24</v>
      </c>
      <c r="E215" s="34" t="s">
        <v>222</v>
      </c>
      <c r="F215" s="72" t="s">
        <v>122</v>
      </c>
      <c r="G215" s="73">
        <f>'Прил.5 Расходы'!F206</f>
        <v>1212300</v>
      </c>
    </row>
    <row r="216" spans="1:7" ht="45">
      <c r="A216" s="33" t="s">
        <v>118</v>
      </c>
      <c r="B216" s="37">
        <v>902</v>
      </c>
      <c r="C216" s="34" t="s">
        <v>99</v>
      </c>
      <c r="D216" s="34" t="s">
        <v>24</v>
      </c>
      <c r="E216" s="34" t="s">
        <v>140</v>
      </c>
      <c r="F216" s="34"/>
      <c r="G216" s="35">
        <f>G217+G219+G218</f>
        <v>20771928</v>
      </c>
    </row>
    <row r="217" spans="1:7">
      <c r="A217" s="76" t="s">
        <v>106</v>
      </c>
      <c r="B217" s="37">
        <v>902</v>
      </c>
      <c r="C217" s="34" t="s">
        <v>99</v>
      </c>
      <c r="D217" s="34" t="s">
        <v>24</v>
      </c>
      <c r="E217" s="34" t="s">
        <v>82</v>
      </c>
      <c r="F217" s="34"/>
      <c r="G217" s="73">
        <f>'Прил.5 Расходы'!F205</f>
        <v>10000</v>
      </c>
    </row>
    <row r="218" spans="1:7" ht="30">
      <c r="A218" s="33" t="s">
        <v>413</v>
      </c>
      <c r="B218" s="37">
        <v>902</v>
      </c>
      <c r="C218" s="34" t="s">
        <v>99</v>
      </c>
      <c r="D218" s="34" t="s">
        <v>24</v>
      </c>
      <c r="E218" s="34" t="s">
        <v>75</v>
      </c>
      <c r="F218" s="34"/>
      <c r="G218" s="35">
        <f>'Прил.5 Расходы'!F221</f>
        <v>14628</v>
      </c>
    </row>
    <row r="219" spans="1:7" ht="30">
      <c r="A219" s="76" t="s">
        <v>191</v>
      </c>
      <c r="B219" s="77">
        <v>902</v>
      </c>
      <c r="C219" s="72" t="s">
        <v>99</v>
      </c>
      <c r="D219" s="72" t="s">
        <v>24</v>
      </c>
      <c r="E219" s="34" t="s">
        <v>140</v>
      </c>
      <c r="F219" s="72"/>
      <c r="G219" s="73">
        <f>'Прил.5 Расходы'!F209</f>
        <v>20747300</v>
      </c>
    </row>
    <row r="220" spans="1:7" ht="30">
      <c r="A220" s="33" t="s">
        <v>141</v>
      </c>
      <c r="B220" s="37">
        <v>902</v>
      </c>
      <c r="C220" s="34" t="s">
        <v>99</v>
      </c>
      <c r="D220" s="34" t="s">
        <v>24</v>
      </c>
      <c r="E220" s="34" t="s">
        <v>142</v>
      </c>
      <c r="F220" s="34"/>
      <c r="G220" s="35">
        <f>G221</f>
        <v>1105300</v>
      </c>
    </row>
    <row r="221" spans="1:7" ht="45">
      <c r="A221" s="33" t="s">
        <v>118</v>
      </c>
      <c r="B221" s="37">
        <v>902</v>
      </c>
      <c r="C221" s="34" t="s">
        <v>99</v>
      </c>
      <c r="D221" s="34" t="s">
        <v>24</v>
      </c>
      <c r="E221" s="34" t="s">
        <v>142</v>
      </c>
      <c r="F221" s="34"/>
      <c r="G221" s="35">
        <f>G222</f>
        <v>1105300</v>
      </c>
    </row>
    <row r="222" spans="1:7">
      <c r="A222" s="76"/>
      <c r="B222" s="77">
        <v>902</v>
      </c>
      <c r="C222" s="72" t="s">
        <v>99</v>
      </c>
      <c r="D222" s="72" t="s">
        <v>24</v>
      </c>
      <c r="E222" s="34" t="s">
        <v>142</v>
      </c>
      <c r="F222" s="72"/>
      <c r="G222" s="73">
        <f>'Прил.5 Расходы'!F213</f>
        <v>1105300</v>
      </c>
    </row>
    <row r="223" spans="1:7">
      <c r="A223" s="33" t="s">
        <v>143</v>
      </c>
      <c r="B223" s="37">
        <v>902</v>
      </c>
      <c r="C223" s="34" t="s">
        <v>99</v>
      </c>
      <c r="D223" s="34" t="s">
        <v>24</v>
      </c>
      <c r="E223" s="34" t="s">
        <v>144</v>
      </c>
      <c r="F223" s="34"/>
      <c r="G223" s="35">
        <f>G224</f>
        <v>16226150</v>
      </c>
    </row>
    <row r="224" spans="1:7" ht="45">
      <c r="A224" s="33" t="s">
        <v>118</v>
      </c>
      <c r="B224" s="37">
        <v>902</v>
      </c>
      <c r="C224" s="34" t="s">
        <v>99</v>
      </c>
      <c r="D224" s="34" t="s">
        <v>24</v>
      </c>
      <c r="E224" s="34" t="s">
        <v>144</v>
      </c>
      <c r="F224" s="34"/>
      <c r="G224" s="35">
        <f>G225</f>
        <v>16226150</v>
      </c>
    </row>
    <row r="225" spans="1:7">
      <c r="A225" s="76"/>
      <c r="B225" s="77">
        <v>902</v>
      </c>
      <c r="C225" s="72" t="s">
        <v>99</v>
      </c>
      <c r="D225" s="72" t="s">
        <v>24</v>
      </c>
      <c r="E225" s="34" t="s">
        <v>144</v>
      </c>
      <c r="F225" s="72"/>
      <c r="G225" s="73">
        <f>'Прил.5 Расходы'!F216</f>
        <v>16226150</v>
      </c>
    </row>
    <row r="226" spans="1:7">
      <c r="A226" s="33"/>
      <c r="B226" s="37"/>
      <c r="C226" s="34"/>
      <c r="D226" s="34"/>
      <c r="E226" s="34"/>
      <c r="F226" s="34"/>
      <c r="G226" s="35">
        <f>G227+G228+G229</f>
        <v>5267061.2299999995</v>
      </c>
    </row>
    <row r="227" spans="1:7" ht="120">
      <c r="A227" s="33" t="s">
        <v>414</v>
      </c>
      <c r="B227" s="37">
        <v>902</v>
      </c>
      <c r="C227" s="49" t="s">
        <v>99</v>
      </c>
      <c r="D227" s="49" t="s">
        <v>24</v>
      </c>
      <c r="E227" s="34" t="s">
        <v>408</v>
      </c>
      <c r="F227" s="34" t="s">
        <v>122</v>
      </c>
      <c r="G227" s="35">
        <f>'Прил.5 Расходы'!F217</f>
        <v>1150000</v>
      </c>
    </row>
    <row r="228" spans="1:7" ht="45">
      <c r="A228" s="33" t="s">
        <v>241</v>
      </c>
      <c r="B228" s="37">
        <v>902</v>
      </c>
      <c r="C228" s="49" t="s">
        <v>99</v>
      </c>
      <c r="D228" s="49" t="s">
        <v>24</v>
      </c>
      <c r="E228" s="34" t="s">
        <v>240</v>
      </c>
      <c r="F228" s="72"/>
      <c r="G228" s="73">
        <f>'Прил.5 Расходы'!F218</f>
        <v>126837.89</v>
      </c>
    </row>
    <row r="229" spans="1:7" ht="330.75">
      <c r="A229" s="135" t="s">
        <v>406</v>
      </c>
      <c r="B229" s="37">
        <v>902</v>
      </c>
      <c r="C229" s="49" t="s">
        <v>99</v>
      </c>
      <c r="D229" s="49" t="s">
        <v>24</v>
      </c>
      <c r="E229" s="34" t="s">
        <v>409</v>
      </c>
      <c r="F229" s="72"/>
      <c r="G229" s="73">
        <f>'Прил.5 Расходы'!F219</f>
        <v>3990223.34</v>
      </c>
    </row>
    <row r="230" spans="1:7">
      <c r="A230" s="33" t="s">
        <v>238</v>
      </c>
      <c r="B230" s="37">
        <v>902</v>
      </c>
      <c r="C230" s="34" t="s">
        <v>99</v>
      </c>
      <c r="D230" s="34" t="s">
        <v>24</v>
      </c>
      <c r="E230" s="34" t="s">
        <v>239</v>
      </c>
      <c r="F230" s="34" t="s">
        <v>117</v>
      </c>
      <c r="G230" s="73">
        <f>'Прил.5 Расходы'!F220</f>
        <v>0</v>
      </c>
    </row>
    <row r="231" spans="1:7" ht="110.25">
      <c r="A231" s="41" t="s">
        <v>410</v>
      </c>
      <c r="B231" s="37">
        <v>902</v>
      </c>
      <c r="C231" s="49" t="s">
        <v>99</v>
      </c>
      <c r="D231" s="49" t="s">
        <v>24</v>
      </c>
      <c r="E231" s="34" t="s">
        <v>411</v>
      </c>
      <c r="F231" s="34" t="s">
        <v>117</v>
      </c>
      <c r="G231" s="73">
        <f>'Прил.5 Расходы'!F222</f>
        <v>13807989.75</v>
      </c>
    </row>
    <row r="232" spans="1:7" ht="42.75">
      <c r="A232" s="86" t="s">
        <v>332</v>
      </c>
      <c r="B232" s="70">
        <v>902</v>
      </c>
      <c r="C232" s="31"/>
      <c r="D232" s="31"/>
      <c r="E232" s="31"/>
      <c r="F232" s="31"/>
      <c r="G232" s="59">
        <f>G233</f>
        <v>1000000</v>
      </c>
    </row>
    <row r="233" spans="1:7" ht="30">
      <c r="A233" s="33" t="s">
        <v>327</v>
      </c>
      <c r="B233" s="37">
        <v>902</v>
      </c>
      <c r="C233" s="34" t="s">
        <v>105</v>
      </c>
      <c r="D233" s="34" t="s">
        <v>26</v>
      </c>
      <c r="E233" s="34"/>
      <c r="F233" s="34"/>
      <c r="G233" s="73">
        <f>G234</f>
        <v>1000000</v>
      </c>
    </row>
    <row r="234" spans="1:7" ht="45">
      <c r="A234" s="33" t="s">
        <v>331</v>
      </c>
      <c r="B234" s="37">
        <v>902</v>
      </c>
      <c r="C234" s="34" t="s">
        <v>105</v>
      </c>
      <c r="D234" s="34" t="s">
        <v>26</v>
      </c>
      <c r="E234" s="34" t="s">
        <v>330</v>
      </c>
      <c r="F234" s="34"/>
      <c r="G234" s="73">
        <f>G235</f>
        <v>1000000</v>
      </c>
    </row>
    <row r="235" spans="1:7" ht="120">
      <c r="A235" s="113" t="s">
        <v>328</v>
      </c>
      <c r="B235" s="37">
        <v>902</v>
      </c>
      <c r="C235" s="34" t="s">
        <v>105</v>
      </c>
      <c r="D235" s="34" t="s">
        <v>26</v>
      </c>
      <c r="E235" s="34" t="s">
        <v>330</v>
      </c>
      <c r="F235" s="34" t="s">
        <v>329</v>
      </c>
      <c r="G235" s="73">
        <f>'Прил.5 Расходы'!F262</f>
        <v>1000000</v>
      </c>
    </row>
    <row r="236" spans="1:7">
      <c r="A236" s="30" t="s">
        <v>180</v>
      </c>
      <c r="B236" s="87"/>
      <c r="C236" s="69"/>
      <c r="D236" s="69"/>
      <c r="E236" s="69"/>
      <c r="F236" s="69"/>
      <c r="G236" s="59">
        <f>G209+G149+G137+G12+G175+G36+G232</f>
        <v>807039418.35000002</v>
      </c>
    </row>
  </sheetData>
  <autoFilter ref="A11:G11"/>
  <mergeCells count="12">
    <mergeCell ref="C1:H1"/>
    <mergeCell ref="C2:J2"/>
    <mergeCell ref="C3:K3"/>
    <mergeCell ref="F9:F10"/>
    <mergeCell ref="A6:G6"/>
    <mergeCell ref="A8:A10"/>
    <mergeCell ref="B8:F8"/>
    <mergeCell ref="G8:G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42"/>
  <sheetViews>
    <sheetView topLeftCell="A10" zoomScaleNormal="100" workbookViewId="0">
      <selection activeCell="C18" sqref="C18"/>
    </sheetView>
  </sheetViews>
  <sheetFormatPr defaultRowHeight="15"/>
  <cols>
    <col min="2" max="2" width="95.7109375" customWidth="1"/>
    <col min="3" max="3" width="34" customWidth="1"/>
    <col min="4" max="4" width="36.7109375" customWidth="1"/>
  </cols>
  <sheetData>
    <row r="1" spans="1:11" ht="15.75">
      <c r="C1" s="25" t="s">
        <v>312</v>
      </c>
      <c r="D1" s="25"/>
    </row>
    <row r="2" spans="1:11">
      <c r="C2" s="158" t="s">
        <v>511</v>
      </c>
      <c r="D2" s="159"/>
      <c r="E2" s="159"/>
      <c r="F2" s="159"/>
      <c r="G2" s="159"/>
      <c r="H2" s="159"/>
      <c r="I2" s="159"/>
    </row>
    <row r="3" spans="1:11">
      <c r="C3" s="159"/>
      <c r="D3" s="159"/>
      <c r="E3" s="159"/>
      <c r="F3" s="159"/>
      <c r="G3" s="159"/>
      <c r="H3" s="159"/>
      <c r="I3" s="159"/>
    </row>
    <row r="4" spans="1:11">
      <c r="C4" s="158" t="s">
        <v>389</v>
      </c>
      <c r="D4" s="159"/>
      <c r="E4" s="159"/>
      <c r="F4" s="159"/>
      <c r="G4" s="159"/>
      <c r="H4" s="159"/>
      <c r="I4" s="159"/>
      <c r="J4" s="159"/>
      <c r="K4" s="159"/>
    </row>
    <row r="5" spans="1:11">
      <c r="C5" s="158" t="s">
        <v>458</v>
      </c>
      <c r="D5" s="159"/>
      <c r="E5" s="159"/>
      <c r="F5" s="159"/>
      <c r="G5" s="159"/>
      <c r="H5" s="159"/>
      <c r="I5" s="159"/>
    </row>
    <row r="9" spans="1:11">
      <c r="A9" s="194" t="s">
        <v>352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</row>
    <row r="10" spans="1:11" ht="33.75" customHeight="1">
      <c r="A10" s="194" t="s">
        <v>387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1" ht="33.75" customHeight="1">
      <c r="A11" s="114"/>
      <c r="B11" s="115"/>
      <c r="C11" s="115"/>
      <c r="D11" s="115"/>
      <c r="E11" s="115"/>
      <c r="F11" s="115"/>
      <c r="G11" s="115"/>
      <c r="H11" s="115"/>
      <c r="I11" s="115"/>
      <c r="J11" s="115"/>
      <c r="K11" s="115"/>
    </row>
    <row r="12" spans="1:11">
      <c r="D12" t="s">
        <v>380</v>
      </c>
    </row>
    <row r="13" spans="1:11" ht="15" customHeight="1">
      <c r="A13" s="185" t="s">
        <v>353</v>
      </c>
      <c r="B13" s="188" t="s">
        <v>369</v>
      </c>
      <c r="C13" s="190" t="s">
        <v>215</v>
      </c>
      <c r="D13" s="191"/>
    </row>
    <row r="14" spans="1:11">
      <c r="A14" s="186"/>
      <c r="B14" s="189"/>
      <c r="C14" s="192"/>
      <c r="D14" s="193"/>
    </row>
    <row r="15" spans="1:11" ht="66.75" customHeight="1">
      <c r="A15" s="187"/>
      <c r="B15" s="187"/>
      <c r="C15" s="116" t="s">
        <v>368</v>
      </c>
      <c r="D15" s="131" t="s">
        <v>370</v>
      </c>
    </row>
    <row r="16" spans="1:11" ht="15" customHeight="1">
      <c r="A16" s="116">
        <v>1</v>
      </c>
      <c r="B16" s="116">
        <v>2</v>
      </c>
      <c r="C16" s="116">
        <v>3</v>
      </c>
      <c r="D16" s="116">
        <v>4</v>
      </c>
    </row>
    <row r="17" spans="1:4" ht="50.25" customHeight="1">
      <c r="A17" s="116">
        <v>1</v>
      </c>
      <c r="B17" s="120" t="s">
        <v>496</v>
      </c>
      <c r="C17" s="117">
        <v>8664438.7899999991</v>
      </c>
      <c r="D17" s="117">
        <v>0</v>
      </c>
    </row>
    <row r="18" spans="1:4" ht="45" customHeight="1">
      <c r="A18" s="116">
        <v>2</v>
      </c>
      <c r="B18" s="120" t="s">
        <v>469</v>
      </c>
      <c r="C18" s="117">
        <v>50000</v>
      </c>
      <c r="D18" s="117">
        <v>0</v>
      </c>
    </row>
    <row r="19" spans="1:4" ht="56.25" customHeight="1">
      <c r="A19" s="116">
        <v>3</v>
      </c>
      <c r="B19" s="120" t="s">
        <v>487</v>
      </c>
      <c r="C19" s="117">
        <v>35000</v>
      </c>
      <c r="D19" s="117">
        <v>0</v>
      </c>
    </row>
    <row r="20" spans="1:4" ht="61.5" customHeight="1" thickBot="1">
      <c r="A20" s="116">
        <v>4</v>
      </c>
      <c r="B20" s="122" t="s">
        <v>501</v>
      </c>
      <c r="C20" s="117">
        <v>10000</v>
      </c>
      <c r="D20" s="117">
        <v>0</v>
      </c>
    </row>
    <row r="21" spans="1:4" ht="45" customHeight="1">
      <c r="A21" s="116">
        <v>5</v>
      </c>
      <c r="B21" s="137" t="s">
        <v>479</v>
      </c>
      <c r="C21" s="117">
        <v>52000</v>
      </c>
      <c r="D21" s="117">
        <v>0</v>
      </c>
    </row>
    <row r="22" spans="1:4" ht="39.75" customHeight="1">
      <c r="A22" s="116">
        <v>6</v>
      </c>
      <c r="B22" s="136" t="s">
        <v>497</v>
      </c>
      <c r="C22" s="117">
        <v>0</v>
      </c>
      <c r="D22" s="117">
        <v>0</v>
      </c>
    </row>
    <row r="23" spans="1:4" ht="39.75" customHeight="1">
      <c r="A23" s="116">
        <v>7</v>
      </c>
      <c r="B23" s="136" t="s">
        <v>219</v>
      </c>
      <c r="C23" s="124">
        <v>0</v>
      </c>
      <c r="D23" s="117"/>
    </row>
    <row r="24" spans="1:4" ht="39" customHeight="1">
      <c r="A24" s="116">
        <v>8</v>
      </c>
      <c r="B24" s="123" t="s">
        <v>480</v>
      </c>
      <c r="C24" s="124">
        <v>0</v>
      </c>
      <c r="D24" s="117">
        <v>0</v>
      </c>
    </row>
    <row r="25" spans="1:4" ht="44.25" customHeight="1">
      <c r="A25" s="116">
        <v>9</v>
      </c>
      <c r="B25" s="126" t="s">
        <v>498</v>
      </c>
      <c r="C25" s="117">
        <v>0</v>
      </c>
      <c r="D25" s="117">
        <v>0</v>
      </c>
    </row>
    <row r="26" spans="1:4" ht="44.25" customHeight="1">
      <c r="A26" s="116">
        <v>10</v>
      </c>
      <c r="B26" s="125" t="s">
        <v>430</v>
      </c>
      <c r="C26" s="117">
        <v>12058965.279999999</v>
      </c>
      <c r="D26" s="117">
        <v>11829751.550000001</v>
      </c>
    </row>
    <row r="27" spans="1:4" ht="44.25" customHeight="1">
      <c r="A27" s="116">
        <v>11</v>
      </c>
      <c r="B27" s="125" t="s">
        <v>426</v>
      </c>
      <c r="C27" s="117">
        <v>35970434.979999997</v>
      </c>
      <c r="D27" s="117">
        <v>35286996.719999999</v>
      </c>
    </row>
    <row r="28" spans="1:4" ht="30.75" customHeight="1">
      <c r="A28" s="116">
        <v>12</v>
      </c>
      <c r="B28" s="127" t="s">
        <v>482</v>
      </c>
      <c r="C28" s="117">
        <v>0</v>
      </c>
      <c r="D28" s="117">
        <v>0</v>
      </c>
    </row>
    <row r="29" spans="1:4" ht="30.75" customHeight="1">
      <c r="A29" s="116">
        <v>13</v>
      </c>
      <c r="B29" s="127" t="s">
        <v>216</v>
      </c>
      <c r="C29" s="117">
        <v>947700</v>
      </c>
      <c r="D29" s="117"/>
    </row>
    <row r="30" spans="1:4" ht="67.5" customHeight="1">
      <c r="A30" s="116">
        <v>14</v>
      </c>
      <c r="B30" s="120" t="s">
        <v>499</v>
      </c>
      <c r="C30" s="117">
        <v>3650000</v>
      </c>
      <c r="D30" s="117">
        <v>0</v>
      </c>
    </row>
    <row r="31" spans="1:4" ht="67.5" customHeight="1">
      <c r="A31" s="116">
        <v>15</v>
      </c>
      <c r="B31" s="120" t="s">
        <v>423</v>
      </c>
      <c r="C31" s="117">
        <v>89648443.620000005</v>
      </c>
      <c r="D31" s="117">
        <v>88710559.180000007</v>
      </c>
    </row>
    <row r="32" spans="1:4" ht="44.25" customHeight="1">
      <c r="A32" s="116">
        <v>16</v>
      </c>
      <c r="B32" s="37" t="s">
        <v>365</v>
      </c>
      <c r="C32" s="117">
        <v>95000</v>
      </c>
      <c r="D32" s="117">
        <v>0</v>
      </c>
    </row>
    <row r="33" spans="1:4" ht="54.75" customHeight="1">
      <c r="A33" s="116">
        <v>17</v>
      </c>
      <c r="B33" s="120" t="s">
        <v>502</v>
      </c>
      <c r="C33" s="117">
        <v>6764194.8399999999</v>
      </c>
      <c r="D33" s="117">
        <v>0</v>
      </c>
    </row>
    <row r="34" spans="1:4" ht="54.75" customHeight="1">
      <c r="A34" s="116">
        <v>18</v>
      </c>
      <c r="B34" s="120" t="s">
        <v>318</v>
      </c>
      <c r="C34" s="117">
        <v>2000000</v>
      </c>
      <c r="D34" s="117">
        <v>1400000</v>
      </c>
    </row>
    <row r="35" spans="1:4" ht="54.75" customHeight="1">
      <c r="A35" s="116">
        <v>19</v>
      </c>
      <c r="B35" s="120" t="s">
        <v>428</v>
      </c>
      <c r="C35" s="117">
        <v>0</v>
      </c>
      <c r="D35" s="117">
        <v>0</v>
      </c>
    </row>
    <row r="36" spans="1:4" ht="54.75" customHeight="1">
      <c r="A36" s="116">
        <v>20</v>
      </c>
      <c r="B36" s="120" t="s">
        <v>419</v>
      </c>
      <c r="C36" s="117">
        <v>150000</v>
      </c>
      <c r="D36" s="117"/>
    </row>
    <row r="37" spans="1:4" ht="41.25" customHeight="1">
      <c r="A37" s="116">
        <v>21</v>
      </c>
      <c r="B37" s="120" t="s">
        <v>500</v>
      </c>
      <c r="C37" s="117">
        <v>1212300</v>
      </c>
      <c r="D37" s="117">
        <v>0</v>
      </c>
    </row>
    <row r="38" spans="1:4" ht="41.25" customHeight="1">
      <c r="A38" s="116">
        <v>22</v>
      </c>
      <c r="B38" s="120" t="s">
        <v>421</v>
      </c>
      <c r="C38" s="117">
        <v>126837.89</v>
      </c>
      <c r="D38" s="117">
        <v>126837.89</v>
      </c>
    </row>
    <row r="39" spans="1:4" ht="51" customHeight="1">
      <c r="A39" s="116">
        <v>23</v>
      </c>
      <c r="B39" s="128" t="s">
        <v>293</v>
      </c>
      <c r="C39" s="117">
        <v>3597501.6</v>
      </c>
      <c r="D39" s="117">
        <v>3097501.6</v>
      </c>
    </row>
    <row r="40" spans="1:4" ht="51" customHeight="1">
      <c r="A40" s="116">
        <v>24</v>
      </c>
      <c r="B40" s="37" t="s">
        <v>464</v>
      </c>
      <c r="C40" s="117">
        <v>1908731.57</v>
      </c>
      <c r="D40" s="117">
        <v>0</v>
      </c>
    </row>
    <row r="41" spans="1:4" ht="51" customHeight="1">
      <c r="A41" s="116">
        <v>25</v>
      </c>
      <c r="B41" s="33" t="s">
        <v>467</v>
      </c>
      <c r="C41" s="117">
        <v>2444300.29</v>
      </c>
      <c r="D41" s="117">
        <v>2397858.58</v>
      </c>
    </row>
    <row r="42" spans="1:4">
      <c r="A42" s="116"/>
      <c r="B42" s="130"/>
      <c r="C42" s="129">
        <f>SUM(C17:C41)</f>
        <v>169385848.85999998</v>
      </c>
      <c r="D42" s="129">
        <f>SUM(D17:D41)</f>
        <v>142849505.51999998</v>
      </c>
    </row>
  </sheetData>
  <mergeCells count="8">
    <mergeCell ref="A13:A15"/>
    <mergeCell ref="B13:B15"/>
    <mergeCell ref="C13:D14"/>
    <mergeCell ref="C2:I3"/>
    <mergeCell ref="C4:K4"/>
    <mergeCell ref="C5:I5"/>
    <mergeCell ref="A9:K9"/>
    <mergeCell ref="A10:K10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4:O46"/>
  <sheetViews>
    <sheetView topLeftCell="A10" zoomScaleNormal="100" workbookViewId="0">
      <selection activeCell="G21" sqref="G21"/>
    </sheetView>
  </sheetViews>
  <sheetFormatPr defaultRowHeight="15"/>
  <cols>
    <col min="1" max="1" width="17.140625" customWidth="1"/>
    <col min="2" max="2" width="13.5703125" customWidth="1"/>
    <col min="3" max="3" width="12.28515625" customWidth="1"/>
    <col min="4" max="4" width="13.140625" customWidth="1"/>
    <col min="6" max="6" width="59.28515625" customWidth="1"/>
    <col min="7" max="7" width="26.5703125" customWidth="1"/>
    <col min="8" max="8" width="29.28515625" customWidth="1"/>
  </cols>
  <sheetData>
    <row r="4" spans="1:15" ht="15.75">
      <c r="G4" s="25" t="s">
        <v>373</v>
      </c>
      <c r="H4" s="25"/>
    </row>
    <row r="5" spans="1:15" ht="15" customHeight="1">
      <c r="G5" s="158" t="s">
        <v>512</v>
      </c>
      <c r="H5" s="159"/>
      <c r="I5" s="159"/>
      <c r="J5" s="159"/>
      <c r="K5" s="159"/>
      <c r="L5" s="159"/>
      <c r="M5" s="159"/>
    </row>
    <row r="6" spans="1:15">
      <c r="G6" s="159"/>
      <c r="H6" s="159"/>
      <c r="I6" s="159"/>
      <c r="J6" s="159"/>
      <c r="K6" s="159"/>
      <c r="L6" s="159"/>
      <c r="M6" s="159"/>
    </row>
    <row r="7" spans="1:15" ht="15" customHeight="1">
      <c r="G7" s="158" t="s">
        <v>389</v>
      </c>
      <c r="H7" s="159"/>
      <c r="I7" s="159"/>
      <c r="J7" s="159"/>
      <c r="K7" s="159"/>
      <c r="L7" s="159"/>
      <c r="M7" s="159"/>
      <c r="N7" s="159"/>
      <c r="O7" s="159"/>
    </row>
    <row r="8" spans="1:15" ht="15" customHeight="1">
      <c r="G8" s="158" t="s">
        <v>458</v>
      </c>
      <c r="H8" s="159"/>
      <c r="I8" s="159"/>
      <c r="J8" s="159"/>
      <c r="K8" s="159"/>
      <c r="L8" s="159"/>
      <c r="M8" s="159"/>
    </row>
    <row r="11" spans="1:15" ht="36.75" customHeight="1">
      <c r="C11" s="195" t="s">
        <v>381</v>
      </c>
      <c r="D11" s="195"/>
      <c r="E11" s="195"/>
      <c r="F11" s="195"/>
      <c r="G11" s="195"/>
      <c r="H11" s="195"/>
      <c r="I11" s="195"/>
      <c r="J11" s="195"/>
      <c r="K11" s="195"/>
      <c r="L11" s="195"/>
      <c r="M11" s="195"/>
    </row>
    <row r="12" spans="1:15" ht="36.75" customHeight="1">
      <c r="C12" s="195" t="s">
        <v>388</v>
      </c>
      <c r="D12" s="195"/>
      <c r="E12" s="195"/>
      <c r="F12" s="195"/>
      <c r="G12" s="195"/>
      <c r="H12" s="195"/>
      <c r="I12" s="195"/>
      <c r="J12" s="195"/>
      <c r="K12" s="195"/>
      <c r="L12" s="195"/>
      <c r="M12" s="195"/>
    </row>
    <row r="14" spans="1:15">
      <c r="H14" t="s">
        <v>379</v>
      </c>
    </row>
    <row r="15" spans="1:15">
      <c r="A15" s="205" t="s">
        <v>350</v>
      </c>
      <c r="B15" s="206"/>
      <c r="C15" s="206"/>
      <c r="D15" s="206"/>
      <c r="E15" s="191"/>
      <c r="F15" s="199" t="s">
        <v>371</v>
      </c>
      <c r="G15" s="190" t="s">
        <v>215</v>
      </c>
      <c r="H15" s="191"/>
    </row>
    <row r="16" spans="1:15">
      <c r="A16" s="207"/>
      <c r="B16" s="208"/>
      <c r="C16" s="208"/>
      <c r="D16" s="208"/>
      <c r="E16" s="193"/>
      <c r="F16" s="200"/>
      <c r="G16" s="202"/>
      <c r="H16" s="203"/>
    </row>
    <row r="17" spans="1:8">
      <c r="A17" s="179" t="s">
        <v>374</v>
      </c>
      <c r="B17" s="177" t="s">
        <v>375</v>
      </c>
      <c r="C17" s="177" t="s">
        <v>376</v>
      </c>
      <c r="D17" s="177" t="s">
        <v>377</v>
      </c>
      <c r="E17" s="177" t="s">
        <v>378</v>
      </c>
      <c r="F17" s="200"/>
      <c r="G17" s="204"/>
      <c r="H17" s="193"/>
    </row>
    <row r="18" spans="1:8" ht="78.75" customHeight="1">
      <c r="A18" s="181"/>
      <c r="B18" s="177"/>
      <c r="C18" s="177"/>
      <c r="D18" s="177"/>
      <c r="E18" s="177"/>
      <c r="F18" s="201"/>
      <c r="G18" s="116" t="s">
        <v>372</v>
      </c>
      <c r="H18" s="131" t="s">
        <v>370</v>
      </c>
    </row>
    <row r="19" spans="1:8" ht="13.5" customHeight="1">
      <c r="A19" s="112">
        <v>1</v>
      </c>
      <c r="B19" s="111">
        <v>2</v>
      </c>
      <c r="C19" s="111">
        <v>3</v>
      </c>
      <c r="D19" s="132">
        <v>4</v>
      </c>
      <c r="E19" s="132">
        <v>5</v>
      </c>
      <c r="F19" s="132">
        <v>6</v>
      </c>
      <c r="G19" s="116">
        <v>7</v>
      </c>
      <c r="H19" s="116">
        <v>8</v>
      </c>
    </row>
    <row r="20" spans="1:8" ht="47.25" customHeight="1">
      <c r="A20" s="116">
        <v>902</v>
      </c>
      <c r="B20" s="118" t="s">
        <v>24</v>
      </c>
      <c r="C20" s="119" t="s">
        <v>73</v>
      </c>
      <c r="D20" s="119" t="s">
        <v>354</v>
      </c>
      <c r="E20" s="120" t="s">
        <v>431</v>
      </c>
      <c r="F20" s="120" t="s">
        <v>496</v>
      </c>
      <c r="G20" s="117">
        <v>8664438.7899999991</v>
      </c>
      <c r="H20" s="117"/>
    </row>
    <row r="21" spans="1:8" ht="43.5" customHeight="1">
      <c r="A21" s="116">
        <v>902</v>
      </c>
      <c r="B21" s="118" t="s">
        <v>24</v>
      </c>
      <c r="C21" s="119" t="s">
        <v>73</v>
      </c>
      <c r="D21" s="119" t="s">
        <v>355</v>
      </c>
      <c r="E21" s="120">
        <v>244</v>
      </c>
      <c r="F21" s="120" t="s">
        <v>469</v>
      </c>
      <c r="G21" s="117">
        <v>50000</v>
      </c>
      <c r="H21" s="117"/>
    </row>
    <row r="22" spans="1:8" ht="63" customHeight="1">
      <c r="A22" s="116">
        <v>902</v>
      </c>
      <c r="B22" s="118" t="s">
        <v>24</v>
      </c>
      <c r="C22" s="119" t="s">
        <v>73</v>
      </c>
      <c r="D22" s="119" t="s">
        <v>356</v>
      </c>
      <c r="E22" s="120">
        <v>244</v>
      </c>
      <c r="F22" s="120" t="s">
        <v>487</v>
      </c>
      <c r="G22" s="117">
        <v>35000</v>
      </c>
      <c r="H22" s="117"/>
    </row>
    <row r="23" spans="1:8" ht="48" customHeight="1" thickBot="1">
      <c r="A23" s="116">
        <v>902</v>
      </c>
      <c r="B23" s="118" t="s">
        <v>24</v>
      </c>
      <c r="C23" s="119" t="s">
        <v>73</v>
      </c>
      <c r="D23" s="119" t="s">
        <v>357</v>
      </c>
      <c r="E23" s="120">
        <v>244</v>
      </c>
      <c r="F23" s="122" t="s">
        <v>501</v>
      </c>
      <c r="G23" s="117">
        <v>10000</v>
      </c>
      <c r="H23" s="117"/>
    </row>
    <row r="24" spans="1:8" ht="46.5" customHeight="1">
      <c r="A24" s="116">
        <v>902</v>
      </c>
      <c r="B24" s="118" t="s">
        <v>24</v>
      </c>
      <c r="C24" s="119" t="s">
        <v>73</v>
      </c>
      <c r="D24" s="119" t="s">
        <v>358</v>
      </c>
      <c r="E24" s="120">
        <v>244</v>
      </c>
      <c r="F24" s="137" t="s">
        <v>479</v>
      </c>
      <c r="G24" s="117">
        <v>52000</v>
      </c>
      <c r="H24" s="117"/>
    </row>
    <row r="25" spans="1:8" ht="26.25" customHeight="1">
      <c r="A25" s="116">
        <v>902</v>
      </c>
      <c r="B25" s="118" t="s">
        <v>24</v>
      </c>
      <c r="C25" s="119" t="s">
        <v>73</v>
      </c>
      <c r="D25" s="119" t="s">
        <v>359</v>
      </c>
      <c r="E25" s="120">
        <v>244</v>
      </c>
      <c r="F25" s="136" t="s">
        <v>497</v>
      </c>
      <c r="G25" s="117">
        <v>0</v>
      </c>
      <c r="H25" s="117"/>
    </row>
    <row r="26" spans="1:8" ht="26.25" customHeight="1">
      <c r="A26" s="116">
        <v>902</v>
      </c>
      <c r="B26" s="118" t="s">
        <v>24</v>
      </c>
      <c r="C26" s="119" t="s">
        <v>73</v>
      </c>
      <c r="D26" s="119" t="s">
        <v>361</v>
      </c>
      <c r="E26" s="120">
        <v>244</v>
      </c>
      <c r="F26" s="136" t="s">
        <v>219</v>
      </c>
      <c r="G26" s="124">
        <v>0</v>
      </c>
      <c r="H26" s="124"/>
    </row>
    <row r="27" spans="1:8" ht="45" customHeight="1">
      <c r="A27" s="116">
        <v>902</v>
      </c>
      <c r="B27" s="121" t="s">
        <v>43</v>
      </c>
      <c r="C27" s="119" t="s">
        <v>96</v>
      </c>
      <c r="D27" s="119" t="s">
        <v>360</v>
      </c>
      <c r="E27" s="120">
        <v>811</v>
      </c>
      <c r="F27" s="123" t="s">
        <v>480</v>
      </c>
      <c r="G27" s="124">
        <v>0</v>
      </c>
      <c r="H27" s="124"/>
    </row>
    <row r="28" spans="1:8" ht="44.25" customHeight="1">
      <c r="A28" s="116">
        <v>902</v>
      </c>
      <c r="B28" s="121" t="s">
        <v>43</v>
      </c>
      <c r="C28" s="119" t="s">
        <v>96</v>
      </c>
      <c r="D28" s="119" t="s">
        <v>361</v>
      </c>
      <c r="E28" s="120">
        <v>244</v>
      </c>
      <c r="F28" s="126" t="s">
        <v>498</v>
      </c>
      <c r="G28" s="124">
        <v>0</v>
      </c>
      <c r="H28" s="124"/>
    </row>
    <row r="29" spans="1:8" ht="44.25" customHeight="1">
      <c r="A29" s="116">
        <v>902</v>
      </c>
      <c r="B29" s="121" t="s">
        <v>43</v>
      </c>
      <c r="C29" s="119" t="s">
        <v>62</v>
      </c>
      <c r="D29" s="119" t="s">
        <v>424</v>
      </c>
      <c r="E29" s="120">
        <v>244</v>
      </c>
      <c r="F29" s="125" t="s">
        <v>430</v>
      </c>
      <c r="G29" s="124">
        <v>12058965.279999999</v>
      </c>
      <c r="H29" s="124">
        <v>11829751.550000001</v>
      </c>
    </row>
    <row r="30" spans="1:8" ht="44.25" customHeight="1">
      <c r="A30" s="116">
        <v>902</v>
      </c>
      <c r="B30" s="121" t="s">
        <v>43</v>
      </c>
      <c r="C30" s="119" t="s">
        <v>92</v>
      </c>
      <c r="D30" s="119" t="s">
        <v>425</v>
      </c>
      <c r="E30" s="120">
        <v>244</v>
      </c>
      <c r="F30" s="125" t="s">
        <v>426</v>
      </c>
      <c r="G30" s="124">
        <v>35970434.979999997</v>
      </c>
      <c r="H30" s="124">
        <v>35286996.719999999</v>
      </c>
    </row>
    <row r="31" spans="1:8" ht="42.75" customHeight="1">
      <c r="A31" s="116">
        <v>902</v>
      </c>
      <c r="B31" s="121" t="s">
        <v>43</v>
      </c>
      <c r="C31" s="119" t="s">
        <v>105</v>
      </c>
      <c r="D31" s="119" t="s">
        <v>362</v>
      </c>
      <c r="E31" s="120">
        <v>811</v>
      </c>
      <c r="F31" s="127" t="s">
        <v>482</v>
      </c>
      <c r="G31" s="117">
        <v>0</v>
      </c>
      <c r="H31" s="117"/>
    </row>
    <row r="32" spans="1:8" ht="42.75" customHeight="1">
      <c r="A32" s="116">
        <v>902</v>
      </c>
      <c r="B32" s="121" t="s">
        <v>43</v>
      </c>
      <c r="C32" s="119" t="s">
        <v>105</v>
      </c>
      <c r="D32" s="119" t="s">
        <v>420</v>
      </c>
      <c r="E32" s="120">
        <v>244</v>
      </c>
      <c r="F32" s="127" t="s">
        <v>216</v>
      </c>
      <c r="G32" s="117">
        <v>947700</v>
      </c>
      <c r="H32" s="117"/>
    </row>
    <row r="33" spans="1:8" ht="43.5" customHeight="1">
      <c r="A33" s="116">
        <v>902</v>
      </c>
      <c r="B33" s="121" t="s">
        <v>96</v>
      </c>
      <c r="C33" s="119" t="s">
        <v>26</v>
      </c>
      <c r="D33" s="119" t="s">
        <v>363</v>
      </c>
      <c r="E33" s="120">
        <v>244</v>
      </c>
      <c r="F33" s="120" t="s">
        <v>499</v>
      </c>
      <c r="G33" s="117">
        <v>3650000</v>
      </c>
      <c r="H33" s="117"/>
    </row>
    <row r="34" spans="1:8" ht="43.5" customHeight="1">
      <c r="A34" s="116">
        <v>902</v>
      </c>
      <c r="B34" s="121" t="s">
        <v>96</v>
      </c>
      <c r="C34" s="119" t="s">
        <v>26</v>
      </c>
      <c r="D34" s="119" t="s">
        <v>432</v>
      </c>
      <c r="E34" s="120">
        <v>244</v>
      </c>
      <c r="F34" s="33" t="s">
        <v>467</v>
      </c>
      <c r="G34" s="117">
        <v>2444300.29</v>
      </c>
      <c r="H34" s="117">
        <v>2397858.58</v>
      </c>
    </row>
    <row r="35" spans="1:8" ht="43.5" customHeight="1">
      <c r="A35" s="116">
        <v>902</v>
      </c>
      <c r="B35" s="121" t="s">
        <v>96</v>
      </c>
      <c r="C35" s="119" t="s">
        <v>26</v>
      </c>
      <c r="D35" s="119" t="s">
        <v>422</v>
      </c>
      <c r="E35" s="120">
        <v>244</v>
      </c>
      <c r="F35" s="120" t="s">
        <v>423</v>
      </c>
      <c r="G35" s="117">
        <v>89648443.620000005</v>
      </c>
      <c r="H35" s="117">
        <v>88710559.180000007</v>
      </c>
    </row>
    <row r="36" spans="1:8" ht="48" customHeight="1">
      <c r="A36" s="116">
        <v>902</v>
      </c>
      <c r="B36" s="121" t="s">
        <v>62</v>
      </c>
      <c r="C36" s="119" t="s">
        <v>96</v>
      </c>
      <c r="D36" s="119" t="s">
        <v>364</v>
      </c>
      <c r="E36" s="120">
        <v>360</v>
      </c>
      <c r="F36" s="37" t="s">
        <v>365</v>
      </c>
      <c r="G36" s="117">
        <v>95000</v>
      </c>
      <c r="H36" s="117"/>
    </row>
    <row r="37" spans="1:8" ht="48" customHeight="1">
      <c r="A37" s="116">
        <v>902</v>
      </c>
      <c r="B37" s="121" t="s">
        <v>62</v>
      </c>
      <c r="C37" s="119" t="s">
        <v>96</v>
      </c>
      <c r="D37" s="119" t="s">
        <v>503</v>
      </c>
      <c r="E37" s="120">
        <v>244</v>
      </c>
      <c r="F37" s="37" t="s">
        <v>464</v>
      </c>
      <c r="G37" s="117">
        <v>1908731.57</v>
      </c>
      <c r="H37" s="117"/>
    </row>
    <row r="38" spans="1:8" ht="45.75" customHeight="1">
      <c r="A38" s="116">
        <v>902</v>
      </c>
      <c r="B38" s="121" t="s">
        <v>67</v>
      </c>
      <c r="C38" s="119" t="s">
        <v>26</v>
      </c>
      <c r="D38" s="119" t="s">
        <v>366</v>
      </c>
      <c r="E38" s="120">
        <v>244.61199999999999</v>
      </c>
      <c r="F38" s="120" t="s">
        <v>502</v>
      </c>
      <c r="G38" s="117">
        <v>6764194.8399999999</v>
      </c>
      <c r="H38" s="117"/>
    </row>
    <row r="39" spans="1:8" ht="45.75" customHeight="1">
      <c r="A39" s="116">
        <v>902</v>
      </c>
      <c r="B39" s="121" t="s">
        <v>67</v>
      </c>
      <c r="C39" s="119" t="s">
        <v>26</v>
      </c>
      <c r="D39" s="119" t="s">
        <v>427</v>
      </c>
      <c r="E39" s="120">
        <v>612</v>
      </c>
      <c r="F39" s="120" t="s">
        <v>318</v>
      </c>
      <c r="G39" s="117">
        <v>600000</v>
      </c>
      <c r="H39" s="117"/>
    </row>
    <row r="40" spans="1:8" ht="45.75" customHeight="1">
      <c r="A40" s="116">
        <v>902</v>
      </c>
      <c r="B40" s="121" t="s">
        <v>67</v>
      </c>
      <c r="C40" s="119" t="s">
        <v>26</v>
      </c>
      <c r="D40" s="119" t="s">
        <v>506</v>
      </c>
      <c r="E40" s="120">
        <v>612</v>
      </c>
      <c r="F40" s="120" t="s">
        <v>507</v>
      </c>
      <c r="G40" s="117">
        <v>1400000</v>
      </c>
      <c r="H40" s="117">
        <v>1400000</v>
      </c>
    </row>
    <row r="41" spans="1:8" ht="45.75" customHeight="1">
      <c r="A41" s="116">
        <v>902</v>
      </c>
      <c r="B41" s="121" t="s">
        <v>67</v>
      </c>
      <c r="C41" s="119" t="s">
        <v>26</v>
      </c>
      <c r="D41" s="119" t="s">
        <v>429</v>
      </c>
      <c r="E41" s="120">
        <v>612</v>
      </c>
      <c r="F41" s="120" t="s">
        <v>428</v>
      </c>
      <c r="G41" s="117">
        <v>0</v>
      </c>
      <c r="H41" s="117">
        <v>0</v>
      </c>
    </row>
    <row r="42" spans="1:8" ht="45.75" customHeight="1">
      <c r="A42" s="116">
        <v>902</v>
      </c>
      <c r="B42" s="121" t="s">
        <v>67</v>
      </c>
      <c r="C42" s="119" t="s">
        <v>92</v>
      </c>
      <c r="D42" s="119" t="s">
        <v>284</v>
      </c>
      <c r="E42" s="120">
        <v>612</v>
      </c>
      <c r="F42" s="120" t="s">
        <v>419</v>
      </c>
      <c r="G42" s="117">
        <v>150000</v>
      </c>
      <c r="H42" s="117"/>
    </row>
    <row r="43" spans="1:8" ht="33.75" customHeight="1">
      <c r="A43" s="116">
        <v>902</v>
      </c>
      <c r="B43" s="121" t="s">
        <v>99</v>
      </c>
      <c r="C43" s="119" t="s">
        <v>24</v>
      </c>
      <c r="D43" s="119" t="s">
        <v>367</v>
      </c>
      <c r="E43" s="120">
        <v>612</v>
      </c>
      <c r="F43" s="120" t="s">
        <v>500</v>
      </c>
      <c r="G43" s="117">
        <v>1212300</v>
      </c>
      <c r="H43" s="117"/>
    </row>
    <row r="44" spans="1:8" ht="33.75" customHeight="1">
      <c r="A44" s="116">
        <v>902</v>
      </c>
      <c r="B44" s="121" t="s">
        <v>99</v>
      </c>
      <c r="C44" s="119" t="s">
        <v>24</v>
      </c>
      <c r="D44" s="119" t="s">
        <v>240</v>
      </c>
      <c r="E44" s="120">
        <v>612</v>
      </c>
      <c r="F44" s="120" t="s">
        <v>421</v>
      </c>
      <c r="G44" s="117">
        <v>126837.89</v>
      </c>
      <c r="H44" s="117">
        <v>126837.89</v>
      </c>
    </row>
    <row r="45" spans="1:8" ht="51.75" customHeight="1">
      <c r="A45" s="116">
        <v>902</v>
      </c>
      <c r="B45" s="121" t="s">
        <v>146</v>
      </c>
      <c r="C45" s="119" t="s">
        <v>43</v>
      </c>
      <c r="D45" s="119" t="s">
        <v>433</v>
      </c>
      <c r="E45" s="120">
        <v>322</v>
      </c>
      <c r="F45" s="128" t="s">
        <v>293</v>
      </c>
      <c r="G45" s="117">
        <v>3597501.6</v>
      </c>
      <c r="H45" s="117">
        <v>3097501.6</v>
      </c>
    </row>
    <row r="46" spans="1:8">
      <c r="A46" s="116"/>
      <c r="B46" s="196" t="s">
        <v>368</v>
      </c>
      <c r="C46" s="197"/>
      <c r="D46" s="198"/>
      <c r="E46" s="130"/>
      <c r="F46" s="130"/>
      <c r="G46" s="129">
        <f>SUM(G20:G45)</f>
        <v>169385848.85999998</v>
      </c>
      <c r="H46" s="129">
        <f>SUM(H20:H45)</f>
        <v>142849505.51999998</v>
      </c>
    </row>
  </sheetData>
  <mergeCells count="14">
    <mergeCell ref="B46:D46"/>
    <mergeCell ref="F15:F18"/>
    <mergeCell ref="G15:H17"/>
    <mergeCell ref="G5:M6"/>
    <mergeCell ref="G7:O7"/>
    <mergeCell ref="G8:M8"/>
    <mergeCell ref="C11:M11"/>
    <mergeCell ref="C12:M12"/>
    <mergeCell ref="E17:E18"/>
    <mergeCell ref="A15:E16"/>
    <mergeCell ref="A17:A18"/>
    <mergeCell ref="B17:B18"/>
    <mergeCell ref="C17:C18"/>
    <mergeCell ref="D17:D18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20"/>
  <sheetViews>
    <sheetView tabSelected="1" zoomScaleNormal="100" workbookViewId="0">
      <selection activeCell="J21" sqref="J21"/>
    </sheetView>
  </sheetViews>
  <sheetFormatPr defaultRowHeight="15"/>
  <sheetData>
    <row r="1" spans="1:16" ht="15.75">
      <c r="H1" s="25" t="s">
        <v>434</v>
      </c>
      <c r="I1" s="25"/>
    </row>
    <row r="2" spans="1:16" ht="25.5" customHeight="1">
      <c r="H2" s="158" t="s">
        <v>513</v>
      </c>
      <c r="I2" s="159"/>
      <c r="J2" s="159"/>
      <c r="K2" s="159"/>
      <c r="L2" s="159"/>
      <c r="M2" s="159"/>
      <c r="N2" s="159"/>
    </row>
    <row r="3" spans="1:16" ht="15" customHeight="1">
      <c r="H3" s="159"/>
      <c r="I3" s="159"/>
      <c r="J3" s="159"/>
      <c r="K3" s="159"/>
      <c r="L3" s="159"/>
      <c r="M3" s="159"/>
      <c r="N3" s="159"/>
    </row>
    <row r="4" spans="1:16" ht="33" customHeight="1">
      <c r="H4" s="158" t="s">
        <v>389</v>
      </c>
      <c r="I4" s="159"/>
      <c r="J4" s="159"/>
      <c r="K4" s="159"/>
      <c r="L4" s="159"/>
      <c r="M4" s="159"/>
      <c r="N4" s="159"/>
      <c r="O4" s="159"/>
      <c r="P4" s="159"/>
    </row>
    <row r="5" spans="1:16" ht="29.25" customHeight="1">
      <c r="H5" s="158" t="s">
        <v>458</v>
      </c>
      <c r="I5" s="159"/>
      <c r="J5" s="159"/>
      <c r="K5" s="159"/>
      <c r="L5" s="159"/>
      <c r="M5" s="159"/>
      <c r="N5" s="159"/>
    </row>
    <row r="8" spans="1:16">
      <c r="A8" s="195" t="s">
        <v>435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</row>
    <row r="9" spans="1:16">
      <c r="A9" s="195" t="s">
        <v>436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2" spans="1:16">
      <c r="K12" t="s">
        <v>448</v>
      </c>
    </row>
    <row r="13" spans="1:16">
      <c r="A13" s="209" t="s">
        <v>437</v>
      </c>
      <c r="B13" s="210"/>
      <c r="C13" s="211"/>
      <c r="D13" s="209" t="s">
        <v>438</v>
      </c>
      <c r="E13" s="210"/>
      <c r="F13" s="210"/>
      <c r="G13" s="210"/>
      <c r="H13" s="210"/>
      <c r="I13" s="211"/>
      <c r="J13" s="209" t="s">
        <v>215</v>
      </c>
      <c r="K13" s="211"/>
    </row>
    <row r="14" spans="1:16">
      <c r="A14" s="217">
        <v>1</v>
      </c>
      <c r="B14" s="218"/>
      <c r="C14" s="219"/>
      <c r="D14" s="217">
        <v>2</v>
      </c>
      <c r="E14" s="218"/>
      <c r="F14" s="218"/>
      <c r="G14" s="218"/>
      <c r="H14" s="218"/>
      <c r="I14" s="219"/>
      <c r="J14" s="217">
        <v>3</v>
      </c>
      <c r="K14" s="219"/>
    </row>
    <row r="15" spans="1:16" ht="44.25" customHeight="1">
      <c r="A15" s="220" t="s">
        <v>439</v>
      </c>
      <c r="B15" s="221"/>
      <c r="C15" s="222"/>
      <c r="D15" s="212" t="s">
        <v>440</v>
      </c>
      <c r="E15" s="213"/>
      <c r="F15" s="213"/>
      <c r="G15" s="213"/>
      <c r="H15" s="213"/>
      <c r="I15" s="214"/>
      <c r="J15" s="215">
        <v>4472200</v>
      </c>
      <c r="K15" s="216"/>
    </row>
    <row r="16" spans="1:16" ht="38.25" customHeight="1">
      <c r="A16" s="220" t="s">
        <v>441</v>
      </c>
      <c r="B16" s="221"/>
      <c r="C16" s="222"/>
      <c r="D16" s="212" t="s">
        <v>442</v>
      </c>
      <c r="E16" s="213"/>
      <c r="F16" s="213"/>
      <c r="G16" s="213"/>
      <c r="H16" s="213"/>
      <c r="I16" s="214"/>
      <c r="J16" s="215">
        <v>7330000</v>
      </c>
      <c r="K16" s="216"/>
    </row>
    <row r="17" spans="1:11" ht="46.5" customHeight="1">
      <c r="A17" s="220" t="s">
        <v>443</v>
      </c>
      <c r="B17" s="221"/>
      <c r="C17" s="222"/>
      <c r="D17" s="212" t="s">
        <v>444</v>
      </c>
      <c r="E17" s="213"/>
      <c r="F17" s="213"/>
      <c r="G17" s="213"/>
      <c r="H17" s="213"/>
      <c r="I17" s="214"/>
      <c r="J17" s="215">
        <v>300000</v>
      </c>
      <c r="K17" s="216"/>
    </row>
    <row r="18" spans="1:11">
      <c r="A18" s="220" t="s">
        <v>445</v>
      </c>
      <c r="B18" s="221"/>
      <c r="C18" s="222"/>
      <c r="D18" s="212" t="s">
        <v>446</v>
      </c>
      <c r="E18" s="213"/>
      <c r="F18" s="213"/>
      <c r="G18" s="213"/>
      <c r="H18" s="213"/>
      <c r="I18" s="214"/>
      <c r="J18" s="215">
        <v>50600</v>
      </c>
      <c r="K18" s="216"/>
    </row>
    <row r="19" spans="1:11">
      <c r="A19" s="223" t="s">
        <v>447</v>
      </c>
      <c r="B19" s="224"/>
      <c r="C19" s="225"/>
      <c r="D19" s="223"/>
      <c r="E19" s="224"/>
      <c r="F19" s="224"/>
      <c r="G19" s="224"/>
      <c r="H19" s="224"/>
      <c r="I19" s="225"/>
      <c r="J19" s="226">
        <f>J15+J16+J17+J18</f>
        <v>12152800</v>
      </c>
      <c r="K19" s="227"/>
    </row>
    <row r="20" spans="1:11">
      <c r="A20" s="212"/>
      <c r="B20" s="213"/>
      <c r="C20" s="214"/>
      <c r="D20" s="212"/>
      <c r="E20" s="213"/>
      <c r="F20" s="213"/>
      <c r="G20" s="213"/>
      <c r="H20" s="213"/>
      <c r="I20" s="214"/>
      <c r="J20" s="212"/>
      <c r="K20" s="214"/>
    </row>
  </sheetData>
  <mergeCells count="29">
    <mergeCell ref="A20:C20"/>
    <mergeCell ref="D20:I20"/>
    <mergeCell ref="J20:K20"/>
    <mergeCell ref="H2:N3"/>
    <mergeCell ref="H4:P4"/>
    <mergeCell ref="H5:N5"/>
    <mergeCell ref="A18:C18"/>
    <mergeCell ref="D18:I18"/>
    <mergeCell ref="J18:K18"/>
    <mergeCell ref="A19:C19"/>
    <mergeCell ref="D19:I19"/>
    <mergeCell ref="J19:K19"/>
    <mergeCell ref="A16:C16"/>
    <mergeCell ref="D16:I16"/>
    <mergeCell ref="J16:K16"/>
    <mergeCell ref="A17:C17"/>
    <mergeCell ref="D17:I17"/>
    <mergeCell ref="J17:K17"/>
    <mergeCell ref="A14:C14"/>
    <mergeCell ref="D14:I14"/>
    <mergeCell ref="J14:K14"/>
    <mergeCell ref="A15:C15"/>
    <mergeCell ref="D15:I15"/>
    <mergeCell ref="J15:K15"/>
    <mergeCell ref="A8:N8"/>
    <mergeCell ref="A9:L9"/>
    <mergeCell ref="A13:C13"/>
    <mergeCell ref="D13:I13"/>
    <mergeCell ref="J13:K13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Прил.3 ист</vt:lpstr>
      <vt:lpstr>Прил.5 Расходы</vt:lpstr>
      <vt:lpstr>Прил.7 Ведомств.стр.</vt:lpstr>
      <vt:lpstr>Прил 9 Перечень МП</vt:lpstr>
      <vt:lpstr>Прил 12 Фин МП</vt:lpstr>
      <vt:lpstr>Прил 15 ПНО</vt:lpstr>
      <vt:lpstr>'Прил.3 ист'!Область_печати</vt:lpstr>
      <vt:lpstr>'Прил.5 Расходы'!Область_печати</vt:lpstr>
      <vt:lpstr>'Прил.7 Ведомств.стр.'!Область_печати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2025-01-17T06:29:44Z</dcterms:modified>
</cp:coreProperties>
</file>