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20" i="1"/>
  <c r="P20"/>
  <c r="O20"/>
  <c r="N20"/>
  <c r="C20"/>
  <c r="U19"/>
  <c r="S19"/>
  <c r="R19"/>
  <c r="Q19"/>
  <c r="F19"/>
  <c r="F18"/>
  <c r="U17"/>
  <c r="S17"/>
  <c r="R17"/>
  <c r="F17"/>
  <c r="U16"/>
  <c r="S16"/>
  <c r="R16"/>
  <c r="R20" s="1"/>
  <c r="Q16"/>
  <c r="F16"/>
  <c r="F20" s="1"/>
</calcChain>
</file>

<file path=xl/sharedStrings.xml><?xml version="1.0" encoding="utf-8"?>
<sst xmlns="http://schemas.openxmlformats.org/spreadsheetml/2006/main" count="50" uniqueCount="35">
  <si>
    <t xml:space="preserve">Проект квот добычи </t>
  </si>
  <si>
    <r>
      <rPr>
        <u/>
        <sz val="8"/>
        <rFont val="Calibri"/>
        <family val="2"/>
        <charset val="204"/>
        <scheme val="minor"/>
      </rPr>
      <t>Кабарги</t>
    </r>
    <r>
      <rPr>
        <sz val="8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</si>
  <si>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</si>
  <si>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на  период:  с  1  августа  2023 г.  до  1  августа  2024 г.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</si>
  <si>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</si>
  <si>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</si>
  <si>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</si>
  <si>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</si>
  <si>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</si>
  <si>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</si>
  <si>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Предстоящий год</t>
  </si>
  <si>
    <t>Устанавливаемая квота добычи, особей</t>
  </si>
  <si>
    <t>Фактическая добыча, особей</t>
  </si>
  <si>
    <t>Максимально возможная квота</t>
  </si>
  <si>
    <t>Всего</t>
  </si>
  <si>
    <t>в % от численности</t>
  </si>
  <si>
    <t>в том числе в целях научно-исследовательской деятельности НИИВ Восточной Сибири -филиал СФНЦА РАН, особей</t>
  </si>
  <si>
    <t>в том числе для КМНС, особей</t>
  </si>
  <si>
    <t>Освоение квоты, %</t>
  </si>
  <si>
    <t>Взрослые животные (старше 1 года)</t>
  </si>
  <si>
    <t>2022-2023 гг</t>
  </si>
  <si>
    <t>2023-2024 гг</t>
  </si>
  <si>
    <t>Самцы кабарги</t>
  </si>
  <si>
    <t>Без разделения по половому признаку</t>
  </si>
  <si>
    <t>самки</t>
  </si>
  <si>
    <t>25. Чернышевский район</t>
  </si>
  <si>
    <t>20.1</t>
  </si>
  <si>
    <t xml:space="preserve"> ООУ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</si>
  <si>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</si>
  <si>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</si>
  <si>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</si>
  <si>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</si>
  <si>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</si>
  <si>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ИП Колесников С.Б.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</si>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</sst>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textRotation="90"/>
    </xf>
    <xf numFmtId="1" fontId="2" fillId="2" borderId="12" xfId="0" applyNumberFormat="1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/>
    <xf numFmtId="2" fontId="2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/>
    <xf numFmtId="2" fontId="2" fillId="2" borderId="17" xfId="0" applyNumberFormat="1" applyFont="1" applyFill="1" applyBorder="1" applyAlignment="1">
      <alignment horizontal="center" vertical="center" textRotation="90"/>
    </xf>
    <xf numFmtId="2" fontId="2" fillId="2" borderId="17" xfId="0" applyNumberFormat="1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/>
    <xf numFmtId="0" fontId="0" fillId="2" borderId="0" xfId="0" applyFill="1"/>
    <xf numFmtId="49" fontId="10" fillId="2" borderId="17" xfId="0" applyNumberFormat="1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2" fontId="13" fillId="2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XFD1048576"/>
    </sheetView>
  </sheetViews>
  <sheetFormatPr defaultRowHeight="15"/>
  <cols>
    <col min="1" max="1" width="6.140625" style="101" customWidth="1"/>
    <col min="2" max="2" width="36.28515625" style="102" customWidth="1"/>
    <col min="3" max="3" width="11.85546875" style="103" customWidth="1"/>
    <col min="4" max="4" width="5" style="104" customWidth="1"/>
    <col min="5" max="5" width="4.85546875" style="104" customWidth="1"/>
    <col min="6" max="6" width="8.42578125" style="105" customWidth="1"/>
    <col min="7" max="7" width="6.85546875" style="106" customWidth="1"/>
    <col min="8" max="8" width="6.140625" style="107" customWidth="1"/>
    <col min="9" max="9" width="10" style="108" customWidth="1"/>
    <col min="10" max="10" width="6.5703125" style="103" customWidth="1"/>
    <col min="11" max="11" width="7" style="109" customWidth="1"/>
    <col min="12" max="12" width="5.5703125" style="109" customWidth="1"/>
    <col min="13" max="13" width="4.85546875" style="109" customWidth="1"/>
    <col min="14" max="15" width="5.140625" style="110" customWidth="1"/>
    <col min="16" max="16" width="4.85546875" style="110" customWidth="1"/>
    <col min="17" max="17" width="5" style="110" customWidth="1"/>
    <col min="18" max="19" width="5.140625" style="111" customWidth="1"/>
    <col min="20" max="20" width="5.5703125" style="112" customWidth="1"/>
    <col min="21" max="21" width="5" style="113" customWidth="1"/>
    <col min="22" max="22" width="7.42578125" style="114" customWidth="1"/>
    <col min="23" max="23" width="6.5703125" style="110" customWidth="1"/>
    <col min="24" max="24" width="5.7109375" style="109" customWidth="1"/>
    <col min="25" max="25" width="7.140625" style="109" customWidth="1"/>
    <col min="26" max="26" width="8.140625" style="109" customWidth="1"/>
    <col min="27" max="28" width="9.5703125" bestFit="1" customWidth="1"/>
  </cols>
  <sheetData>
    <row r="1" spans="1:26">
      <c r="A1" s="1"/>
      <c r="B1" s="2"/>
      <c r="C1" s="3"/>
      <c r="D1" s="4"/>
      <c r="E1" s="4"/>
      <c r="F1" s="5"/>
      <c r="G1" s="6"/>
      <c r="H1" s="7"/>
      <c r="I1" s="8"/>
      <c r="J1" s="3"/>
      <c r="K1" s="9"/>
      <c r="L1" s="9"/>
      <c r="M1" s="9"/>
      <c r="N1" s="10"/>
      <c r="O1" s="10"/>
      <c r="P1" s="10"/>
      <c r="Q1" s="10"/>
      <c r="R1" s="11"/>
      <c r="S1" s="11"/>
      <c r="T1" s="12"/>
      <c r="U1" s="13"/>
      <c r="V1" s="14"/>
      <c r="W1" s="10"/>
      <c r="X1" s="9"/>
      <c r="Y1" s="9"/>
      <c r="Z1" s="9"/>
    </row>
    <row r="2" spans="1:26">
      <c r="A2" s="1"/>
      <c r="B2" s="2"/>
      <c r="C2" s="3"/>
      <c r="D2" s="4"/>
      <c r="E2" s="15" t="s">
        <v>0</v>
      </c>
      <c r="F2" s="16"/>
      <c r="G2" s="16"/>
      <c r="H2" s="16"/>
      <c r="I2" s="16"/>
      <c r="J2" s="16"/>
      <c r="K2" s="9"/>
      <c r="L2" s="9"/>
      <c r="M2" s="9"/>
      <c r="N2" s="10"/>
      <c r="O2" s="10"/>
      <c r="P2" s="10"/>
      <c r="Q2" s="10"/>
      <c r="R2" s="11"/>
      <c r="S2" s="11"/>
      <c r="T2" s="12"/>
      <c r="U2" s="13"/>
      <c r="V2" s="14"/>
      <c r="W2" s="10"/>
      <c r="X2" s="9"/>
      <c r="Y2" s="9"/>
      <c r="Z2" s="9"/>
    </row>
    <row r="3" spans="1:26">
      <c r="A3" s="1"/>
      <c r="B3" s="2"/>
      <c r="C3" s="3"/>
      <c r="D3" s="4"/>
      <c r="E3" s="4"/>
      <c r="F3" s="5"/>
      <c r="G3" s="6"/>
      <c r="H3" s="7"/>
      <c r="I3" s="8"/>
      <c r="J3" s="3"/>
      <c r="K3" s="9"/>
      <c r="L3" s="9"/>
      <c r="M3" s="9"/>
      <c r="N3" s="10"/>
      <c r="O3" s="10"/>
      <c r="P3" s="10"/>
      <c r="Q3" s="10"/>
      <c r="R3" s="11"/>
      <c r="S3" s="11"/>
      <c r="T3" s="12"/>
      <c r="U3" s="13"/>
      <c r="V3" s="14"/>
      <c r="W3" s="10"/>
      <c r="X3" s="9"/>
      <c r="Y3" s="9"/>
      <c r="Z3" s="9"/>
    </row>
    <row r="4" spans="1:26" ht="18.75" customHeight="1">
      <c r="A4" s="1"/>
      <c r="B4" s="2"/>
      <c r="C4" s="3"/>
      <c r="D4" s="4"/>
      <c r="E4" s="4"/>
      <c r="F4" s="5" t="s">
        <v>1</v>
      </c>
      <c r="G4" s="6"/>
      <c r="H4" s="7"/>
      <c r="I4" s="8"/>
      <c r="J4" s="3"/>
      <c r="K4" s="9"/>
      <c r="L4" s="9"/>
      <c r="M4" s="9"/>
      <c r="N4" s="10"/>
      <c r="O4" s="10"/>
      <c r="P4" s="10"/>
      <c r="Q4" s="10"/>
      <c r="R4" s="11"/>
      <c r="S4" s="11"/>
      <c r="T4" s="12"/>
      <c r="U4" s="13"/>
      <c r="V4" s="14"/>
      <c r="W4" s="10"/>
      <c r="X4" s="9"/>
      <c r="Y4" s="9"/>
      <c r="Z4" s="9"/>
    </row>
    <row r="5" spans="1:26">
      <c r="A5" s="1"/>
      <c r="B5" s="2"/>
      <c r="C5" s="3"/>
      <c r="D5" s="4"/>
      <c r="E5" s="4"/>
      <c r="F5" s="5"/>
      <c r="G5" s="6"/>
      <c r="H5" s="7"/>
      <c r="I5" s="8"/>
      <c r="J5" s="3"/>
      <c r="K5" s="9"/>
      <c r="L5" s="9"/>
      <c r="M5" s="9"/>
      <c r="N5" s="10"/>
      <c r="O5" s="10"/>
      <c r="P5" s="10"/>
      <c r="Q5" s="10"/>
      <c r="R5" s="11"/>
      <c r="S5" s="11"/>
      <c r="T5" s="12"/>
      <c r="U5" s="13"/>
      <c r="V5" s="14"/>
      <c r="W5" s="10"/>
      <c r="X5" s="9"/>
      <c r="Y5" s="9"/>
      <c r="Z5" s="9"/>
    </row>
    <row r="6" spans="1:26" ht="15" customHeight="1" thickBot="1">
      <c r="A6" s="1"/>
      <c r="B6" s="2"/>
      <c r="C6" s="3"/>
      <c r="D6" s="4"/>
      <c r="E6" s="4"/>
      <c r="F6" s="5" t="s">
        <v>2</v>
      </c>
      <c r="G6" s="6"/>
      <c r="H6" s="7"/>
      <c r="I6" s="8"/>
      <c r="J6" s="3"/>
      <c r="K6" s="9"/>
      <c r="L6" s="9"/>
      <c r="M6" s="9"/>
      <c r="N6" s="10"/>
      <c r="O6" s="10"/>
      <c r="P6" s="10"/>
      <c r="Q6" s="10"/>
      <c r="R6" s="11"/>
      <c r="S6" s="11"/>
      <c r="T6" s="12"/>
      <c r="U6" s="13"/>
      <c r="V6" s="14"/>
      <c r="W6" s="10"/>
      <c r="X6" s="9"/>
      <c r="Y6" s="9"/>
      <c r="Z6" s="9"/>
    </row>
    <row r="7" spans="1:26" ht="19.5" hidden="1" customHeight="1">
      <c r="A7" s="1"/>
      <c r="B7" s="2"/>
      <c r="C7" s="3"/>
      <c r="D7" s="4"/>
      <c r="E7" s="4"/>
      <c r="F7" s="5"/>
      <c r="G7" s="6"/>
      <c r="H7" s="7"/>
      <c r="I7" s="8"/>
      <c r="J7" s="3"/>
      <c r="K7" s="9"/>
      <c r="L7" s="9"/>
      <c r="M7" s="9"/>
      <c r="N7" s="10"/>
      <c r="O7" s="10"/>
      <c r="P7" s="10"/>
      <c r="Q7" s="10"/>
      <c r="R7" s="11"/>
      <c r="S7" s="11"/>
      <c r="T7" s="12"/>
      <c r="U7" s="13"/>
      <c r="V7" s="14"/>
      <c r="W7" s="10"/>
      <c r="X7" s="9"/>
      <c r="Y7" s="9"/>
      <c r="Z7" s="9"/>
    </row>
    <row r="8" spans="1:26" ht="19.5" hidden="1" customHeight="1">
      <c r="A8" s="17"/>
      <c r="B8" s="18"/>
      <c r="C8" s="3"/>
      <c r="D8" s="6"/>
      <c r="E8" s="6"/>
      <c r="F8" s="19" t="s">
        <v>3</v>
      </c>
      <c r="G8" s="6"/>
      <c r="H8" s="7"/>
      <c r="I8" s="8"/>
      <c r="J8" s="3"/>
      <c r="K8" s="9"/>
      <c r="L8" s="9"/>
      <c r="M8" s="9"/>
      <c r="N8" s="3"/>
      <c r="O8" s="3"/>
      <c r="P8" s="3"/>
      <c r="Q8" s="3"/>
      <c r="R8" s="5"/>
      <c r="S8" s="5"/>
      <c r="T8" s="6"/>
      <c r="U8" s="7"/>
      <c r="V8" s="8"/>
      <c r="W8" s="3"/>
      <c r="X8" s="9"/>
      <c r="Y8" s="9"/>
      <c r="Z8" s="9"/>
    </row>
    <row r="9" spans="1:26">
      <c r="A9" s="20" t="s">
        <v>4</v>
      </c>
      <c r="B9" s="21" t="s">
        <v>5</v>
      </c>
      <c r="C9" s="22" t="s">
        <v>6</v>
      </c>
      <c r="D9" s="23" t="s">
        <v>7</v>
      </c>
      <c r="E9" s="24"/>
      <c r="F9" s="25" t="s">
        <v>8</v>
      </c>
      <c r="G9" s="26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8"/>
      <c r="R9" s="29" t="s">
        <v>10</v>
      </c>
      <c r="S9" s="30"/>
      <c r="T9" s="30"/>
      <c r="U9" s="30"/>
      <c r="V9" s="30"/>
      <c r="W9" s="30"/>
      <c r="X9" s="30"/>
      <c r="Y9" s="30"/>
      <c r="Z9" s="30"/>
    </row>
    <row r="10" spans="1:26" ht="15.75" customHeight="1">
      <c r="A10" s="31"/>
      <c r="B10" s="32"/>
      <c r="C10" s="33"/>
      <c r="D10" s="34"/>
      <c r="E10" s="35"/>
      <c r="F10" s="36"/>
      <c r="G10" s="37" t="s">
        <v>11</v>
      </c>
      <c r="H10" s="38"/>
      <c r="I10" s="38"/>
      <c r="J10" s="38"/>
      <c r="K10" s="38"/>
      <c r="L10" s="38"/>
      <c r="M10" s="38"/>
      <c r="N10" s="37" t="s">
        <v>12</v>
      </c>
      <c r="O10" s="38"/>
      <c r="P10" s="38"/>
      <c r="Q10" s="39"/>
      <c r="R10" s="37" t="s">
        <v>13</v>
      </c>
      <c r="S10" s="39"/>
      <c r="T10" s="37" t="s">
        <v>11</v>
      </c>
      <c r="U10" s="38"/>
      <c r="V10" s="38"/>
      <c r="W10" s="38"/>
      <c r="X10" s="38"/>
      <c r="Y10" s="38"/>
      <c r="Z10" s="38"/>
    </row>
    <row r="11" spans="1:26" ht="15" customHeight="1">
      <c r="A11" s="31"/>
      <c r="B11" s="32"/>
      <c r="C11" s="33"/>
      <c r="D11" s="34"/>
      <c r="E11" s="35"/>
      <c r="F11" s="36"/>
      <c r="G11" s="40" t="s">
        <v>14</v>
      </c>
      <c r="H11" s="41" t="s">
        <v>15</v>
      </c>
      <c r="I11" s="42" t="s">
        <v>16</v>
      </c>
      <c r="J11" s="43" t="s">
        <v>17</v>
      </c>
      <c r="K11" s="44"/>
      <c r="L11" s="44"/>
      <c r="M11" s="44"/>
      <c r="N11" s="45" t="s">
        <v>14</v>
      </c>
      <c r="O11" s="38"/>
      <c r="P11" s="38"/>
      <c r="Q11" s="46" t="s">
        <v>18</v>
      </c>
      <c r="R11" s="40" t="s">
        <v>14</v>
      </c>
      <c r="S11" s="47" t="s">
        <v>15</v>
      </c>
      <c r="T11" s="40" t="s">
        <v>14</v>
      </c>
      <c r="U11" s="41" t="s">
        <v>15</v>
      </c>
      <c r="V11" s="42" t="s">
        <v>16</v>
      </c>
      <c r="W11" s="43" t="s">
        <v>17</v>
      </c>
      <c r="X11" s="44"/>
      <c r="Y11" s="44"/>
      <c r="Z11" s="44"/>
    </row>
    <row r="12" spans="1:26" ht="27" customHeight="1" thickBot="1">
      <c r="A12" s="31"/>
      <c r="B12" s="32"/>
      <c r="C12" s="33"/>
      <c r="D12" s="34"/>
      <c r="E12" s="48"/>
      <c r="F12" s="36"/>
      <c r="G12" s="49"/>
      <c r="H12" s="50"/>
      <c r="I12" s="51"/>
      <c r="J12" s="52"/>
      <c r="K12" s="44" t="s">
        <v>19</v>
      </c>
      <c r="L12" s="44"/>
      <c r="M12" s="53"/>
      <c r="N12" s="54"/>
      <c r="O12" s="38" t="s">
        <v>19</v>
      </c>
      <c r="P12" s="39"/>
      <c r="Q12" s="55"/>
      <c r="R12" s="56"/>
      <c r="S12" s="57"/>
      <c r="T12" s="49"/>
      <c r="U12" s="50"/>
      <c r="V12" s="51"/>
      <c r="W12" s="52"/>
      <c r="X12" s="44" t="s">
        <v>19</v>
      </c>
      <c r="Y12" s="44"/>
      <c r="Z12" s="53"/>
    </row>
    <row r="13" spans="1:26" ht="99" customHeight="1" thickBot="1">
      <c r="A13" s="58"/>
      <c r="B13" s="59"/>
      <c r="C13" s="60"/>
      <c r="D13" s="61" t="s">
        <v>20</v>
      </c>
      <c r="E13" s="62" t="s">
        <v>21</v>
      </c>
      <c r="F13" s="63"/>
      <c r="G13" s="64"/>
      <c r="H13" s="65"/>
      <c r="I13" s="66"/>
      <c r="J13" s="67"/>
      <c r="K13" s="68" t="s">
        <v>22</v>
      </c>
      <c r="L13" s="68" t="s">
        <v>23</v>
      </c>
      <c r="M13" s="69" t="s">
        <v>24</v>
      </c>
      <c r="N13" s="70"/>
      <c r="O13" s="71" t="s">
        <v>22</v>
      </c>
      <c r="P13" s="72" t="s">
        <v>23</v>
      </c>
      <c r="Q13" s="73"/>
      <c r="R13" s="74"/>
      <c r="S13" s="75"/>
      <c r="T13" s="64"/>
      <c r="U13" s="65"/>
      <c r="V13" s="66"/>
      <c r="W13" s="67"/>
      <c r="X13" s="68" t="s">
        <v>22</v>
      </c>
      <c r="Y13" s="68" t="s">
        <v>23</v>
      </c>
      <c r="Z13" s="69" t="s">
        <v>24</v>
      </c>
    </row>
    <row r="14" spans="1:26">
      <c r="A14" s="76">
        <v>1</v>
      </c>
      <c r="B14" s="76">
        <v>2</v>
      </c>
      <c r="C14" s="77">
        <v>3</v>
      </c>
      <c r="D14" s="78">
        <v>5</v>
      </c>
      <c r="E14" s="77">
        <v>5</v>
      </c>
      <c r="F14" s="77">
        <v>6</v>
      </c>
      <c r="G14" s="79">
        <v>17</v>
      </c>
      <c r="H14" s="80">
        <v>18</v>
      </c>
      <c r="I14" s="80">
        <v>19</v>
      </c>
      <c r="J14" s="77">
        <v>20</v>
      </c>
      <c r="K14" s="81">
        <v>21</v>
      </c>
      <c r="L14" s="81"/>
      <c r="M14" s="81">
        <v>22</v>
      </c>
      <c r="N14" s="77">
        <v>11</v>
      </c>
      <c r="O14" s="77">
        <v>12</v>
      </c>
      <c r="P14" s="77">
        <v>13</v>
      </c>
      <c r="Q14" s="77">
        <v>14</v>
      </c>
      <c r="R14" s="77">
        <v>15</v>
      </c>
      <c r="S14" s="77">
        <v>16</v>
      </c>
      <c r="T14" s="79">
        <v>17</v>
      </c>
      <c r="U14" s="80">
        <v>18</v>
      </c>
      <c r="V14" s="80">
        <v>19</v>
      </c>
      <c r="W14" s="77">
        <v>20</v>
      </c>
      <c r="X14" s="81">
        <v>21</v>
      </c>
      <c r="Y14" s="81"/>
      <c r="Z14" s="81">
        <v>22</v>
      </c>
    </row>
    <row r="15" spans="1:26" s="84" customFormat="1">
      <c r="A15" s="82" t="s">
        <v>25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84" customFormat="1">
      <c r="A16" s="85" t="s">
        <v>26</v>
      </c>
      <c r="B16" s="86" t="s">
        <v>27</v>
      </c>
      <c r="C16" s="87">
        <v>937.2</v>
      </c>
      <c r="D16" s="88">
        <v>193</v>
      </c>
      <c r="E16" s="88">
        <v>267</v>
      </c>
      <c r="F16" s="89">
        <f>E16/C16</f>
        <v>0.28489116517285529</v>
      </c>
      <c r="G16" s="90">
        <v>20</v>
      </c>
      <c r="H16" s="91">
        <v>3.4542314335060449</v>
      </c>
      <c r="I16" s="92"/>
      <c r="J16" s="93"/>
      <c r="K16" s="94">
        <v>15</v>
      </c>
      <c r="L16" s="94"/>
      <c r="M16" s="89">
        <v>5</v>
      </c>
      <c r="N16" s="95">
        <v>23</v>
      </c>
      <c r="O16" s="93">
        <v>17</v>
      </c>
      <c r="P16" s="93">
        <v>6</v>
      </c>
      <c r="Q16" s="93">
        <f>N16/G16%</f>
        <v>115</v>
      </c>
      <c r="R16" s="93">
        <f>E16*5%</f>
        <v>13.350000000000001</v>
      </c>
      <c r="S16" s="93">
        <f>R16/E16%</f>
        <v>5.0000000000000009</v>
      </c>
      <c r="T16" s="90">
        <v>13</v>
      </c>
      <c r="U16" s="91">
        <f>T16/E16%</f>
        <v>4.868913857677903</v>
      </c>
      <c r="V16" s="92"/>
      <c r="W16" s="93"/>
      <c r="X16" s="94">
        <v>9</v>
      </c>
      <c r="Y16" s="94"/>
      <c r="Z16" s="89">
        <v>4</v>
      </c>
    </row>
    <row r="17" spans="1:26" s="84" customFormat="1">
      <c r="A17" s="85" t="s">
        <v>28</v>
      </c>
      <c r="B17" s="86" t="s">
        <v>29</v>
      </c>
      <c r="C17" s="87">
        <v>194.708</v>
      </c>
      <c r="D17" s="88">
        <v>57</v>
      </c>
      <c r="E17" s="88">
        <v>71</v>
      </c>
      <c r="F17" s="89">
        <f t="shared" ref="F17:F19" si="0">E17/C17</f>
        <v>0.36464860200916244</v>
      </c>
      <c r="G17" s="90">
        <v>2</v>
      </c>
      <c r="H17" s="91">
        <v>3.5087719298245617</v>
      </c>
      <c r="I17" s="92"/>
      <c r="J17" s="93"/>
      <c r="K17" s="94"/>
      <c r="L17" s="94"/>
      <c r="M17" s="89"/>
      <c r="N17" s="95">
        <v>0</v>
      </c>
      <c r="O17" s="93">
        <v>0</v>
      </c>
      <c r="P17" s="93">
        <v>0</v>
      </c>
      <c r="Q17" s="93">
        <v>0</v>
      </c>
      <c r="R17" s="93">
        <f>E17*5%</f>
        <v>3.5500000000000003</v>
      </c>
      <c r="S17" s="93">
        <f>R17/E17%</f>
        <v>5.0000000000000009</v>
      </c>
      <c r="T17" s="90">
        <v>3</v>
      </c>
      <c r="U17" s="91">
        <f>T17/E17%</f>
        <v>4.2253521126760569</v>
      </c>
      <c r="V17" s="92"/>
      <c r="W17" s="93"/>
      <c r="X17" s="94">
        <v>2</v>
      </c>
      <c r="Y17" s="94"/>
      <c r="Z17" s="89">
        <v>1</v>
      </c>
    </row>
    <row r="18" spans="1:26" s="84" customFormat="1">
      <c r="A18" s="85" t="s">
        <v>30</v>
      </c>
      <c r="B18" s="86" t="s">
        <v>31</v>
      </c>
      <c r="C18" s="87">
        <v>79.34</v>
      </c>
      <c r="D18" s="88">
        <v>2</v>
      </c>
      <c r="E18" s="88">
        <v>2</v>
      </c>
      <c r="F18" s="89">
        <f t="shared" si="0"/>
        <v>2.5207965717166624E-2</v>
      </c>
      <c r="G18" s="90"/>
      <c r="H18" s="91"/>
      <c r="I18" s="92"/>
      <c r="J18" s="93"/>
      <c r="K18" s="94"/>
      <c r="L18" s="94"/>
      <c r="M18" s="89"/>
      <c r="N18" s="95"/>
      <c r="O18" s="93"/>
      <c r="P18" s="93"/>
      <c r="Q18" s="93"/>
      <c r="R18" s="93"/>
      <c r="S18" s="93"/>
      <c r="T18" s="90"/>
      <c r="U18" s="91"/>
      <c r="V18" s="92"/>
      <c r="W18" s="93"/>
      <c r="X18" s="94"/>
      <c r="Y18" s="94"/>
      <c r="Z18" s="89"/>
    </row>
    <row r="19" spans="1:26" s="84" customFormat="1">
      <c r="A19" s="85" t="s">
        <v>32</v>
      </c>
      <c r="B19" s="86" t="s">
        <v>33</v>
      </c>
      <c r="C19" s="87">
        <v>69</v>
      </c>
      <c r="D19" s="88">
        <v>399</v>
      </c>
      <c r="E19" s="88">
        <v>784</v>
      </c>
      <c r="F19" s="89">
        <f t="shared" si="0"/>
        <v>11.362318840579711</v>
      </c>
      <c r="G19" s="90">
        <v>2</v>
      </c>
      <c r="H19" s="91">
        <v>2.9850746268656714</v>
      </c>
      <c r="I19" s="92"/>
      <c r="J19" s="93"/>
      <c r="K19" s="94"/>
      <c r="L19" s="94"/>
      <c r="M19" s="89"/>
      <c r="N19" s="95">
        <v>1</v>
      </c>
      <c r="O19" s="93">
        <v>1</v>
      </c>
      <c r="P19" s="93">
        <v>0</v>
      </c>
      <c r="Q19" s="93">
        <f t="shared" ref="Q19" si="1">N19/G19%</f>
        <v>50</v>
      </c>
      <c r="R19" s="93">
        <f>E19*5%</f>
        <v>39.200000000000003</v>
      </c>
      <c r="S19" s="93">
        <f>R19/E19%</f>
        <v>5.0000000000000009</v>
      </c>
      <c r="T19" s="90">
        <v>39</v>
      </c>
      <c r="U19" s="91">
        <f>T19/E19%</f>
        <v>4.9744897959183678</v>
      </c>
      <c r="V19" s="92"/>
      <c r="W19" s="93"/>
      <c r="X19" s="94">
        <v>29</v>
      </c>
      <c r="Y19" s="94">
        <v>10</v>
      </c>
      <c r="Z19" s="89"/>
    </row>
    <row r="20" spans="1:26" s="84" customFormat="1">
      <c r="A20" s="96"/>
      <c r="B20" s="97" t="s">
        <v>34</v>
      </c>
      <c r="C20" s="98">
        <f>SUM(C16:C19)</f>
        <v>1280.248</v>
      </c>
      <c r="D20" s="99">
        <v>705</v>
      </c>
      <c r="E20" s="99">
        <v>705</v>
      </c>
      <c r="F20" s="100">
        <f t="shared" ref="F20:T20" si="2">SUM(F16:F19)</f>
        <v>12.037066573478896</v>
      </c>
      <c r="G20" s="79">
        <v>24</v>
      </c>
      <c r="H20" s="91"/>
      <c r="I20" s="92"/>
      <c r="J20" s="93"/>
      <c r="K20" s="89"/>
      <c r="L20" s="89"/>
      <c r="M20" s="89"/>
      <c r="N20" s="99">
        <f t="shared" si="2"/>
        <v>24</v>
      </c>
      <c r="O20" s="93">
        <f t="shared" si="2"/>
        <v>18</v>
      </c>
      <c r="P20" s="93">
        <f t="shared" si="2"/>
        <v>6</v>
      </c>
      <c r="Q20" s="93"/>
      <c r="R20" s="93">
        <f t="shared" si="2"/>
        <v>56.100000000000009</v>
      </c>
      <c r="S20" s="93"/>
      <c r="T20" s="79">
        <f t="shared" si="2"/>
        <v>55</v>
      </c>
      <c r="U20" s="91"/>
      <c r="V20" s="92"/>
      <c r="W20" s="93"/>
      <c r="X20" s="89"/>
      <c r="Y20" s="89"/>
      <c r="Z20" s="89"/>
    </row>
  </sheetData>
  <mergeCells count="31">
    <mergeCell ref="X11:Z11"/>
    <mergeCell ref="K12:M12"/>
    <mergeCell ref="O12:P12"/>
    <mergeCell ref="X12:Z12"/>
    <mergeCell ref="A15:Z15"/>
    <mergeCell ref="R11:R13"/>
    <mergeCell ref="S11:S13"/>
    <mergeCell ref="T11:T13"/>
    <mergeCell ref="U11:U13"/>
    <mergeCell ref="V11:V13"/>
    <mergeCell ref="W11:W13"/>
    <mergeCell ref="R9:Z9"/>
    <mergeCell ref="G10:M10"/>
    <mergeCell ref="N10:Q10"/>
    <mergeCell ref="R10:S10"/>
    <mergeCell ref="T10:Z10"/>
    <mergeCell ref="G11:G13"/>
    <mergeCell ref="H11:H13"/>
    <mergeCell ref="I11:I13"/>
    <mergeCell ref="J11:J13"/>
    <mergeCell ref="K11:M11"/>
    <mergeCell ref="E2:J2"/>
    <mergeCell ref="A9:A13"/>
    <mergeCell ref="B9:B13"/>
    <mergeCell ref="C9:C13"/>
    <mergeCell ref="D9:E12"/>
    <mergeCell ref="F9:F13"/>
    <mergeCell ref="G9:Q9"/>
    <mergeCell ref="N11:N13"/>
    <mergeCell ref="O11:P11"/>
    <mergeCell ref="Q11:Q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2023-06-05T05:13:16Z</dcterms:modified>
</cp:coreProperties>
</file>