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4000" windowHeight="9735"/>
  </bookViews>
  <sheets>
    <sheet name=" общая по МДОУ" sheetId="4" r:id="rId1"/>
    <sheet name="Лист1" sheetId="1" r:id="rId2"/>
    <sheet name="Лист2" sheetId="2" r:id="rId3"/>
    <sheet name="Лист3" sheetId="3" r:id="rId4"/>
  </sheets>
  <externalReferences>
    <externalReference r:id="rId5"/>
  </externalReferences>
  <calcPr calcId="152511"/>
</workbook>
</file>

<file path=xl/calcChain.xml><?xml version="1.0" encoding="utf-8"?>
<calcChain xmlns="http://schemas.openxmlformats.org/spreadsheetml/2006/main">
  <c r="BJ21" i="4" l="1"/>
  <c r="AX15" i="4"/>
  <c r="AW15" i="4"/>
  <c r="AX14" i="4"/>
  <c r="AW14" i="4"/>
  <c r="AX10" i="4"/>
  <c r="AW10" i="4"/>
  <c r="AT8" i="4" l="1"/>
  <c r="AV8" i="4" s="1"/>
  <c r="AT12" i="4"/>
  <c r="AV12" i="4" s="1"/>
  <c r="AT16" i="4"/>
  <c r="AV16" i="4" s="1"/>
  <c r="AT20" i="4"/>
  <c r="AV20" i="4" s="1"/>
  <c r="AS12" i="4"/>
  <c r="AS20" i="4"/>
  <c r="AS24" i="4"/>
  <c r="AT7" i="4"/>
  <c r="AV7" i="4" s="1"/>
  <c r="L31" i="4"/>
  <c r="N31" i="4" s="1"/>
  <c r="P31" i="4" s="1"/>
  <c r="K31" i="4"/>
  <c r="M31" i="4" s="1"/>
  <c r="O31" i="4" s="1"/>
  <c r="F31" i="4"/>
  <c r="E31" i="4"/>
  <c r="L30" i="4"/>
  <c r="N30" i="4" s="1"/>
  <c r="P30" i="4" s="1"/>
  <c r="K30" i="4"/>
  <c r="M30" i="4" s="1"/>
  <c r="O30" i="4" s="1"/>
  <c r="F30" i="4"/>
  <c r="E30" i="4"/>
  <c r="AI29" i="4"/>
  <c r="AH29" i="4"/>
  <c r="AJ29" i="4" s="1"/>
  <c r="AG29" i="4"/>
  <c r="AB29" i="4"/>
  <c r="AA29" i="4"/>
  <c r="AH28" i="4"/>
  <c r="AJ28" i="4" s="1"/>
  <c r="AG28" i="4"/>
  <c r="AI28" i="4" s="1"/>
  <c r="AB28" i="4"/>
  <c r="AA28" i="4"/>
  <c r="R28" i="4"/>
  <c r="AT28" i="4" s="1"/>
  <c r="Q28" i="4"/>
  <c r="AS28" i="4" s="1"/>
  <c r="L28" i="4"/>
  <c r="K28" i="4"/>
  <c r="M28" i="4" s="1"/>
  <c r="F28" i="4"/>
  <c r="E28" i="4"/>
  <c r="AH27" i="4"/>
  <c r="AJ27" i="4" s="1"/>
  <c r="AG27" i="4"/>
  <c r="AI27" i="4" s="1"/>
  <c r="AB27" i="4"/>
  <c r="AA27" i="4"/>
  <c r="R27" i="4"/>
  <c r="AT27" i="4" s="1"/>
  <c r="AV27" i="4" s="1"/>
  <c r="Q27" i="4"/>
  <c r="AS27" i="4" s="1"/>
  <c r="L27" i="4"/>
  <c r="K27" i="4"/>
  <c r="M27" i="4" s="1"/>
  <c r="F27" i="4"/>
  <c r="E27" i="4"/>
  <c r="AH26" i="4"/>
  <c r="AJ26" i="4" s="1"/>
  <c r="AG26" i="4"/>
  <c r="AI26" i="4" s="1"/>
  <c r="AB26" i="4"/>
  <c r="AA26" i="4"/>
  <c r="R26" i="4"/>
  <c r="AT26" i="4" s="1"/>
  <c r="AV26" i="4" s="1"/>
  <c r="Q26" i="4"/>
  <c r="AS26" i="4" s="1"/>
  <c r="L26" i="4"/>
  <c r="K26" i="4"/>
  <c r="M26" i="4" s="1"/>
  <c r="F26" i="4"/>
  <c r="E26" i="4"/>
  <c r="R25" i="4"/>
  <c r="AT25" i="4" s="1"/>
  <c r="Q25" i="4"/>
  <c r="AS25" i="4" s="1"/>
  <c r="L25" i="4"/>
  <c r="K25" i="4"/>
  <c r="M25" i="4" s="1"/>
  <c r="F25" i="4"/>
  <c r="E25" i="4"/>
  <c r="R24" i="4"/>
  <c r="AT24" i="4" s="1"/>
  <c r="AV24" i="4" s="1"/>
  <c r="Q24" i="4"/>
  <c r="L24" i="4"/>
  <c r="K24" i="4"/>
  <c r="M24" i="4" s="1"/>
  <c r="F24" i="4"/>
  <c r="E24" i="4"/>
  <c r="AH23" i="4"/>
  <c r="AJ23" i="4" s="1"/>
  <c r="AG23" i="4"/>
  <c r="AI23" i="4" s="1"/>
  <c r="AB23" i="4"/>
  <c r="AA23" i="4"/>
  <c r="R23" i="4"/>
  <c r="AT23" i="4" s="1"/>
  <c r="AV23" i="4" s="1"/>
  <c r="Q23" i="4"/>
  <c r="AS23" i="4" s="1"/>
  <c r="L23" i="4"/>
  <c r="K23" i="4"/>
  <c r="M23" i="4" s="1"/>
  <c r="F23" i="4"/>
  <c r="E23" i="4"/>
  <c r="AI22" i="4"/>
  <c r="AH22" i="4"/>
  <c r="AJ22" i="4" s="1"/>
  <c r="AG22" i="4"/>
  <c r="AB22" i="4"/>
  <c r="AA22" i="4"/>
  <c r="R22" i="4"/>
  <c r="AT22" i="4" s="1"/>
  <c r="AV22" i="4" s="1"/>
  <c r="Q22" i="4"/>
  <c r="AS22" i="4" s="1"/>
  <c r="L22" i="4"/>
  <c r="K22" i="4"/>
  <c r="M22" i="4" s="1"/>
  <c r="F22" i="4"/>
  <c r="E22" i="4"/>
  <c r="AJ21" i="4"/>
  <c r="AI21" i="4"/>
  <c r="AH21" i="4"/>
  <c r="AG21" i="4"/>
  <c r="AB21" i="4"/>
  <c r="AA21" i="4"/>
  <c r="R21" i="4"/>
  <c r="AT21" i="4" s="1"/>
  <c r="AV21" i="4" s="1"/>
  <c r="Q21" i="4"/>
  <c r="AS21" i="4" s="1"/>
  <c r="M21" i="4"/>
  <c r="L21" i="4"/>
  <c r="K21" i="4"/>
  <c r="F21" i="4"/>
  <c r="E21" i="4"/>
  <c r="AJ20" i="4"/>
  <c r="AH20" i="4"/>
  <c r="AG20" i="4"/>
  <c r="AI20" i="4" s="1"/>
  <c r="AB20" i="4"/>
  <c r="AA20" i="4"/>
  <c r="R20" i="4"/>
  <c r="Q20" i="4"/>
  <c r="M20" i="4"/>
  <c r="L20" i="4"/>
  <c r="K20" i="4"/>
  <c r="F20" i="4"/>
  <c r="E20" i="4"/>
  <c r="AH19" i="4"/>
  <c r="AJ19" i="4" s="1"/>
  <c r="AG19" i="4"/>
  <c r="AI19" i="4" s="1"/>
  <c r="AB19" i="4"/>
  <c r="AA19" i="4"/>
  <c r="R19" i="4"/>
  <c r="AT19" i="4" s="1"/>
  <c r="AV19" i="4" s="1"/>
  <c r="Q19" i="4"/>
  <c r="AS19" i="4" s="1"/>
  <c r="L19" i="4"/>
  <c r="K19" i="4"/>
  <c r="M19" i="4" s="1"/>
  <c r="F19" i="4"/>
  <c r="E19" i="4"/>
  <c r="AH18" i="4"/>
  <c r="AJ18" i="4" s="1"/>
  <c r="AG18" i="4"/>
  <c r="AI18" i="4" s="1"/>
  <c r="AB18" i="4"/>
  <c r="AA18" i="4"/>
  <c r="R18" i="4"/>
  <c r="AT18" i="4" s="1"/>
  <c r="AV18" i="4" s="1"/>
  <c r="Q18" i="4"/>
  <c r="AS18" i="4" s="1"/>
  <c r="L18" i="4"/>
  <c r="K18" i="4"/>
  <c r="M18" i="4" s="1"/>
  <c r="F18" i="4"/>
  <c r="E18" i="4"/>
  <c r="AH17" i="4"/>
  <c r="AJ17" i="4" s="1"/>
  <c r="AG17" i="4"/>
  <c r="AI17" i="4" s="1"/>
  <c r="AB17" i="4"/>
  <c r="AA17" i="4"/>
  <c r="R17" i="4"/>
  <c r="AT17" i="4" s="1"/>
  <c r="AV17" i="4" s="1"/>
  <c r="Q17" i="4"/>
  <c r="AS17" i="4" s="1"/>
  <c r="L17" i="4"/>
  <c r="K17" i="4"/>
  <c r="M17" i="4" s="1"/>
  <c r="F17" i="4"/>
  <c r="E17" i="4"/>
  <c r="AJ16" i="4"/>
  <c r="AH16" i="4"/>
  <c r="AG16" i="4"/>
  <c r="AI16" i="4" s="1"/>
  <c r="AB16" i="4"/>
  <c r="AA16" i="4"/>
  <c r="R16" i="4"/>
  <c r="Q16" i="4"/>
  <c r="AS16" i="4" s="1"/>
  <c r="L16" i="4"/>
  <c r="K16" i="4"/>
  <c r="M16" i="4" s="1"/>
  <c r="F16" i="4"/>
  <c r="E16" i="4"/>
  <c r="AH15" i="4"/>
  <c r="AJ15" i="4" s="1"/>
  <c r="AG15" i="4"/>
  <c r="AI15" i="4" s="1"/>
  <c r="AB15" i="4"/>
  <c r="AA15" i="4"/>
  <c r="L15" i="4"/>
  <c r="N15" i="4" s="1"/>
  <c r="P15" i="4" s="1"/>
  <c r="R15" i="4" s="1"/>
  <c r="AT15" i="4" s="1"/>
  <c r="AV15" i="4" s="1"/>
  <c r="K15" i="4"/>
  <c r="M15" i="4" s="1"/>
  <c r="O15" i="4" s="1"/>
  <c r="Q15" i="4" s="1"/>
  <c r="AS15" i="4" s="1"/>
  <c r="AU15" i="4" s="1"/>
  <c r="F15" i="4"/>
  <c r="E15" i="4"/>
  <c r="AH14" i="4"/>
  <c r="AJ14" i="4" s="1"/>
  <c r="AG14" i="4"/>
  <c r="AI14" i="4" s="1"/>
  <c r="AB14" i="4"/>
  <c r="AA14" i="4"/>
  <c r="N14" i="4"/>
  <c r="P14" i="4" s="1"/>
  <c r="R14" i="4" s="1"/>
  <c r="AT14" i="4" s="1"/>
  <c r="AV14" i="4" s="1"/>
  <c r="L14" i="4"/>
  <c r="K14" i="4"/>
  <c r="M14" i="4" s="1"/>
  <c r="O14" i="4" s="1"/>
  <c r="Q14" i="4" s="1"/>
  <c r="AS14" i="4" s="1"/>
  <c r="AU14" i="4" s="1"/>
  <c r="F14" i="4"/>
  <c r="E14" i="4"/>
  <c r="AH13" i="4"/>
  <c r="AJ13" i="4" s="1"/>
  <c r="AG13" i="4"/>
  <c r="AI13" i="4" s="1"/>
  <c r="AB13" i="4"/>
  <c r="AA13" i="4"/>
  <c r="R13" i="4"/>
  <c r="AT13" i="4" s="1"/>
  <c r="AV13" i="4" s="1"/>
  <c r="Q13" i="4"/>
  <c r="AS13" i="4" s="1"/>
  <c r="L13" i="4"/>
  <c r="K13" i="4"/>
  <c r="M13" i="4" s="1"/>
  <c r="F13" i="4"/>
  <c r="E13" i="4"/>
  <c r="AH12" i="4"/>
  <c r="AJ12" i="4" s="1"/>
  <c r="AG12" i="4"/>
  <c r="AI12" i="4" s="1"/>
  <c r="AB12" i="4"/>
  <c r="AA12" i="4"/>
  <c r="P12" i="4"/>
  <c r="R12" i="4" s="1"/>
  <c r="M12" i="4"/>
  <c r="O12" i="4" s="1"/>
  <c r="Q12" i="4" s="1"/>
  <c r="L12" i="4"/>
  <c r="K12" i="4"/>
  <c r="F12" i="4"/>
  <c r="E12" i="4"/>
  <c r="AH11" i="4"/>
  <c r="AJ11" i="4" s="1"/>
  <c r="AG11" i="4"/>
  <c r="AI11" i="4" s="1"/>
  <c r="AB11" i="4"/>
  <c r="AA11" i="4"/>
  <c r="P11" i="4"/>
  <c r="R11" i="4" s="1"/>
  <c r="AT11" i="4" s="1"/>
  <c r="AV11" i="4" s="1"/>
  <c r="L11" i="4"/>
  <c r="K11" i="4"/>
  <c r="M11" i="4" s="1"/>
  <c r="O11" i="4" s="1"/>
  <c r="Q11" i="4" s="1"/>
  <c r="AS11" i="4" s="1"/>
  <c r="F11" i="4"/>
  <c r="E11" i="4"/>
  <c r="AJ10" i="4"/>
  <c r="AH10" i="4"/>
  <c r="AG10" i="4"/>
  <c r="AI10" i="4" s="1"/>
  <c r="AB10" i="4"/>
  <c r="AA10" i="4"/>
  <c r="L10" i="4"/>
  <c r="N10" i="4" s="1"/>
  <c r="P10" i="4" s="1"/>
  <c r="R10" i="4" s="1"/>
  <c r="AT10" i="4" s="1"/>
  <c r="AV10" i="4" s="1"/>
  <c r="K10" i="4"/>
  <c r="M10" i="4" s="1"/>
  <c r="O10" i="4" s="1"/>
  <c r="Q10" i="4" s="1"/>
  <c r="AS10" i="4" s="1"/>
  <c r="AU10" i="4" s="1"/>
  <c r="F10" i="4"/>
  <c r="E10" i="4"/>
  <c r="AH9" i="4"/>
  <c r="AJ9" i="4" s="1"/>
  <c r="AG9" i="4"/>
  <c r="AI9" i="4" s="1"/>
  <c r="AB9" i="4"/>
  <c r="AA9" i="4"/>
  <c r="P9" i="4"/>
  <c r="R9" i="4" s="1"/>
  <c r="AT9" i="4" s="1"/>
  <c r="AV9" i="4" s="1"/>
  <c r="L9" i="4"/>
  <c r="K9" i="4"/>
  <c r="M9" i="4" s="1"/>
  <c r="O9" i="4" s="1"/>
  <c r="Q9" i="4" s="1"/>
  <c r="AS9" i="4" s="1"/>
  <c r="F9" i="4"/>
  <c r="E9" i="4"/>
  <c r="AH8" i="4"/>
  <c r="AJ8" i="4" s="1"/>
  <c r="AG8" i="4"/>
  <c r="AI8" i="4" s="1"/>
  <c r="AB8" i="4"/>
  <c r="AA8" i="4"/>
  <c r="P8" i="4"/>
  <c r="R8" i="4" s="1"/>
  <c r="L8" i="4"/>
  <c r="K8" i="4"/>
  <c r="M8" i="4" s="1"/>
  <c r="O8" i="4" s="1"/>
  <c r="Q8" i="4" s="1"/>
  <c r="AS8" i="4" s="1"/>
  <c r="F8" i="4"/>
  <c r="E8" i="4"/>
  <c r="AH7" i="4"/>
  <c r="AG7" i="4"/>
  <c r="AI7" i="4" s="1"/>
  <c r="AB7" i="4"/>
  <c r="AA7" i="4"/>
  <c r="P7" i="4"/>
  <c r="R7" i="4" s="1"/>
  <c r="L7" i="4"/>
  <c r="K7" i="4"/>
  <c r="M7" i="4" s="1"/>
  <c r="O7" i="4" s="1"/>
  <c r="Q7" i="4" s="1"/>
  <c r="AS7" i="4" s="1"/>
  <c r="F7" i="4"/>
  <c r="E7" i="4"/>
</calcChain>
</file>

<file path=xl/sharedStrings.xml><?xml version="1.0" encoding="utf-8"?>
<sst xmlns="http://schemas.openxmlformats.org/spreadsheetml/2006/main" count="153" uniqueCount="87">
  <si>
    <t>Размер родительской платы,взимаемой с родителей за присмотр и уход за ребенком в МДОУ</t>
  </si>
  <si>
    <t>на 2017 год</t>
  </si>
  <si>
    <t>на   2018  год</t>
  </si>
  <si>
    <t>на   2018-2019  год</t>
  </si>
  <si>
    <t>на   2019-2020  год</t>
  </si>
  <si>
    <t>на   2020-2021  год</t>
  </si>
  <si>
    <t>на   2021-2022  год</t>
  </si>
  <si>
    <t>на   2022-2023  год</t>
  </si>
  <si>
    <t>на   2023-2024  год</t>
  </si>
  <si>
    <t>решение № 31 от 28.12.2016 г.</t>
  </si>
  <si>
    <t>приказ № 712 от 04.09.17 г.</t>
  </si>
  <si>
    <t>приказ от 21.08.19 №832</t>
  </si>
  <si>
    <t>приказ от 03.09.20 №876</t>
  </si>
  <si>
    <t>приказ от 08.09.20 № 827</t>
  </si>
  <si>
    <t>приказ от 12.09.22 № 770</t>
  </si>
  <si>
    <t>приказ от 12.09.20 № 770</t>
  </si>
  <si>
    <t>№ п\п</t>
  </si>
  <si>
    <t>Учреждение</t>
  </si>
  <si>
    <t>в месяц</t>
  </si>
  <si>
    <t>в день</t>
  </si>
  <si>
    <t>МДОУ д/с "Теремок" п. Чернышевск</t>
  </si>
  <si>
    <t>МДОУ д/с "Алёнушка" п. Чернышевск</t>
  </si>
  <si>
    <r>
      <t xml:space="preserve">МДОУ д/с  </t>
    </r>
    <r>
      <rPr>
        <b/>
        <i/>
        <sz val="11"/>
        <color indexed="8"/>
        <rFont val="Calibri"/>
        <family val="2"/>
        <charset val="204"/>
      </rPr>
      <t>28</t>
    </r>
    <r>
      <rPr>
        <b/>
        <sz val="11"/>
        <color indexed="8"/>
        <rFont val="Calibri"/>
        <family val="2"/>
        <charset val="204"/>
      </rPr>
      <t xml:space="preserve"> п. Чернышевск</t>
    </r>
  </si>
  <si>
    <t>МДОУ д/с "Северок" п. Чернышевск</t>
  </si>
  <si>
    <t>МДОУ д/с  № 63 п. Чернышевск</t>
  </si>
  <si>
    <t>МДОУ д/с " Полянка" п. Жирикен</t>
  </si>
  <si>
    <t>МДОУ д/с " Малыш" п. Букачача</t>
  </si>
  <si>
    <t>ДГ МОУ СОШ № 63 п. Чернышевск</t>
  </si>
  <si>
    <t>ДГ МОУ СОШ № 78  п. Чернышевск</t>
  </si>
  <si>
    <t>МДОУ д/с " Березка" с. Старый Олов</t>
  </si>
  <si>
    <t>МДОУ д/с "Медвежонок" п.Аксеново Зиловское</t>
  </si>
  <si>
    <t>МДОУ д/с " Чебурашка" с.Комсомольское</t>
  </si>
  <si>
    <t>МДОУ д/с " Колобок" с.Утан</t>
  </si>
  <si>
    <t>МДОУ д/с " Одуванчик" с.Байгул</t>
  </si>
  <si>
    <t>МДОУ д/с "Колосок" с.Укурей</t>
  </si>
  <si>
    <t>МДОУ д/с "Огонек" с.Гаур</t>
  </si>
  <si>
    <t>МДОУ д/с "Зернышко" с.Алеур</t>
  </si>
  <si>
    <t>МДОУ д/с "Черемушки" с.Мильгидун</t>
  </si>
  <si>
    <t>ДГ МОУ СОШ с. Урюм</t>
  </si>
  <si>
    <t>ДГ МОУ ООШ с. Икшица</t>
  </si>
  <si>
    <t>ДГ МОУ ООШ с. Новый Олов</t>
  </si>
  <si>
    <t>КРАТ. ГРУППЫ МДОУ "Медвежонок"п. А-Зилово</t>
  </si>
  <si>
    <t>КРАТ. ГРУППЫ МДОУ "Березка"с. Старый Олов</t>
  </si>
  <si>
    <t>КРАТ. ГРУППЫ ДГ МОУ СОШ с.Алеур</t>
  </si>
  <si>
    <t>решение № 41 от 21/10/14 г. " об установлении макс.размера платы,взимаемой с родителей"-1900,00(максимальная)</t>
  </si>
  <si>
    <t>решение № 60 от 25/12/15г. в день 93,00</t>
  </si>
  <si>
    <t>внесение изменений - приказ №594 от 23/08/16г.-максимальный размер 2069,00</t>
  </si>
  <si>
    <t>решение № 31 от 28.12.2016 г.- в день -100,50(максимальная)</t>
  </si>
  <si>
    <t>внесение изменений - приказ № 712 от 04/09/17г.-максимальный размер 2230,00</t>
  </si>
  <si>
    <t>2069*1,078=2230</t>
  </si>
  <si>
    <t>в день -108,35(максимальная)</t>
  </si>
  <si>
    <t>внесение изменений  - приказ № 832 от 21.08.2019 г. - максимальный размер 2419,00</t>
  </si>
  <si>
    <t>2319*1.043=2419</t>
  </si>
  <si>
    <t>в день - 118,00 (максимальная)</t>
  </si>
  <si>
    <t>внесение изменений  - приказ № 876 от 03.09.2020 г. - максимальный размер 2511,00</t>
  </si>
  <si>
    <t>2419*1.038=2511</t>
  </si>
  <si>
    <t>в день - 121,50 (максимальная)</t>
  </si>
  <si>
    <t>внесение изменений  - приказ № 827 от 08.09.2021 г. - максимальный размер 2614,00</t>
  </si>
  <si>
    <t>в день - 127,00 (максимальная)</t>
  </si>
  <si>
    <t>внесение изменений  - приказ № 770 от 12.09.2022 г. - максимальный размер 2726,00</t>
  </si>
  <si>
    <t>в день - 132,46 (максимальная)</t>
  </si>
  <si>
    <t>внесение изменений  - приказ № 597 от 04.09.2023 г. - максимальный размер 2854,00</t>
  </si>
  <si>
    <t>в день - 138,69 (максимальная)</t>
  </si>
  <si>
    <t>приказ от 04.09.23 № 597</t>
  </si>
  <si>
    <t>на   2024-2025  год</t>
  </si>
  <si>
    <t>приказ от 17.10.24 № 40</t>
  </si>
  <si>
    <t>внесение изменений  - приказ № 40 от 17.10.2024 г. - максимальный размер 3014,0</t>
  </si>
  <si>
    <t>в день - 146,45 (максимальная)</t>
  </si>
  <si>
    <t>внесение изменений  - приказ № 2 от 20.01.2025 г. - максимальный размер 3400,0</t>
  </si>
  <si>
    <t>в день - 165,20 (максимальная)</t>
  </si>
  <si>
    <t>внесение изменений  - приказ № 2 от 09.02.2026 г. - максимальный размер 3553,0</t>
  </si>
  <si>
    <t>на   2026-2027  год</t>
  </si>
  <si>
    <t xml:space="preserve"> МОУ СОШ п. Жирекен </t>
  </si>
  <si>
    <t xml:space="preserve"> МОУ СОШ п. Букачача </t>
  </si>
  <si>
    <t xml:space="preserve"> МОУ СОШ с. Старый Олов </t>
  </si>
  <si>
    <t xml:space="preserve"> МОУ СОШ № 70 п. Аксеново Зиловское</t>
  </si>
  <si>
    <t xml:space="preserve"> МОУ СОШ  с. Комсомольское </t>
  </si>
  <si>
    <t xml:space="preserve"> МОУ СОШ с. Утан </t>
  </si>
  <si>
    <t xml:space="preserve"> МОУ СОШ с. Байгул </t>
  </si>
  <si>
    <t xml:space="preserve"> МОУ СОШ с. Укурей </t>
  </si>
  <si>
    <t xml:space="preserve"> МОУ ООШ с. Гаур </t>
  </si>
  <si>
    <t xml:space="preserve"> МОУ СОШ с. Алеур </t>
  </si>
  <si>
    <t xml:space="preserve"> МОУ ООШ с .Мильгидун </t>
  </si>
  <si>
    <t xml:space="preserve">КРАТ. ГРУППА МОУ СОШ № 70
 п. Аксеново Зиловское </t>
  </si>
  <si>
    <t>приказ от 09.02.2026 № 2</t>
  </si>
  <si>
    <t>в день - 172.63(максимальная)</t>
  </si>
  <si>
    <t>Приложение к пояснительной записки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</si>
</sst>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u/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i/>
      <sz val="11"/>
      <color indexed="8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0" borderId="0" xfId="0" applyFont="1"/>
    <xf numFmtId="0" fontId="0" fillId="2" borderId="0" xfId="0" applyFill="1"/>
    <xf numFmtId="0" fontId="0" fillId="0" borderId="1" xfId="0" applyBorder="1"/>
    <xf numFmtId="0" fontId="2" fillId="0" borderId="1" xfId="0" applyFont="1" applyBorder="1"/>
    <xf numFmtId="0" fontId="0" fillId="2" borderId="1" xfId="0" applyFill="1" applyBorder="1"/>
    <xf numFmtId="0" fontId="1" fillId="0" borderId="1" xfId="0" applyFont="1" applyFill="1" applyBorder="1"/>
    <xf numFmtId="0" fontId="0" fillId="0" borderId="1" xfId="0" applyFill="1" applyBorder="1"/>
    <xf numFmtId="0" fontId="3" fillId="0" borderId="1" xfId="0" applyFont="1" applyBorder="1"/>
    <xf numFmtId="0" fontId="3" fillId="3" borderId="1" xfId="0" applyFont="1" applyFill="1" applyBorder="1"/>
    <xf numFmtId="0" fontId="3" fillId="4" borderId="1" xfId="0" applyFont="1" applyFill="1" applyBorder="1"/>
    <xf numFmtId="0" fontId="3" fillId="2" borderId="1" xfId="0" applyFont="1" applyFill="1" applyBorder="1"/>
    <xf numFmtId="0" fontId="3" fillId="0" borderId="2" xfId="0" applyFont="1" applyBorder="1"/>
    <xf numFmtId="0" fontId="3" fillId="0" borderId="3" xfId="0" applyFont="1" applyBorder="1"/>
    <xf numFmtId="0" fontId="3" fillId="3" borderId="2" xfId="0" applyFont="1" applyFill="1" applyBorder="1"/>
    <xf numFmtId="0" fontId="3" fillId="3" borderId="3" xfId="0" applyFont="1" applyFill="1" applyBorder="1"/>
    <xf numFmtId="0" fontId="3" fillId="4" borderId="2" xfId="0" applyFont="1" applyFill="1" applyBorder="1"/>
    <xf numFmtId="0" fontId="3" fillId="4" borderId="3" xfId="0" applyFont="1" applyFill="1" applyBorder="1"/>
    <xf numFmtId="0" fontId="3" fillId="2" borderId="2" xfId="0" applyFont="1" applyFill="1" applyBorder="1"/>
    <xf numFmtId="0" fontId="3" fillId="2" borderId="3" xfId="0" applyFont="1" applyFill="1" applyBorder="1"/>
    <xf numFmtId="0" fontId="3" fillId="0" borderId="4" xfId="0" applyFont="1" applyBorder="1"/>
    <xf numFmtId="0" fontId="3" fillId="3" borderId="4" xfId="0" applyFont="1" applyFill="1" applyBorder="1"/>
    <xf numFmtId="0" fontId="3" fillId="4" borderId="4" xfId="0" applyFont="1" applyFill="1" applyBorder="1"/>
    <xf numFmtId="0" fontId="3" fillId="2" borderId="4" xfId="0" applyFont="1" applyFill="1" applyBorder="1"/>
    <xf numFmtId="1" fontId="0" fillId="0" borderId="1" xfId="0" applyNumberFormat="1" applyBorder="1"/>
    <xf numFmtId="2" fontId="3" fillId="0" borderId="1" xfId="0" applyNumberFormat="1" applyFont="1" applyBorder="1"/>
    <xf numFmtId="1" fontId="0" fillId="3" borderId="1" xfId="0" applyNumberFormat="1" applyFill="1" applyBorder="1"/>
    <xf numFmtId="2" fontId="3" fillId="3" borderId="1" xfId="0" applyNumberFormat="1" applyFont="1" applyFill="1" applyBorder="1"/>
    <xf numFmtId="1" fontId="0" fillId="4" borderId="1" xfId="0" applyNumberFormat="1" applyFill="1" applyBorder="1"/>
    <xf numFmtId="2" fontId="3" fillId="4" borderId="1" xfId="0" applyNumberFormat="1" applyFont="1" applyFill="1" applyBorder="1"/>
    <xf numFmtId="1" fontId="0" fillId="2" borderId="1" xfId="0" applyNumberFormat="1" applyFill="1" applyBorder="1"/>
    <xf numFmtId="2" fontId="3" fillId="2" borderId="1" xfId="0" applyNumberFormat="1" applyFont="1" applyFill="1" applyBorder="1"/>
    <xf numFmtId="1" fontId="1" fillId="0" borderId="1" xfId="0" applyNumberFormat="1" applyFont="1" applyBorder="1"/>
    <xf numFmtId="2" fontId="1" fillId="0" borderId="1" xfId="0" applyNumberFormat="1" applyFont="1" applyBorder="1"/>
    <xf numFmtId="0" fontId="3" fillId="5" borderId="1" xfId="0" applyFont="1" applyFill="1" applyBorder="1"/>
    <xf numFmtId="1" fontId="3" fillId="0" borderId="1" xfId="0" applyNumberFormat="1" applyFont="1" applyBorder="1"/>
    <xf numFmtId="1" fontId="1" fillId="0" borderId="0" xfId="0" applyNumberFormat="1" applyFont="1" applyBorder="1"/>
    <xf numFmtId="0" fontId="3" fillId="0" borderId="0" xfId="0" applyFont="1" applyFill="1" applyBorder="1"/>
    <xf numFmtId="0" fontId="1" fillId="0" borderId="0" xfId="0" applyFont="1"/>
    <xf numFmtId="0" fontId="1" fillId="2" borderId="0" xfId="0" applyFont="1" applyFill="1"/>
    <xf numFmtId="2" fontId="0" fillId="0" borderId="0" xfId="0" applyNumberFormat="1"/>
    <xf numFmtId="0" fontId="3" fillId="0" borderId="1" xfId="0" applyFont="1" applyBorder="1" applyAlignment="1">
      <alignment wrapText="1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53;&#1040;&#1058;&#1040;&#1051;&#1068;&#1071;%20&#1058;&#1045;&#1056;&#1045;&#1065;&#1045;&#1053;&#1050;&#1054;/Desktop/&#1058;&#1045;&#1056;&#1045;&#1065;&#1045;&#1053;&#1050;&#1054;/&#1088;&#1072;&#1089;&#1095;&#1077;&#1090;%20&#1087;&#1086;%20&#1057;&#1040;&#1044;&#1040;&#1052;/&#1088;&#1072;&#1089;&#1095;&#1077;&#1090;%20&#1052;&#1044;&#1054;&#1059;%20&#1085;&#1072;%202017%20&#1075;/&#1088;&#1072;&#1089;&#1095;&#1077;&#1090;%20%20&#1085;&#1072;%202018%20&#1075;&#1086;&#1076;%20&#1052;&#1044;&#1054;&#105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6-2017 г.г.  льготники "/>
      <sheetName val="2017 -2018 г.г. льготники"/>
      <sheetName val=" общая по МДОУ"/>
      <sheetName val="7"/>
      <sheetName val="6"/>
      <sheetName val="5"/>
      <sheetName val="4"/>
      <sheetName val="3"/>
      <sheetName val="2"/>
      <sheetName val="1"/>
    </sheetNames>
    <sheetDataSet>
      <sheetData sheetId="0"/>
      <sheetData sheetId="1"/>
      <sheetData sheetId="2"/>
      <sheetData sheetId="3">
        <row r="19">
          <cell r="D19">
            <v>68.5</v>
          </cell>
          <cell r="E19">
            <v>1409.7299999999998</v>
          </cell>
        </row>
      </sheetData>
      <sheetData sheetId="4">
        <row r="19">
          <cell r="D19">
            <v>91</v>
          </cell>
          <cell r="E19">
            <v>1872.7799999999997</v>
          </cell>
        </row>
      </sheetData>
      <sheetData sheetId="5">
        <row r="19">
          <cell r="D19">
            <v>68.5</v>
          </cell>
          <cell r="E19">
            <v>1409.7299999999998</v>
          </cell>
        </row>
      </sheetData>
      <sheetData sheetId="6">
        <row r="20">
          <cell r="D20">
            <v>60</v>
          </cell>
          <cell r="E20">
            <v>1234.8</v>
          </cell>
        </row>
      </sheetData>
      <sheetData sheetId="7">
        <row r="18">
          <cell r="D18">
            <v>65.599999999999994</v>
          </cell>
          <cell r="E18">
            <v>1350.0479999999998</v>
          </cell>
        </row>
      </sheetData>
      <sheetData sheetId="8">
        <row r="19">
          <cell r="D19">
            <v>51</v>
          </cell>
          <cell r="E19">
            <v>1049.58</v>
          </cell>
        </row>
      </sheetData>
      <sheetData sheetId="9">
        <row r="19">
          <cell r="D19">
            <v>108.35</v>
          </cell>
          <cell r="E19">
            <v>2229.8429999999998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J53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BH25" sqref="BH25"/>
    </sheetView>
  </sheetViews>
  <sheetFormatPr defaultRowHeight="15" x14ac:dyDescent="0.25"/>
  <cols>
    <col min="1" max="1" width="7.28515625" customWidth="1"/>
    <col min="2" max="2" width="83.28515625" customWidth="1"/>
    <col min="3" max="3" width="16.140625" hidden="1" customWidth="1"/>
    <col min="4" max="4" width="19.85546875" hidden="1" customWidth="1"/>
    <col min="5" max="5" width="18.5703125" hidden="1" customWidth="1"/>
    <col min="6" max="6" width="19" hidden="1" customWidth="1"/>
    <col min="7" max="7" width="17.42578125" hidden="1" customWidth="1"/>
    <col min="8" max="8" width="16.85546875" hidden="1" customWidth="1"/>
    <col min="9" max="9" width="17" style="2" hidden="1" customWidth="1"/>
    <col min="10" max="10" width="14.5703125" style="2" hidden="1" customWidth="1"/>
    <col min="11" max="11" width="15.28515625" style="2" hidden="1" customWidth="1"/>
    <col min="12" max="12" width="17.140625" style="2" hidden="1" customWidth="1"/>
    <col min="13" max="13" width="15.85546875" hidden="1" customWidth="1"/>
    <col min="14" max="14" width="16.85546875" hidden="1" customWidth="1"/>
    <col min="15" max="15" width="17.140625" hidden="1" customWidth="1"/>
    <col min="16" max="16" width="16.5703125" hidden="1" customWidth="1"/>
    <col min="17" max="17" width="18.7109375" hidden="1" customWidth="1"/>
    <col min="18" max="18" width="19.5703125" hidden="1" customWidth="1"/>
    <col min="19" max="23" width="0" hidden="1" customWidth="1"/>
    <col min="24" max="24" width="47.85546875" hidden="1" customWidth="1"/>
    <col min="25" max="36" width="0" hidden="1" customWidth="1"/>
    <col min="37" max="37" width="14" hidden="1" customWidth="1"/>
    <col min="38" max="38" width="12.140625" hidden="1" customWidth="1"/>
    <col min="39" max="44" width="0" hidden="1" customWidth="1"/>
    <col min="45" max="45" width="20.42578125" hidden="1" customWidth="1"/>
    <col min="46" max="46" width="13" hidden="1" customWidth="1"/>
    <col min="47" max="47" width="16.7109375" hidden="1" customWidth="1"/>
    <col min="48" max="48" width="17.7109375" hidden="1" customWidth="1"/>
    <col min="49" max="49" width="16.5703125" customWidth="1"/>
    <col min="50" max="50" width="16" customWidth="1"/>
    <col min="255" max="255" width="7.28515625" customWidth="1"/>
    <col min="256" max="256" width="46.5703125" customWidth="1"/>
    <col min="257" max="268" width="0" hidden="1" customWidth="1"/>
    <col min="269" max="269" width="17.140625" customWidth="1"/>
    <col min="270" max="270" width="16.5703125" customWidth="1"/>
    <col min="271" max="271" width="18.7109375" customWidth="1"/>
    <col min="272" max="272" width="19.5703125" customWidth="1"/>
    <col min="273" max="298" width="0" hidden="1" customWidth="1"/>
    <col min="299" max="300" width="9.140625" customWidth="1"/>
    <col min="511" max="511" width="7.28515625" customWidth="1"/>
    <col min="512" max="512" width="46.5703125" customWidth="1"/>
    <col min="513" max="524" width="0" hidden="1" customWidth="1"/>
    <col min="525" max="525" width="17.140625" customWidth="1"/>
    <col min="526" max="526" width="16.5703125" customWidth="1"/>
    <col min="527" max="527" width="18.7109375" customWidth="1"/>
    <col min="528" max="528" width="19.5703125" customWidth="1"/>
    <col min="529" max="554" width="0" hidden="1" customWidth="1"/>
    <col min="555" max="556" width="9.140625" customWidth="1"/>
    <col min="767" max="767" width="7.28515625" customWidth="1"/>
    <col min="768" max="768" width="46.5703125" customWidth="1"/>
    <col min="769" max="780" width="0" hidden="1" customWidth="1"/>
    <col min="781" max="781" width="17.140625" customWidth="1"/>
    <col min="782" max="782" width="16.5703125" customWidth="1"/>
    <col min="783" max="783" width="18.7109375" customWidth="1"/>
    <col min="784" max="784" width="19.5703125" customWidth="1"/>
    <col min="785" max="810" width="0" hidden="1" customWidth="1"/>
    <col min="811" max="812" width="9.140625" customWidth="1"/>
    <col min="1023" max="1023" width="7.28515625" customWidth="1"/>
    <col min="1024" max="1024" width="46.5703125" customWidth="1"/>
    <col min="1025" max="1036" width="0" hidden="1" customWidth="1"/>
    <col min="1037" max="1037" width="17.140625" customWidth="1"/>
    <col min="1038" max="1038" width="16.5703125" customWidth="1"/>
    <col min="1039" max="1039" width="18.7109375" customWidth="1"/>
    <col min="1040" max="1040" width="19.5703125" customWidth="1"/>
    <col min="1041" max="1066" width="0" hidden="1" customWidth="1"/>
    <col min="1067" max="1068" width="9.140625" customWidth="1"/>
    <col min="1279" max="1279" width="7.28515625" customWidth="1"/>
    <col min="1280" max="1280" width="46.5703125" customWidth="1"/>
    <col min="1281" max="1292" width="0" hidden="1" customWidth="1"/>
    <col min="1293" max="1293" width="17.140625" customWidth="1"/>
    <col min="1294" max="1294" width="16.5703125" customWidth="1"/>
    <col min="1295" max="1295" width="18.7109375" customWidth="1"/>
    <col min="1296" max="1296" width="19.5703125" customWidth="1"/>
    <col min="1297" max="1322" width="0" hidden="1" customWidth="1"/>
    <col min="1323" max="1324" width="9.140625" customWidth="1"/>
    <col min="1535" max="1535" width="7.28515625" customWidth="1"/>
    <col min="1536" max="1536" width="46.5703125" customWidth="1"/>
    <col min="1537" max="1548" width="0" hidden="1" customWidth="1"/>
    <col min="1549" max="1549" width="17.140625" customWidth="1"/>
    <col min="1550" max="1550" width="16.5703125" customWidth="1"/>
    <col min="1551" max="1551" width="18.7109375" customWidth="1"/>
    <col min="1552" max="1552" width="19.5703125" customWidth="1"/>
    <col min="1553" max="1578" width="0" hidden="1" customWidth="1"/>
    <col min="1579" max="1580" width="9.140625" customWidth="1"/>
    <col min="1791" max="1791" width="7.28515625" customWidth="1"/>
    <col min="1792" max="1792" width="46.5703125" customWidth="1"/>
    <col min="1793" max="1804" width="0" hidden="1" customWidth="1"/>
    <col min="1805" max="1805" width="17.140625" customWidth="1"/>
    <col min="1806" max="1806" width="16.5703125" customWidth="1"/>
    <col min="1807" max="1807" width="18.7109375" customWidth="1"/>
    <col min="1808" max="1808" width="19.5703125" customWidth="1"/>
    <col min="1809" max="1834" width="0" hidden="1" customWidth="1"/>
    <col min="1835" max="1836" width="9.140625" customWidth="1"/>
    <col min="2047" max="2047" width="7.28515625" customWidth="1"/>
    <col min="2048" max="2048" width="46.5703125" customWidth="1"/>
    <col min="2049" max="2060" width="0" hidden="1" customWidth="1"/>
    <col min="2061" max="2061" width="17.140625" customWidth="1"/>
    <col min="2062" max="2062" width="16.5703125" customWidth="1"/>
    <col min="2063" max="2063" width="18.7109375" customWidth="1"/>
    <col min="2064" max="2064" width="19.5703125" customWidth="1"/>
    <col min="2065" max="2090" width="0" hidden="1" customWidth="1"/>
    <col min="2091" max="2092" width="9.140625" customWidth="1"/>
    <col min="2303" max="2303" width="7.28515625" customWidth="1"/>
    <col min="2304" max="2304" width="46.5703125" customWidth="1"/>
    <col min="2305" max="2316" width="0" hidden="1" customWidth="1"/>
    <col min="2317" max="2317" width="17.140625" customWidth="1"/>
    <col min="2318" max="2318" width="16.5703125" customWidth="1"/>
    <col min="2319" max="2319" width="18.7109375" customWidth="1"/>
    <col min="2320" max="2320" width="19.5703125" customWidth="1"/>
    <col min="2321" max="2346" width="0" hidden="1" customWidth="1"/>
    <col min="2347" max="2348" width="9.140625" customWidth="1"/>
    <col min="2559" max="2559" width="7.28515625" customWidth="1"/>
    <col min="2560" max="2560" width="46.5703125" customWidth="1"/>
    <col min="2561" max="2572" width="0" hidden="1" customWidth="1"/>
    <col min="2573" max="2573" width="17.140625" customWidth="1"/>
    <col min="2574" max="2574" width="16.5703125" customWidth="1"/>
    <col min="2575" max="2575" width="18.7109375" customWidth="1"/>
    <col min="2576" max="2576" width="19.5703125" customWidth="1"/>
    <col min="2577" max="2602" width="0" hidden="1" customWidth="1"/>
    <col min="2603" max="2604" width="9.140625" customWidth="1"/>
    <col min="2815" max="2815" width="7.28515625" customWidth="1"/>
    <col min="2816" max="2816" width="46.5703125" customWidth="1"/>
    <col min="2817" max="2828" width="0" hidden="1" customWidth="1"/>
    <col min="2829" max="2829" width="17.140625" customWidth="1"/>
    <col min="2830" max="2830" width="16.5703125" customWidth="1"/>
    <col min="2831" max="2831" width="18.7109375" customWidth="1"/>
    <col min="2832" max="2832" width="19.5703125" customWidth="1"/>
    <col min="2833" max="2858" width="0" hidden="1" customWidth="1"/>
    <col min="2859" max="2860" width="9.140625" customWidth="1"/>
    <col min="3071" max="3071" width="7.28515625" customWidth="1"/>
    <col min="3072" max="3072" width="46.5703125" customWidth="1"/>
    <col min="3073" max="3084" width="0" hidden="1" customWidth="1"/>
    <col min="3085" max="3085" width="17.140625" customWidth="1"/>
    <col min="3086" max="3086" width="16.5703125" customWidth="1"/>
    <col min="3087" max="3087" width="18.7109375" customWidth="1"/>
    <col min="3088" max="3088" width="19.5703125" customWidth="1"/>
    <col min="3089" max="3114" width="0" hidden="1" customWidth="1"/>
    <col min="3115" max="3116" width="9.140625" customWidth="1"/>
    <col min="3327" max="3327" width="7.28515625" customWidth="1"/>
    <col min="3328" max="3328" width="46.5703125" customWidth="1"/>
    <col min="3329" max="3340" width="0" hidden="1" customWidth="1"/>
    <col min="3341" max="3341" width="17.140625" customWidth="1"/>
    <col min="3342" max="3342" width="16.5703125" customWidth="1"/>
    <col min="3343" max="3343" width="18.7109375" customWidth="1"/>
    <col min="3344" max="3344" width="19.5703125" customWidth="1"/>
    <col min="3345" max="3370" width="0" hidden="1" customWidth="1"/>
    <col min="3371" max="3372" width="9.140625" customWidth="1"/>
    <col min="3583" max="3583" width="7.28515625" customWidth="1"/>
    <col min="3584" max="3584" width="46.5703125" customWidth="1"/>
    <col min="3585" max="3596" width="0" hidden="1" customWidth="1"/>
    <col min="3597" max="3597" width="17.140625" customWidth="1"/>
    <col min="3598" max="3598" width="16.5703125" customWidth="1"/>
    <col min="3599" max="3599" width="18.7109375" customWidth="1"/>
    <col min="3600" max="3600" width="19.5703125" customWidth="1"/>
    <col min="3601" max="3626" width="0" hidden="1" customWidth="1"/>
    <col min="3627" max="3628" width="9.140625" customWidth="1"/>
    <col min="3839" max="3839" width="7.28515625" customWidth="1"/>
    <col min="3840" max="3840" width="46.5703125" customWidth="1"/>
    <col min="3841" max="3852" width="0" hidden="1" customWidth="1"/>
    <col min="3853" max="3853" width="17.140625" customWidth="1"/>
    <col min="3854" max="3854" width="16.5703125" customWidth="1"/>
    <col min="3855" max="3855" width="18.7109375" customWidth="1"/>
    <col min="3856" max="3856" width="19.5703125" customWidth="1"/>
    <col min="3857" max="3882" width="0" hidden="1" customWidth="1"/>
    <col min="3883" max="3884" width="9.140625" customWidth="1"/>
    <col min="4095" max="4095" width="7.28515625" customWidth="1"/>
    <col min="4096" max="4096" width="46.5703125" customWidth="1"/>
    <col min="4097" max="4108" width="0" hidden="1" customWidth="1"/>
    <col min="4109" max="4109" width="17.140625" customWidth="1"/>
    <col min="4110" max="4110" width="16.5703125" customWidth="1"/>
    <col min="4111" max="4111" width="18.7109375" customWidth="1"/>
    <col min="4112" max="4112" width="19.5703125" customWidth="1"/>
    <col min="4113" max="4138" width="0" hidden="1" customWidth="1"/>
    <col min="4139" max="4140" width="9.140625" customWidth="1"/>
    <col min="4351" max="4351" width="7.28515625" customWidth="1"/>
    <col min="4352" max="4352" width="46.5703125" customWidth="1"/>
    <col min="4353" max="4364" width="0" hidden="1" customWidth="1"/>
    <col min="4365" max="4365" width="17.140625" customWidth="1"/>
    <col min="4366" max="4366" width="16.5703125" customWidth="1"/>
    <col min="4367" max="4367" width="18.7109375" customWidth="1"/>
    <col min="4368" max="4368" width="19.5703125" customWidth="1"/>
    <col min="4369" max="4394" width="0" hidden="1" customWidth="1"/>
    <col min="4395" max="4396" width="9.140625" customWidth="1"/>
    <col min="4607" max="4607" width="7.28515625" customWidth="1"/>
    <col min="4608" max="4608" width="46.5703125" customWidth="1"/>
    <col min="4609" max="4620" width="0" hidden="1" customWidth="1"/>
    <col min="4621" max="4621" width="17.140625" customWidth="1"/>
    <col min="4622" max="4622" width="16.5703125" customWidth="1"/>
    <col min="4623" max="4623" width="18.7109375" customWidth="1"/>
    <col min="4624" max="4624" width="19.5703125" customWidth="1"/>
    <col min="4625" max="4650" width="0" hidden="1" customWidth="1"/>
    <col min="4651" max="4652" width="9.140625" customWidth="1"/>
    <col min="4863" max="4863" width="7.28515625" customWidth="1"/>
    <col min="4864" max="4864" width="46.5703125" customWidth="1"/>
    <col min="4865" max="4876" width="0" hidden="1" customWidth="1"/>
    <col min="4877" max="4877" width="17.140625" customWidth="1"/>
    <col min="4878" max="4878" width="16.5703125" customWidth="1"/>
    <col min="4879" max="4879" width="18.7109375" customWidth="1"/>
    <col min="4880" max="4880" width="19.5703125" customWidth="1"/>
    <col min="4881" max="4906" width="0" hidden="1" customWidth="1"/>
    <col min="4907" max="4908" width="9.140625" customWidth="1"/>
    <col min="5119" max="5119" width="7.28515625" customWidth="1"/>
    <col min="5120" max="5120" width="46.5703125" customWidth="1"/>
    <col min="5121" max="5132" width="0" hidden="1" customWidth="1"/>
    <col min="5133" max="5133" width="17.140625" customWidth="1"/>
    <col min="5134" max="5134" width="16.5703125" customWidth="1"/>
    <col min="5135" max="5135" width="18.7109375" customWidth="1"/>
    <col min="5136" max="5136" width="19.5703125" customWidth="1"/>
    <col min="5137" max="5162" width="0" hidden="1" customWidth="1"/>
    <col min="5163" max="5164" width="9.140625" customWidth="1"/>
    <col min="5375" max="5375" width="7.28515625" customWidth="1"/>
    <col min="5376" max="5376" width="46.5703125" customWidth="1"/>
    <col min="5377" max="5388" width="0" hidden="1" customWidth="1"/>
    <col min="5389" max="5389" width="17.140625" customWidth="1"/>
    <col min="5390" max="5390" width="16.5703125" customWidth="1"/>
    <col min="5391" max="5391" width="18.7109375" customWidth="1"/>
    <col min="5392" max="5392" width="19.5703125" customWidth="1"/>
    <col min="5393" max="5418" width="0" hidden="1" customWidth="1"/>
    <col min="5419" max="5420" width="9.140625" customWidth="1"/>
    <col min="5631" max="5631" width="7.28515625" customWidth="1"/>
    <col min="5632" max="5632" width="46.5703125" customWidth="1"/>
    <col min="5633" max="5644" width="0" hidden="1" customWidth="1"/>
    <col min="5645" max="5645" width="17.140625" customWidth="1"/>
    <col min="5646" max="5646" width="16.5703125" customWidth="1"/>
    <col min="5647" max="5647" width="18.7109375" customWidth="1"/>
    <col min="5648" max="5648" width="19.5703125" customWidth="1"/>
    <col min="5649" max="5674" width="0" hidden="1" customWidth="1"/>
    <col min="5675" max="5676" width="9.140625" customWidth="1"/>
    <col min="5887" max="5887" width="7.28515625" customWidth="1"/>
    <col min="5888" max="5888" width="46.5703125" customWidth="1"/>
    <col min="5889" max="5900" width="0" hidden="1" customWidth="1"/>
    <col min="5901" max="5901" width="17.140625" customWidth="1"/>
    <col min="5902" max="5902" width="16.5703125" customWidth="1"/>
    <col min="5903" max="5903" width="18.7109375" customWidth="1"/>
    <col min="5904" max="5904" width="19.5703125" customWidth="1"/>
    <col min="5905" max="5930" width="0" hidden="1" customWidth="1"/>
    <col min="5931" max="5932" width="9.140625" customWidth="1"/>
    <col min="6143" max="6143" width="7.28515625" customWidth="1"/>
    <col min="6144" max="6144" width="46.5703125" customWidth="1"/>
    <col min="6145" max="6156" width="0" hidden="1" customWidth="1"/>
    <col min="6157" max="6157" width="17.140625" customWidth="1"/>
    <col min="6158" max="6158" width="16.5703125" customWidth="1"/>
    <col min="6159" max="6159" width="18.7109375" customWidth="1"/>
    <col min="6160" max="6160" width="19.5703125" customWidth="1"/>
    <col min="6161" max="6186" width="0" hidden="1" customWidth="1"/>
    <col min="6187" max="6188" width="9.140625" customWidth="1"/>
    <col min="6399" max="6399" width="7.28515625" customWidth="1"/>
    <col min="6400" max="6400" width="46.5703125" customWidth="1"/>
    <col min="6401" max="6412" width="0" hidden="1" customWidth="1"/>
    <col min="6413" max="6413" width="17.140625" customWidth="1"/>
    <col min="6414" max="6414" width="16.5703125" customWidth="1"/>
    <col min="6415" max="6415" width="18.7109375" customWidth="1"/>
    <col min="6416" max="6416" width="19.5703125" customWidth="1"/>
    <col min="6417" max="6442" width="0" hidden="1" customWidth="1"/>
    <col min="6443" max="6444" width="9.140625" customWidth="1"/>
    <col min="6655" max="6655" width="7.28515625" customWidth="1"/>
    <col min="6656" max="6656" width="46.5703125" customWidth="1"/>
    <col min="6657" max="6668" width="0" hidden="1" customWidth="1"/>
    <col min="6669" max="6669" width="17.140625" customWidth="1"/>
    <col min="6670" max="6670" width="16.5703125" customWidth="1"/>
    <col min="6671" max="6671" width="18.7109375" customWidth="1"/>
    <col min="6672" max="6672" width="19.5703125" customWidth="1"/>
    <col min="6673" max="6698" width="0" hidden="1" customWidth="1"/>
    <col min="6699" max="6700" width="9.140625" customWidth="1"/>
    <col min="6911" max="6911" width="7.28515625" customWidth="1"/>
    <col min="6912" max="6912" width="46.5703125" customWidth="1"/>
    <col min="6913" max="6924" width="0" hidden="1" customWidth="1"/>
    <col min="6925" max="6925" width="17.140625" customWidth="1"/>
    <col min="6926" max="6926" width="16.5703125" customWidth="1"/>
    <col min="6927" max="6927" width="18.7109375" customWidth="1"/>
    <col min="6928" max="6928" width="19.5703125" customWidth="1"/>
    <col min="6929" max="6954" width="0" hidden="1" customWidth="1"/>
    <col min="6955" max="6956" width="9.140625" customWidth="1"/>
    <col min="7167" max="7167" width="7.28515625" customWidth="1"/>
    <col min="7168" max="7168" width="46.5703125" customWidth="1"/>
    <col min="7169" max="7180" width="0" hidden="1" customWidth="1"/>
    <col min="7181" max="7181" width="17.140625" customWidth="1"/>
    <col min="7182" max="7182" width="16.5703125" customWidth="1"/>
    <col min="7183" max="7183" width="18.7109375" customWidth="1"/>
    <col min="7184" max="7184" width="19.5703125" customWidth="1"/>
    <col min="7185" max="7210" width="0" hidden="1" customWidth="1"/>
    <col min="7211" max="7212" width="9.140625" customWidth="1"/>
    <col min="7423" max="7423" width="7.28515625" customWidth="1"/>
    <col min="7424" max="7424" width="46.5703125" customWidth="1"/>
    <col min="7425" max="7436" width="0" hidden="1" customWidth="1"/>
    <col min="7437" max="7437" width="17.140625" customWidth="1"/>
    <col min="7438" max="7438" width="16.5703125" customWidth="1"/>
    <col min="7439" max="7439" width="18.7109375" customWidth="1"/>
    <col min="7440" max="7440" width="19.5703125" customWidth="1"/>
    <col min="7441" max="7466" width="0" hidden="1" customWidth="1"/>
    <col min="7467" max="7468" width="9.140625" customWidth="1"/>
    <col min="7679" max="7679" width="7.28515625" customWidth="1"/>
    <col min="7680" max="7680" width="46.5703125" customWidth="1"/>
    <col min="7681" max="7692" width="0" hidden="1" customWidth="1"/>
    <col min="7693" max="7693" width="17.140625" customWidth="1"/>
    <col min="7694" max="7694" width="16.5703125" customWidth="1"/>
    <col min="7695" max="7695" width="18.7109375" customWidth="1"/>
    <col min="7696" max="7696" width="19.5703125" customWidth="1"/>
    <col min="7697" max="7722" width="0" hidden="1" customWidth="1"/>
    <col min="7723" max="7724" width="9.140625" customWidth="1"/>
    <col min="7935" max="7935" width="7.28515625" customWidth="1"/>
    <col min="7936" max="7936" width="46.5703125" customWidth="1"/>
    <col min="7937" max="7948" width="0" hidden="1" customWidth="1"/>
    <col min="7949" max="7949" width="17.140625" customWidth="1"/>
    <col min="7950" max="7950" width="16.5703125" customWidth="1"/>
    <col min="7951" max="7951" width="18.7109375" customWidth="1"/>
    <col min="7952" max="7952" width="19.5703125" customWidth="1"/>
    <col min="7953" max="7978" width="0" hidden="1" customWidth="1"/>
    <col min="7979" max="7980" width="9.140625" customWidth="1"/>
    <col min="8191" max="8191" width="7.28515625" customWidth="1"/>
    <col min="8192" max="8192" width="46.5703125" customWidth="1"/>
    <col min="8193" max="8204" width="0" hidden="1" customWidth="1"/>
    <col min="8205" max="8205" width="17.140625" customWidth="1"/>
    <col min="8206" max="8206" width="16.5703125" customWidth="1"/>
    <col min="8207" max="8207" width="18.7109375" customWidth="1"/>
    <col min="8208" max="8208" width="19.5703125" customWidth="1"/>
    <col min="8209" max="8234" width="0" hidden="1" customWidth="1"/>
    <col min="8235" max="8236" width="9.140625" customWidth="1"/>
    <col min="8447" max="8447" width="7.28515625" customWidth="1"/>
    <col min="8448" max="8448" width="46.5703125" customWidth="1"/>
    <col min="8449" max="8460" width="0" hidden="1" customWidth="1"/>
    <col min="8461" max="8461" width="17.140625" customWidth="1"/>
    <col min="8462" max="8462" width="16.5703125" customWidth="1"/>
    <col min="8463" max="8463" width="18.7109375" customWidth="1"/>
    <col min="8464" max="8464" width="19.5703125" customWidth="1"/>
    <col min="8465" max="8490" width="0" hidden="1" customWidth="1"/>
    <col min="8491" max="8492" width="9.140625" customWidth="1"/>
    <col min="8703" max="8703" width="7.28515625" customWidth="1"/>
    <col min="8704" max="8704" width="46.5703125" customWidth="1"/>
    <col min="8705" max="8716" width="0" hidden="1" customWidth="1"/>
    <col min="8717" max="8717" width="17.140625" customWidth="1"/>
    <col min="8718" max="8718" width="16.5703125" customWidth="1"/>
    <col min="8719" max="8719" width="18.7109375" customWidth="1"/>
    <col min="8720" max="8720" width="19.5703125" customWidth="1"/>
    <col min="8721" max="8746" width="0" hidden="1" customWidth="1"/>
    <col min="8747" max="8748" width="9.140625" customWidth="1"/>
    <col min="8959" max="8959" width="7.28515625" customWidth="1"/>
    <col min="8960" max="8960" width="46.5703125" customWidth="1"/>
    <col min="8961" max="8972" width="0" hidden="1" customWidth="1"/>
    <col min="8973" max="8973" width="17.140625" customWidth="1"/>
    <col min="8974" max="8974" width="16.5703125" customWidth="1"/>
    <col min="8975" max="8975" width="18.7109375" customWidth="1"/>
    <col min="8976" max="8976" width="19.5703125" customWidth="1"/>
    <col min="8977" max="9002" width="0" hidden="1" customWidth="1"/>
    <col min="9003" max="9004" width="9.140625" customWidth="1"/>
    <col min="9215" max="9215" width="7.28515625" customWidth="1"/>
    <col min="9216" max="9216" width="46.5703125" customWidth="1"/>
    <col min="9217" max="9228" width="0" hidden="1" customWidth="1"/>
    <col min="9229" max="9229" width="17.140625" customWidth="1"/>
    <col min="9230" max="9230" width="16.5703125" customWidth="1"/>
    <col min="9231" max="9231" width="18.7109375" customWidth="1"/>
    <col min="9232" max="9232" width="19.5703125" customWidth="1"/>
    <col min="9233" max="9258" width="0" hidden="1" customWidth="1"/>
    <col min="9259" max="9260" width="9.140625" customWidth="1"/>
    <col min="9471" max="9471" width="7.28515625" customWidth="1"/>
    <col min="9472" max="9472" width="46.5703125" customWidth="1"/>
    <col min="9473" max="9484" width="0" hidden="1" customWidth="1"/>
    <col min="9485" max="9485" width="17.140625" customWidth="1"/>
    <col min="9486" max="9486" width="16.5703125" customWidth="1"/>
    <col min="9487" max="9487" width="18.7109375" customWidth="1"/>
    <col min="9488" max="9488" width="19.5703125" customWidth="1"/>
    <col min="9489" max="9514" width="0" hidden="1" customWidth="1"/>
    <col min="9515" max="9516" width="9.140625" customWidth="1"/>
    <col min="9727" max="9727" width="7.28515625" customWidth="1"/>
    <col min="9728" max="9728" width="46.5703125" customWidth="1"/>
    <col min="9729" max="9740" width="0" hidden="1" customWidth="1"/>
    <col min="9741" max="9741" width="17.140625" customWidth="1"/>
    <col min="9742" max="9742" width="16.5703125" customWidth="1"/>
    <col min="9743" max="9743" width="18.7109375" customWidth="1"/>
    <col min="9744" max="9744" width="19.5703125" customWidth="1"/>
    <col min="9745" max="9770" width="0" hidden="1" customWidth="1"/>
    <col min="9771" max="9772" width="9.140625" customWidth="1"/>
    <col min="9983" max="9983" width="7.28515625" customWidth="1"/>
    <col min="9984" max="9984" width="46.5703125" customWidth="1"/>
    <col min="9985" max="9996" width="0" hidden="1" customWidth="1"/>
    <col min="9997" max="9997" width="17.140625" customWidth="1"/>
    <col min="9998" max="9998" width="16.5703125" customWidth="1"/>
    <col min="9999" max="9999" width="18.7109375" customWidth="1"/>
    <col min="10000" max="10000" width="19.5703125" customWidth="1"/>
    <col min="10001" max="10026" width="0" hidden="1" customWidth="1"/>
    <col min="10027" max="10028" width="9.140625" customWidth="1"/>
    <col min="10239" max="10239" width="7.28515625" customWidth="1"/>
    <col min="10240" max="10240" width="46.5703125" customWidth="1"/>
    <col min="10241" max="10252" width="0" hidden="1" customWidth="1"/>
    <col min="10253" max="10253" width="17.140625" customWidth="1"/>
    <col min="10254" max="10254" width="16.5703125" customWidth="1"/>
    <col min="10255" max="10255" width="18.7109375" customWidth="1"/>
    <col min="10256" max="10256" width="19.5703125" customWidth="1"/>
    <col min="10257" max="10282" width="0" hidden="1" customWidth="1"/>
    <col min="10283" max="10284" width="9.140625" customWidth="1"/>
    <col min="10495" max="10495" width="7.28515625" customWidth="1"/>
    <col min="10496" max="10496" width="46.5703125" customWidth="1"/>
    <col min="10497" max="10508" width="0" hidden="1" customWidth="1"/>
    <col min="10509" max="10509" width="17.140625" customWidth="1"/>
    <col min="10510" max="10510" width="16.5703125" customWidth="1"/>
    <col min="10511" max="10511" width="18.7109375" customWidth="1"/>
    <col min="10512" max="10512" width="19.5703125" customWidth="1"/>
    <col min="10513" max="10538" width="0" hidden="1" customWidth="1"/>
    <col min="10539" max="10540" width="9.140625" customWidth="1"/>
    <col min="10751" max="10751" width="7.28515625" customWidth="1"/>
    <col min="10752" max="10752" width="46.5703125" customWidth="1"/>
    <col min="10753" max="10764" width="0" hidden="1" customWidth="1"/>
    <col min="10765" max="10765" width="17.140625" customWidth="1"/>
    <col min="10766" max="10766" width="16.5703125" customWidth="1"/>
    <col min="10767" max="10767" width="18.7109375" customWidth="1"/>
    <col min="10768" max="10768" width="19.5703125" customWidth="1"/>
    <col min="10769" max="10794" width="0" hidden="1" customWidth="1"/>
    <col min="10795" max="10796" width="9.140625" customWidth="1"/>
    <col min="11007" max="11007" width="7.28515625" customWidth="1"/>
    <col min="11008" max="11008" width="46.5703125" customWidth="1"/>
    <col min="11009" max="11020" width="0" hidden="1" customWidth="1"/>
    <col min="11021" max="11021" width="17.140625" customWidth="1"/>
    <col min="11022" max="11022" width="16.5703125" customWidth="1"/>
    <col min="11023" max="11023" width="18.7109375" customWidth="1"/>
    <col min="11024" max="11024" width="19.5703125" customWidth="1"/>
    <col min="11025" max="11050" width="0" hidden="1" customWidth="1"/>
    <col min="11051" max="11052" width="9.140625" customWidth="1"/>
    <col min="11263" max="11263" width="7.28515625" customWidth="1"/>
    <col min="11264" max="11264" width="46.5703125" customWidth="1"/>
    <col min="11265" max="11276" width="0" hidden="1" customWidth="1"/>
    <col min="11277" max="11277" width="17.140625" customWidth="1"/>
    <col min="11278" max="11278" width="16.5703125" customWidth="1"/>
    <col min="11279" max="11279" width="18.7109375" customWidth="1"/>
    <col min="11280" max="11280" width="19.5703125" customWidth="1"/>
    <col min="11281" max="11306" width="0" hidden="1" customWidth="1"/>
    <col min="11307" max="11308" width="9.140625" customWidth="1"/>
    <col min="11519" max="11519" width="7.28515625" customWidth="1"/>
    <col min="11520" max="11520" width="46.5703125" customWidth="1"/>
    <col min="11521" max="11532" width="0" hidden="1" customWidth="1"/>
    <col min="11533" max="11533" width="17.140625" customWidth="1"/>
    <col min="11534" max="11534" width="16.5703125" customWidth="1"/>
    <col min="11535" max="11535" width="18.7109375" customWidth="1"/>
    <col min="11536" max="11536" width="19.5703125" customWidth="1"/>
    <col min="11537" max="11562" width="0" hidden="1" customWidth="1"/>
    <col min="11563" max="11564" width="9.140625" customWidth="1"/>
    <col min="11775" max="11775" width="7.28515625" customWidth="1"/>
    <col min="11776" max="11776" width="46.5703125" customWidth="1"/>
    <col min="11777" max="11788" width="0" hidden="1" customWidth="1"/>
    <col min="11789" max="11789" width="17.140625" customWidth="1"/>
    <col min="11790" max="11790" width="16.5703125" customWidth="1"/>
    <col min="11791" max="11791" width="18.7109375" customWidth="1"/>
    <col min="11792" max="11792" width="19.5703125" customWidth="1"/>
    <col min="11793" max="11818" width="0" hidden="1" customWidth="1"/>
    <col min="11819" max="11820" width="9.140625" customWidth="1"/>
    <col min="12031" max="12031" width="7.28515625" customWidth="1"/>
    <col min="12032" max="12032" width="46.5703125" customWidth="1"/>
    <col min="12033" max="12044" width="0" hidden="1" customWidth="1"/>
    <col min="12045" max="12045" width="17.140625" customWidth="1"/>
    <col min="12046" max="12046" width="16.5703125" customWidth="1"/>
    <col min="12047" max="12047" width="18.7109375" customWidth="1"/>
    <col min="12048" max="12048" width="19.5703125" customWidth="1"/>
    <col min="12049" max="12074" width="0" hidden="1" customWidth="1"/>
    <col min="12075" max="12076" width="9.140625" customWidth="1"/>
    <col min="12287" max="12287" width="7.28515625" customWidth="1"/>
    <col min="12288" max="12288" width="46.5703125" customWidth="1"/>
    <col min="12289" max="12300" width="0" hidden="1" customWidth="1"/>
    <col min="12301" max="12301" width="17.140625" customWidth="1"/>
    <col min="12302" max="12302" width="16.5703125" customWidth="1"/>
    <col min="12303" max="12303" width="18.7109375" customWidth="1"/>
    <col min="12304" max="12304" width="19.5703125" customWidth="1"/>
    <col min="12305" max="12330" width="0" hidden="1" customWidth="1"/>
    <col min="12331" max="12332" width="9.140625" customWidth="1"/>
    <col min="12543" max="12543" width="7.28515625" customWidth="1"/>
    <col min="12544" max="12544" width="46.5703125" customWidth="1"/>
    <col min="12545" max="12556" width="0" hidden="1" customWidth="1"/>
    <col min="12557" max="12557" width="17.140625" customWidth="1"/>
    <col min="12558" max="12558" width="16.5703125" customWidth="1"/>
    <col min="12559" max="12559" width="18.7109375" customWidth="1"/>
    <col min="12560" max="12560" width="19.5703125" customWidth="1"/>
    <col min="12561" max="12586" width="0" hidden="1" customWidth="1"/>
    <col min="12587" max="12588" width="9.140625" customWidth="1"/>
    <col min="12799" max="12799" width="7.28515625" customWidth="1"/>
    <col min="12800" max="12800" width="46.5703125" customWidth="1"/>
    <col min="12801" max="12812" width="0" hidden="1" customWidth="1"/>
    <col min="12813" max="12813" width="17.140625" customWidth="1"/>
    <col min="12814" max="12814" width="16.5703125" customWidth="1"/>
    <col min="12815" max="12815" width="18.7109375" customWidth="1"/>
    <col min="12816" max="12816" width="19.5703125" customWidth="1"/>
    <col min="12817" max="12842" width="0" hidden="1" customWidth="1"/>
    <col min="12843" max="12844" width="9.140625" customWidth="1"/>
    <col min="13055" max="13055" width="7.28515625" customWidth="1"/>
    <col min="13056" max="13056" width="46.5703125" customWidth="1"/>
    <col min="13057" max="13068" width="0" hidden="1" customWidth="1"/>
    <col min="13069" max="13069" width="17.140625" customWidth="1"/>
    <col min="13070" max="13070" width="16.5703125" customWidth="1"/>
    <col min="13071" max="13071" width="18.7109375" customWidth="1"/>
    <col min="13072" max="13072" width="19.5703125" customWidth="1"/>
    <col min="13073" max="13098" width="0" hidden="1" customWidth="1"/>
    <col min="13099" max="13100" width="9.140625" customWidth="1"/>
    <col min="13311" max="13311" width="7.28515625" customWidth="1"/>
    <col min="13312" max="13312" width="46.5703125" customWidth="1"/>
    <col min="13313" max="13324" width="0" hidden="1" customWidth="1"/>
    <col min="13325" max="13325" width="17.140625" customWidth="1"/>
    <col min="13326" max="13326" width="16.5703125" customWidth="1"/>
    <col min="13327" max="13327" width="18.7109375" customWidth="1"/>
    <col min="13328" max="13328" width="19.5703125" customWidth="1"/>
    <col min="13329" max="13354" width="0" hidden="1" customWidth="1"/>
    <col min="13355" max="13356" width="9.140625" customWidth="1"/>
    <col min="13567" max="13567" width="7.28515625" customWidth="1"/>
    <col min="13568" max="13568" width="46.5703125" customWidth="1"/>
    <col min="13569" max="13580" width="0" hidden="1" customWidth="1"/>
    <col min="13581" max="13581" width="17.140625" customWidth="1"/>
    <col min="13582" max="13582" width="16.5703125" customWidth="1"/>
    <col min="13583" max="13583" width="18.7109375" customWidth="1"/>
    <col min="13584" max="13584" width="19.5703125" customWidth="1"/>
    <col min="13585" max="13610" width="0" hidden="1" customWidth="1"/>
    <col min="13611" max="13612" width="9.140625" customWidth="1"/>
    <col min="13823" max="13823" width="7.28515625" customWidth="1"/>
    <col min="13824" max="13824" width="46.5703125" customWidth="1"/>
    <col min="13825" max="13836" width="0" hidden="1" customWidth="1"/>
    <col min="13837" max="13837" width="17.140625" customWidth="1"/>
    <col min="13838" max="13838" width="16.5703125" customWidth="1"/>
    <col min="13839" max="13839" width="18.7109375" customWidth="1"/>
    <col min="13840" max="13840" width="19.5703125" customWidth="1"/>
    <col min="13841" max="13866" width="0" hidden="1" customWidth="1"/>
    <col min="13867" max="13868" width="9.140625" customWidth="1"/>
    <col min="14079" max="14079" width="7.28515625" customWidth="1"/>
    <col min="14080" max="14080" width="46.5703125" customWidth="1"/>
    <col min="14081" max="14092" width="0" hidden="1" customWidth="1"/>
    <col min="14093" max="14093" width="17.140625" customWidth="1"/>
    <col min="14094" max="14094" width="16.5703125" customWidth="1"/>
    <col min="14095" max="14095" width="18.7109375" customWidth="1"/>
    <col min="14096" max="14096" width="19.5703125" customWidth="1"/>
    <col min="14097" max="14122" width="0" hidden="1" customWidth="1"/>
    <col min="14123" max="14124" width="9.140625" customWidth="1"/>
    <col min="14335" max="14335" width="7.28515625" customWidth="1"/>
    <col min="14336" max="14336" width="46.5703125" customWidth="1"/>
    <col min="14337" max="14348" width="0" hidden="1" customWidth="1"/>
    <col min="14349" max="14349" width="17.140625" customWidth="1"/>
    <col min="14350" max="14350" width="16.5703125" customWidth="1"/>
    <col min="14351" max="14351" width="18.7109375" customWidth="1"/>
    <col min="14352" max="14352" width="19.5703125" customWidth="1"/>
    <col min="14353" max="14378" width="0" hidden="1" customWidth="1"/>
    <col min="14379" max="14380" width="9.140625" customWidth="1"/>
    <col min="14591" max="14591" width="7.28515625" customWidth="1"/>
    <col min="14592" max="14592" width="46.5703125" customWidth="1"/>
    <col min="14593" max="14604" width="0" hidden="1" customWidth="1"/>
    <col min="14605" max="14605" width="17.140625" customWidth="1"/>
    <col min="14606" max="14606" width="16.5703125" customWidth="1"/>
    <col min="14607" max="14607" width="18.7109375" customWidth="1"/>
    <col min="14608" max="14608" width="19.5703125" customWidth="1"/>
    <col min="14609" max="14634" width="0" hidden="1" customWidth="1"/>
    <col min="14635" max="14636" width="9.140625" customWidth="1"/>
    <col min="14847" max="14847" width="7.28515625" customWidth="1"/>
    <col min="14848" max="14848" width="46.5703125" customWidth="1"/>
    <col min="14849" max="14860" width="0" hidden="1" customWidth="1"/>
    <col min="14861" max="14861" width="17.140625" customWidth="1"/>
    <col min="14862" max="14862" width="16.5703125" customWidth="1"/>
    <col min="14863" max="14863" width="18.7109375" customWidth="1"/>
    <col min="14864" max="14864" width="19.5703125" customWidth="1"/>
    <col min="14865" max="14890" width="0" hidden="1" customWidth="1"/>
    <col min="14891" max="14892" width="9.140625" customWidth="1"/>
    <col min="15103" max="15103" width="7.28515625" customWidth="1"/>
    <col min="15104" max="15104" width="46.5703125" customWidth="1"/>
    <col min="15105" max="15116" width="0" hidden="1" customWidth="1"/>
    <col min="15117" max="15117" width="17.140625" customWidth="1"/>
    <col min="15118" max="15118" width="16.5703125" customWidth="1"/>
    <col min="15119" max="15119" width="18.7109375" customWidth="1"/>
    <col min="15120" max="15120" width="19.5703125" customWidth="1"/>
    <col min="15121" max="15146" width="0" hidden="1" customWidth="1"/>
    <col min="15147" max="15148" width="9.140625" customWidth="1"/>
    <col min="15359" max="15359" width="7.28515625" customWidth="1"/>
    <col min="15360" max="15360" width="46.5703125" customWidth="1"/>
    <col min="15361" max="15372" width="0" hidden="1" customWidth="1"/>
    <col min="15373" max="15373" width="17.140625" customWidth="1"/>
    <col min="15374" max="15374" width="16.5703125" customWidth="1"/>
    <col min="15375" max="15375" width="18.7109375" customWidth="1"/>
    <col min="15376" max="15376" width="19.5703125" customWidth="1"/>
    <col min="15377" max="15402" width="0" hidden="1" customWidth="1"/>
    <col min="15403" max="15404" width="9.140625" customWidth="1"/>
    <col min="15615" max="15615" width="7.28515625" customWidth="1"/>
    <col min="15616" max="15616" width="46.5703125" customWidth="1"/>
    <col min="15617" max="15628" width="0" hidden="1" customWidth="1"/>
    <col min="15629" max="15629" width="17.140625" customWidth="1"/>
    <col min="15630" max="15630" width="16.5703125" customWidth="1"/>
    <col min="15631" max="15631" width="18.7109375" customWidth="1"/>
    <col min="15632" max="15632" width="19.5703125" customWidth="1"/>
    <col min="15633" max="15658" width="0" hidden="1" customWidth="1"/>
    <col min="15659" max="15660" width="9.140625" customWidth="1"/>
    <col min="15871" max="15871" width="7.28515625" customWidth="1"/>
    <col min="15872" max="15872" width="46.5703125" customWidth="1"/>
    <col min="15873" max="15884" width="0" hidden="1" customWidth="1"/>
    <col min="15885" max="15885" width="17.140625" customWidth="1"/>
    <col min="15886" max="15886" width="16.5703125" customWidth="1"/>
    <col min="15887" max="15887" width="18.7109375" customWidth="1"/>
    <col min="15888" max="15888" width="19.5703125" customWidth="1"/>
    <col min="15889" max="15914" width="0" hidden="1" customWidth="1"/>
    <col min="15915" max="15916" width="9.140625" customWidth="1"/>
    <col min="16127" max="16127" width="7.28515625" customWidth="1"/>
    <col min="16128" max="16128" width="46.5703125" customWidth="1"/>
    <col min="16129" max="16140" width="0" hidden="1" customWidth="1"/>
    <col min="16141" max="16141" width="17.140625" customWidth="1"/>
    <col min="16142" max="16142" width="16.5703125" customWidth="1"/>
    <col min="16143" max="16143" width="18.7109375" customWidth="1"/>
    <col min="16144" max="16144" width="19.5703125" customWidth="1"/>
    <col min="16145" max="16170" width="0" hidden="1" customWidth="1"/>
    <col min="16171" max="16172" width="9.140625" customWidth="1"/>
  </cols>
  <sheetData>
    <row r="1" spans="1:50" x14ac:dyDescent="0.25">
      <c r="AW1" t="s">
        <v>86</v>
      </c>
    </row>
    <row r="2" spans="1:50" x14ac:dyDescent="0.25">
      <c r="B2" s="1" t="s">
        <v>0</v>
      </c>
      <c r="X2" s="1" t="s">
        <v>0</v>
      </c>
      <c r="AE2" s="2"/>
      <c r="AF2" s="2"/>
      <c r="AG2" s="2"/>
      <c r="AH2" s="2"/>
    </row>
    <row r="3" spans="1:50" x14ac:dyDescent="0.25">
      <c r="A3" s="3"/>
      <c r="B3" s="4"/>
      <c r="C3" s="3"/>
      <c r="D3" s="3"/>
      <c r="E3" s="3"/>
      <c r="F3" s="3"/>
      <c r="G3" s="3"/>
      <c r="H3" s="3"/>
      <c r="I3" s="5"/>
      <c r="J3" s="5"/>
      <c r="K3" s="5"/>
      <c r="L3" s="5"/>
      <c r="M3" s="3"/>
      <c r="N3" s="3"/>
      <c r="O3" s="6"/>
      <c r="P3" s="6"/>
      <c r="Q3" s="7"/>
      <c r="R3" s="7"/>
      <c r="X3" s="1"/>
      <c r="AE3" s="2"/>
      <c r="AF3" s="2"/>
      <c r="AG3" s="2"/>
      <c r="AH3" s="2"/>
      <c r="AS3" s="7"/>
      <c r="AT3" s="7"/>
      <c r="AU3" s="7"/>
      <c r="AV3" s="7"/>
      <c r="AW3" s="7"/>
      <c r="AX3" s="7"/>
    </row>
    <row r="4" spans="1:50" ht="15" customHeight="1" x14ac:dyDescent="0.25">
      <c r="A4" s="3"/>
      <c r="B4" s="4"/>
      <c r="C4" s="8" t="s">
        <v>1</v>
      </c>
      <c r="D4" s="8"/>
      <c r="E4" s="9" t="s">
        <v>2</v>
      </c>
      <c r="F4" s="9"/>
      <c r="G4" s="10" t="s">
        <v>3</v>
      </c>
      <c r="H4" s="10"/>
      <c r="I4" s="11" t="s">
        <v>4</v>
      </c>
      <c r="J4" s="11"/>
      <c r="K4" s="11" t="s">
        <v>5</v>
      </c>
      <c r="L4" s="11"/>
      <c r="M4" s="11" t="s">
        <v>6</v>
      </c>
      <c r="N4" s="11"/>
      <c r="O4" s="42" t="s">
        <v>7</v>
      </c>
      <c r="P4" s="43"/>
      <c r="Q4" s="44" t="s">
        <v>8</v>
      </c>
      <c r="R4" s="45"/>
      <c r="X4" s="1"/>
      <c r="Y4" s="12" t="s">
        <v>1</v>
      </c>
      <c r="Z4" s="13"/>
      <c r="AA4" s="14" t="s">
        <v>2</v>
      </c>
      <c r="AB4" s="15"/>
      <c r="AC4" s="16" t="s">
        <v>3</v>
      </c>
      <c r="AD4" s="17"/>
      <c r="AE4" s="18" t="s">
        <v>4</v>
      </c>
      <c r="AF4" s="19"/>
      <c r="AG4" s="18" t="s">
        <v>5</v>
      </c>
      <c r="AH4" s="19"/>
      <c r="AI4" s="11" t="s">
        <v>6</v>
      </c>
      <c r="AJ4" s="11"/>
      <c r="AK4" s="11" t="s">
        <v>7</v>
      </c>
      <c r="AL4" s="11"/>
      <c r="AS4" s="44" t="s">
        <v>64</v>
      </c>
      <c r="AT4" s="45"/>
      <c r="AU4" s="44" t="s">
        <v>64</v>
      </c>
      <c r="AV4" s="45"/>
      <c r="AW4" s="44" t="s">
        <v>71</v>
      </c>
      <c r="AX4" s="45"/>
    </row>
    <row r="5" spans="1:50" x14ac:dyDescent="0.25">
      <c r="A5" s="3"/>
      <c r="B5" s="4"/>
      <c r="C5" s="8" t="s">
        <v>9</v>
      </c>
      <c r="D5" s="8"/>
      <c r="E5" s="9" t="s">
        <v>10</v>
      </c>
      <c r="F5" s="9"/>
      <c r="G5" s="10"/>
      <c r="H5" s="10"/>
      <c r="I5" s="11" t="s">
        <v>11</v>
      </c>
      <c r="J5" s="11"/>
      <c r="K5" s="11" t="s">
        <v>12</v>
      </c>
      <c r="L5" s="11"/>
      <c r="M5" s="11" t="s">
        <v>13</v>
      </c>
      <c r="N5" s="11"/>
      <c r="O5" s="11" t="s">
        <v>14</v>
      </c>
      <c r="P5" s="11"/>
      <c r="Q5" s="11" t="s">
        <v>63</v>
      </c>
      <c r="R5" s="11"/>
      <c r="X5" s="1"/>
      <c r="Y5" s="20" t="s">
        <v>9</v>
      </c>
      <c r="Z5" s="20"/>
      <c r="AA5" s="21" t="s">
        <v>10</v>
      </c>
      <c r="AB5" s="21"/>
      <c r="AC5" s="22"/>
      <c r="AD5" s="22"/>
      <c r="AE5" s="23" t="s">
        <v>11</v>
      </c>
      <c r="AF5" s="23"/>
      <c r="AG5" s="23" t="s">
        <v>12</v>
      </c>
      <c r="AH5" s="23"/>
      <c r="AI5" s="11" t="s">
        <v>13</v>
      </c>
      <c r="AJ5" s="11"/>
      <c r="AK5" s="11" t="s">
        <v>15</v>
      </c>
      <c r="AL5" s="11"/>
      <c r="AS5" s="11" t="s">
        <v>65</v>
      </c>
      <c r="AT5" s="11"/>
      <c r="AU5" s="11" t="s">
        <v>65</v>
      </c>
      <c r="AV5" s="11"/>
      <c r="AW5" s="11" t="s">
        <v>84</v>
      </c>
      <c r="AX5" s="11"/>
    </row>
    <row r="6" spans="1:50" x14ac:dyDescent="0.25">
      <c r="A6" s="8" t="s">
        <v>16</v>
      </c>
      <c r="B6" s="8" t="s">
        <v>17</v>
      </c>
      <c r="C6" s="8" t="s">
        <v>18</v>
      </c>
      <c r="D6" s="8" t="s">
        <v>19</v>
      </c>
      <c r="E6" s="9" t="s">
        <v>18</v>
      </c>
      <c r="F6" s="9" t="s">
        <v>19</v>
      </c>
      <c r="G6" s="10" t="s">
        <v>18</v>
      </c>
      <c r="H6" s="10" t="s">
        <v>19</v>
      </c>
      <c r="I6" s="11" t="s">
        <v>18</v>
      </c>
      <c r="J6" s="11" t="s">
        <v>19</v>
      </c>
      <c r="K6" s="11" t="s">
        <v>18</v>
      </c>
      <c r="L6" s="11" t="s">
        <v>19</v>
      </c>
      <c r="M6" s="11" t="s">
        <v>18</v>
      </c>
      <c r="N6" s="11" t="s">
        <v>19</v>
      </c>
      <c r="O6" s="11" t="s">
        <v>18</v>
      </c>
      <c r="P6" s="11" t="s">
        <v>19</v>
      </c>
      <c r="Q6" s="11" t="s">
        <v>18</v>
      </c>
      <c r="R6" s="11" t="s">
        <v>19</v>
      </c>
      <c r="W6" s="8" t="s">
        <v>16</v>
      </c>
      <c r="X6" s="8" t="s">
        <v>17</v>
      </c>
      <c r="Y6" s="8" t="s">
        <v>18</v>
      </c>
      <c r="Z6" s="8" t="s">
        <v>19</v>
      </c>
      <c r="AA6" s="9" t="s">
        <v>18</v>
      </c>
      <c r="AB6" s="9" t="s">
        <v>19</v>
      </c>
      <c r="AC6" s="10" t="s">
        <v>18</v>
      </c>
      <c r="AD6" s="10" t="s">
        <v>19</v>
      </c>
      <c r="AE6" s="11" t="s">
        <v>18</v>
      </c>
      <c r="AF6" s="11" t="s">
        <v>19</v>
      </c>
      <c r="AG6" s="11" t="s">
        <v>18</v>
      </c>
      <c r="AH6" s="11" t="s">
        <v>19</v>
      </c>
      <c r="AI6" s="11" t="s">
        <v>18</v>
      </c>
      <c r="AJ6" s="11" t="s">
        <v>19</v>
      </c>
      <c r="AK6" s="11" t="s">
        <v>18</v>
      </c>
      <c r="AL6" s="11" t="s">
        <v>19</v>
      </c>
      <c r="AS6" s="11" t="s">
        <v>18</v>
      </c>
      <c r="AT6" s="11" t="s">
        <v>19</v>
      </c>
      <c r="AU6" s="11" t="s">
        <v>18</v>
      </c>
      <c r="AV6" s="11" t="s">
        <v>19</v>
      </c>
      <c r="AW6" s="11" t="s">
        <v>18</v>
      </c>
      <c r="AX6" s="11" t="s">
        <v>19</v>
      </c>
    </row>
    <row r="7" spans="1:50" x14ac:dyDescent="0.25">
      <c r="A7" s="8">
        <v>1</v>
      </c>
      <c r="B7" s="8" t="s">
        <v>20</v>
      </c>
      <c r="C7" s="24">
        <v>2069</v>
      </c>
      <c r="D7" s="25">
        <v>100.5</v>
      </c>
      <c r="E7" s="26">
        <f>'[1]1'!E19</f>
        <v>2229.8429999999998</v>
      </c>
      <c r="F7" s="27">
        <f>'[1]1'!D19</f>
        <v>108.35</v>
      </c>
      <c r="G7" s="28">
        <v>2319</v>
      </c>
      <c r="H7" s="29">
        <v>113</v>
      </c>
      <c r="I7" s="30">
        <v>2419</v>
      </c>
      <c r="J7" s="31">
        <v>117.05</v>
      </c>
      <c r="K7" s="30">
        <f>I7*1.038</f>
        <v>2510.922</v>
      </c>
      <c r="L7" s="31">
        <f>J7*1.038</f>
        <v>121.4979</v>
      </c>
      <c r="M7" s="32">
        <f>K7*1.041</f>
        <v>2613.8698019999997</v>
      </c>
      <c r="N7" s="33">
        <v>127</v>
      </c>
      <c r="O7" s="32">
        <f>M7*1.043</f>
        <v>2726.2662034859995</v>
      </c>
      <c r="P7" s="33">
        <f>N7*1.043</f>
        <v>132.46099999999998</v>
      </c>
      <c r="Q7" s="32">
        <f>O7*1.047</f>
        <v>2854.4007150498414</v>
      </c>
      <c r="R7" s="33">
        <f>P7*1.047</f>
        <v>138.68666699999997</v>
      </c>
      <c r="W7" s="8">
        <v>1</v>
      </c>
      <c r="X7" s="8" t="s">
        <v>20</v>
      </c>
      <c r="Y7" s="24">
        <v>2069</v>
      </c>
      <c r="Z7" s="25">
        <v>100.5</v>
      </c>
      <c r="AA7" s="26">
        <f>'[1]1'!Z19</f>
        <v>0</v>
      </c>
      <c r="AB7" s="27">
        <f>'[1]1'!Y19</f>
        <v>0</v>
      </c>
      <c r="AC7" s="28">
        <v>2319</v>
      </c>
      <c r="AD7" s="29">
        <v>113</v>
      </c>
      <c r="AE7" s="30">
        <v>2419</v>
      </c>
      <c r="AF7" s="31">
        <v>117.05</v>
      </c>
      <c r="AG7" s="30">
        <f>AE7*1.038</f>
        <v>2510.922</v>
      </c>
      <c r="AH7" s="31">
        <f>AF7*1.038</f>
        <v>121.4979</v>
      </c>
      <c r="AI7" s="32">
        <f>AG7*1.041</f>
        <v>2613.8698019999997</v>
      </c>
      <c r="AJ7" s="32">
        <v>127</v>
      </c>
      <c r="AK7" s="32">
        <v>2726</v>
      </c>
      <c r="AL7" s="32">
        <v>132</v>
      </c>
      <c r="AS7" s="32">
        <f>Q7*1.056</f>
        <v>3014.2471550926325</v>
      </c>
      <c r="AT7" s="33">
        <f>R7*1.056</f>
        <v>146.45312035199998</v>
      </c>
      <c r="AU7" s="33">
        <v>3400</v>
      </c>
      <c r="AV7" s="33">
        <f>AT7*1.128</f>
        <v>165.19911975705597</v>
      </c>
      <c r="AW7" s="33">
        <v>3553</v>
      </c>
      <c r="AX7" s="33">
        <v>172.63</v>
      </c>
    </row>
    <row r="8" spans="1:50" hidden="1" x14ac:dyDescent="0.25">
      <c r="A8" s="34">
        <v>2</v>
      </c>
      <c r="B8" s="34" t="s">
        <v>21</v>
      </c>
      <c r="C8" s="24">
        <v>2069</v>
      </c>
      <c r="D8" s="25">
        <v>100.5</v>
      </c>
      <c r="E8" s="26">
        <f>'[1]1'!E19</f>
        <v>2229.8429999999998</v>
      </c>
      <c r="F8" s="27">
        <f>'[1]1'!D19</f>
        <v>108.35</v>
      </c>
      <c r="G8" s="28">
        <v>2319</v>
      </c>
      <c r="H8" s="29">
        <v>113</v>
      </c>
      <c r="I8" s="30">
        <v>2419</v>
      </c>
      <c r="J8" s="31">
        <v>117.05</v>
      </c>
      <c r="K8" s="30">
        <f t="shared" ref="K8:L28" si="0">I8*1.038</f>
        <v>2510.922</v>
      </c>
      <c r="L8" s="31">
        <f t="shared" si="0"/>
        <v>121.4979</v>
      </c>
      <c r="M8" s="32">
        <f t="shared" ref="M8:M31" si="1">K8*1.041</f>
        <v>2613.8698019999997</v>
      </c>
      <c r="N8" s="33">
        <v>127</v>
      </c>
      <c r="O8" s="32">
        <f t="shared" ref="O8:P31" si="2">M8*1.043</f>
        <v>2726.2662034859995</v>
      </c>
      <c r="P8" s="33">
        <f t="shared" si="2"/>
        <v>132.46099999999998</v>
      </c>
      <c r="Q8" s="32">
        <f t="shared" ref="Q8:R28" si="3">O8*1.047</f>
        <v>2854.4007150498414</v>
      </c>
      <c r="R8" s="33">
        <f t="shared" si="3"/>
        <v>138.68666699999997</v>
      </c>
      <c r="W8" s="34">
        <v>2</v>
      </c>
      <c r="X8" s="34" t="s">
        <v>21</v>
      </c>
      <c r="Y8" s="24">
        <v>2069</v>
      </c>
      <c r="Z8" s="25">
        <v>100.5</v>
      </c>
      <c r="AA8" s="26">
        <f>'[1]1'!Z19</f>
        <v>0</v>
      </c>
      <c r="AB8" s="27">
        <f>'[1]1'!Y19</f>
        <v>0</v>
      </c>
      <c r="AC8" s="28">
        <v>2319</v>
      </c>
      <c r="AD8" s="29">
        <v>113</v>
      </c>
      <c r="AE8" s="30">
        <v>2419</v>
      </c>
      <c r="AF8" s="31">
        <v>117.05</v>
      </c>
      <c r="AG8" s="30">
        <f t="shared" ref="AG8:AH23" si="4">AE8*1.038</f>
        <v>2510.922</v>
      </c>
      <c r="AH8" s="31">
        <f t="shared" si="4"/>
        <v>121.4979</v>
      </c>
      <c r="AI8" s="32">
        <f t="shared" ref="AI8:AJ29" si="5">AG8*1.041</f>
        <v>2613.8698019999997</v>
      </c>
      <c r="AJ8" s="32">
        <f t="shared" si="5"/>
        <v>126.47931389999999</v>
      </c>
      <c r="AK8" s="32">
        <v>2726</v>
      </c>
      <c r="AL8" s="32">
        <v>132</v>
      </c>
      <c r="AS8" s="32">
        <f t="shared" ref="AS8:AS28" si="6">Q8*1.056</f>
        <v>3014.2471550926325</v>
      </c>
      <c r="AT8" s="33">
        <f t="shared" ref="AT8:AT28" si="7">R8*1.056</f>
        <v>146.45312035199998</v>
      </c>
      <c r="AU8" s="33">
        <v>3400</v>
      </c>
      <c r="AV8" s="33">
        <f t="shared" ref="AV8:AV27" si="8">AT8*1.128</f>
        <v>165.19911975705597</v>
      </c>
      <c r="AW8" s="33">
        <v>3553</v>
      </c>
      <c r="AX8" s="33">
        <v>172.63</v>
      </c>
    </row>
    <row r="9" spans="1:50" x14ac:dyDescent="0.25">
      <c r="A9" s="8">
        <v>2</v>
      </c>
      <c r="B9" s="8" t="s">
        <v>22</v>
      </c>
      <c r="C9" s="24">
        <v>2069</v>
      </c>
      <c r="D9" s="25">
        <v>100.5</v>
      </c>
      <c r="E9" s="26">
        <f>'[1]1'!E19</f>
        <v>2229.8429999999998</v>
      </c>
      <c r="F9" s="27">
        <f>'[1]1'!D19</f>
        <v>108.35</v>
      </c>
      <c r="G9" s="28">
        <v>2319</v>
      </c>
      <c r="H9" s="29">
        <v>113</v>
      </c>
      <c r="I9" s="30">
        <v>2419</v>
      </c>
      <c r="J9" s="31">
        <v>117.05</v>
      </c>
      <c r="K9" s="30">
        <f t="shared" si="0"/>
        <v>2510.922</v>
      </c>
      <c r="L9" s="31">
        <f t="shared" si="0"/>
        <v>121.4979</v>
      </c>
      <c r="M9" s="32">
        <f t="shared" si="1"/>
        <v>2613.8698019999997</v>
      </c>
      <c r="N9" s="33">
        <v>127</v>
      </c>
      <c r="O9" s="32">
        <f t="shared" si="2"/>
        <v>2726.2662034859995</v>
      </c>
      <c r="P9" s="33">
        <f t="shared" si="2"/>
        <v>132.46099999999998</v>
      </c>
      <c r="Q9" s="32">
        <f t="shared" si="3"/>
        <v>2854.4007150498414</v>
      </c>
      <c r="R9" s="33">
        <f t="shared" si="3"/>
        <v>138.68666699999997</v>
      </c>
      <c r="W9" s="8">
        <v>3</v>
      </c>
      <c r="X9" s="8" t="s">
        <v>22</v>
      </c>
      <c r="Y9" s="24">
        <v>2069</v>
      </c>
      <c r="Z9" s="25">
        <v>100.5</v>
      </c>
      <c r="AA9" s="26">
        <f>'[1]1'!Z19</f>
        <v>0</v>
      </c>
      <c r="AB9" s="27">
        <f>'[1]1'!Y19</f>
        <v>0</v>
      </c>
      <c r="AC9" s="28">
        <v>2319</v>
      </c>
      <c r="AD9" s="29">
        <v>113</v>
      </c>
      <c r="AE9" s="30">
        <v>2419</v>
      </c>
      <c r="AF9" s="31">
        <v>117.05</v>
      </c>
      <c r="AG9" s="30">
        <f t="shared" si="4"/>
        <v>2510.922</v>
      </c>
      <c r="AH9" s="31">
        <f t="shared" si="4"/>
        <v>121.4979</v>
      </c>
      <c r="AI9" s="32">
        <f t="shared" si="5"/>
        <v>2613.8698019999997</v>
      </c>
      <c r="AJ9" s="32">
        <f t="shared" si="5"/>
        <v>126.47931389999999</v>
      </c>
      <c r="AK9" s="32">
        <v>2726</v>
      </c>
      <c r="AL9" s="32">
        <v>132</v>
      </c>
      <c r="AS9" s="32">
        <f t="shared" si="6"/>
        <v>3014.2471550926325</v>
      </c>
      <c r="AT9" s="33">
        <f t="shared" si="7"/>
        <v>146.45312035199998</v>
      </c>
      <c r="AU9" s="33">
        <v>3400</v>
      </c>
      <c r="AV9" s="33">
        <f t="shared" si="8"/>
        <v>165.19911975705597</v>
      </c>
      <c r="AW9" s="33">
        <v>3553</v>
      </c>
      <c r="AX9" s="33">
        <v>172.63</v>
      </c>
    </row>
    <row r="10" spans="1:50" hidden="1" x14ac:dyDescent="0.25">
      <c r="A10" s="8">
        <v>4</v>
      </c>
      <c r="B10" s="8" t="s">
        <v>23</v>
      </c>
      <c r="C10" s="24">
        <v>2069</v>
      </c>
      <c r="D10" s="25">
        <v>100.5</v>
      </c>
      <c r="E10" s="26">
        <f>'[1]1'!E19</f>
        <v>2229.8429999999998</v>
      </c>
      <c r="F10" s="27">
        <f>'[1]1'!D19</f>
        <v>108.35</v>
      </c>
      <c r="G10" s="28">
        <v>2319</v>
      </c>
      <c r="H10" s="29">
        <v>113</v>
      </c>
      <c r="I10" s="30">
        <v>2419</v>
      </c>
      <c r="J10" s="31">
        <v>117.05</v>
      </c>
      <c r="K10" s="30">
        <f t="shared" si="0"/>
        <v>2510.922</v>
      </c>
      <c r="L10" s="31">
        <f t="shared" si="0"/>
        <v>121.4979</v>
      </c>
      <c r="M10" s="32">
        <f t="shared" si="1"/>
        <v>2613.8698019999997</v>
      </c>
      <c r="N10" s="33">
        <f>L10*1.041</f>
        <v>126.47931389999999</v>
      </c>
      <c r="O10" s="32">
        <f t="shared" si="2"/>
        <v>2726.2662034859995</v>
      </c>
      <c r="P10" s="33">
        <f t="shared" si="2"/>
        <v>131.91792439769998</v>
      </c>
      <c r="Q10" s="32">
        <f t="shared" si="3"/>
        <v>2854.4007150498414</v>
      </c>
      <c r="R10" s="33">
        <f t="shared" si="3"/>
        <v>138.11806684439188</v>
      </c>
      <c r="W10" s="8">
        <v>4</v>
      </c>
      <c r="X10" s="8" t="s">
        <v>23</v>
      </c>
      <c r="Y10" s="24">
        <v>2069</v>
      </c>
      <c r="Z10" s="25">
        <v>100.5</v>
      </c>
      <c r="AA10" s="26">
        <f>'[1]1'!Z19</f>
        <v>0</v>
      </c>
      <c r="AB10" s="27">
        <f>'[1]1'!Y19</f>
        <v>0</v>
      </c>
      <c r="AC10" s="28">
        <v>2319</v>
      </c>
      <c r="AD10" s="29">
        <v>113</v>
      </c>
      <c r="AE10" s="30">
        <v>2419</v>
      </c>
      <c r="AF10" s="31">
        <v>117.05</v>
      </c>
      <c r="AG10" s="30">
        <f t="shared" si="4"/>
        <v>2510.922</v>
      </c>
      <c r="AH10" s="31">
        <f t="shared" si="4"/>
        <v>121.4979</v>
      </c>
      <c r="AI10" s="32">
        <f t="shared" si="5"/>
        <v>2613.8698019999997</v>
      </c>
      <c r="AJ10" s="32">
        <f t="shared" si="5"/>
        <v>126.47931389999999</v>
      </c>
      <c r="AK10" s="32">
        <v>2726</v>
      </c>
      <c r="AL10" s="32">
        <v>132</v>
      </c>
      <c r="AS10" s="32">
        <f t="shared" si="6"/>
        <v>3014.2471550926325</v>
      </c>
      <c r="AT10" s="33">
        <f t="shared" si="7"/>
        <v>145.85267858767781</v>
      </c>
      <c r="AU10" s="33">
        <f t="shared" ref="AU10:AU15" si="9">AS10*1.128</f>
        <v>3400.0707909444891</v>
      </c>
      <c r="AV10" s="33">
        <f t="shared" si="8"/>
        <v>164.52182144690056</v>
      </c>
      <c r="AW10" s="33">
        <f t="shared" ref="AW10" si="10">AU10*1.128</f>
        <v>3835.2798521853833</v>
      </c>
      <c r="AX10" s="33">
        <f t="shared" ref="AX10:AX15" si="11">AV10*1.128</f>
        <v>185.58061459210381</v>
      </c>
    </row>
    <row r="11" spans="1:50" x14ac:dyDescent="0.25">
      <c r="A11" s="8">
        <v>3</v>
      </c>
      <c r="B11" s="8" t="s">
        <v>24</v>
      </c>
      <c r="C11" s="24">
        <v>2069</v>
      </c>
      <c r="D11" s="25">
        <v>100.5</v>
      </c>
      <c r="E11" s="26">
        <f>'[1]1'!E19</f>
        <v>2229.8429999999998</v>
      </c>
      <c r="F11" s="27">
        <f>'[1]1'!D19</f>
        <v>108.35</v>
      </c>
      <c r="G11" s="28">
        <v>2319</v>
      </c>
      <c r="H11" s="29">
        <v>113</v>
      </c>
      <c r="I11" s="30">
        <v>2419</v>
      </c>
      <c r="J11" s="31">
        <v>117.05</v>
      </c>
      <c r="K11" s="30">
        <f t="shared" si="0"/>
        <v>2510.922</v>
      </c>
      <c r="L11" s="31">
        <f t="shared" si="0"/>
        <v>121.4979</v>
      </c>
      <c r="M11" s="32">
        <f t="shared" si="1"/>
        <v>2613.8698019999997</v>
      </c>
      <c r="N11" s="33">
        <v>127</v>
      </c>
      <c r="O11" s="32">
        <f t="shared" si="2"/>
        <v>2726.2662034859995</v>
      </c>
      <c r="P11" s="33">
        <f t="shared" si="2"/>
        <v>132.46099999999998</v>
      </c>
      <c r="Q11" s="32">
        <f t="shared" si="3"/>
        <v>2854.4007150498414</v>
      </c>
      <c r="R11" s="33">
        <f t="shared" si="3"/>
        <v>138.68666699999997</v>
      </c>
      <c r="W11" s="8">
        <v>5</v>
      </c>
      <c r="X11" s="8" t="s">
        <v>24</v>
      </c>
      <c r="Y11" s="24">
        <v>2069</v>
      </c>
      <c r="Z11" s="25">
        <v>100.5</v>
      </c>
      <c r="AA11" s="26">
        <f>'[1]1'!Z19</f>
        <v>0</v>
      </c>
      <c r="AB11" s="27">
        <f>'[1]1'!Y19</f>
        <v>0</v>
      </c>
      <c r="AC11" s="28">
        <v>2319</v>
      </c>
      <c r="AD11" s="29">
        <v>113</v>
      </c>
      <c r="AE11" s="30">
        <v>2419</v>
      </c>
      <c r="AF11" s="31">
        <v>117.05</v>
      </c>
      <c r="AG11" s="30">
        <f t="shared" si="4"/>
        <v>2510.922</v>
      </c>
      <c r="AH11" s="31">
        <f t="shared" si="4"/>
        <v>121.4979</v>
      </c>
      <c r="AI11" s="32">
        <f t="shared" si="5"/>
        <v>2613.8698019999997</v>
      </c>
      <c r="AJ11" s="32">
        <f t="shared" si="5"/>
        <v>126.47931389999999</v>
      </c>
      <c r="AK11" s="32">
        <v>2726</v>
      </c>
      <c r="AL11" s="32">
        <v>132</v>
      </c>
      <c r="AS11" s="32">
        <f t="shared" si="6"/>
        <v>3014.2471550926325</v>
      </c>
      <c r="AT11" s="33">
        <f t="shared" si="7"/>
        <v>146.45312035199998</v>
      </c>
      <c r="AU11" s="33">
        <v>3400</v>
      </c>
      <c r="AV11" s="33">
        <f t="shared" si="8"/>
        <v>165.19911975705597</v>
      </c>
      <c r="AW11" s="33">
        <v>3553</v>
      </c>
      <c r="AX11" s="33">
        <v>172.63</v>
      </c>
    </row>
    <row r="12" spans="1:50" x14ac:dyDescent="0.25">
      <c r="A12" s="8">
        <v>4</v>
      </c>
      <c r="B12" s="8" t="s">
        <v>72</v>
      </c>
      <c r="C12" s="24">
        <v>2069</v>
      </c>
      <c r="D12" s="25">
        <v>100.5</v>
      </c>
      <c r="E12" s="26">
        <f>'[1]1'!E19</f>
        <v>2229.8429999999998</v>
      </c>
      <c r="F12" s="27">
        <f>'[1]1'!D19</f>
        <v>108.35</v>
      </c>
      <c r="G12" s="28">
        <v>2319</v>
      </c>
      <c r="H12" s="29">
        <v>113</v>
      </c>
      <c r="I12" s="30">
        <v>2419</v>
      </c>
      <c r="J12" s="31">
        <v>117.05</v>
      </c>
      <c r="K12" s="30">
        <f t="shared" si="0"/>
        <v>2510.922</v>
      </c>
      <c r="L12" s="31">
        <f t="shared" si="0"/>
        <v>121.4979</v>
      </c>
      <c r="M12" s="32">
        <f t="shared" si="1"/>
        <v>2613.8698019999997</v>
      </c>
      <c r="N12" s="33">
        <v>127</v>
      </c>
      <c r="O12" s="32">
        <f t="shared" si="2"/>
        <v>2726.2662034859995</v>
      </c>
      <c r="P12" s="33">
        <f t="shared" si="2"/>
        <v>132.46099999999998</v>
      </c>
      <c r="Q12" s="32">
        <f t="shared" si="3"/>
        <v>2854.4007150498414</v>
      </c>
      <c r="R12" s="33">
        <f t="shared" si="3"/>
        <v>138.68666699999997</v>
      </c>
      <c r="W12" s="8">
        <v>6</v>
      </c>
      <c r="X12" s="8" t="s">
        <v>25</v>
      </c>
      <c r="Y12" s="24">
        <v>2069</v>
      </c>
      <c r="Z12" s="25">
        <v>100.5</v>
      </c>
      <c r="AA12" s="26">
        <f>'[1]1'!Z19</f>
        <v>0</v>
      </c>
      <c r="AB12" s="27">
        <f>'[1]1'!Y19</f>
        <v>0</v>
      </c>
      <c r="AC12" s="28">
        <v>2319</v>
      </c>
      <c r="AD12" s="29">
        <v>113</v>
      </c>
      <c r="AE12" s="30">
        <v>2419</v>
      </c>
      <c r="AF12" s="31">
        <v>117.05</v>
      </c>
      <c r="AG12" s="30">
        <f t="shared" si="4"/>
        <v>2510.922</v>
      </c>
      <c r="AH12" s="31">
        <f t="shared" si="4"/>
        <v>121.4979</v>
      </c>
      <c r="AI12" s="32">
        <f t="shared" si="5"/>
        <v>2613.8698019999997</v>
      </c>
      <c r="AJ12" s="32">
        <f t="shared" si="5"/>
        <v>126.47931389999999</v>
      </c>
      <c r="AK12" s="32">
        <v>2726</v>
      </c>
      <c r="AL12" s="32">
        <v>132</v>
      </c>
      <c r="AS12" s="32">
        <f t="shared" si="6"/>
        <v>3014.2471550926325</v>
      </c>
      <c r="AT12" s="33">
        <f t="shared" si="7"/>
        <v>146.45312035199998</v>
      </c>
      <c r="AU12" s="33">
        <v>3400</v>
      </c>
      <c r="AV12" s="33">
        <f t="shared" si="8"/>
        <v>165.19911975705597</v>
      </c>
      <c r="AW12" s="33">
        <v>3553</v>
      </c>
      <c r="AX12" s="33">
        <v>172.63</v>
      </c>
    </row>
    <row r="13" spans="1:50" x14ac:dyDescent="0.25">
      <c r="A13" s="8">
        <v>5</v>
      </c>
      <c r="B13" s="8" t="s">
        <v>73</v>
      </c>
      <c r="C13" s="24">
        <v>1252.99</v>
      </c>
      <c r="D13" s="25">
        <v>60.84</v>
      </c>
      <c r="E13" s="26">
        <f>'[1]3'!E18</f>
        <v>1350.0479999999998</v>
      </c>
      <c r="F13" s="27">
        <f>'[1]3'!D18</f>
        <v>65.599999999999994</v>
      </c>
      <c r="G13" s="28">
        <v>1404</v>
      </c>
      <c r="H13" s="29">
        <v>68.22</v>
      </c>
      <c r="I13" s="30">
        <v>1465</v>
      </c>
      <c r="J13" s="31">
        <v>70.89</v>
      </c>
      <c r="K13" s="30">
        <f t="shared" si="0"/>
        <v>1520.67</v>
      </c>
      <c r="L13" s="31">
        <f t="shared" si="0"/>
        <v>73.583820000000003</v>
      </c>
      <c r="M13" s="32">
        <f t="shared" si="1"/>
        <v>1583.01747</v>
      </c>
      <c r="N13" s="33">
        <v>76.91</v>
      </c>
      <c r="O13" s="32">
        <v>2726</v>
      </c>
      <c r="P13" s="33">
        <v>132.46</v>
      </c>
      <c r="Q13" s="32">
        <f t="shared" si="3"/>
        <v>2854.1219999999998</v>
      </c>
      <c r="R13" s="33">
        <f t="shared" si="3"/>
        <v>138.68562</v>
      </c>
      <c r="W13" s="8">
        <v>7</v>
      </c>
      <c r="X13" s="8" t="s">
        <v>26</v>
      </c>
      <c r="Y13" s="24">
        <v>1252.99</v>
      </c>
      <c r="Z13" s="25">
        <v>60.84</v>
      </c>
      <c r="AA13" s="26">
        <f>'[1]3'!Z18</f>
        <v>0</v>
      </c>
      <c r="AB13" s="27">
        <f>'[1]3'!Y18</f>
        <v>0</v>
      </c>
      <c r="AC13" s="28">
        <v>1404</v>
      </c>
      <c r="AD13" s="29">
        <v>68.22</v>
      </c>
      <c r="AE13" s="30">
        <v>1465</v>
      </c>
      <c r="AF13" s="31">
        <v>70.89</v>
      </c>
      <c r="AG13" s="30">
        <f t="shared" si="4"/>
        <v>1520.67</v>
      </c>
      <c r="AH13" s="31">
        <f t="shared" si="4"/>
        <v>73.583820000000003</v>
      </c>
      <c r="AI13" s="32">
        <f t="shared" si="5"/>
        <v>1583.01747</v>
      </c>
      <c r="AJ13" s="32">
        <f t="shared" si="5"/>
        <v>76.600756619999999</v>
      </c>
      <c r="AK13" s="32">
        <v>2726</v>
      </c>
      <c r="AL13" s="32">
        <v>132</v>
      </c>
      <c r="AS13" s="32">
        <f t="shared" si="6"/>
        <v>3013.9528319999999</v>
      </c>
      <c r="AT13" s="33">
        <f t="shared" si="7"/>
        <v>146.45201471999999</v>
      </c>
      <c r="AU13" s="33">
        <v>3400</v>
      </c>
      <c r="AV13" s="33">
        <f t="shared" si="8"/>
        <v>165.19787260415998</v>
      </c>
      <c r="AW13" s="33">
        <v>3553</v>
      </c>
      <c r="AX13" s="33">
        <v>172.63</v>
      </c>
    </row>
    <row r="14" spans="1:50" hidden="1" x14ac:dyDescent="0.25">
      <c r="A14" s="8">
        <v>8</v>
      </c>
      <c r="B14" s="8" t="s">
        <v>27</v>
      </c>
      <c r="C14" s="24">
        <v>2069</v>
      </c>
      <c r="D14" s="25">
        <v>100.5</v>
      </c>
      <c r="E14" s="26">
        <f>'[1]1'!E19</f>
        <v>2229.8429999999998</v>
      </c>
      <c r="F14" s="27">
        <f>'[1]1'!D19</f>
        <v>108.35</v>
      </c>
      <c r="G14" s="28">
        <v>2319</v>
      </c>
      <c r="H14" s="29">
        <v>113</v>
      </c>
      <c r="I14" s="30">
        <v>2419</v>
      </c>
      <c r="J14" s="31">
        <v>117.05</v>
      </c>
      <c r="K14" s="30">
        <f t="shared" si="0"/>
        <v>2510.922</v>
      </c>
      <c r="L14" s="31">
        <f t="shared" si="0"/>
        <v>121.4979</v>
      </c>
      <c r="M14" s="32">
        <f t="shared" si="1"/>
        <v>2613.8698019999997</v>
      </c>
      <c r="N14" s="33">
        <f>L14*1.041</f>
        <v>126.47931389999999</v>
      </c>
      <c r="O14" s="32">
        <f t="shared" si="2"/>
        <v>2726.2662034859995</v>
      </c>
      <c r="P14" s="33">
        <f t="shared" si="2"/>
        <v>131.91792439769998</v>
      </c>
      <c r="Q14" s="32">
        <f t="shared" si="3"/>
        <v>2854.4007150498414</v>
      </c>
      <c r="R14" s="33">
        <f t="shared" si="3"/>
        <v>138.11806684439188</v>
      </c>
      <c r="W14" s="8">
        <v>8</v>
      </c>
      <c r="X14" s="8" t="s">
        <v>27</v>
      </c>
      <c r="Y14" s="24">
        <v>2069</v>
      </c>
      <c r="Z14" s="25">
        <v>100.5</v>
      </c>
      <c r="AA14" s="26">
        <f>'[1]1'!Z19</f>
        <v>0</v>
      </c>
      <c r="AB14" s="27">
        <f>'[1]1'!Y19</f>
        <v>0</v>
      </c>
      <c r="AC14" s="28">
        <v>2319</v>
      </c>
      <c r="AD14" s="29">
        <v>113</v>
      </c>
      <c r="AE14" s="30">
        <v>2419</v>
      </c>
      <c r="AF14" s="31">
        <v>117.05</v>
      </c>
      <c r="AG14" s="30">
        <f t="shared" si="4"/>
        <v>2510.922</v>
      </c>
      <c r="AH14" s="31">
        <f t="shared" si="4"/>
        <v>121.4979</v>
      </c>
      <c r="AI14" s="32">
        <f t="shared" si="5"/>
        <v>2613.8698019999997</v>
      </c>
      <c r="AJ14" s="32">
        <f t="shared" si="5"/>
        <v>126.47931389999999</v>
      </c>
      <c r="AK14" s="32">
        <v>2726</v>
      </c>
      <c r="AL14" s="32">
        <v>132</v>
      </c>
      <c r="AS14" s="32">
        <f t="shared" si="6"/>
        <v>3014.2471550926325</v>
      </c>
      <c r="AT14" s="33">
        <f t="shared" si="7"/>
        <v>145.85267858767781</v>
      </c>
      <c r="AU14" s="33">
        <f t="shared" si="9"/>
        <v>3400.0707909444891</v>
      </c>
      <c r="AV14" s="33">
        <f t="shared" si="8"/>
        <v>164.52182144690056</v>
      </c>
      <c r="AW14" s="33">
        <f t="shared" ref="AW14:AW15" si="12">AU14*1.128</f>
        <v>3835.2798521853833</v>
      </c>
      <c r="AX14" s="33">
        <f t="shared" si="11"/>
        <v>185.58061459210381</v>
      </c>
    </row>
    <row r="15" spans="1:50" hidden="1" x14ac:dyDescent="0.25">
      <c r="A15" s="8">
        <v>9</v>
      </c>
      <c r="B15" s="8" t="s">
        <v>28</v>
      </c>
      <c r="C15" s="24">
        <v>2069</v>
      </c>
      <c r="D15" s="25">
        <v>100.5</v>
      </c>
      <c r="E15" s="26">
        <f>'[1]1'!E19</f>
        <v>2229.8429999999998</v>
      </c>
      <c r="F15" s="27">
        <f>'[1]1'!D19</f>
        <v>108.35</v>
      </c>
      <c r="G15" s="28">
        <v>2319</v>
      </c>
      <c r="H15" s="29">
        <v>113</v>
      </c>
      <c r="I15" s="30">
        <v>2419</v>
      </c>
      <c r="J15" s="31">
        <v>117.05</v>
      </c>
      <c r="K15" s="30">
        <f t="shared" si="0"/>
        <v>2510.922</v>
      </c>
      <c r="L15" s="31">
        <f t="shared" si="0"/>
        <v>121.4979</v>
      </c>
      <c r="M15" s="32">
        <f t="shared" si="1"/>
        <v>2613.8698019999997</v>
      </c>
      <c r="N15" s="33">
        <f>L15*1.041</f>
        <v>126.47931389999999</v>
      </c>
      <c r="O15" s="32">
        <f t="shared" si="2"/>
        <v>2726.2662034859995</v>
      </c>
      <c r="P15" s="33">
        <f t="shared" si="2"/>
        <v>131.91792439769998</v>
      </c>
      <c r="Q15" s="32">
        <f t="shared" si="3"/>
        <v>2854.4007150498414</v>
      </c>
      <c r="R15" s="33">
        <f t="shared" si="3"/>
        <v>138.11806684439188</v>
      </c>
      <c r="W15" s="8">
        <v>9</v>
      </c>
      <c r="X15" s="8" t="s">
        <v>28</v>
      </c>
      <c r="Y15" s="24">
        <v>2069</v>
      </c>
      <c r="Z15" s="25">
        <v>100.5</v>
      </c>
      <c r="AA15" s="26">
        <f>'[1]1'!Z19</f>
        <v>0</v>
      </c>
      <c r="AB15" s="27">
        <f>'[1]1'!Y19</f>
        <v>0</v>
      </c>
      <c r="AC15" s="28">
        <v>2319</v>
      </c>
      <c r="AD15" s="29">
        <v>113</v>
      </c>
      <c r="AE15" s="30">
        <v>2419</v>
      </c>
      <c r="AF15" s="31">
        <v>117.05</v>
      </c>
      <c r="AG15" s="30">
        <f t="shared" si="4"/>
        <v>2510.922</v>
      </c>
      <c r="AH15" s="31">
        <f t="shared" si="4"/>
        <v>121.4979</v>
      </c>
      <c r="AI15" s="32">
        <f t="shared" si="5"/>
        <v>2613.8698019999997</v>
      </c>
      <c r="AJ15" s="32">
        <f t="shared" si="5"/>
        <v>126.47931389999999</v>
      </c>
      <c r="AK15" s="32">
        <v>2726</v>
      </c>
      <c r="AL15" s="32">
        <v>132</v>
      </c>
      <c r="AS15" s="32">
        <f t="shared" si="6"/>
        <v>3014.2471550926325</v>
      </c>
      <c r="AT15" s="33">
        <f t="shared" si="7"/>
        <v>145.85267858767781</v>
      </c>
      <c r="AU15" s="33">
        <f t="shared" si="9"/>
        <v>3400.0707909444891</v>
      </c>
      <c r="AV15" s="33">
        <f t="shared" si="8"/>
        <v>164.52182144690056</v>
      </c>
      <c r="AW15" s="33">
        <f t="shared" si="12"/>
        <v>3835.2798521853833</v>
      </c>
      <c r="AX15" s="33">
        <f t="shared" si="11"/>
        <v>185.58061459210381</v>
      </c>
    </row>
    <row r="16" spans="1:50" x14ac:dyDescent="0.25">
      <c r="A16" s="8">
        <v>6</v>
      </c>
      <c r="B16" s="8" t="s">
        <v>74</v>
      </c>
      <c r="C16" s="24">
        <v>1142.99</v>
      </c>
      <c r="D16" s="25">
        <v>55.53</v>
      </c>
      <c r="E16" s="26">
        <f>'[1]4'!E20</f>
        <v>1234.8</v>
      </c>
      <c r="F16" s="27">
        <f>'[1]4'!D20</f>
        <v>60</v>
      </c>
      <c r="G16" s="28">
        <v>1284.4000000000001</v>
      </c>
      <c r="H16" s="29">
        <v>62.4</v>
      </c>
      <c r="I16" s="30">
        <v>1340</v>
      </c>
      <c r="J16" s="31">
        <v>64.84</v>
      </c>
      <c r="K16" s="30">
        <f t="shared" si="0"/>
        <v>1390.92</v>
      </c>
      <c r="L16" s="31">
        <f t="shared" si="0"/>
        <v>67.303920000000005</v>
      </c>
      <c r="M16" s="32">
        <f t="shared" si="1"/>
        <v>1447.9477199999999</v>
      </c>
      <c r="N16" s="33">
        <v>70.349999999999994</v>
      </c>
      <c r="O16" s="32">
        <v>2726</v>
      </c>
      <c r="P16" s="33">
        <v>132.46</v>
      </c>
      <c r="Q16" s="32">
        <f t="shared" si="3"/>
        <v>2854.1219999999998</v>
      </c>
      <c r="R16" s="33">
        <f t="shared" si="3"/>
        <v>138.68562</v>
      </c>
      <c r="W16" s="8">
        <v>10</v>
      </c>
      <c r="X16" s="8" t="s">
        <v>29</v>
      </c>
      <c r="Y16" s="24">
        <v>1142.99</v>
      </c>
      <c r="Z16" s="25">
        <v>55.53</v>
      </c>
      <c r="AA16" s="26">
        <f>'[1]4'!Z20</f>
        <v>0</v>
      </c>
      <c r="AB16" s="27">
        <f>'[1]4'!Y20</f>
        <v>0</v>
      </c>
      <c r="AC16" s="28">
        <v>1284.4000000000001</v>
      </c>
      <c r="AD16" s="29">
        <v>62.4</v>
      </c>
      <c r="AE16" s="30">
        <v>1340</v>
      </c>
      <c r="AF16" s="31">
        <v>64.84</v>
      </c>
      <c r="AG16" s="30">
        <f t="shared" si="4"/>
        <v>1390.92</v>
      </c>
      <c r="AH16" s="31">
        <f t="shared" si="4"/>
        <v>67.303920000000005</v>
      </c>
      <c r="AI16" s="32">
        <f t="shared" si="5"/>
        <v>1447.9477199999999</v>
      </c>
      <c r="AJ16" s="32">
        <f t="shared" si="5"/>
        <v>70.063380719999998</v>
      </c>
      <c r="AK16" s="32">
        <v>2726</v>
      </c>
      <c r="AL16" s="32">
        <v>132</v>
      </c>
      <c r="AS16" s="32">
        <f t="shared" si="6"/>
        <v>3013.9528319999999</v>
      </c>
      <c r="AT16" s="33">
        <f t="shared" si="7"/>
        <v>146.45201471999999</v>
      </c>
      <c r="AU16" s="33">
        <v>3400</v>
      </c>
      <c r="AV16" s="33">
        <f t="shared" si="8"/>
        <v>165.19787260415998</v>
      </c>
      <c r="AW16" s="33">
        <v>3553</v>
      </c>
      <c r="AX16" s="33">
        <v>172.63</v>
      </c>
    </row>
    <row r="17" spans="1:62" x14ac:dyDescent="0.25">
      <c r="A17" s="8">
        <v>7</v>
      </c>
      <c r="B17" s="8" t="s">
        <v>75</v>
      </c>
      <c r="C17" s="24">
        <v>1742.17</v>
      </c>
      <c r="D17" s="25">
        <v>84.64</v>
      </c>
      <c r="E17" s="26">
        <f>'[1]6'!E19</f>
        <v>1872.7799999999997</v>
      </c>
      <c r="F17" s="27">
        <f>'[1]6'!D19</f>
        <v>91</v>
      </c>
      <c r="G17" s="28">
        <v>1948</v>
      </c>
      <c r="H17" s="29">
        <v>94.64</v>
      </c>
      <c r="I17" s="30">
        <v>2032</v>
      </c>
      <c r="J17" s="31">
        <v>98.32</v>
      </c>
      <c r="K17" s="30">
        <f t="shared" si="0"/>
        <v>2109.2159999999999</v>
      </c>
      <c r="L17" s="31">
        <f t="shared" si="0"/>
        <v>102.05615999999999</v>
      </c>
      <c r="M17" s="32">
        <f t="shared" si="1"/>
        <v>2195.6938559999999</v>
      </c>
      <c r="N17" s="33">
        <v>106.64</v>
      </c>
      <c r="O17" s="32">
        <v>2726</v>
      </c>
      <c r="P17" s="33">
        <v>132.46</v>
      </c>
      <c r="Q17" s="32">
        <f t="shared" si="3"/>
        <v>2854.1219999999998</v>
      </c>
      <c r="R17" s="33">
        <f t="shared" si="3"/>
        <v>138.68562</v>
      </c>
      <c r="W17" s="8">
        <v>11</v>
      </c>
      <c r="X17" s="8" t="s">
        <v>30</v>
      </c>
      <c r="Y17" s="24">
        <v>1742.17</v>
      </c>
      <c r="Z17" s="25">
        <v>84.64</v>
      </c>
      <c r="AA17" s="26">
        <f>'[1]6'!Z19</f>
        <v>0</v>
      </c>
      <c r="AB17" s="27">
        <f>'[1]6'!Y19</f>
        <v>0</v>
      </c>
      <c r="AC17" s="28">
        <v>1948</v>
      </c>
      <c r="AD17" s="29">
        <v>94.64</v>
      </c>
      <c r="AE17" s="30">
        <v>2032</v>
      </c>
      <c r="AF17" s="31">
        <v>98.32</v>
      </c>
      <c r="AG17" s="30">
        <f t="shared" si="4"/>
        <v>2109.2159999999999</v>
      </c>
      <c r="AH17" s="31">
        <f t="shared" si="4"/>
        <v>102.05615999999999</v>
      </c>
      <c r="AI17" s="32">
        <f t="shared" si="5"/>
        <v>2195.6938559999999</v>
      </c>
      <c r="AJ17" s="32">
        <f t="shared" si="5"/>
        <v>106.24046255999998</v>
      </c>
      <c r="AK17" s="32">
        <v>2726</v>
      </c>
      <c r="AL17" s="32">
        <v>132</v>
      </c>
      <c r="AS17" s="32">
        <f t="shared" si="6"/>
        <v>3013.9528319999999</v>
      </c>
      <c r="AT17" s="33">
        <f t="shared" si="7"/>
        <v>146.45201471999999</v>
      </c>
      <c r="AU17" s="33">
        <v>3400</v>
      </c>
      <c r="AV17" s="33">
        <f t="shared" si="8"/>
        <v>165.19787260415998</v>
      </c>
      <c r="AW17" s="33">
        <v>3553</v>
      </c>
      <c r="AX17" s="33">
        <v>172.63</v>
      </c>
    </row>
    <row r="18" spans="1:62" x14ac:dyDescent="0.25">
      <c r="A18" s="8">
        <v>8</v>
      </c>
      <c r="B18" s="8" t="s">
        <v>76</v>
      </c>
      <c r="C18" s="24">
        <v>1142.99</v>
      </c>
      <c r="D18" s="25">
        <v>55.53</v>
      </c>
      <c r="E18" s="26">
        <f>'[1]4'!E20</f>
        <v>1234.8</v>
      </c>
      <c r="F18" s="27">
        <f>'[1]4'!D20</f>
        <v>60</v>
      </c>
      <c r="G18" s="28">
        <v>1284</v>
      </c>
      <c r="H18" s="29">
        <v>62.4</v>
      </c>
      <c r="I18" s="30">
        <v>1340</v>
      </c>
      <c r="J18" s="31">
        <v>64.84</v>
      </c>
      <c r="K18" s="30">
        <f t="shared" si="0"/>
        <v>1390.92</v>
      </c>
      <c r="L18" s="31">
        <f t="shared" si="0"/>
        <v>67.303920000000005</v>
      </c>
      <c r="M18" s="32">
        <f t="shared" si="1"/>
        <v>1447.9477199999999</v>
      </c>
      <c r="N18" s="33">
        <v>70.349999999999994</v>
      </c>
      <c r="O18" s="32">
        <v>2726</v>
      </c>
      <c r="P18" s="33">
        <v>132.46</v>
      </c>
      <c r="Q18" s="32">
        <f t="shared" si="3"/>
        <v>2854.1219999999998</v>
      </c>
      <c r="R18" s="33">
        <f t="shared" si="3"/>
        <v>138.68562</v>
      </c>
      <c r="W18" s="8">
        <v>12</v>
      </c>
      <c r="X18" s="8" t="s">
        <v>31</v>
      </c>
      <c r="Y18" s="24">
        <v>1142.99</v>
      </c>
      <c r="Z18" s="25">
        <v>55.53</v>
      </c>
      <c r="AA18" s="26">
        <f>'[1]4'!Z20</f>
        <v>0</v>
      </c>
      <c r="AB18" s="27">
        <f>'[1]4'!Y20</f>
        <v>0</v>
      </c>
      <c r="AC18" s="28">
        <v>1284</v>
      </c>
      <c r="AD18" s="29">
        <v>62.4</v>
      </c>
      <c r="AE18" s="30">
        <v>1340</v>
      </c>
      <c r="AF18" s="31">
        <v>64.84</v>
      </c>
      <c r="AG18" s="30">
        <f t="shared" si="4"/>
        <v>1390.92</v>
      </c>
      <c r="AH18" s="31">
        <f t="shared" si="4"/>
        <v>67.303920000000005</v>
      </c>
      <c r="AI18" s="32">
        <f t="shared" si="5"/>
        <v>1447.9477199999999</v>
      </c>
      <c r="AJ18" s="32">
        <f t="shared" si="5"/>
        <v>70.063380719999998</v>
      </c>
      <c r="AK18" s="32">
        <v>2726</v>
      </c>
      <c r="AL18" s="32">
        <v>132</v>
      </c>
      <c r="AS18" s="32">
        <f t="shared" si="6"/>
        <v>3013.9528319999999</v>
      </c>
      <c r="AT18" s="33">
        <f t="shared" si="7"/>
        <v>146.45201471999999</v>
      </c>
      <c r="AU18" s="33">
        <v>3400</v>
      </c>
      <c r="AV18" s="33">
        <f t="shared" si="8"/>
        <v>165.19787260415998</v>
      </c>
      <c r="AW18" s="33">
        <v>3553</v>
      </c>
      <c r="AX18" s="33">
        <v>172.63</v>
      </c>
    </row>
    <row r="19" spans="1:62" x14ac:dyDescent="0.25">
      <c r="A19" s="8">
        <v>9</v>
      </c>
      <c r="B19" s="8" t="s">
        <v>77</v>
      </c>
      <c r="C19" s="24">
        <v>1307.04</v>
      </c>
      <c r="D19" s="25">
        <v>63.5</v>
      </c>
      <c r="E19" s="26">
        <f>'[1]5'!E19</f>
        <v>1409.7299999999998</v>
      </c>
      <c r="F19" s="27">
        <f>'[1]5'!D19</f>
        <v>68.5</v>
      </c>
      <c r="G19" s="28">
        <v>1466</v>
      </c>
      <c r="H19" s="29">
        <v>71.239999999999995</v>
      </c>
      <c r="I19" s="30">
        <v>1530</v>
      </c>
      <c r="J19" s="31">
        <v>74.03</v>
      </c>
      <c r="K19" s="30">
        <f t="shared" si="0"/>
        <v>1588.14</v>
      </c>
      <c r="L19" s="31">
        <f t="shared" si="0"/>
        <v>76.843140000000005</v>
      </c>
      <c r="M19" s="32">
        <f t="shared" si="1"/>
        <v>1653.2537399999999</v>
      </c>
      <c r="N19" s="33">
        <v>80.31</v>
      </c>
      <c r="O19" s="32">
        <v>2726</v>
      </c>
      <c r="P19" s="33">
        <v>132.46</v>
      </c>
      <c r="Q19" s="32">
        <f t="shared" si="3"/>
        <v>2854.1219999999998</v>
      </c>
      <c r="R19" s="33">
        <f t="shared" si="3"/>
        <v>138.68562</v>
      </c>
      <c r="W19" s="8">
        <v>13</v>
      </c>
      <c r="X19" s="8" t="s">
        <v>32</v>
      </c>
      <c r="Y19" s="24">
        <v>1307.04</v>
      </c>
      <c r="Z19" s="25">
        <v>63.5</v>
      </c>
      <c r="AA19" s="26">
        <f>'[1]5'!Z19</f>
        <v>0</v>
      </c>
      <c r="AB19" s="27">
        <f>'[1]5'!Y19</f>
        <v>0</v>
      </c>
      <c r="AC19" s="28">
        <v>1466</v>
      </c>
      <c r="AD19" s="29">
        <v>71.239999999999995</v>
      </c>
      <c r="AE19" s="30">
        <v>1530</v>
      </c>
      <c r="AF19" s="31">
        <v>74.03</v>
      </c>
      <c r="AG19" s="30">
        <f t="shared" si="4"/>
        <v>1588.14</v>
      </c>
      <c r="AH19" s="31">
        <f t="shared" si="4"/>
        <v>76.843140000000005</v>
      </c>
      <c r="AI19" s="32">
        <f t="shared" si="5"/>
        <v>1653.2537399999999</v>
      </c>
      <c r="AJ19" s="32">
        <f t="shared" si="5"/>
        <v>79.993708740000002</v>
      </c>
      <c r="AK19" s="32">
        <v>2726</v>
      </c>
      <c r="AL19" s="32">
        <v>132</v>
      </c>
      <c r="AS19" s="32">
        <f t="shared" si="6"/>
        <v>3013.9528319999999</v>
      </c>
      <c r="AT19" s="33">
        <f t="shared" si="7"/>
        <v>146.45201471999999</v>
      </c>
      <c r="AU19" s="33">
        <v>3400</v>
      </c>
      <c r="AV19" s="33">
        <f t="shared" si="8"/>
        <v>165.19787260415998</v>
      </c>
      <c r="AW19" s="33">
        <v>3553</v>
      </c>
      <c r="AX19" s="33">
        <v>172.63</v>
      </c>
    </row>
    <row r="20" spans="1:62" x14ac:dyDescent="0.25">
      <c r="A20" s="8">
        <v>10</v>
      </c>
      <c r="B20" s="8" t="s">
        <v>78</v>
      </c>
      <c r="C20" s="24">
        <v>1142.99</v>
      </c>
      <c r="D20" s="25">
        <v>55.53</v>
      </c>
      <c r="E20" s="26">
        <f>'[1]4'!E20</f>
        <v>1234.8</v>
      </c>
      <c r="F20" s="27">
        <f>'[1]4'!D20</f>
        <v>60</v>
      </c>
      <c r="G20" s="28">
        <v>1284</v>
      </c>
      <c r="H20" s="29">
        <v>62.4</v>
      </c>
      <c r="I20" s="30">
        <v>1340</v>
      </c>
      <c r="J20" s="31">
        <v>64.84</v>
      </c>
      <c r="K20" s="30">
        <f t="shared" si="0"/>
        <v>1390.92</v>
      </c>
      <c r="L20" s="31">
        <f t="shared" si="0"/>
        <v>67.303920000000005</v>
      </c>
      <c r="M20" s="32">
        <f t="shared" si="1"/>
        <v>1447.9477199999999</v>
      </c>
      <c r="N20" s="33">
        <v>70.349999999999994</v>
      </c>
      <c r="O20" s="32">
        <v>2726</v>
      </c>
      <c r="P20" s="33">
        <v>132.46</v>
      </c>
      <c r="Q20" s="32">
        <f t="shared" si="3"/>
        <v>2854.1219999999998</v>
      </c>
      <c r="R20" s="33">
        <f t="shared" si="3"/>
        <v>138.68562</v>
      </c>
      <c r="W20" s="8">
        <v>14</v>
      </c>
      <c r="X20" s="8" t="s">
        <v>33</v>
      </c>
      <c r="Y20" s="24">
        <v>1142.99</v>
      </c>
      <c r="Z20" s="25">
        <v>55.53</v>
      </c>
      <c r="AA20" s="26">
        <f>'[1]4'!Z20</f>
        <v>0</v>
      </c>
      <c r="AB20" s="27">
        <f>'[1]4'!Y20</f>
        <v>0</v>
      </c>
      <c r="AC20" s="28">
        <v>1284</v>
      </c>
      <c r="AD20" s="29">
        <v>62.4</v>
      </c>
      <c r="AE20" s="30">
        <v>1340</v>
      </c>
      <c r="AF20" s="31">
        <v>64.84</v>
      </c>
      <c r="AG20" s="30">
        <f t="shared" si="4"/>
        <v>1390.92</v>
      </c>
      <c r="AH20" s="31">
        <f t="shared" si="4"/>
        <v>67.303920000000005</v>
      </c>
      <c r="AI20" s="32">
        <f t="shared" si="5"/>
        <v>1447.9477199999999</v>
      </c>
      <c r="AJ20" s="32">
        <f t="shared" si="5"/>
        <v>70.063380719999998</v>
      </c>
      <c r="AK20" s="32">
        <v>2726</v>
      </c>
      <c r="AL20" s="32">
        <v>132</v>
      </c>
      <c r="AS20" s="32">
        <f t="shared" si="6"/>
        <v>3013.9528319999999</v>
      </c>
      <c r="AT20" s="33">
        <f t="shared" si="7"/>
        <v>146.45201471999999</v>
      </c>
      <c r="AU20" s="33">
        <v>3400</v>
      </c>
      <c r="AV20" s="33">
        <f t="shared" si="8"/>
        <v>165.19787260415998</v>
      </c>
      <c r="AW20" s="33">
        <v>3553</v>
      </c>
      <c r="AX20" s="33">
        <v>172.63</v>
      </c>
    </row>
    <row r="21" spans="1:62" x14ac:dyDescent="0.25">
      <c r="A21" s="8">
        <v>11</v>
      </c>
      <c r="B21" s="8" t="s">
        <v>79</v>
      </c>
      <c r="C21" s="24">
        <v>1142.99</v>
      </c>
      <c r="D21" s="25">
        <v>55.53</v>
      </c>
      <c r="E21" s="26">
        <f>'[1]4'!E20</f>
        <v>1234.8</v>
      </c>
      <c r="F21" s="27">
        <f>'[1]4'!D20</f>
        <v>60</v>
      </c>
      <c r="G21" s="28">
        <v>1284</v>
      </c>
      <c r="H21" s="29">
        <v>62.4</v>
      </c>
      <c r="I21" s="30">
        <v>1340</v>
      </c>
      <c r="J21" s="31">
        <v>64.84</v>
      </c>
      <c r="K21" s="30">
        <f t="shared" si="0"/>
        <v>1390.92</v>
      </c>
      <c r="L21" s="31">
        <f t="shared" si="0"/>
        <v>67.303920000000005</v>
      </c>
      <c r="M21" s="32">
        <f t="shared" si="1"/>
        <v>1447.9477199999999</v>
      </c>
      <c r="N21" s="33">
        <v>70.349999999999994</v>
      </c>
      <c r="O21" s="32">
        <v>2726</v>
      </c>
      <c r="P21" s="33">
        <v>132.46</v>
      </c>
      <c r="Q21" s="32">
        <f t="shared" si="3"/>
        <v>2854.1219999999998</v>
      </c>
      <c r="R21" s="33">
        <f t="shared" si="3"/>
        <v>138.68562</v>
      </c>
      <c r="W21" s="8">
        <v>16</v>
      </c>
      <c r="X21" s="8" t="s">
        <v>34</v>
      </c>
      <c r="Y21" s="24">
        <v>1142.99</v>
      </c>
      <c r="Z21" s="25">
        <v>55.53</v>
      </c>
      <c r="AA21" s="26">
        <f>'[1]4'!Z20</f>
        <v>0</v>
      </c>
      <c r="AB21" s="27">
        <f>'[1]4'!Y20</f>
        <v>0</v>
      </c>
      <c r="AC21" s="28">
        <v>1284</v>
      </c>
      <c r="AD21" s="29">
        <v>62.4</v>
      </c>
      <c r="AE21" s="30">
        <v>1340</v>
      </c>
      <c r="AF21" s="31">
        <v>64.84</v>
      </c>
      <c r="AG21" s="30">
        <f t="shared" si="4"/>
        <v>1390.92</v>
      </c>
      <c r="AH21" s="31">
        <f t="shared" si="4"/>
        <v>67.303920000000005</v>
      </c>
      <c r="AI21" s="32">
        <f t="shared" si="5"/>
        <v>1447.9477199999999</v>
      </c>
      <c r="AJ21" s="32">
        <f t="shared" si="5"/>
        <v>70.063380719999998</v>
      </c>
      <c r="AK21" s="32">
        <v>2726</v>
      </c>
      <c r="AL21" s="32">
        <v>132</v>
      </c>
      <c r="AS21" s="32">
        <f t="shared" si="6"/>
        <v>3013.9528319999999</v>
      </c>
      <c r="AT21" s="33">
        <f t="shared" si="7"/>
        <v>146.45201471999999</v>
      </c>
      <c r="AU21" s="33">
        <v>3400</v>
      </c>
      <c r="AV21" s="33">
        <f t="shared" si="8"/>
        <v>165.19787260415998</v>
      </c>
      <c r="AW21" s="33">
        <v>3553</v>
      </c>
      <c r="AX21" s="33">
        <v>172.63</v>
      </c>
      <c r="BG21" s="40"/>
      <c r="BJ21">
        <f>3400/165.2</f>
        <v>20.581113801452787</v>
      </c>
    </row>
    <row r="22" spans="1:62" x14ac:dyDescent="0.25">
      <c r="A22" s="35">
        <v>12</v>
      </c>
      <c r="B22" s="8" t="s">
        <v>80</v>
      </c>
      <c r="C22" s="24">
        <v>979.77</v>
      </c>
      <c r="D22" s="25">
        <v>47.6</v>
      </c>
      <c r="E22" s="26">
        <f>'[1]2'!E19</f>
        <v>1049.58</v>
      </c>
      <c r="F22" s="27">
        <f>'[1]2'!D19</f>
        <v>51</v>
      </c>
      <c r="G22" s="28">
        <v>1092</v>
      </c>
      <c r="H22" s="29">
        <v>53.04</v>
      </c>
      <c r="I22" s="30">
        <v>1139</v>
      </c>
      <c r="J22" s="31">
        <v>55.11</v>
      </c>
      <c r="K22" s="30">
        <f t="shared" si="0"/>
        <v>1182.2819999999999</v>
      </c>
      <c r="L22" s="31">
        <f t="shared" si="0"/>
        <v>57.204180000000001</v>
      </c>
      <c r="M22" s="32">
        <f t="shared" si="1"/>
        <v>1230.7555619999998</v>
      </c>
      <c r="N22" s="33">
        <v>59.76</v>
      </c>
      <c r="O22" s="32">
        <v>2726</v>
      </c>
      <c r="P22" s="33">
        <v>132.46</v>
      </c>
      <c r="Q22" s="32">
        <f t="shared" si="3"/>
        <v>2854.1219999999998</v>
      </c>
      <c r="R22" s="33">
        <f t="shared" si="3"/>
        <v>138.68562</v>
      </c>
      <c r="W22" s="35">
        <v>17</v>
      </c>
      <c r="X22" s="8" t="s">
        <v>35</v>
      </c>
      <c r="Y22" s="24">
        <v>979.77</v>
      </c>
      <c r="Z22" s="25">
        <v>47.6</v>
      </c>
      <c r="AA22" s="26">
        <f>'[1]2'!Z19</f>
        <v>0</v>
      </c>
      <c r="AB22" s="27">
        <f>'[1]2'!Y19</f>
        <v>0</v>
      </c>
      <c r="AC22" s="28">
        <v>1092</v>
      </c>
      <c r="AD22" s="29">
        <v>53.04</v>
      </c>
      <c r="AE22" s="30">
        <v>1139</v>
      </c>
      <c r="AF22" s="31">
        <v>55.11</v>
      </c>
      <c r="AG22" s="30">
        <f t="shared" si="4"/>
        <v>1182.2819999999999</v>
      </c>
      <c r="AH22" s="31">
        <f t="shared" si="4"/>
        <v>57.204180000000001</v>
      </c>
      <c r="AI22" s="32">
        <f t="shared" si="5"/>
        <v>1230.7555619999998</v>
      </c>
      <c r="AJ22" s="32">
        <f t="shared" si="5"/>
        <v>59.549551379999997</v>
      </c>
      <c r="AK22" s="32">
        <v>2726</v>
      </c>
      <c r="AL22" s="32">
        <v>132</v>
      </c>
      <c r="AS22" s="32">
        <f t="shared" si="6"/>
        <v>3013.9528319999999</v>
      </c>
      <c r="AT22" s="33">
        <f t="shared" si="7"/>
        <v>146.45201471999999</v>
      </c>
      <c r="AU22" s="33">
        <v>3400</v>
      </c>
      <c r="AV22" s="33">
        <f t="shared" si="8"/>
        <v>165.19787260415998</v>
      </c>
      <c r="AW22" s="33">
        <v>3553</v>
      </c>
      <c r="AX22" s="33">
        <v>172.63</v>
      </c>
    </row>
    <row r="23" spans="1:62" x14ac:dyDescent="0.25">
      <c r="A23" s="8">
        <v>13</v>
      </c>
      <c r="B23" s="8" t="s">
        <v>81</v>
      </c>
      <c r="C23" s="24">
        <v>1142.99</v>
      </c>
      <c r="D23" s="25">
        <v>55.53</v>
      </c>
      <c r="E23" s="26">
        <f>'[1]4'!E20</f>
        <v>1234.8</v>
      </c>
      <c r="F23" s="27">
        <f>'[1]4'!D20</f>
        <v>60</v>
      </c>
      <c r="G23" s="28">
        <v>1284</v>
      </c>
      <c r="H23" s="29">
        <v>62.4</v>
      </c>
      <c r="I23" s="30">
        <v>1530</v>
      </c>
      <c r="J23" s="31">
        <v>74.03</v>
      </c>
      <c r="K23" s="30">
        <f>I23*1.038</f>
        <v>1588.14</v>
      </c>
      <c r="L23" s="31">
        <f t="shared" si="0"/>
        <v>76.843140000000005</v>
      </c>
      <c r="M23" s="32">
        <f t="shared" si="1"/>
        <v>1653.2537399999999</v>
      </c>
      <c r="N23" s="33">
        <v>80.31</v>
      </c>
      <c r="O23" s="32">
        <v>2726</v>
      </c>
      <c r="P23" s="33">
        <v>132.46</v>
      </c>
      <c r="Q23" s="32">
        <f t="shared" si="3"/>
        <v>2854.1219999999998</v>
      </c>
      <c r="R23" s="33">
        <f t="shared" si="3"/>
        <v>138.68562</v>
      </c>
      <c r="W23" s="8">
        <v>18</v>
      </c>
      <c r="X23" s="8" t="s">
        <v>36</v>
      </c>
      <c r="Y23" s="24">
        <v>1142.99</v>
      </c>
      <c r="Z23" s="25">
        <v>55.53</v>
      </c>
      <c r="AA23" s="26">
        <f>'[1]4'!Z20</f>
        <v>0</v>
      </c>
      <c r="AB23" s="27">
        <f>'[1]4'!Y20</f>
        <v>0</v>
      </c>
      <c r="AC23" s="28">
        <v>1284</v>
      </c>
      <c r="AD23" s="29">
        <v>62.4</v>
      </c>
      <c r="AE23" s="30">
        <v>1530</v>
      </c>
      <c r="AF23" s="31">
        <v>74.03</v>
      </c>
      <c r="AG23" s="30">
        <f>AE23*1.038</f>
        <v>1588.14</v>
      </c>
      <c r="AH23" s="31">
        <f t="shared" si="4"/>
        <v>76.843140000000005</v>
      </c>
      <c r="AI23" s="32">
        <f t="shared" si="5"/>
        <v>1653.2537399999999</v>
      </c>
      <c r="AJ23" s="32">
        <f t="shared" si="5"/>
        <v>79.993708740000002</v>
      </c>
      <c r="AK23" s="32">
        <v>2726</v>
      </c>
      <c r="AL23" s="32">
        <v>132</v>
      </c>
      <c r="AS23" s="32">
        <f t="shared" si="6"/>
        <v>3013.9528319999999</v>
      </c>
      <c r="AT23" s="33">
        <f t="shared" si="7"/>
        <v>146.45201471999999</v>
      </c>
      <c r="AU23" s="33">
        <v>3400</v>
      </c>
      <c r="AV23" s="33">
        <f t="shared" si="8"/>
        <v>165.19787260415998</v>
      </c>
      <c r="AW23" s="33">
        <v>3553</v>
      </c>
      <c r="AX23" s="33">
        <v>172.63</v>
      </c>
    </row>
    <row r="24" spans="1:62" x14ac:dyDescent="0.25">
      <c r="A24" s="8">
        <v>14</v>
      </c>
      <c r="B24" s="8" t="s">
        <v>82</v>
      </c>
      <c r="C24" s="24">
        <v>1142.99</v>
      </c>
      <c r="D24" s="25">
        <v>55.53</v>
      </c>
      <c r="E24" s="26">
        <f>'[1]4'!E20</f>
        <v>1234.8</v>
      </c>
      <c r="F24" s="27">
        <f>'[1]4'!D20</f>
        <v>60</v>
      </c>
      <c r="G24" s="28">
        <v>1284</v>
      </c>
      <c r="H24" s="29">
        <v>62.4</v>
      </c>
      <c r="I24" s="30">
        <v>1340</v>
      </c>
      <c r="J24" s="31">
        <v>64.84</v>
      </c>
      <c r="K24" s="30">
        <f>I24*1.038</f>
        <v>1390.92</v>
      </c>
      <c r="L24" s="31">
        <f>J24*1.038</f>
        <v>67.303920000000005</v>
      </c>
      <c r="M24" s="32">
        <f>K24*1.041</f>
        <v>1447.9477199999999</v>
      </c>
      <c r="N24" s="33">
        <v>70.349999999999994</v>
      </c>
      <c r="O24" s="32">
        <v>2726</v>
      </c>
      <c r="P24" s="33">
        <v>132.46</v>
      </c>
      <c r="Q24" s="32">
        <f t="shared" si="3"/>
        <v>2854.1219999999998</v>
      </c>
      <c r="R24" s="33">
        <f t="shared" si="3"/>
        <v>138.68562</v>
      </c>
      <c r="W24" s="8"/>
      <c r="X24" s="8"/>
      <c r="Y24" s="24"/>
      <c r="Z24" s="25"/>
      <c r="AA24" s="26"/>
      <c r="AB24" s="27"/>
      <c r="AC24" s="28"/>
      <c r="AD24" s="29"/>
      <c r="AE24" s="30"/>
      <c r="AF24" s="31"/>
      <c r="AG24" s="30"/>
      <c r="AH24" s="31"/>
      <c r="AI24" s="32"/>
      <c r="AJ24" s="32"/>
      <c r="AK24" s="32"/>
      <c r="AL24" s="32"/>
      <c r="AS24" s="32">
        <f t="shared" si="6"/>
        <v>3013.9528319999999</v>
      </c>
      <c r="AT24" s="33">
        <f t="shared" si="7"/>
        <v>146.45201471999999</v>
      </c>
      <c r="AU24" s="33">
        <v>3400</v>
      </c>
      <c r="AV24" s="33">
        <f t="shared" si="8"/>
        <v>165.19787260415998</v>
      </c>
      <c r="AW24" s="33">
        <v>3553</v>
      </c>
      <c r="AX24" s="33">
        <v>172.63</v>
      </c>
    </row>
    <row r="25" spans="1:62" ht="27.75" customHeight="1" x14ac:dyDescent="0.25">
      <c r="A25" s="8">
        <v>15</v>
      </c>
      <c r="B25" s="41" t="s">
        <v>83</v>
      </c>
      <c r="C25" s="24">
        <v>1307.04</v>
      </c>
      <c r="D25" s="25">
        <v>63.5</v>
      </c>
      <c r="E25" s="26">
        <f>'[1]7'!E19</f>
        <v>1409.7299999999998</v>
      </c>
      <c r="F25" s="27">
        <f>'[1]7'!D19</f>
        <v>68.5</v>
      </c>
      <c r="G25" s="28">
        <v>1466</v>
      </c>
      <c r="H25" s="29">
        <v>71.239999999999995</v>
      </c>
      <c r="I25" s="30">
        <v>1530</v>
      </c>
      <c r="J25" s="31">
        <v>74.03</v>
      </c>
      <c r="K25" s="30">
        <f>I25*1.038</f>
        <v>1588.14</v>
      </c>
      <c r="L25" s="31">
        <f>J25*1.038</f>
        <v>76.843140000000005</v>
      </c>
      <c r="M25" s="32">
        <f>K25*1.041</f>
        <v>1653.2537399999999</v>
      </c>
      <c r="N25" s="33">
        <v>80.31</v>
      </c>
      <c r="O25" s="32">
        <v>1955</v>
      </c>
      <c r="P25" s="33">
        <v>95</v>
      </c>
      <c r="Q25" s="32">
        <f t="shared" si="3"/>
        <v>2046.8849999999998</v>
      </c>
      <c r="R25" s="33">
        <f t="shared" si="3"/>
        <v>99.464999999999989</v>
      </c>
      <c r="W25" s="8"/>
      <c r="X25" s="8"/>
      <c r="Y25" s="24"/>
      <c r="Z25" s="25"/>
      <c r="AA25" s="26"/>
      <c r="AB25" s="27"/>
      <c r="AC25" s="28"/>
      <c r="AD25" s="29"/>
      <c r="AE25" s="30"/>
      <c r="AF25" s="31"/>
      <c r="AG25" s="30"/>
      <c r="AH25" s="31"/>
      <c r="AI25" s="32"/>
      <c r="AJ25" s="32"/>
      <c r="AK25" s="32"/>
      <c r="AL25" s="32"/>
      <c r="AS25" s="32">
        <f t="shared" si="6"/>
        <v>2161.5105599999997</v>
      </c>
      <c r="AT25" s="33">
        <f t="shared" si="7"/>
        <v>105.03504</v>
      </c>
      <c r="AU25" s="33">
        <v>2438.75</v>
      </c>
      <c r="AV25" s="33">
        <v>118.49</v>
      </c>
      <c r="AW25" s="33">
        <v>2438.75</v>
      </c>
      <c r="AX25" s="33">
        <v>125.93</v>
      </c>
      <c r="BG25" s="40"/>
    </row>
    <row r="26" spans="1:62" x14ac:dyDescent="0.25">
      <c r="A26" s="8">
        <v>16</v>
      </c>
      <c r="B26" s="8" t="s">
        <v>38</v>
      </c>
      <c r="C26" s="24">
        <v>1142.99</v>
      </c>
      <c r="D26" s="25">
        <v>55.53</v>
      </c>
      <c r="E26" s="26">
        <f>'[1]4'!E24</f>
        <v>0</v>
      </c>
      <c r="F26" s="27">
        <f>'[1]4'!D24</f>
        <v>0</v>
      </c>
      <c r="G26" s="28">
        <v>1284</v>
      </c>
      <c r="H26" s="29">
        <v>62.4</v>
      </c>
      <c r="I26" s="30">
        <v>1340</v>
      </c>
      <c r="J26" s="31">
        <v>64.84</v>
      </c>
      <c r="K26" s="30">
        <f>I26*1.038</f>
        <v>1390.92</v>
      </c>
      <c r="L26" s="31">
        <f>J26*1.038</f>
        <v>67.303920000000005</v>
      </c>
      <c r="M26" s="32">
        <f>K26*1.041</f>
        <v>1447.9477199999999</v>
      </c>
      <c r="N26" s="33">
        <v>70.349999999999994</v>
      </c>
      <c r="O26" s="32">
        <v>2726</v>
      </c>
      <c r="P26" s="33">
        <v>132.46</v>
      </c>
      <c r="Q26" s="32">
        <f t="shared" si="3"/>
        <v>2854.1219999999998</v>
      </c>
      <c r="R26" s="33">
        <f t="shared" si="3"/>
        <v>138.68562</v>
      </c>
      <c r="W26" s="8">
        <v>19</v>
      </c>
      <c r="X26" s="8" t="s">
        <v>37</v>
      </c>
      <c r="Y26" s="24">
        <v>1142.99</v>
      </c>
      <c r="Z26" s="25">
        <v>55.53</v>
      </c>
      <c r="AA26" s="26">
        <f>'[1]4'!Z20</f>
        <v>0</v>
      </c>
      <c r="AB26" s="27">
        <f>'[1]4'!Y20</f>
        <v>0</v>
      </c>
      <c r="AC26" s="28">
        <v>1284</v>
      </c>
      <c r="AD26" s="29">
        <v>62.4</v>
      </c>
      <c r="AE26" s="30">
        <v>1340</v>
      </c>
      <c r="AF26" s="31">
        <v>64.84</v>
      </c>
      <c r="AG26" s="30">
        <f>AE26*1.038</f>
        <v>1390.92</v>
      </c>
      <c r="AH26" s="31">
        <f t="shared" ref="AH26:AH29" si="13">AF26*1.038</f>
        <v>67.303920000000005</v>
      </c>
      <c r="AI26" s="32">
        <f t="shared" si="5"/>
        <v>1447.9477199999999</v>
      </c>
      <c r="AJ26" s="32">
        <f t="shared" si="5"/>
        <v>70.063380719999998</v>
      </c>
      <c r="AK26" s="32">
        <v>2726</v>
      </c>
      <c r="AL26" s="32">
        <v>132</v>
      </c>
      <c r="AS26" s="32">
        <f t="shared" si="6"/>
        <v>3013.9528319999999</v>
      </c>
      <c r="AT26" s="33">
        <f t="shared" si="7"/>
        <v>146.45201471999999</v>
      </c>
      <c r="AU26" s="33">
        <v>3400</v>
      </c>
      <c r="AV26" s="33">
        <f t="shared" si="8"/>
        <v>165.19787260415998</v>
      </c>
      <c r="AW26" s="33">
        <v>3553</v>
      </c>
      <c r="AX26" s="33">
        <v>172.63</v>
      </c>
    </row>
    <row r="27" spans="1:62" x14ac:dyDescent="0.25">
      <c r="A27" s="8">
        <v>17</v>
      </c>
      <c r="B27" s="8" t="s">
        <v>39</v>
      </c>
      <c r="C27" s="24">
        <v>979.77</v>
      </c>
      <c r="D27" s="25">
        <v>47.6</v>
      </c>
      <c r="E27" s="26">
        <f>'[1]2'!E19</f>
        <v>1049.58</v>
      </c>
      <c r="F27" s="27">
        <f>'[1]2'!D19</f>
        <v>51</v>
      </c>
      <c r="G27" s="28">
        <v>1092</v>
      </c>
      <c r="H27" s="29">
        <v>53.04</v>
      </c>
      <c r="I27" s="30">
        <v>1139</v>
      </c>
      <c r="J27" s="31">
        <v>55.11</v>
      </c>
      <c r="K27" s="30">
        <f t="shared" si="0"/>
        <v>1182.2819999999999</v>
      </c>
      <c r="L27" s="31">
        <f t="shared" si="0"/>
        <v>57.204180000000001</v>
      </c>
      <c r="M27" s="32">
        <f t="shared" si="1"/>
        <v>1230.7555619999998</v>
      </c>
      <c r="N27" s="33">
        <v>59.76</v>
      </c>
      <c r="O27" s="32">
        <v>2726</v>
      </c>
      <c r="P27" s="33">
        <v>132.46</v>
      </c>
      <c r="Q27" s="32">
        <f t="shared" si="3"/>
        <v>2854.1219999999998</v>
      </c>
      <c r="R27" s="33">
        <f t="shared" si="3"/>
        <v>138.68562</v>
      </c>
      <c r="W27" s="8">
        <v>20</v>
      </c>
      <c r="X27" s="8" t="s">
        <v>39</v>
      </c>
      <c r="Y27" s="24">
        <v>979.77</v>
      </c>
      <c r="Z27" s="25">
        <v>47.6</v>
      </c>
      <c r="AA27" s="26">
        <f>'[1]2'!Z19</f>
        <v>0</v>
      </c>
      <c r="AB27" s="27">
        <f>'[1]2'!Y19</f>
        <v>0</v>
      </c>
      <c r="AC27" s="28">
        <v>1092</v>
      </c>
      <c r="AD27" s="29">
        <v>53.04</v>
      </c>
      <c r="AE27" s="30">
        <v>1139</v>
      </c>
      <c r="AF27" s="31">
        <v>55.11</v>
      </c>
      <c r="AG27" s="30">
        <f>AE27*1.038</f>
        <v>1182.2819999999999</v>
      </c>
      <c r="AH27" s="31">
        <f t="shared" si="13"/>
        <v>57.204180000000001</v>
      </c>
      <c r="AI27" s="32">
        <f t="shared" si="5"/>
        <v>1230.7555619999998</v>
      </c>
      <c r="AJ27" s="32">
        <f t="shared" si="5"/>
        <v>59.549551379999997</v>
      </c>
      <c r="AK27" s="32">
        <v>2726</v>
      </c>
      <c r="AL27" s="32">
        <v>132</v>
      </c>
      <c r="AS27" s="32">
        <f t="shared" si="6"/>
        <v>3013.9528319999999</v>
      </c>
      <c r="AT27" s="33">
        <f t="shared" si="7"/>
        <v>146.45201471999999</v>
      </c>
      <c r="AU27" s="33">
        <v>3400</v>
      </c>
      <c r="AV27" s="33">
        <f t="shared" si="8"/>
        <v>165.19787260415998</v>
      </c>
      <c r="AW27" s="33">
        <v>3553</v>
      </c>
      <c r="AX27" s="33">
        <v>172.63</v>
      </c>
    </row>
    <row r="28" spans="1:62" hidden="1" x14ac:dyDescent="0.25">
      <c r="A28" s="8">
        <v>19</v>
      </c>
      <c r="B28" s="8" t="s">
        <v>40</v>
      </c>
      <c r="C28" s="24">
        <v>979.77</v>
      </c>
      <c r="D28" s="25">
        <v>47.6</v>
      </c>
      <c r="E28" s="26">
        <f>'[1]2'!E19</f>
        <v>1049.58</v>
      </c>
      <c r="F28" s="27">
        <f>'[1]2'!D19</f>
        <v>51</v>
      </c>
      <c r="G28" s="28">
        <v>1092</v>
      </c>
      <c r="H28" s="29">
        <v>53.04</v>
      </c>
      <c r="I28" s="30">
        <v>1139</v>
      </c>
      <c r="J28" s="31">
        <v>55.11</v>
      </c>
      <c r="K28" s="30">
        <f t="shared" si="0"/>
        <v>1182.2819999999999</v>
      </c>
      <c r="L28" s="31">
        <f t="shared" si="0"/>
        <v>57.204180000000001</v>
      </c>
      <c r="M28" s="32">
        <f t="shared" si="1"/>
        <v>1230.7555619999998</v>
      </c>
      <c r="N28" s="33">
        <v>59.76</v>
      </c>
      <c r="O28" s="32">
        <v>2726</v>
      </c>
      <c r="P28" s="33">
        <v>132.46</v>
      </c>
      <c r="Q28" s="32">
        <f t="shared" si="3"/>
        <v>2854.1219999999998</v>
      </c>
      <c r="R28" s="33">
        <f t="shared" si="3"/>
        <v>138.68562</v>
      </c>
      <c r="W28" s="8">
        <v>21</v>
      </c>
      <c r="X28" s="8" t="s">
        <v>40</v>
      </c>
      <c r="Y28" s="24">
        <v>979.77</v>
      </c>
      <c r="Z28" s="25">
        <v>47.6</v>
      </c>
      <c r="AA28" s="26">
        <f>'[1]2'!Z19</f>
        <v>0</v>
      </c>
      <c r="AB28" s="27">
        <f>'[1]2'!Y19</f>
        <v>0</v>
      </c>
      <c r="AC28" s="28">
        <v>1092</v>
      </c>
      <c r="AD28" s="29">
        <v>53.04</v>
      </c>
      <c r="AE28" s="30">
        <v>1139</v>
      </c>
      <c r="AF28" s="31">
        <v>55.11</v>
      </c>
      <c r="AG28" s="30">
        <f>AE28*1.038</f>
        <v>1182.2819999999999</v>
      </c>
      <c r="AH28" s="31">
        <f t="shared" si="13"/>
        <v>57.204180000000001</v>
      </c>
      <c r="AI28" s="32">
        <f t="shared" si="5"/>
        <v>1230.7555619999998</v>
      </c>
      <c r="AJ28" s="32">
        <f t="shared" si="5"/>
        <v>59.549551379999997</v>
      </c>
      <c r="AK28" s="32">
        <v>2726</v>
      </c>
      <c r="AL28" s="32">
        <v>132</v>
      </c>
      <c r="AS28" s="32">
        <f t="shared" si="6"/>
        <v>3013.9528319999999</v>
      </c>
      <c r="AT28" s="33">
        <f t="shared" si="7"/>
        <v>146.45201471999999</v>
      </c>
    </row>
    <row r="29" spans="1:62" x14ac:dyDescent="0.25">
      <c r="W29" s="8">
        <v>22</v>
      </c>
      <c r="X29" s="8" t="s">
        <v>41</v>
      </c>
      <c r="Y29" s="24">
        <v>1307.04</v>
      </c>
      <c r="Z29" s="25">
        <v>63.5</v>
      </c>
      <c r="AA29" s="26">
        <f>'[1]7'!Z19</f>
        <v>0</v>
      </c>
      <c r="AB29" s="27">
        <f>'[1]7'!Y19</f>
        <v>0</v>
      </c>
      <c r="AC29" s="28">
        <v>1466</v>
      </c>
      <c r="AD29" s="29">
        <v>71.239999999999995</v>
      </c>
      <c r="AE29" s="30">
        <v>1530</v>
      </c>
      <c r="AF29" s="31">
        <v>74.03</v>
      </c>
      <c r="AG29" s="30">
        <f>AE29*1.038</f>
        <v>1588.14</v>
      </c>
      <c r="AH29" s="31">
        <f t="shared" si="13"/>
        <v>76.843140000000005</v>
      </c>
      <c r="AI29" s="32">
        <f t="shared" si="5"/>
        <v>1653.2537399999999</v>
      </c>
      <c r="AJ29" s="32">
        <f t="shared" si="5"/>
        <v>79.993708740000002</v>
      </c>
      <c r="AK29" s="32">
        <v>2726</v>
      </c>
      <c r="AL29" s="32">
        <v>132</v>
      </c>
    </row>
    <row r="30" spans="1:62" hidden="1" x14ac:dyDescent="0.25">
      <c r="A30" s="8">
        <v>23</v>
      </c>
      <c r="B30" s="8" t="s">
        <v>42</v>
      </c>
      <c r="C30" s="24">
        <v>1307.04</v>
      </c>
      <c r="D30" s="25">
        <v>63.5</v>
      </c>
      <c r="E30" s="26">
        <f>'[1]7'!E20</f>
        <v>0</v>
      </c>
      <c r="F30" s="27">
        <f>'[1]7'!D20</f>
        <v>0</v>
      </c>
      <c r="G30" s="28">
        <v>1466</v>
      </c>
      <c r="H30" s="29">
        <v>71.239999999999995</v>
      </c>
      <c r="I30" s="30">
        <v>1005</v>
      </c>
      <c r="J30" s="31">
        <v>46.83</v>
      </c>
      <c r="K30" s="30">
        <f>I30*1.038</f>
        <v>1043.19</v>
      </c>
      <c r="L30" s="31">
        <f>J30*1.038</f>
        <v>48.609540000000003</v>
      </c>
      <c r="M30" s="32">
        <f t="shared" si="1"/>
        <v>1085.9607900000001</v>
      </c>
      <c r="N30" s="32">
        <f>L30*1.041</f>
        <v>50.602531139999996</v>
      </c>
      <c r="O30" s="32">
        <f t="shared" si="2"/>
        <v>1132.65710397</v>
      </c>
      <c r="P30" s="32">
        <f>N30*1.043</f>
        <v>52.778439979019993</v>
      </c>
      <c r="Q30" s="36"/>
      <c r="R30" s="36"/>
    </row>
    <row r="31" spans="1:62" hidden="1" x14ac:dyDescent="0.25">
      <c r="A31" s="8">
        <v>24</v>
      </c>
      <c r="B31" s="8" t="s">
        <v>43</v>
      </c>
      <c r="C31" s="24">
        <v>1307.04</v>
      </c>
      <c r="D31" s="25">
        <v>63.5</v>
      </c>
      <c r="E31" s="26">
        <f>'[1]7'!E21</f>
        <v>0</v>
      </c>
      <c r="F31" s="27">
        <f>'[1]7'!D21</f>
        <v>0</v>
      </c>
      <c r="G31" s="28"/>
      <c r="H31" s="29"/>
      <c r="I31" s="30">
        <v>535</v>
      </c>
      <c r="J31" s="31">
        <v>25.91</v>
      </c>
      <c r="K31" s="30">
        <f>I31*1.038</f>
        <v>555.33000000000004</v>
      </c>
      <c r="L31" s="31">
        <f>J31*1.038</f>
        <v>26.894580000000001</v>
      </c>
      <c r="M31" s="32">
        <f t="shared" si="1"/>
        <v>578.09852999999998</v>
      </c>
      <c r="N31" s="32">
        <f>L31*1.041</f>
        <v>27.997257779999998</v>
      </c>
      <c r="O31" s="32">
        <f t="shared" si="2"/>
        <v>602.95676678999996</v>
      </c>
      <c r="P31" s="32">
        <f>N31*1.043</f>
        <v>29.201139864539996</v>
      </c>
      <c r="Q31" s="36"/>
      <c r="R31" s="36"/>
    </row>
    <row r="32" spans="1:62" x14ac:dyDescent="0.25">
      <c r="B32" s="37" t="s">
        <v>44</v>
      </c>
      <c r="C32" s="38"/>
      <c r="D32" s="38"/>
      <c r="E32" s="38"/>
      <c r="F32" s="38"/>
      <c r="G32" s="38"/>
      <c r="H32" s="38"/>
      <c r="I32" s="39"/>
      <c r="J32" s="39"/>
      <c r="K32" s="39"/>
      <c r="L32" s="39"/>
      <c r="M32" s="38"/>
      <c r="N32" s="38"/>
    </row>
    <row r="33" spans="2:14" x14ac:dyDescent="0.25">
      <c r="B33" s="38" t="s">
        <v>45</v>
      </c>
      <c r="C33" s="38"/>
      <c r="D33" s="38"/>
      <c r="E33" s="38"/>
      <c r="F33" s="38"/>
      <c r="G33" s="38"/>
      <c r="H33" s="38"/>
      <c r="I33" s="39"/>
      <c r="J33" s="39"/>
      <c r="K33" s="39"/>
      <c r="L33" s="39"/>
      <c r="M33" s="38"/>
      <c r="N33" s="38"/>
    </row>
    <row r="34" spans="2:14" x14ac:dyDescent="0.25">
      <c r="B34" s="38" t="s">
        <v>46</v>
      </c>
      <c r="C34" s="38"/>
      <c r="D34" s="38"/>
      <c r="E34" s="38"/>
      <c r="F34" s="38"/>
      <c r="G34" s="38"/>
      <c r="H34" s="38"/>
      <c r="I34" s="39"/>
      <c r="J34" s="39"/>
      <c r="K34" s="39"/>
      <c r="L34" s="39"/>
      <c r="M34" s="38"/>
      <c r="N34" s="38"/>
    </row>
    <row r="35" spans="2:14" x14ac:dyDescent="0.25">
      <c r="B35" s="38" t="s">
        <v>47</v>
      </c>
      <c r="C35" s="38"/>
      <c r="D35" s="38"/>
      <c r="E35" s="38"/>
      <c r="F35" s="38"/>
      <c r="G35" s="38"/>
      <c r="H35" s="38"/>
      <c r="I35" s="39"/>
      <c r="J35" s="39"/>
      <c r="K35" s="39"/>
      <c r="L35" s="39"/>
      <c r="M35" s="38"/>
      <c r="N35" s="38"/>
    </row>
    <row r="36" spans="2:14" x14ac:dyDescent="0.25">
      <c r="B36" s="38" t="s">
        <v>48</v>
      </c>
      <c r="C36" s="38"/>
      <c r="D36" s="38"/>
      <c r="E36" s="38" t="s">
        <v>49</v>
      </c>
      <c r="F36" s="38"/>
      <c r="G36" s="38"/>
      <c r="H36" s="38"/>
      <c r="I36" s="39"/>
      <c r="J36" s="39"/>
      <c r="K36" s="39"/>
      <c r="L36" s="39"/>
      <c r="M36" s="38"/>
      <c r="N36" s="38"/>
    </row>
    <row r="37" spans="2:14" x14ac:dyDescent="0.25">
      <c r="B37" s="1" t="s">
        <v>50</v>
      </c>
      <c r="C37" s="38"/>
      <c r="D37" s="38"/>
      <c r="E37" s="38"/>
      <c r="F37" s="38"/>
      <c r="G37" s="38"/>
      <c r="H37" s="38"/>
      <c r="I37" s="39"/>
      <c r="J37" s="39"/>
      <c r="K37" s="39"/>
      <c r="L37" s="39"/>
      <c r="M37" s="38"/>
      <c r="N37" s="38"/>
    </row>
    <row r="38" spans="2:14" x14ac:dyDescent="0.25">
      <c r="B38" s="38" t="s">
        <v>51</v>
      </c>
      <c r="C38" s="38"/>
      <c r="D38" s="38"/>
      <c r="E38" s="38" t="s">
        <v>52</v>
      </c>
      <c r="F38" s="38"/>
      <c r="G38" s="38"/>
      <c r="H38" s="38"/>
      <c r="I38" s="39"/>
      <c r="J38" s="39"/>
      <c r="K38" s="39"/>
      <c r="L38" s="39"/>
      <c r="M38" s="38"/>
      <c r="N38" s="38"/>
    </row>
    <row r="39" spans="2:14" x14ac:dyDescent="0.25">
      <c r="B39" s="38" t="s">
        <v>53</v>
      </c>
      <c r="C39" s="38"/>
      <c r="D39" s="38"/>
      <c r="E39" s="38"/>
      <c r="F39" s="38"/>
      <c r="G39" s="38"/>
      <c r="H39" s="38"/>
      <c r="I39" s="39"/>
      <c r="J39" s="39"/>
      <c r="K39" s="39"/>
      <c r="L39" s="39"/>
      <c r="M39" s="38"/>
      <c r="N39" s="38"/>
    </row>
    <row r="40" spans="2:14" x14ac:dyDescent="0.25">
      <c r="B40" s="38" t="s">
        <v>54</v>
      </c>
      <c r="C40" s="38"/>
      <c r="D40" s="38"/>
      <c r="E40" s="38" t="s">
        <v>55</v>
      </c>
      <c r="F40" s="38"/>
      <c r="G40" s="38"/>
      <c r="H40" s="38"/>
      <c r="I40" s="39"/>
      <c r="J40" s="39"/>
      <c r="K40" s="39"/>
      <c r="L40" s="39"/>
      <c r="M40" s="38"/>
      <c r="N40" s="38"/>
    </row>
    <row r="41" spans="2:14" x14ac:dyDescent="0.25">
      <c r="B41" s="38" t="s">
        <v>56</v>
      </c>
      <c r="C41" s="38"/>
      <c r="D41" s="38"/>
      <c r="E41" s="38"/>
      <c r="F41" s="38"/>
      <c r="G41" s="38"/>
      <c r="H41" s="38"/>
      <c r="I41" s="39"/>
      <c r="J41" s="39"/>
      <c r="K41" s="39"/>
      <c r="L41" s="39"/>
      <c r="M41" s="38"/>
      <c r="N41" s="38"/>
    </row>
    <row r="42" spans="2:14" x14ac:dyDescent="0.25">
      <c r="B42" s="38" t="s">
        <v>57</v>
      </c>
      <c r="C42" s="38"/>
      <c r="D42" s="38"/>
      <c r="E42" s="38" t="s">
        <v>55</v>
      </c>
      <c r="F42" s="38"/>
      <c r="G42" s="38"/>
      <c r="H42" s="38"/>
      <c r="I42" s="39"/>
      <c r="J42" s="39"/>
      <c r="K42" s="39"/>
      <c r="L42" s="39"/>
      <c r="M42" s="38"/>
      <c r="N42" s="38"/>
    </row>
    <row r="43" spans="2:14" x14ac:dyDescent="0.25">
      <c r="B43" s="38" t="s">
        <v>58</v>
      </c>
      <c r="C43" s="38"/>
      <c r="D43" s="38"/>
      <c r="E43" s="38"/>
      <c r="F43" s="38"/>
      <c r="G43" s="38"/>
      <c r="H43" s="38"/>
      <c r="I43" s="39"/>
      <c r="J43" s="39"/>
      <c r="K43" s="39"/>
      <c r="L43" s="39"/>
      <c r="M43" s="38"/>
      <c r="N43" s="38"/>
    </row>
    <row r="44" spans="2:14" x14ac:dyDescent="0.25">
      <c r="B44" s="38" t="s">
        <v>59</v>
      </c>
      <c r="C44" s="38"/>
      <c r="D44" s="38"/>
      <c r="E44" s="38" t="s">
        <v>55</v>
      </c>
      <c r="F44" s="38"/>
      <c r="G44" s="38"/>
      <c r="H44" s="38"/>
      <c r="I44" s="39"/>
      <c r="J44" s="39"/>
      <c r="K44" s="39"/>
      <c r="L44" s="39"/>
      <c r="M44" s="38"/>
      <c r="N44" s="38"/>
    </row>
    <row r="45" spans="2:14" x14ac:dyDescent="0.25">
      <c r="B45" s="38" t="s">
        <v>60</v>
      </c>
      <c r="C45" s="38"/>
      <c r="D45" s="38"/>
      <c r="E45" s="38"/>
      <c r="F45" s="38"/>
      <c r="G45" s="38"/>
      <c r="H45" s="38"/>
      <c r="I45" s="39"/>
      <c r="J45" s="39"/>
      <c r="K45" s="39"/>
      <c r="L45" s="39"/>
      <c r="M45" s="38"/>
      <c r="N45" s="38"/>
    </row>
    <row r="46" spans="2:14" x14ac:dyDescent="0.25">
      <c r="B46" s="38" t="s">
        <v>61</v>
      </c>
      <c r="C46" s="38"/>
      <c r="D46" s="38"/>
      <c r="E46" s="38" t="s">
        <v>55</v>
      </c>
      <c r="F46" s="38"/>
      <c r="G46" s="38"/>
      <c r="H46" s="38"/>
      <c r="I46" s="39"/>
      <c r="J46" s="39"/>
      <c r="K46" s="39"/>
      <c r="L46" s="39"/>
      <c r="M46" s="38"/>
      <c r="N46" s="38"/>
    </row>
    <row r="47" spans="2:14" x14ac:dyDescent="0.25">
      <c r="B47" s="38" t="s">
        <v>62</v>
      </c>
      <c r="C47" s="38"/>
      <c r="D47" s="38"/>
      <c r="E47" s="38"/>
      <c r="F47" s="38"/>
      <c r="G47" s="38"/>
      <c r="H47" s="38"/>
      <c r="I47" s="39"/>
      <c r="J47" s="39"/>
      <c r="K47" s="39"/>
      <c r="L47" s="39"/>
      <c r="M47" s="38"/>
      <c r="N47" s="38"/>
    </row>
    <row r="48" spans="2:14" x14ac:dyDescent="0.25">
      <c r="B48" s="38" t="s">
        <v>66</v>
      </c>
      <c r="C48" s="38"/>
      <c r="D48" s="38"/>
      <c r="E48" s="38" t="s">
        <v>55</v>
      </c>
      <c r="F48" s="38"/>
      <c r="G48" s="38"/>
      <c r="H48" s="38"/>
      <c r="I48" s="39"/>
      <c r="J48" s="39"/>
      <c r="K48" s="39"/>
      <c r="L48" s="39"/>
      <c r="M48" s="38"/>
      <c r="N48" s="38"/>
    </row>
    <row r="49" spans="2:14" x14ac:dyDescent="0.25">
      <c r="B49" s="38" t="s">
        <v>67</v>
      </c>
      <c r="C49" s="38"/>
      <c r="D49" s="38"/>
      <c r="E49" s="38"/>
      <c r="F49" s="38"/>
      <c r="G49" s="38"/>
      <c r="H49" s="38"/>
      <c r="I49" s="39"/>
      <c r="J49" s="39"/>
      <c r="K49" s="39"/>
      <c r="L49" s="39"/>
      <c r="M49" s="38"/>
      <c r="N49" s="38"/>
    </row>
    <row r="50" spans="2:14" x14ac:dyDescent="0.25">
      <c r="B50" s="38" t="s">
        <v>68</v>
      </c>
      <c r="C50" s="38"/>
      <c r="D50" s="38"/>
      <c r="E50" s="38" t="s">
        <v>55</v>
      </c>
      <c r="F50" s="38"/>
      <c r="G50" s="38"/>
      <c r="H50" s="38"/>
      <c r="I50" s="39"/>
      <c r="J50" s="39"/>
      <c r="K50" s="39"/>
      <c r="L50" s="39"/>
      <c r="M50" s="38"/>
      <c r="N50" s="38"/>
    </row>
    <row r="51" spans="2:14" x14ac:dyDescent="0.25">
      <c r="B51" s="38" t="s">
        <v>69</v>
      </c>
      <c r="C51" s="38"/>
      <c r="D51" s="38"/>
      <c r="E51" s="38"/>
      <c r="F51" s="38"/>
      <c r="G51" s="38"/>
      <c r="H51" s="38"/>
      <c r="I51" s="39"/>
      <c r="J51" s="39"/>
      <c r="K51" s="39"/>
      <c r="L51" s="39"/>
      <c r="M51" s="38"/>
      <c r="N51" s="38"/>
    </row>
    <row r="52" spans="2:14" x14ac:dyDescent="0.25">
      <c r="B52" s="38" t="s">
        <v>70</v>
      </c>
      <c r="C52" s="38"/>
      <c r="D52" s="38"/>
      <c r="E52" s="38" t="s">
        <v>55</v>
      </c>
      <c r="F52" s="38"/>
      <c r="G52" s="38"/>
      <c r="H52" s="38"/>
      <c r="I52" s="39"/>
      <c r="J52" s="39"/>
      <c r="K52" s="39"/>
      <c r="L52" s="39"/>
      <c r="M52" s="38"/>
      <c r="N52" s="38"/>
    </row>
    <row r="53" spans="2:14" x14ac:dyDescent="0.25">
      <c r="B53" s="38" t="s">
        <v>85</v>
      </c>
      <c r="C53" s="38"/>
      <c r="D53" s="38"/>
      <c r="E53" s="38"/>
      <c r="F53" s="38"/>
      <c r="G53" s="38"/>
      <c r="H53" s="38"/>
      <c r="I53" s="39"/>
      <c r="J53" s="39"/>
      <c r="K53" s="39"/>
      <c r="L53" s="39"/>
      <c r="M53" s="38"/>
      <c r="N53" s="38"/>
    </row>
  </sheetData>
  <mergeCells count="5">
    <mergeCell ref="O4:P4"/>
    <mergeCell ref="Q4:R4"/>
    <mergeCell ref="AS4:AT4"/>
    <mergeCell ref="AU4:AV4"/>
    <mergeCell ref="AW4:AX4"/>
  </mergeCells>
  <pageMargins left="0.70866141732283472" right="0.70866141732283472" top="0.74803149606299213" bottom="0.74803149606299213" header="0.31496062992125984" footer="0.31496062992125984"/>
  <pageSetup paperSize="9" scale="63" orientation="portrait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5" sqref="F5"/>
    </sheetView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 общая по МДОУ</vt:lpstr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2026-02-24T02:45:26Z</dcterms:modified>
</cp:coreProperties>
</file>