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F16" i="1"/>
  <c r="F17"/>
  <c r="F18"/>
  <c r="F19"/>
  <c r="F20"/>
  <c r="F21"/>
  <c r="F22"/>
  <c r="F23"/>
  <c r="F24"/>
  <c r="F25"/>
  <c r="F26"/>
  <c r="F27"/>
  <c r="F28"/>
  <c r="F29"/>
  <c r="L29"/>
  <c r="D29"/>
  <c r="G23"/>
  <c r="J23"/>
  <c r="G24"/>
  <c r="J24"/>
  <c r="E29"/>
  <c r="C29"/>
  <c r="G28"/>
  <c r="J28"/>
  <c r="I27"/>
  <c r="G27"/>
  <c r="I26"/>
  <c r="G26"/>
  <c r="I25"/>
  <c r="G25"/>
  <c r="G22"/>
  <c r="J22"/>
  <c r="G21"/>
  <c r="J21"/>
  <c r="G20"/>
  <c r="J20"/>
  <c r="G19"/>
  <c r="J19"/>
  <c r="G18"/>
  <c r="J18"/>
  <c r="G17"/>
  <c r="J17"/>
  <c r="G16"/>
  <c r="J16"/>
  <c r="I29"/>
  <c r="G29"/>
</calcChain>
</file>

<file path=xl/sharedStrings.xml><?xml version="1.0" encoding="utf-8"?>
<sst xmlns="http://schemas.openxmlformats.org/spreadsheetml/2006/main" count="48" uniqueCount="47">
  <si>
    <t xml:space="preserve">Проект квот добычи </t>
  </si>
  <si>
    <r>
      <rPr>
        <b/>
        <u/>
        <sz val="11"/>
        <color indexed="8"/>
        <rFont val="Times New Roman"/>
        <family val="1"/>
        <charset val="204"/>
      </rPr>
      <t>Соболя</t>
    </r>
    <r>
      <rPr>
        <sz val="11"/>
        <color indexed="8"/>
        <rFont val="Times New Roman"/>
        <family val="1"/>
        <charset val="204"/>
      </rPr>
      <t xml:space="preserve"> на территории охотничьих угодий</t>
    </r>
  </si>
  <si>
    <t>Забайкальского края</t>
  </si>
  <si>
    <t>№ п/п</t>
  </si>
  <si>
    <t>Наименование муниципальных образований (район, округ), охотничьих угодий, иных территорий</t>
  </si>
  <si>
    <t>Площадь категории среды обитания охотничьих ресурсов охотничьего угодья, иной территории на которую определялась численность виды охотничьих ресурсов, тыс. га</t>
  </si>
  <si>
    <t>Численность охотничьего ресурса (на 1 апреля), от которой устанавливалась квота добычи, особей</t>
  </si>
  <si>
    <t>Плотность охотничьих ресурсов, расчитанная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</t>
  </si>
  <si>
    <t>Предстоящий год</t>
  </si>
  <si>
    <t>Максимально возможная квота</t>
  </si>
  <si>
    <t>Устанавливаемая квота добычи, особей</t>
  </si>
  <si>
    <t>Всего</t>
  </si>
  <si>
    <t>в % от численности</t>
  </si>
  <si>
    <t xml:space="preserve">Всего </t>
  </si>
  <si>
    <t>2021 -2022 гг</t>
  </si>
  <si>
    <t>Итого:</t>
  </si>
  <si>
    <t>ООУ</t>
  </si>
  <si>
    <t>26. Читинский район</t>
  </si>
  <si>
    <t>26.1</t>
  </si>
  <si>
    <t>26.2</t>
  </si>
  <si>
    <t>Охотхозяйство «Кручининское» ЗабКОООиР</t>
  </si>
  <si>
    <t>26.3</t>
  </si>
  <si>
    <t>Охотхозяйство «Маккавеевское» ЗабКОООиР</t>
  </si>
  <si>
    <t>26.4</t>
  </si>
  <si>
    <t>Охотхозяйство «Оленгуйское» ЗабКОООиР</t>
  </si>
  <si>
    <t>26.5</t>
  </si>
  <si>
    <t>Охотхозяйство «Яблоновское» ЗабКОООиР</t>
  </si>
  <si>
    <t>26.6</t>
  </si>
  <si>
    <t>Охотхозяйство «Читинское» ЗабКОООиР</t>
  </si>
  <si>
    <t>26.7</t>
  </si>
  <si>
    <t>ООО «Лесгеоконсалтинг»</t>
  </si>
  <si>
    <t>26.8</t>
  </si>
  <si>
    <t xml:space="preserve">Хозяйство «Новотроицкое» ВОО Забабайкалья </t>
  </si>
  <si>
    <t>26.9</t>
  </si>
  <si>
    <t>ООО «Читинское охотничье хозяйство»</t>
  </si>
  <si>
    <t>26.10</t>
  </si>
  <si>
    <t>ООО «Герум»</t>
  </si>
  <si>
    <t>26.11</t>
  </si>
  <si>
    <t>ИП Иванов Э.Ю.</t>
  </si>
  <si>
    <t>26.12</t>
  </si>
  <si>
    <t>ИП Лиханов Д.И.</t>
  </si>
  <si>
    <t>26.13</t>
  </si>
  <si>
    <t>ООО «Чита-Охота»</t>
  </si>
  <si>
    <t>на  период:  с  1  августа  2022 г.  до  1  августа  2023 г.</t>
  </si>
  <si>
    <t>без разделения по половому признаку</t>
  </si>
  <si>
    <t>в том числе КМНС, особей</t>
  </si>
  <si>
    <t>2022 -2023 гг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</si>
</sst>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i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sz val="14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4" fillId="0" borderId="0" xfId="0" applyFont="1"/>
    <xf numFmtId="164" fontId="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0" fontId="6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2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2" fontId="9" fillId="2" borderId="0" xfId="0" applyNumberFormat="1" applyFont="1" applyFill="1"/>
    <xf numFmtId="0" fontId="8" fillId="2" borderId="0" xfId="0" applyFont="1" applyFill="1" applyAlignment="1">
      <alignment horizontal="center"/>
    </xf>
    <xf numFmtId="2" fontId="6" fillId="2" borderId="0" xfId="0" applyNumberFormat="1" applyFont="1" applyFill="1"/>
    <xf numFmtId="0" fontId="10" fillId="2" borderId="0" xfId="0" applyFont="1" applyFill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/>
    <xf numFmtId="0" fontId="8" fillId="2" borderId="2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textRotation="90"/>
    </xf>
    <xf numFmtId="0" fontId="1" fillId="2" borderId="7" xfId="0" applyFont="1" applyFill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 textRotation="90"/>
    </xf>
    <xf numFmtId="164" fontId="1" fillId="2" borderId="6" xfId="0" applyNumberFormat="1" applyFont="1" applyFill="1" applyBorder="1" applyAlignment="1">
      <alignment horizontal="center" vertical="center" textRotation="90"/>
    </xf>
    <xf numFmtId="164" fontId="1" fillId="2" borderId="7" xfId="0" applyNumberFormat="1" applyFont="1" applyFill="1" applyBorder="1" applyAlignment="1">
      <alignment horizontal="center" vertical="center" textRotation="90"/>
    </xf>
    <xf numFmtId="164" fontId="1" fillId="2" borderId="5" xfId="0" applyNumberFormat="1" applyFont="1" applyFill="1" applyBorder="1" applyAlignment="1">
      <alignment horizontal="center" vertical="center" textRotation="90"/>
    </xf>
    <xf numFmtId="0" fontId="1" fillId="0" borderId="0" xfId="0" applyFont="1" applyFill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2" fontId="1" fillId="2" borderId="11" xfId="0" applyNumberFormat="1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 vertical="center" wrapText="1"/>
    </xf>
    <xf numFmtId="2" fontId="1" fillId="2" borderId="13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horizontal="center" vertical="center" wrapText="1"/>
    </xf>
    <xf numFmtId="164" fontId="1" fillId="2" borderId="2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tabSelected="1" zoomScale="75" zoomScaleNormal="90" workbookViewId="0">
      <pane xSplit="6" ySplit="14" topLeftCell="G15" activePane="bottomRight" state="frozen"/>
      <selection pane="topRight" activeCell="I1" sqref="I1"/>
      <selection pane="bottomLeft" activeCell="A19" sqref="A19"/>
      <selection pane="bottomRight" activeCell="N25" sqref="N25"/>
    </sheetView>
  </sheetViews>
  <sheetFormatPr defaultRowHeight="14.4"/>
  <cols>
    <col min="1" max="1" width="7.5546875" style="9" customWidth="1"/>
    <col min="2" max="2" width="48" style="1" customWidth="1"/>
    <col min="3" max="3" width="15.5546875" style="10" customWidth="1"/>
    <col min="4" max="4" width="10.5546875" style="2" customWidth="1"/>
    <col min="5" max="5" width="10.88671875" style="2" customWidth="1"/>
    <col min="6" max="6" width="19.6640625" style="3" customWidth="1"/>
    <col min="7" max="7" width="11.109375" style="2" customWidth="1"/>
    <col min="8" max="8" width="9.109375" style="2" customWidth="1"/>
    <col min="9" max="9" width="9.109375" style="4" customWidth="1"/>
    <col min="10" max="10" width="9.109375" style="5" customWidth="1"/>
    <col min="11" max="11" width="9.109375" style="38" customWidth="1"/>
    <col min="12" max="12" width="9.109375" style="2" customWidth="1"/>
  </cols>
  <sheetData>
    <row r="2" spans="1:13">
      <c r="E2" s="56" t="s">
        <v>0</v>
      </c>
      <c r="F2" s="56"/>
    </row>
    <row r="3" spans="1:13" ht="3" customHeight="1"/>
    <row r="4" spans="1:13">
      <c r="F4" s="3" t="s">
        <v>1</v>
      </c>
    </row>
    <row r="5" spans="1:13" ht="8.25" customHeight="1"/>
    <row r="6" spans="1:13" ht="1.5" customHeight="1" thickBot="1">
      <c r="F6" s="3" t="s">
        <v>2</v>
      </c>
    </row>
    <row r="7" spans="1:13" ht="15" hidden="1" thickBot="1"/>
    <row r="8" spans="1:13" ht="15" hidden="1" thickBot="1">
      <c r="F8" s="3" t="s">
        <v>43</v>
      </c>
    </row>
    <row r="9" spans="1:13">
      <c r="A9" s="59" t="s">
        <v>3</v>
      </c>
      <c r="B9" s="62" t="s">
        <v>4</v>
      </c>
      <c r="C9" s="65" t="s">
        <v>5</v>
      </c>
      <c r="D9" s="68" t="s">
        <v>6</v>
      </c>
      <c r="E9" s="69"/>
      <c r="F9" s="74" t="s">
        <v>7</v>
      </c>
      <c r="G9" s="77" t="s">
        <v>8</v>
      </c>
      <c r="H9" s="77"/>
      <c r="I9" s="77"/>
      <c r="J9" s="77"/>
      <c r="K9" s="77"/>
      <c r="L9" s="77"/>
      <c r="M9" s="6"/>
    </row>
    <row r="10" spans="1:13" ht="15" customHeight="1">
      <c r="A10" s="60"/>
      <c r="B10" s="63"/>
      <c r="C10" s="66"/>
      <c r="D10" s="70"/>
      <c r="E10" s="71"/>
      <c r="F10" s="75"/>
      <c r="G10" s="78" t="s">
        <v>9</v>
      </c>
      <c r="H10" s="78"/>
      <c r="I10" s="78" t="s">
        <v>10</v>
      </c>
      <c r="J10" s="78"/>
      <c r="K10" s="78"/>
      <c r="L10" s="79"/>
      <c r="M10" s="6"/>
    </row>
    <row r="11" spans="1:13" ht="24.75" customHeight="1">
      <c r="A11" s="60"/>
      <c r="B11" s="63"/>
      <c r="C11" s="66"/>
      <c r="D11" s="70"/>
      <c r="E11" s="71"/>
      <c r="F11" s="75"/>
      <c r="G11" s="47" t="s">
        <v>13</v>
      </c>
      <c r="H11" s="50" t="s">
        <v>12</v>
      </c>
      <c r="I11" s="47" t="s">
        <v>11</v>
      </c>
      <c r="J11" s="53" t="s">
        <v>12</v>
      </c>
      <c r="K11" s="50" t="s">
        <v>45</v>
      </c>
      <c r="L11" s="44" t="s">
        <v>44</v>
      </c>
      <c r="M11" s="6"/>
    </row>
    <row r="12" spans="1:13" ht="51.75" customHeight="1" thickBot="1">
      <c r="A12" s="60"/>
      <c r="B12" s="63"/>
      <c r="C12" s="66"/>
      <c r="D12" s="72"/>
      <c r="E12" s="73"/>
      <c r="F12" s="75"/>
      <c r="G12" s="48"/>
      <c r="H12" s="51"/>
      <c r="I12" s="48"/>
      <c r="J12" s="54"/>
      <c r="K12" s="57"/>
      <c r="L12" s="45"/>
      <c r="M12" s="6"/>
    </row>
    <row r="13" spans="1:13" ht="108" customHeight="1" thickBot="1">
      <c r="A13" s="61"/>
      <c r="B13" s="64"/>
      <c r="C13" s="67"/>
      <c r="D13" s="35" t="s">
        <v>14</v>
      </c>
      <c r="E13" s="36" t="s">
        <v>46</v>
      </c>
      <c r="F13" s="76"/>
      <c r="G13" s="49"/>
      <c r="H13" s="52"/>
      <c r="I13" s="49"/>
      <c r="J13" s="55"/>
      <c r="K13" s="58"/>
      <c r="L13" s="46"/>
      <c r="M13" s="6"/>
    </row>
    <row r="14" spans="1:13" s="42" customFormat="1" hidden="1">
      <c r="A14" s="37">
        <v>1</v>
      </c>
      <c r="B14" s="37">
        <v>2</v>
      </c>
      <c r="C14" s="40">
        <v>3</v>
      </c>
      <c r="D14" s="37">
        <v>4</v>
      </c>
      <c r="E14" s="37">
        <v>5</v>
      </c>
      <c r="F14" s="40">
        <v>6</v>
      </c>
      <c r="G14" s="37">
        <v>7</v>
      </c>
      <c r="H14" s="37">
        <v>8</v>
      </c>
      <c r="I14" s="37">
        <v>9</v>
      </c>
      <c r="J14" s="40">
        <v>10</v>
      </c>
      <c r="K14" s="39">
        <v>11</v>
      </c>
      <c r="L14" s="37">
        <v>12</v>
      </c>
      <c r="M14" s="41"/>
    </row>
    <row r="15" spans="1:13" s="16" customFormat="1" ht="15" customHeight="1">
      <c r="A15" s="43" t="s">
        <v>17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3" s="16" customFormat="1">
      <c r="A16" s="11" t="s">
        <v>18</v>
      </c>
      <c r="B16" s="12" t="s">
        <v>16</v>
      </c>
      <c r="C16" s="13">
        <v>267.77</v>
      </c>
      <c r="D16" s="20">
        <v>18</v>
      </c>
      <c r="E16" s="8">
        <v>23</v>
      </c>
      <c r="F16" s="22">
        <f>E16/C16</f>
        <v>8.5894611046793898E-2</v>
      </c>
      <c r="G16" s="8">
        <f t="shared" ref="G16:G28" si="0">E16*H16%</f>
        <v>8.0499999999999989</v>
      </c>
      <c r="H16" s="8">
        <v>35</v>
      </c>
      <c r="I16" s="14">
        <v>8</v>
      </c>
      <c r="J16" s="15">
        <f t="shared" ref="J16:J24" si="1">G16/C16%</f>
        <v>3.006311386637786</v>
      </c>
      <c r="K16" s="14"/>
      <c r="L16" s="8">
        <v>8</v>
      </c>
    </row>
    <row r="17" spans="1:13" s="16" customFormat="1">
      <c r="A17" s="11" t="s">
        <v>19</v>
      </c>
      <c r="B17" s="12" t="s">
        <v>20</v>
      </c>
      <c r="C17" s="13">
        <v>88.83</v>
      </c>
      <c r="D17" s="20">
        <v>20</v>
      </c>
      <c r="E17" s="8">
        <v>22</v>
      </c>
      <c r="F17" s="23">
        <f t="shared" ref="F17:F28" si="2">E17/C17</f>
        <v>0.2476640774513115</v>
      </c>
      <c r="G17" s="8">
        <f t="shared" si="0"/>
        <v>7.6999999999999993</v>
      </c>
      <c r="H17" s="8">
        <v>35</v>
      </c>
      <c r="I17" s="14">
        <v>7</v>
      </c>
      <c r="J17" s="15">
        <f t="shared" si="1"/>
        <v>8.6682427107959015</v>
      </c>
      <c r="K17" s="14"/>
      <c r="L17" s="8">
        <v>7</v>
      </c>
    </row>
    <row r="18" spans="1:13" s="16" customFormat="1">
      <c r="A18" s="11" t="s">
        <v>21</v>
      </c>
      <c r="B18" s="12" t="s">
        <v>22</v>
      </c>
      <c r="C18" s="13">
        <v>100.2</v>
      </c>
      <c r="D18" s="20">
        <v>2</v>
      </c>
      <c r="E18" s="8">
        <v>7</v>
      </c>
      <c r="F18" s="23">
        <f t="shared" si="2"/>
        <v>6.9860279441117765E-2</v>
      </c>
      <c r="G18" s="8">
        <f t="shared" si="0"/>
        <v>2.4499999999999997</v>
      </c>
      <c r="H18" s="8">
        <v>35</v>
      </c>
      <c r="I18" s="14">
        <v>2</v>
      </c>
      <c r="J18" s="15">
        <f t="shared" si="1"/>
        <v>2.4451097804391213</v>
      </c>
      <c r="K18" s="14"/>
      <c r="L18" s="8">
        <v>2</v>
      </c>
    </row>
    <row r="19" spans="1:13" s="16" customFormat="1">
      <c r="A19" s="11" t="s">
        <v>23</v>
      </c>
      <c r="B19" s="12" t="s">
        <v>24</v>
      </c>
      <c r="C19" s="13">
        <v>118.77</v>
      </c>
      <c r="D19" s="20">
        <v>12</v>
      </c>
      <c r="E19" s="8">
        <v>8</v>
      </c>
      <c r="F19" s="23">
        <f t="shared" si="2"/>
        <v>6.7357076702871096E-2</v>
      </c>
      <c r="G19" s="8">
        <f t="shared" si="0"/>
        <v>2.8</v>
      </c>
      <c r="H19" s="8">
        <v>35</v>
      </c>
      <c r="I19" s="14">
        <v>2</v>
      </c>
      <c r="J19" s="15">
        <f t="shared" si="1"/>
        <v>2.3574976846004883</v>
      </c>
      <c r="K19" s="14"/>
      <c r="L19" s="8">
        <v>2</v>
      </c>
    </row>
    <row r="20" spans="1:13" s="16" customFormat="1">
      <c r="A20" s="11" t="s">
        <v>25</v>
      </c>
      <c r="B20" s="12" t="s">
        <v>26</v>
      </c>
      <c r="C20" s="13">
        <v>78.02</v>
      </c>
      <c r="D20" s="20">
        <v>22</v>
      </c>
      <c r="E20" s="8">
        <v>18</v>
      </c>
      <c r="F20" s="23">
        <f t="shared" si="2"/>
        <v>0.23071007433991286</v>
      </c>
      <c r="G20" s="8">
        <f t="shared" si="0"/>
        <v>6.3</v>
      </c>
      <c r="H20" s="8">
        <v>35</v>
      </c>
      <c r="I20" s="14">
        <v>5</v>
      </c>
      <c r="J20" s="15">
        <f t="shared" si="1"/>
        <v>8.07485260189695</v>
      </c>
      <c r="K20" s="14"/>
      <c r="L20" s="8">
        <v>5</v>
      </c>
    </row>
    <row r="21" spans="1:13" s="16" customFormat="1">
      <c r="A21" s="11" t="s">
        <v>27</v>
      </c>
      <c r="B21" s="12" t="s">
        <v>28</v>
      </c>
      <c r="C21" s="13">
        <v>80.59</v>
      </c>
      <c r="D21" s="20">
        <v>10</v>
      </c>
      <c r="E21" s="8">
        <v>11</v>
      </c>
      <c r="F21" s="23">
        <f t="shared" si="2"/>
        <v>0.1364933614592381</v>
      </c>
      <c r="G21" s="8">
        <f t="shared" si="0"/>
        <v>3.8499999999999996</v>
      </c>
      <c r="H21" s="8">
        <v>35</v>
      </c>
      <c r="I21" s="14">
        <v>3</v>
      </c>
      <c r="J21" s="15">
        <f t="shared" si="1"/>
        <v>4.7772676510733332</v>
      </c>
      <c r="K21" s="14"/>
      <c r="L21" s="8">
        <v>3</v>
      </c>
    </row>
    <row r="22" spans="1:13" s="16" customFormat="1">
      <c r="A22" s="11" t="s">
        <v>29</v>
      </c>
      <c r="B22" s="12" t="s">
        <v>30</v>
      </c>
      <c r="C22" s="13">
        <v>49.628</v>
      </c>
      <c r="D22" s="20">
        <v>40</v>
      </c>
      <c r="E22" s="8">
        <v>58</v>
      </c>
      <c r="F22" s="23">
        <f t="shared" si="2"/>
        <v>1.1686950914806158</v>
      </c>
      <c r="G22" s="8">
        <f t="shared" si="0"/>
        <v>20.299999999999997</v>
      </c>
      <c r="H22" s="8">
        <v>35</v>
      </c>
      <c r="I22" s="14">
        <v>20</v>
      </c>
      <c r="J22" s="15">
        <f t="shared" si="1"/>
        <v>40.904328201821549</v>
      </c>
      <c r="K22" s="14"/>
      <c r="L22" s="8">
        <v>20</v>
      </c>
    </row>
    <row r="23" spans="1:13" s="16" customFormat="1">
      <c r="A23" s="11" t="s">
        <v>31</v>
      </c>
      <c r="B23" s="12" t="s">
        <v>32</v>
      </c>
      <c r="C23" s="13">
        <v>66.3</v>
      </c>
      <c r="D23" s="20">
        <v>34</v>
      </c>
      <c r="E23" s="8">
        <v>40</v>
      </c>
      <c r="F23" s="23">
        <f t="shared" si="2"/>
        <v>0.60331825037707398</v>
      </c>
      <c r="G23" s="15">
        <f t="shared" si="0"/>
        <v>14</v>
      </c>
      <c r="H23" s="8">
        <v>35</v>
      </c>
      <c r="I23" s="14">
        <v>14</v>
      </c>
      <c r="J23" s="15">
        <f t="shared" si="1"/>
        <v>21.11613876319759</v>
      </c>
      <c r="K23" s="14"/>
      <c r="L23" s="8">
        <v>14</v>
      </c>
    </row>
    <row r="24" spans="1:13" s="16" customFormat="1">
      <c r="A24" s="11" t="s">
        <v>33</v>
      </c>
      <c r="B24" s="12" t="s">
        <v>34</v>
      </c>
      <c r="C24" s="13">
        <v>33.909999999999997</v>
      </c>
      <c r="D24" s="20">
        <v>26</v>
      </c>
      <c r="E24" s="8">
        <v>60</v>
      </c>
      <c r="F24" s="23">
        <f t="shared" si="2"/>
        <v>1.7693895606015926</v>
      </c>
      <c r="G24" s="15">
        <f t="shared" si="0"/>
        <v>21</v>
      </c>
      <c r="H24" s="8">
        <v>35</v>
      </c>
      <c r="I24" s="14">
        <v>6</v>
      </c>
      <c r="J24" s="15">
        <f t="shared" si="1"/>
        <v>61.928634621055743</v>
      </c>
      <c r="K24" s="14"/>
      <c r="L24" s="8">
        <v>6</v>
      </c>
    </row>
    <row r="25" spans="1:13" s="16" customFormat="1">
      <c r="A25" s="11" t="s">
        <v>35</v>
      </c>
      <c r="B25" s="12" t="s">
        <v>36</v>
      </c>
      <c r="C25" s="13">
        <v>12.5</v>
      </c>
      <c r="D25" s="20">
        <v>0</v>
      </c>
      <c r="E25" s="8">
        <v>0</v>
      </c>
      <c r="F25" s="24">
        <f t="shared" si="2"/>
        <v>0</v>
      </c>
      <c r="G25" s="8">
        <f t="shared" si="0"/>
        <v>0</v>
      </c>
      <c r="H25" s="8">
        <v>35</v>
      </c>
      <c r="I25" s="14">
        <f>E25*H25%</f>
        <v>0</v>
      </c>
      <c r="J25" s="15">
        <v>0</v>
      </c>
      <c r="K25" s="14"/>
      <c r="L25" s="8"/>
    </row>
    <row r="26" spans="1:13" s="16" customFormat="1">
      <c r="A26" s="11" t="s">
        <v>37</v>
      </c>
      <c r="B26" s="12" t="s">
        <v>38</v>
      </c>
      <c r="C26" s="13">
        <v>11.3</v>
      </c>
      <c r="D26" s="20">
        <v>0</v>
      </c>
      <c r="E26" s="8">
        <v>0</v>
      </c>
      <c r="F26" s="24">
        <f t="shared" si="2"/>
        <v>0</v>
      </c>
      <c r="G26" s="8">
        <f t="shared" si="0"/>
        <v>0</v>
      </c>
      <c r="H26" s="8">
        <v>35</v>
      </c>
      <c r="I26" s="14">
        <f>E26*H26%</f>
        <v>0</v>
      </c>
      <c r="J26" s="15">
        <v>0</v>
      </c>
      <c r="K26" s="14"/>
      <c r="L26" s="8"/>
    </row>
    <row r="27" spans="1:13" s="16" customFormat="1">
      <c r="A27" s="11" t="s">
        <v>39</v>
      </c>
      <c r="B27" s="12" t="s">
        <v>40</v>
      </c>
      <c r="C27" s="13">
        <v>15.08</v>
      </c>
      <c r="D27" s="20">
        <v>0</v>
      </c>
      <c r="E27" s="8">
        <v>0</v>
      </c>
      <c r="F27" s="15">
        <f t="shared" si="2"/>
        <v>0</v>
      </c>
      <c r="G27" s="8">
        <f t="shared" si="0"/>
        <v>0</v>
      </c>
      <c r="H27" s="8">
        <v>35</v>
      </c>
      <c r="I27" s="14">
        <f>E27*H27%</f>
        <v>0</v>
      </c>
      <c r="J27" s="15">
        <v>0</v>
      </c>
      <c r="K27" s="14"/>
      <c r="L27" s="8"/>
    </row>
    <row r="28" spans="1:13" s="16" customFormat="1">
      <c r="A28" s="11" t="s">
        <v>41</v>
      </c>
      <c r="B28" s="12" t="s">
        <v>42</v>
      </c>
      <c r="C28" s="13">
        <v>48.6</v>
      </c>
      <c r="D28" s="20">
        <v>16</v>
      </c>
      <c r="E28" s="8">
        <v>19</v>
      </c>
      <c r="F28" s="7">
        <f t="shared" si="2"/>
        <v>0.39094650205761317</v>
      </c>
      <c r="G28" s="8">
        <f t="shared" si="0"/>
        <v>6.6499999999999995</v>
      </c>
      <c r="H28" s="8">
        <v>35</v>
      </c>
      <c r="I28" s="14">
        <v>6</v>
      </c>
      <c r="J28" s="15">
        <f>G28/C28%</f>
        <v>13.68312757201646</v>
      </c>
      <c r="K28" s="14"/>
      <c r="L28" s="8">
        <v>6</v>
      </c>
    </row>
    <row r="29" spans="1:13" s="16" customFormat="1">
      <c r="A29" s="17"/>
      <c r="B29" s="18" t="s">
        <v>15</v>
      </c>
      <c r="C29" s="19">
        <f>SUM(C16:C28)</f>
        <v>971.49799999999993</v>
      </c>
      <c r="D29" s="21">
        <f>SUM(D16:D28)</f>
        <v>200</v>
      </c>
      <c r="E29" s="18">
        <f>SUM(E16:E28)</f>
        <v>266</v>
      </c>
      <c r="F29" s="19">
        <f>SUM(F16:F28)</f>
        <v>4.7703288849581407</v>
      </c>
      <c r="G29" s="8">
        <f>SUM(G16:G28)</f>
        <v>93.1</v>
      </c>
      <c r="H29" s="8"/>
      <c r="I29" s="14">
        <f>SUM(I16:I28)</f>
        <v>73</v>
      </c>
      <c r="J29" s="15"/>
      <c r="K29" s="14"/>
      <c r="L29" s="18">
        <f>SUM(L16:L28)</f>
        <v>73</v>
      </c>
    </row>
    <row r="30" spans="1:13" s="16" customFormat="1">
      <c r="A30" s="25"/>
      <c r="B30" s="26"/>
      <c r="C30" s="27"/>
      <c r="D30" s="28"/>
      <c r="E30" s="28"/>
      <c r="F30" s="29"/>
      <c r="G30" s="28"/>
      <c r="H30" s="28"/>
      <c r="I30" s="30"/>
      <c r="J30" s="29"/>
      <c r="K30" s="30"/>
      <c r="L30" s="28"/>
    </row>
    <row r="31" spans="1:13" s="16" customFormat="1">
      <c r="A31" s="25"/>
      <c r="C31" s="31"/>
    </row>
    <row r="32" spans="1:13" s="16" customFormat="1" ht="18">
      <c r="A32" s="25"/>
      <c r="B32" s="32"/>
      <c r="C32" s="33"/>
      <c r="D32" s="26"/>
      <c r="E32" s="26"/>
      <c r="F32" s="26"/>
      <c r="G32" s="26"/>
      <c r="H32" s="26"/>
      <c r="I32" s="26"/>
      <c r="J32" s="26"/>
      <c r="K32" s="26"/>
      <c r="L32" s="26"/>
      <c r="M32" s="34"/>
    </row>
    <row r="33" spans="1:12" s="16" customFormat="1">
      <c r="A33" s="25"/>
      <c r="B33" s="26"/>
      <c r="C33" s="27"/>
      <c r="D33" s="28"/>
      <c r="E33" s="28"/>
      <c r="F33" s="29"/>
      <c r="G33" s="28"/>
      <c r="H33" s="28"/>
      <c r="I33" s="30"/>
      <c r="J33" s="29"/>
      <c r="K33" s="30"/>
      <c r="L33" s="28"/>
    </row>
    <row r="34" spans="1:12" s="16" customFormat="1">
      <c r="A34" s="25"/>
      <c r="B34" s="26"/>
      <c r="C34" s="27"/>
      <c r="D34" s="28"/>
      <c r="E34" s="28"/>
      <c r="F34" s="29"/>
      <c r="G34" s="28"/>
      <c r="H34" s="28"/>
      <c r="I34" s="30"/>
      <c r="J34" s="29"/>
      <c r="K34" s="30"/>
      <c r="L34" s="28"/>
    </row>
    <row r="35" spans="1:12" s="16" customFormat="1">
      <c r="A35" s="25"/>
      <c r="B35" s="26"/>
      <c r="C35" s="27"/>
      <c r="D35" s="28"/>
      <c r="E35" s="28"/>
      <c r="F35" s="29"/>
      <c r="G35" s="28"/>
      <c r="H35" s="28"/>
      <c r="I35" s="30"/>
      <c r="J35" s="29"/>
      <c r="K35" s="30"/>
      <c r="L35" s="28"/>
    </row>
  </sheetData>
  <mergeCells count="16">
    <mergeCell ref="E2:F2"/>
    <mergeCell ref="K11:K13"/>
    <mergeCell ref="A9:A13"/>
    <mergeCell ref="B9:B13"/>
    <mergeCell ref="C9:C13"/>
    <mergeCell ref="D9:E12"/>
    <mergeCell ref="F9:F13"/>
    <mergeCell ref="G9:L9"/>
    <mergeCell ref="G10:H10"/>
    <mergeCell ref="I10:L10"/>
    <mergeCell ref="A15:L15"/>
    <mergeCell ref="L11:L13"/>
    <mergeCell ref="G11:G13"/>
    <mergeCell ref="H11:H13"/>
    <mergeCell ref="I11:I13"/>
    <mergeCell ref="J11:J13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2022-05-19T00:31:37Z</dcterms:modified>
</cp:coreProperties>
</file>