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31DB00B-290A-41FE-B178-3D5CAEB630DA}" xr6:coauthVersionLast="45" xr6:coauthVersionMax="45" xr10:uidLastSave="{00000000-0000-0000-0000-000000000000}"/>
  <bookViews>
    <workbookView xWindow="510" yWindow="1530" windowWidth="20970" windowHeight="11385" xr2:uid="{00000000-000D-0000-FFFF-FFFF00000000}"/>
  </bookViews>
  <sheets>
    <sheet name="Читинский" sheetId="1" r:id="rId1"/>
  </sheets>
  <externalReferences>
    <externalReference r:id="rId2"/>
  </externalReferences>
  <definedNames>
    <definedName name="_xlnm._FilterDatabase" localSheetId="0" hidden="1">Читинский!$A$7:$T$80</definedName>
    <definedName name="Print_Titles" localSheetId="0">Читинский!$3:$6</definedName>
    <definedName name="а1" localSheetId="0">Читинский!#REF!</definedName>
    <definedName name="а1">'[1]Сводный план 2022-23'!#REF!</definedName>
    <definedName name="_xlnm.Print_Area" localSheetId="0">Читинский!$A$1:$T$83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24" i="1"/>
  <c r="F26" i="1"/>
  <c r="F28" i="1"/>
  <c r="F34" i="1"/>
  <c r="F36" i="1"/>
  <c r="F38" i="1"/>
  <c r="F80" i="1" s="1"/>
  <c r="F43" i="1"/>
  <c r="F50" i="1"/>
  <c r="F53" i="1"/>
  <c r="F58" i="1"/>
  <c r="F77" i="1"/>
  <c r="H79" i="1"/>
  <c r="I79" i="1"/>
  <c r="J79" i="1"/>
  <c r="K79" i="1"/>
  <c r="N79" i="1"/>
  <c r="O79" i="1"/>
  <c r="P79" i="1"/>
  <c r="Q79" i="1"/>
  <c r="I77" i="1" l="1"/>
  <c r="H77" i="1"/>
  <c r="G77" i="1"/>
  <c r="G34" i="1" l="1"/>
  <c r="G10" i="1"/>
  <c r="R42" i="1" l="1"/>
  <c r="R41" i="1"/>
  <c r="R40" i="1"/>
  <c r="S39" i="1"/>
  <c r="R39" i="1"/>
  <c r="S23" i="1" l="1"/>
  <c r="R23" i="1"/>
  <c r="R22" i="1"/>
  <c r="R21" i="1"/>
  <c r="R20" i="1"/>
  <c r="R19" i="1"/>
  <c r="R18" i="1"/>
  <c r="S17" i="1"/>
  <c r="R17" i="1"/>
  <c r="R16" i="1"/>
  <c r="S15" i="1"/>
  <c r="R15" i="1"/>
  <c r="I24" i="1" l="1"/>
  <c r="I43" i="1"/>
  <c r="I58" i="1"/>
  <c r="I53" i="1"/>
  <c r="I50" i="1"/>
  <c r="S76" i="1"/>
  <c r="R76" i="1"/>
  <c r="S75" i="1"/>
  <c r="R75" i="1"/>
  <c r="S74" i="1"/>
  <c r="R74" i="1"/>
  <c r="S73" i="1"/>
  <c r="R73" i="1"/>
  <c r="S72" i="1"/>
  <c r="R72" i="1"/>
  <c r="R71" i="1"/>
  <c r="Q70" i="1"/>
  <c r="P70" i="1"/>
  <c r="O70" i="1"/>
  <c r="N70" i="1"/>
  <c r="M70" i="1"/>
  <c r="L70" i="1"/>
  <c r="K70" i="1"/>
  <c r="J70" i="1"/>
  <c r="S69" i="1"/>
  <c r="S70" i="1" s="1"/>
  <c r="R69" i="1"/>
  <c r="Q68" i="1"/>
  <c r="P68" i="1"/>
  <c r="O68" i="1"/>
  <c r="N68" i="1"/>
  <c r="M68" i="1"/>
  <c r="L68" i="1"/>
  <c r="K68" i="1"/>
  <c r="J68" i="1"/>
  <c r="S68" i="1"/>
  <c r="R67" i="1"/>
  <c r="R68" i="1" s="1"/>
  <c r="Q66" i="1"/>
  <c r="Q64" i="1"/>
  <c r="Q62" i="1"/>
  <c r="Q60" i="1"/>
  <c r="Q58" i="1"/>
  <c r="Q53" i="1"/>
  <c r="Q50" i="1"/>
  <c r="Q43" i="1"/>
  <c r="Q24" i="1"/>
  <c r="P66" i="1"/>
  <c r="P64" i="1"/>
  <c r="P62" i="1"/>
  <c r="P60" i="1"/>
  <c r="P58" i="1"/>
  <c r="P53" i="1"/>
  <c r="P50" i="1"/>
  <c r="P43" i="1"/>
  <c r="P24" i="1"/>
  <c r="O66" i="1"/>
  <c r="O64" i="1"/>
  <c r="O62" i="1"/>
  <c r="O60" i="1"/>
  <c r="O58" i="1"/>
  <c r="O53" i="1"/>
  <c r="O50" i="1"/>
  <c r="O43" i="1"/>
  <c r="O24" i="1"/>
  <c r="N66" i="1"/>
  <c r="N64" i="1"/>
  <c r="N62" i="1"/>
  <c r="N60" i="1"/>
  <c r="N58" i="1"/>
  <c r="N53" i="1"/>
  <c r="N50" i="1"/>
  <c r="N43" i="1"/>
  <c r="N24" i="1"/>
  <c r="M66" i="1"/>
  <c r="M64" i="1"/>
  <c r="M62" i="1"/>
  <c r="M60" i="1"/>
  <c r="M58" i="1"/>
  <c r="M53" i="1"/>
  <c r="M50" i="1"/>
  <c r="M43" i="1"/>
  <c r="M24" i="1"/>
  <c r="L66" i="1"/>
  <c r="L64" i="1"/>
  <c r="L62" i="1"/>
  <c r="L60" i="1"/>
  <c r="L58" i="1"/>
  <c r="L53" i="1"/>
  <c r="L50" i="1"/>
  <c r="L43" i="1"/>
  <c r="L24" i="1"/>
  <c r="K66" i="1"/>
  <c r="K64" i="1"/>
  <c r="K62" i="1"/>
  <c r="K60" i="1"/>
  <c r="K58" i="1"/>
  <c r="K53" i="1"/>
  <c r="K50" i="1"/>
  <c r="K43" i="1"/>
  <c r="K24" i="1"/>
  <c r="J66" i="1"/>
  <c r="J64" i="1"/>
  <c r="J62" i="1"/>
  <c r="J60" i="1"/>
  <c r="J58" i="1"/>
  <c r="J53" i="1"/>
  <c r="J50" i="1"/>
  <c r="J43" i="1"/>
  <c r="J24" i="1"/>
  <c r="S66" i="1"/>
  <c r="R65" i="1"/>
  <c r="R66" i="1" s="1"/>
  <c r="S64" i="1"/>
  <c r="R63" i="1"/>
  <c r="R64" i="1" s="1"/>
  <c r="S62" i="1"/>
  <c r="R61" i="1"/>
  <c r="R62" i="1" s="1"/>
  <c r="S60" i="1"/>
  <c r="R59" i="1"/>
  <c r="R60" i="1" s="1"/>
  <c r="H58" i="1"/>
  <c r="G58" i="1"/>
  <c r="R57" i="1"/>
  <c r="R56" i="1"/>
  <c r="R55" i="1"/>
  <c r="S58" i="1"/>
  <c r="R54" i="1"/>
  <c r="S53" i="1"/>
  <c r="H53" i="1"/>
  <c r="G53" i="1"/>
  <c r="E53" i="1"/>
  <c r="R52" i="1"/>
  <c r="R51" i="1"/>
  <c r="H50" i="1"/>
  <c r="G50" i="1"/>
  <c r="S49" i="1"/>
  <c r="R49" i="1"/>
  <c r="S48" i="1"/>
  <c r="R48" i="1"/>
  <c r="S47" i="1"/>
  <c r="R47" i="1"/>
  <c r="S46" i="1"/>
  <c r="R46" i="1"/>
  <c r="S45" i="1"/>
  <c r="R45" i="1"/>
  <c r="H43" i="1"/>
  <c r="G43" i="1"/>
  <c r="S43" i="1"/>
  <c r="R43" i="1"/>
  <c r="G31" i="1"/>
  <c r="G24" i="1"/>
  <c r="H24" i="1"/>
  <c r="R24" i="1"/>
  <c r="S24" i="1"/>
  <c r="R58" i="1" l="1"/>
  <c r="R70" i="1"/>
  <c r="R77" i="1" s="1"/>
  <c r="S77" i="1"/>
  <c r="I80" i="1"/>
  <c r="R50" i="1"/>
  <c r="S50" i="1"/>
  <c r="S80" i="1" s="1"/>
  <c r="R53" i="1"/>
  <c r="K80" i="1"/>
  <c r="G80" i="1"/>
  <c r="P80" i="1"/>
  <c r="H80" i="1"/>
  <c r="L80" i="1"/>
  <c r="O80" i="1"/>
  <c r="M80" i="1"/>
  <c r="Q80" i="1"/>
  <c r="N80" i="1"/>
  <c r="J80" i="1"/>
  <c r="R80" i="1" l="1"/>
</calcChain>
</file>

<file path=xl/sharedStrings.xml><?xml version="1.0" encoding="utf-8"?>
<sst xmlns="http://schemas.openxmlformats.org/spreadsheetml/2006/main" count="304" uniqueCount="162">
  <si>
    <t>№ п/п</t>
  </si>
  <si>
    <t>Муниципальный район</t>
  </si>
  <si>
    <t>Муниципальное образование</t>
  </si>
  <si>
    <t>Наименование мероприятий</t>
  </si>
  <si>
    <t>РСО</t>
  </si>
  <si>
    <t>Источники финансирования, тыс. руб.</t>
  </si>
  <si>
    <t>% исполнения</t>
  </si>
  <si>
    <t>КБ+софин</t>
  </si>
  <si>
    <t>Местный бюджет</t>
  </si>
  <si>
    <t>Тариф</t>
  </si>
  <si>
    <t>Концессионное соглашение+ИП</t>
  </si>
  <si>
    <t>Концессионное соглашение</t>
  </si>
  <si>
    <t>Инвестиционная программа</t>
  </si>
  <si>
    <t>Внебюджет</t>
  </si>
  <si>
    <t>План</t>
  </si>
  <si>
    <t>Факт</t>
  </si>
  <si>
    <t>ЧИТИНСКИЙ РАЙОН</t>
  </si>
  <si>
    <t>1</t>
  </si>
  <si>
    <t>Читинский</t>
  </si>
  <si>
    <t>с. Бургень</t>
  </si>
  <si>
    <t>Замена водогрейного котла 0,4 МВт на котельной по адресу: Забайкальский край, Читинский район, с. Бургень, ул. Школьная, 12 стр.2</t>
  </si>
  <si>
    <t>Итого с. Бургень :</t>
  </si>
  <si>
    <t>2</t>
  </si>
  <si>
    <t xml:space="preserve"> пгт. Новокручининский</t>
  </si>
  <si>
    <t>Монтаж водогрейного котла марки КВр - 0,5
МВт по адресу: Забайкальский край, Читинский
район, пгт. Новокручининский, ул.
Ленинградская, 39 стр. 1, котельная МОУ СОШ
№1</t>
  </si>
  <si>
    <t>ООО «Новокручининское»</t>
  </si>
  <si>
    <t>3</t>
  </si>
  <si>
    <t>Поставка водогрейного котла марки КВр - 0,5
МВт по адресу: Забайкальский край, Читинский
район, пгт. Новокручининский, ул.
Ленинградская, 39 стр. 1, котельная МОУ СОШ
№1</t>
  </si>
  <si>
    <t>4</t>
  </si>
  <si>
    <t>Капитальный ремонт котельного оборудования котельная №2 Забайкальский край, Читинский район, пгт. Новокручининский, ул. Фабричная</t>
  </si>
  <si>
    <t>5</t>
  </si>
  <si>
    <t>Закупка труб стальных электросварных, внешний диаметр 108 мм., толщина стенки трубы 4 мм.  Для ремонта участка тепловых сетей  ул. Комсомольская</t>
  </si>
  <si>
    <t>6</t>
  </si>
  <si>
    <t>Восстановление участка тепловых сетей от ТК13 по ул. Просторная - Участок тепловой сети находится в эксплуатации с 1983 года, замена трубопроводов не проводилась. Участок тепловой сети проложен в грунт без скользящих и неподвижных опор. Трубопроводы перекрыты доской с последующей засыпкой землей протяженностью 198м </t>
  </si>
  <si>
    <t>7</t>
  </si>
  <si>
    <t>Капитальный ремонт системы (оборудования) водозабора ул. Энергетиков</t>
  </si>
  <si>
    <t>8</t>
  </si>
  <si>
    <t>Ремонт теплотрассы, замена трубопроводов</t>
  </si>
  <si>
    <t>9</t>
  </si>
  <si>
    <t>Ограждения скважины 0,156км</t>
  </si>
  <si>
    <t>10</t>
  </si>
  <si>
    <t>Ремонт кровли котельной</t>
  </si>
  <si>
    <t>11</t>
  </si>
  <si>
    <t>Ремонт насосной станции (ул. Привокзальная,1а):
Очистка и дезинфекция резервуара воды 1 шт.</t>
  </si>
  <si>
    <t>12</t>
  </si>
  <si>
    <t>Ремонт водонапорной башни (ул. Привокзальная, 17а):
Очистка и дезинфекция резервуара воды 1 шт.</t>
  </si>
  <si>
    <t>13</t>
  </si>
  <si>
    <t>Приобретнние материалов</t>
  </si>
  <si>
    <t>14</t>
  </si>
  <si>
    <t>ООО "ДомуВид"</t>
  </si>
  <si>
    <t>Итого  пгт. Новокручининский :</t>
  </si>
  <si>
    <t>15</t>
  </si>
  <si>
    <t>с. Яблоново</t>
  </si>
  <si>
    <t>Замена водогрейного котла 0,35 МВт на котельной: Забайкальский край, Читинский район, с. Яблоново, ул. Школьная, 21 стр. 2</t>
  </si>
  <si>
    <t>Итого  с. Яблоново :</t>
  </si>
  <si>
    <t>16</t>
  </si>
  <si>
    <t>с. Колочное</t>
  </si>
  <si>
    <t xml:space="preserve">Замена сетевого насоса №1 
марка: К100-80-160  на котельной по адресу: Забайкальский край, Читинский район, с. Колочное, ул. Южная, 15 стр. 1 </t>
  </si>
  <si>
    <t>Итого  с. Колочное:</t>
  </si>
  <si>
    <t>17</t>
  </si>
  <si>
    <t>с. Новотроицк</t>
  </si>
  <si>
    <t>Замена сетевого насоса на котельная по адресу: Забайкальский край, Читинский район, с. Новотроицк, ул. Майская, 1</t>
  </si>
  <si>
    <t>Итого с. Новотроицк :</t>
  </si>
  <si>
    <t>18</t>
  </si>
  <si>
    <t>с. Сивяково</t>
  </si>
  <si>
    <t>Замена сетевого насоса №2 
марка: К100-80-160 
на котельной по адресу: Забайкальский край, Читинский район, с. Сивяково</t>
  </si>
  <si>
    <t>Итого  с. Сивяково:</t>
  </si>
  <si>
    <t>21</t>
  </si>
  <si>
    <t>с. Угдан</t>
  </si>
  <si>
    <t>Замена сетевого насоса №1 марка: К45/30; №2 марка: К20/30 на котельной: Забайкальский край, Читинский район, с. Угдан, ул. Центральная, 32 стр. 2</t>
  </si>
  <si>
    <t>ООО "Регион"</t>
  </si>
  <si>
    <t>Итого с. Угдан:</t>
  </si>
  <si>
    <t>22</t>
  </si>
  <si>
    <t>с. Шишкино</t>
  </si>
  <si>
    <t>Замена сетевого насоса с частотным регулированием на котельной по адресу: Забайкальский край, Читинский район, с. Шишкино, ул. Молодежная, 17</t>
  </si>
  <si>
    <t>Итого  с. Шишкино :</t>
  </si>
  <si>
    <t>23</t>
  </si>
  <si>
    <t>гп. Атамановское</t>
  </si>
  <si>
    <t>Накладка гидравлического режима тепловых сетей</t>
  </si>
  <si>
    <t>24</t>
  </si>
  <si>
    <t>Приобретение материалов</t>
  </si>
  <si>
    <t>25</t>
  </si>
  <si>
    <t>АО "ЗабТЭК"</t>
  </si>
  <si>
    <t>26</t>
  </si>
  <si>
    <t>Итого  гп. Атамановское :</t>
  </si>
  <si>
    <t>27</t>
  </si>
  <si>
    <t>сп. Домнинское</t>
  </si>
  <si>
    <t>Дымосос ДН-8</t>
  </si>
  <si>
    <t>28</t>
  </si>
  <si>
    <t>Ремонт котла КВр-0,5КБ, КВр-0,7 с. Домна, ул. Больничная, 4</t>
  </si>
  <si>
    <t>29</t>
  </si>
  <si>
    <t>Ремонт котельного оборудования (ремонт котла КВр-0,5, КВр-1,0КБ) с. Домна, ул. Центральная, 10</t>
  </si>
  <si>
    <t>30</t>
  </si>
  <si>
    <t>Ремонт котельного оборудования (демонтаж  и подготовительные работы, капитальный ремонт оборудования, пусконаладочные работы КИПиА и ЭСО), с. Домна, ул. Центральная, 10</t>
  </si>
  <si>
    <t>31</t>
  </si>
  <si>
    <t>Приоретение материалов</t>
  </si>
  <si>
    <t>ООО "Универсал Мастер"</t>
  </si>
  <si>
    <t>32</t>
  </si>
  <si>
    <t>Итого  сп. Домнинское :</t>
  </si>
  <si>
    <t>33</t>
  </si>
  <si>
    <t>сп. Засопкинское</t>
  </si>
  <si>
    <t>приобретение материалов</t>
  </si>
  <si>
    <t xml:space="preserve">ООО УК "Комфорт" </t>
  </si>
  <si>
    <t>34</t>
  </si>
  <si>
    <t>снижение уровня потерь тепловой энергии</t>
  </si>
  <si>
    <t>Итого  сп. Засопкинское:</t>
  </si>
  <si>
    <t>35</t>
  </si>
  <si>
    <t>сп. Новокукинское</t>
  </si>
  <si>
    <t>Выполнение работ по капитальному ремонту тепловой сети от ТК 15 до ТК 18</t>
  </si>
  <si>
    <t>36</t>
  </si>
  <si>
    <t>ООО "Теплоснабжение"</t>
  </si>
  <si>
    <t>37</t>
  </si>
  <si>
    <t>МБУ "Центр МТТО" (с.Жипковщина)</t>
  </si>
  <si>
    <t>38</t>
  </si>
  <si>
    <t>ООО "Меркурий"</t>
  </si>
  <si>
    <t>Итого  сп. Новокукинское :</t>
  </si>
  <si>
    <t>39</t>
  </si>
  <si>
    <t>сп. Смоленское</t>
  </si>
  <si>
    <t>Итого  сп Смоленское</t>
  </si>
  <si>
    <t>40</t>
  </si>
  <si>
    <t>сп. Беклимишевское</t>
  </si>
  <si>
    <t>Итого  сп Беклимишевское</t>
  </si>
  <si>
    <t>41</t>
  </si>
  <si>
    <t>сп. Сохондинское</t>
  </si>
  <si>
    <t>Итого  сп Сохондинское</t>
  </si>
  <si>
    <t>42</t>
  </si>
  <si>
    <t>сп. Маковеевское</t>
  </si>
  <si>
    <t>ООО УК "Азау"</t>
  </si>
  <si>
    <t>Итого  сп Макавеевское</t>
  </si>
  <si>
    <t>43</t>
  </si>
  <si>
    <t>сп. Лесническое</t>
  </si>
  <si>
    <t xml:space="preserve"> ООО «Здравницы Забайкалья»</t>
  </si>
  <si>
    <t>Итого  сп Лесническое</t>
  </si>
  <si>
    <t>44</t>
  </si>
  <si>
    <t>сп. Угданское</t>
  </si>
  <si>
    <t>Итого  сп Угданское</t>
  </si>
  <si>
    <t>45</t>
  </si>
  <si>
    <t>сп. Верх-Читинское</t>
  </si>
  <si>
    <t>Приобретение и установка котла КВм-0,2 Мвт на котельной, расположенной по адресу  с. Верх-Чита, ул. Радиостанция, 8</t>
  </si>
  <si>
    <t>46</t>
  </si>
  <si>
    <t>Пусконаладочные работы котла на котельной, расположенной по адресу  с. Верх-Чита, ул. Радиостанция, 8</t>
  </si>
  <si>
    <t>47</t>
  </si>
  <si>
    <t>Капитальный  ремонт электрических и трубопроводных инженерных сетей в котельной, расположенной по адресу  с. Верх-Чита, ул. Радиостанция, 8</t>
  </si>
  <si>
    <t>48</t>
  </si>
  <si>
    <t>Приобретение и установка котла КВм-1,86 Мвт на котельной, расположенной по адресу с. Верх-Чита, ул. Школьная, 7а</t>
  </si>
  <si>
    <t>49</t>
  </si>
  <si>
    <t>Пусконаладочные работы котла на котельной, расположенной по адресу с. Верх-Чита,  ул. Школьная, 7а</t>
  </si>
  <si>
    <t>50</t>
  </si>
  <si>
    <t>Капитальный  ремонт электрических инженерных сетей в котельной, расположенной по адресу с. Верх-Чита,  ул. Школьная, 7а</t>
  </si>
  <si>
    <t>Итого  сп. Верх-Читинское:</t>
  </si>
  <si>
    <t>Всего по муниципальному району "Читинский район":</t>
  </si>
  <si>
    <t>не являемся РСО-ООО «Новокручининское»</t>
  </si>
  <si>
    <t xml:space="preserve">Замена сетевого насоса марка: СМ 80-50-200/2; ремонт котлов (устранение течи) марка КВр-0,4, КВр-0,35 на котельной "Модуль" ул.Набережная, 15А </t>
  </si>
  <si>
    <t>ООО "Гермес"</t>
  </si>
  <si>
    <t>МП "Атамановское"</t>
  </si>
  <si>
    <t>443.00</t>
  </si>
  <si>
    <t>Монтаж модульной котельной 
с.Новотроицк по адресу: Забайкальский край,
Читинский район, с.Новлтроицк , ул. Новая</t>
  </si>
  <si>
    <t>Установка водогрейного котла марки КО-120
"Польская жара" по адресу: Забайкальский край,
Читинский район, с.Новотроицк, ул. Новая</t>
  </si>
  <si>
    <t>сп.Новокукинское</t>
  </si>
  <si>
    <t>Ремонт сетей тепловодоснабжения от ТК до дома №14,протяженностью 85 м</t>
  </si>
  <si>
    <t>ООО "Строй-к"</t>
  </si>
  <si>
    <t>Итого  сп. Новокукинское: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</si>
</sst>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₽_-;\-* #,##0\ _₽_-;_-* &quot;-&quot;\ _₽_-;_-@_-"/>
    <numFmt numFmtId="165" formatCode="_(* #,##0_);_(* \(#,##0\);_(* &quot;-&quot;_);_(@_)"/>
    <numFmt numFmtId="166" formatCode="_(* #,##0.00_);_(* \(#,##0.00\);_(* &quot;-&quot;??_);_(@_)"/>
  </numFmts>
  <fonts count="12" x14ac:knownFonts="1">
    <font>
      <sz val="10"/>
      <color theme="1"/>
      <name val="Arial"/>
    </font>
    <font>
      <b/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3" fillId="0" borderId="0"/>
    <xf numFmtId="0" fontId="10" fillId="0" borderId="0"/>
    <xf numFmtId="164" fontId="3" fillId="0" borderId="0"/>
  </cellStyleXfs>
  <cellXfs count="5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166" fontId="2" fillId="0" borderId="0" xfId="1" applyNumberFormat="1" applyFont="1" applyFill="1" applyAlignment="1">
      <alignment horizontal="center"/>
    </xf>
    <xf numFmtId="166" fontId="4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4" borderId="1" xfId="2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" fontId="4" fillId="5" borderId="1" xfId="1" applyNumberFormat="1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166" fontId="6" fillId="2" borderId="2" xfId="1" applyNumberFormat="1" applyFont="1" applyFill="1" applyBorder="1" applyAlignment="1">
      <alignment horizontal="center" vertical="center" wrapText="1"/>
    </xf>
    <xf numFmtId="166" fontId="6" fillId="2" borderId="3" xfId="1" applyNumberFormat="1" applyFont="1" applyFill="1" applyBorder="1" applyAlignment="1">
      <alignment horizontal="center" vertical="center" wrapText="1"/>
    </xf>
    <xf numFmtId="166" fontId="6" fillId="2" borderId="4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 10" xfId="2" xr:uid="{00000000-0005-0000-0000-000001000000}"/>
    <cellStyle name="Финансовый [0]" xfId="1" builtinId="6"/>
    <cellStyle name="Финансовый [0]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yur/Downloads/&#1057;&#1074;&#1086;&#1076;&#1085;&#1099;&#1081;%20&#1087;&#1083;&#1072;&#1085;%2017-08-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 план 2022-23"/>
      <sheetName val="Лист1"/>
      <sheetName val="25.08.2022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0"/>
  <sheetViews>
    <sheetView tabSelected="1" view="pageBreakPreview" zoomScale="62" zoomScaleNormal="55" zoomScaleSheetLayoutView="62" workbookViewId="0">
      <pane ySplit="7" topLeftCell="A23" activePane="bottomLeft" state="frozen"/>
      <selection activeCell="F1" sqref="F1"/>
      <selection pane="bottomLeft" activeCell="C30" sqref="C30"/>
    </sheetView>
  </sheetViews>
  <sheetFormatPr defaultColWidth="9.140625" defaultRowHeight="12.75" outlineLevelRow="1" x14ac:dyDescent="0.2"/>
  <cols>
    <col min="1" max="1" width="6.5703125" style="5" customWidth="1"/>
    <col min="2" max="3" width="28.140625" style="5" customWidth="1"/>
    <col min="4" max="4" width="74.85546875" style="2" customWidth="1"/>
    <col min="5" max="5" width="29" style="2" customWidth="1"/>
    <col min="6" max="6" width="19.140625" style="2" customWidth="1"/>
    <col min="7" max="7" width="19.85546875" style="2" customWidth="1"/>
    <col min="8" max="8" width="15.42578125" style="6" customWidth="1"/>
    <col min="9" max="9" width="15" style="6" customWidth="1"/>
    <col min="10" max="10" width="15.5703125" style="6" hidden="1" customWidth="1"/>
    <col min="11" max="13" width="19.5703125" style="6" hidden="1" customWidth="1"/>
    <col min="14" max="14" width="15.5703125" style="6" hidden="1" customWidth="1"/>
    <col min="15" max="15" width="19.5703125" style="6" hidden="1" customWidth="1"/>
    <col min="16" max="16" width="15.5703125" style="6" hidden="1" customWidth="1"/>
    <col min="17" max="17" width="19.5703125" style="6" hidden="1" customWidth="1"/>
    <col min="18" max="19" width="19.5703125" style="6" customWidth="1"/>
    <col min="20" max="20" width="19" style="8" customWidth="1"/>
    <col min="21" max="16384" width="9.140625" style="4"/>
  </cols>
  <sheetData>
    <row r="1" spans="1:20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1"/>
      <c r="M1" s="1"/>
      <c r="N1" s="2"/>
      <c r="O1" s="2"/>
      <c r="P1" s="2"/>
      <c r="Q1" s="2"/>
      <c r="R1" s="2"/>
      <c r="S1" s="2"/>
      <c r="T1" s="3"/>
    </row>
    <row r="2" spans="1:20" ht="18.75" x14ac:dyDescent="0.3">
      <c r="J2" s="7"/>
      <c r="K2" s="7"/>
      <c r="L2" s="7"/>
      <c r="M2" s="7"/>
      <c r="N2" s="7"/>
      <c r="O2" s="7"/>
      <c r="P2" s="7"/>
      <c r="Q2" s="7"/>
      <c r="R2" s="7"/>
      <c r="S2" s="7"/>
    </row>
    <row r="3" spans="1:20" ht="18.75" customHeight="1" x14ac:dyDescent="0.2">
      <c r="A3" s="40" t="s">
        <v>0</v>
      </c>
      <c r="B3" s="40" t="s">
        <v>1</v>
      </c>
      <c r="C3" s="40" t="s">
        <v>2</v>
      </c>
      <c r="D3" s="40" t="s">
        <v>3</v>
      </c>
      <c r="E3" s="40" t="s">
        <v>4</v>
      </c>
      <c r="F3" s="44" t="s">
        <v>5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6"/>
      <c r="T3" s="40" t="s">
        <v>6</v>
      </c>
    </row>
    <row r="4" spans="1:20" ht="12.75" customHeight="1" x14ac:dyDescent="0.2">
      <c r="A4" s="40"/>
      <c r="B4" s="40"/>
      <c r="C4" s="40"/>
      <c r="D4" s="40"/>
      <c r="E4" s="41"/>
      <c r="F4" s="42" t="s">
        <v>7</v>
      </c>
      <c r="G4" s="42"/>
      <c r="H4" s="42" t="s">
        <v>8</v>
      </c>
      <c r="I4" s="42"/>
      <c r="J4" s="42" t="s">
        <v>9</v>
      </c>
      <c r="K4" s="42"/>
      <c r="L4" s="42" t="s">
        <v>10</v>
      </c>
      <c r="M4" s="42"/>
      <c r="N4" s="42" t="s">
        <v>11</v>
      </c>
      <c r="O4" s="42"/>
      <c r="P4" s="42" t="s">
        <v>12</v>
      </c>
      <c r="Q4" s="42"/>
      <c r="R4" s="42" t="s">
        <v>13</v>
      </c>
      <c r="S4" s="42"/>
      <c r="T4" s="41"/>
    </row>
    <row r="5" spans="1:20" ht="37.5" customHeight="1" x14ac:dyDescent="0.2">
      <c r="A5" s="40"/>
      <c r="B5" s="40"/>
      <c r="C5" s="40"/>
      <c r="D5" s="40"/>
      <c r="E5" s="41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1"/>
    </row>
    <row r="6" spans="1:20" ht="18.75" x14ac:dyDescent="0.3">
      <c r="A6" s="40"/>
      <c r="B6" s="40"/>
      <c r="C6" s="40"/>
      <c r="D6" s="40"/>
      <c r="E6" s="41"/>
      <c r="F6" s="9" t="s">
        <v>14</v>
      </c>
      <c r="G6" s="9" t="s">
        <v>15</v>
      </c>
      <c r="H6" s="9" t="s">
        <v>14</v>
      </c>
      <c r="I6" s="9" t="s">
        <v>15</v>
      </c>
      <c r="J6" s="9" t="s">
        <v>14</v>
      </c>
      <c r="K6" s="9" t="s">
        <v>15</v>
      </c>
      <c r="L6" s="10" t="s">
        <v>14</v>
      </c>
      <c r="M6" s="9" t="s">
        <v>15</v>
      </c>
      <c r="N6" s="10" t="s">
        <v>14</v>
      </c>
      <c r="O6" s="9" t="s">
        <v>15</v>
      </c>
      <c r="P6" s="9" t="s">
        <v>14</v>
      </c>
      <c r="Q6" s="9" t="s">
        <v>15</v>
      </c>
      <c r="R6" s="9" t="s">
        <v>14</v>
      </c>
      <c r="S6" s="9" t="s">
        <v>15</v>
      </c>
      <c r="T6" s="41"/>
    </row>
    <row r="7" spans="1:20" ht="18.75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7</v>
      </c>
      <c r="G7" s="11">
        <v>8</v>
      </c>
      <c r="H7" s="11">
        <v>9</v>
      </c>
      <c r="I7" s="11">
        <v>10</v>
      </c>
      <c r="J7" s="11">
        <v>11</v>
      </c>
      <c r="K7" s="11">
        <v>12</v>
      </c>
      <c r="L7" s="11">
        <v>13</v>
      </c>
      <c r="M7" s="11">
        <v>14</v>
      </c>
      <c r="N7" s="11">
        <v>15</v>
      </c>
      <c r="O7" s="11">
        <v>16</v>
      </c>
      <c r="P7" s="11">
        <v>17</v>
      </c>
      <c r="Q7" s="11">
        <v>18</v>
      </c>
      <c r="R7" s="11">
        <v>11</v>
      </c>
      <c r="S7" s="11">
        <v>12</v>
      </c>
      <c r="T7" s="12">
        <v>13</v>
      </c>
    </row>
    <row r="8" spans="1:20" ht="18.75" customHeight="1" x14ac:dyDescent="0.2">
      <c r="A8" s="13"/>
      <c r="B8" s="13"/>
      <c r="C8" s="13"/>
      <c r="D8" s="13" t="s">
        <v>16</v>
      </c>
      <c r="E8" s="13"/>
      <c r="F8" s="14"/>
      <c r="G8" s="14"/>
      <c r="H8" s="14"/>
      <c r="I8" s="14"/>
      <c r="J8" s="14"/>
      <c r="K8" s="14"/>
      <c r="L8" s="14"/>
      <c r="M8" s="14"/>
      <c r="N8" s="14"/>
      <c r="O8" s="14"/>
      <c r="P8" s="15"/>
      <c r="Q8" s="15"/>
      <c r="R8" s="15"/>
      <c r="S8" s="15"/>
      <c r="T8" s="16"/>
    </row>
    <row r="9" spans="1:20" ht="56.25" customHeight="1" outlineLevel="1" x14ac:dyDescent="0.2">
      <c r="A9" s="17" t="s">
        <v>17</v>
      </c>
      <c r="B9" s="17" t="s">
        <v>18</v>
      </c>
      <c r="C9" s="17" t="s">
        <v>19</v>
      </c>
      <c r="D9" s="18" t="s">
        <v>20</v>
      </c>
      <c r="E9" s="19" t="s">
        <v>153</v>
      </c>
      <c r="F9" s="20">
        <v>598.39432999999997</v>
      </c>
      <c r="G9" s="20">
        <v>598.39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1">
        <v>100</v>
      </c>
    </row>
    <row r="10" spans="1:20" ht="18.75" customHeight="1" outlineLevel="1" x14ac:dyDescent="0.2">
      <c r="A10" s="22"/>
      <c r="B10" s="22"/>
      <c r="C10" s="22"/>
      <c r="D10" s="11" t="s">
        <v>21</v>
      </c>
      <c r="E10" s="23"/>
      <c r="F10" s="24">
        <f>SUM(F9)</f>
        <v>598.39432999999997</v>
      </c>
      <c r="G10" s="24">
        <f>SUM(G9)</f>
        <v>598.39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5"/>
    </row>
    <row r="11" spans="1:20" ht="93.75" customHeight="1" outlineLevel="1" x14ac:dyDescent="0.2">
      <c r="A11" s="17" t="s">
        <v>22</v>
      </c>
      <c r="B11" s="17" t="s">
        <v>18</v>
      </c>
      <c r="C11" s="17" t="s">
        <v>23</v>
      </c>
      <c r="D11" s="18" t="s">
        <v>24</v>
      </c>
      <c r="E11" s="19" t="s">
        <v>153</v>
      </c>
      <c r="F11" s="20">
        <v>407.65206999999998</v>
      </c>
      <c r="G11" s="20">
        <v>407.65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38">
        <v>100</v>
      </c>
    </row>
    <row r="12" spans="1:20" ht="93.75" customHeight="1" outlineLevel="1" x14ac:dyDescent="0.2">
      <c r="A12" s="17" t="s">
        <v>26</v>
      </c>
      <c r="B12" s="17" t="s">
        <v>18</v>
      </c>
      <c r="C12" s="17" t="s">
        <v>23</v>
      </c>
      <c r="D12" s="18" t="s">
        <v>27</v>
      </c>
      <c r="E12" s="19" t="s">
        <v>153</v>
      </c>
      <c r="F12" s="20">
        <v>570</v>
      </c>
      <c r="G12" s="20">
        <v>570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38">
        <v>100</v>
      </c>
    </row>
    <row r="13" spans="1:20" ht="56.25" customHeight="1" outlineLevel="1" x14ac:dyDescent="0.2">
      <c r="A13" s="17" t="s">
        <v>28</v>
      </c>
      <c r="B13" s="17" t="s">
        <v>18</v>
      </c>
      <c r="C13" s="17" t="s">
        <v>23</v>
      </c>
      <c r="D13" s="18" t="s">
        <v>29</v>
      </c>
      <c r="E13" s="19" t="s">
        <v>153</v>
      </c>
      <c r="F13" s="20">
        <v>1778.5234399999999</v>
      </c>
      <c r="G13" s="20">
        <v>1778.52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1">
        <v>100</v>
      </c>
    </row>
    <row r="14" spans="1:20" ht="56.25" customHeight="1" outlineLevel="1" x14ac:dyDescent="0.2">
      <c r="A14" s="17" t="s">
        <v>30</v>
      </c>
      <c r="B14" s="17" t="s">
        <v>18</v>
      </c>
      <c r="C14" s="17" t="s">
        <v>23</v>
      </c>
      <c r="D14" s="18" t="s">
        <v>31</v>
      </c>
      <c r="E14" s="19" t="s">
        <v>153</v>
      </c>
      <c r="F14" s="20">
        <v>487.11270999999999</v>
      </c>
      <c r="G14" s="20">
        <v>487.11270999999999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1">
        <v>100</v>
      </c>
    </row>
    <row r="15" spans="1:20" ht="131.25" customHeight="1" outlineLevel="1" x14ac:dyDescent="0.2">
      <c r="A15" s="17" t="s">
        <v>32</v>
      </c>
      <c r="B15" s="17" t="s">
        <v>18</v>
      </c>
      <c r="C15" s="17" t="s">
        <v>23</v>
      </c>
      <c r="D15" s="18" t="s">
        <v>33</v>
      </c>
      <c r="E15" s="19" t="s">
        <v>25</v>
      </c>
      <c r="F15" s="20"/>
      <c r="G15" s="20"/>
      <c r="H15" s="20"/>
      <c r="I15" s="20"/>
      <c r="J15" s="20"/>
      <c r="K15" s="20"/>
      <c r="L15" s="20">
        <v>4319</v>
      </c>
      <c r="M15" s="20">
        <v>4319</v>
      </c>
      <c r="N15" s="20"/>
      <c r="O15" s="20"/>
      <c r="P15" s="20"/>
      <c r="Q15" s="20"/>
      <c r="R15" s="20">
        <f t="shared" ref="R15:S23" si="0">J15+L15+N15+P15</f>
        <v>4319</v>
      </c>
      <c r="S15" s="20">
        <f t="shared" si="0"/>
        <v>4319</v>
      </c>
      <c r="T15" s="21">
        <v>100</v>
      </c>
    </row>
    <row r="16" spans="1:20" ht="37.5" customHeight="1" outlineLevel="1" x14ac:dyDescent="0.2">
      <c r="A16" s="17" t="s">
        <v>34</v>
      </c>
      <c r="B16" s="17" t="s">
        <v>18</v>
      </c>
      <c r="C16" s="17" t="s">
        <v>23</v>
      </c>
      <c r="D16" s="18" t="s">
        <v>35</v>
      </c>
      <c r="E16" s="26" t="s">
        <v>25</v>
      </c>
      <c r="F16" s="20"/>
      <c r="G16" s="20"/>
      <c r="H16" s="20"/>
      <c r="I16" s="20"/>
      <c r="J16" s="20"/>
      <c r="K16" s="20"/>
      <c r="L16" s="20"/>
      <c r="M16" s="20"/>
      <c r="N16" s="20">
        <v>1064.6300000000001</v>
      </c>
      <c r="O16" s="20">
        <v>1064.6300000000001</v>
      </c>
      <c r="P16" s="20">
        <v>969.26</v>
      </c>
      <c r="Q16" s="20">
        <v>969.26</v>
      </c>
      <c r="R16" s="20">
        <f t="shared" si="0"/>
        <v>2033.89</v>
      </c>
      <c r="S16" s="20">
        <v>969.26</v>
      </c>
      <c r="T16" s="21">
        <v>50</v>
      </c>
    </row>
    <row r="17" spans="1:20" ht="37.5" customHeight="1" outlineLevel="1" x14ac:dyDescent="0.2">
      <c r="A17" s="17" t="s">
        <v>36</v>
      </c>
      <c r="B17" s="17" t="s">
        <v>18</v>
      </c>
      <c r="C17" s="17" t="s">
        <v>23</v>
      </c>
      <c r="D17" s="18" t="s">
        <v>37</v>
      </c>
      <c r="E17" s="26" t="s">
        <v>25</v>
      </c>
      <c r="F17" s="20"/>
      <c r="G17" s="20"/>
      <c r="H17" s="20"/>
      <c r="I17" s="20"/>
      <c r="J17" s="20"/>
      <c r="K17" s="20"/>
      <c r="L17" s="20"/>
      <c r="M17" s="20"/>
      <c r="N17" s="20">
        <v>914.87</v>
      </c>
      <c r="O17" s="20">
        <v>738.16</v>
      </c>
      <c r="P17" s="20"/>
      <c r="Q17" s="20"/>
      <c r="R17" s="20">
        <f t="shared" si="0"/>
        <v>914.87</v>
      </c>
      <c r="S17" s="20">
        <f t="shared" si="0"/>
        <v>738.16</v>
      </c>
      <c r="T17" s="21">
        <v>65</v>
      </c>
    </row>
    <row r="18" spans="1:20" ht="37.5" customHeight="1" outlineLevel="1" x14ac:dyDescent="0.2">
      <c r="A18" s="17" t="s">
        <v>38</v>
      </c>
      <c r="B18" s="17" t="s">
        <v>18</v>
      </c>
      <c r="C18" s="17" t="s">
        <v>23</v>
      </c>
      <c r="D18" s="18" t="s">
        <v>39</v>
      </c>
      <c r="E18" s="26" t="s">
        <v>25</v>
      </c>
      <c r="F18" s="20"/>
      <c r="G18" s="20"/>
      <c r="H18" s="20"/>
      <c r="I18" s="20"/>
      <c r="J18" s="20"/>
      <c r="K18" s="20"/>
      <c r="L18" s="20"/>
      <c r="M18" s="20"/>
      <c r="N18" s="20">
        <v>91.08</v>
      </c>
      <c r="O18" s="20"/>
      <c r="P18" s="20"/>
      <c r="Q18" s="20"/>
      <c r="R18" s="20">
        <f t="shared" si="0"/>
        <v>91.08</v>
      </c>
      <c r="S18" s="20">
        <v>91.08</v>
      </c>
      <c r="T18" s="21">
        <v>100</v>
      </c>
    </row>
    <row r="19" spans="1:20" ht="37.5" customHeight="1" outlineLevel="1" x14ac:dyDescent="0.2">
      <c r="A19" s="17" t="s">
        <v>40</v>
      </c>
      <c r="B19" s="17" t="s">
        <v>18</v>
      </c>
      <c r="C19" s="17" t="s">
        <v>23</v>
      </c>
      <c r="D19" s="18" t="s">
        <v>41</v>
      </c>
      <c r="E19" s="26" t="s">
        <v>25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>
        <v>526.73</v>
      </c>
      <c r="Q19" s="20"/>
      <c r="R19" s="20">
        <f t="shared" si="0"/>
        <v>526.73</v>
      </c>
      <c r="S19" s="20">
        <v>526.73</v>
      </c>
      <c r="T19" s="21">
        <v>100</v>
      </c>
    </row>
    <row r="20" spans="1:20" ht="37.5" customHeight="1" outlineLevel="1" x14ac:dyDescent="0.2">
      <c r="A20" s="17" t="s">
        <v>42</v>
      </c>
      <c r="B20" s="17" t="s">
        <v>18</v>
      </c>
      <c r="C20" s="17" t="s">
        <v>23</v>
      </c>
      <c r="D20" s="18" t="s">
        <v>43</v>
      </c>
      <c r="E20" s="26" t="s">
        <v>151</v>
      </c>
      <c r="F20" s="20"/>
      <c r="G20" s="20"/>
      <c r="H20" s="20"/>
      <c r="I20" s="20"/>
      <c r="J20" s="20"/>
      <c r="K20" s="20"/>
      <c r="L20" s="20"/>
      <c r="M20" s="20"/>
      <c r="N20" s="20">
        <v>138.15</v>
      </c>
      <c r="O20" s="20"/>
      <c r="P20" s="20"/>
      <c r="Q20" s="20"/>
      <c r="R20" s="20">
        <f t="shared" si="0"/>
        <v>138.15</v>
      </c>
      <c r="S20" s="20">
        <v>138.15</v>
      </c>
      <c r="T20" s="21">
        <v>100</v>
      </c>
    </row>
    <row r="21" spans="1:20" ht="37.5" customHeight="1" outlineLevel="1" x14ac:dyDescent="0.2">
      <c r="A21" s="17" t="s">
        <v>44</v>
      </c>
      <c r="B21" s="17" t="s">
        <v>18</v>
      </c>
      <c r="C21" s="17" t="s">
        <v>23</v>
      </c>
      <c r="D21" s="18" t="s">
        <v>45</v>
      </c>
      <c r="E21" s="26" t="s">
        <v>151</v>
      </c>
      <c r="F21" s="20"/>
      <c r="G21" s="20"/>
      <c r="H21" s="20"/>
      <c r="I21" s="20"/>
      <c r="J21" s="20"/>
      <c r="K21" s="20"/>
      <c r="L21" s="20"/>
      <c r="M21" s="20"/>
      <c r="N21" s="20">
        <v>138.15</v>
      </c>
      <c r="O21" s="20"/>
      <c r="P21" s="20"/>
      <c r="Q21" s="20"/>
      <c r="R21" s="20">
        <f t="shared" si="0"/>
        <v>138.15</v>
      </c>
      <c r="S21" s="20">
        <v>138.15</v>
      </c>
      <c r="T21" s="21">
        <v>100</v>
      </c>
    </row>
    <row r="22" spans="1:20" ht="37.5" customHeight="1" outlineLevel="1" x14ac:dyDescent="0.2">
      <c r="A22" s="17" t="s">
        <v>46</v>
      </c>
      <c r="B22" s="17" t="s">
        <v>18</v>
      </c>
      <c r="C22" s="17" t="s">
        <v>23</v>
      </c>
      <c r="D22" s="18" t="s">
        <v>47</v>
      </c>
      <c r="E22" s="26" t="s">
        <v>25</v>
      </c>
      <c r="F22" s="20"/>
      <c r="G22" s="20"/>
      <c r="H22" s="20"/>
      <c r="I22" s="20"/>
      <c r="J22" s="20">
        <v>1708.21</v>
      </c>
      <c r="K22" s="20"/>
      <c r="L22" s="20"/>
      <c r="M22" s="20"/>
      <c r="N22" s="20"/>
      <c r="O22" s="20"/>
      <c r="P22" s="20"/>
      <c r="Q22" s="20"/>
      <c r="R22" s="20">
        <f t="shared" si="0"/>
        <v>1708.21</v>
      </c>
      <c r="S22" s="20">
        <v>1708.21</v>
      </c>
      <c r="T22" s="21">
        <v>100</v>
      </c>
    </row>
    <row r="23" spans="1:20" ht="37.5" customHeight="1" outlineLevel="1" x14ac:dyDescent="0.2">
      <c r="A23" s="17" t="s">
        <v>48</v>
      </c>
      <c r="B23" s="17" t="s">
        <v>18</v>
      </c>
      <c r="C23" s="17" t="s">
        <v>23</v>
      </c>
      <c r="D23" s="18" t="s">
        <v>47</v>
      </c>
      <c r="E23" s="19" t="s">
        <v>49</v>
      </c>
      <c r="F23" s="20"/>
      <c r="G23" s="20"/>
      <c r="H23" s="20"/>
      <c r="I23" s="20"/>
      <c r="J23" s="20">
        <v>669.87099999999998</v>
      </c>
      <c r="K23" s="20">
        <v>669.87</v>
      </c>
      <c r="L23" s="20"/>
      <c r="M23" s="20"/>
      <c r="N23" s="20"/>
      <c r="O23" s="20"/>
      <c r="P23" s="20"/>
      <c r="Q23" s="20"/>
      <c r="R23" s="20">
        <f t="shared" si="0"/>
        <v>669.87099999999998</v>
      </c>
      <c r="S23" s="20">
        <f t="shared" si="0"/>
        <v>669.87</v>
      </c>
      <c r="T23" s="21">
        <v>100</v>
      </c>
    </row>
    <row r="24" spans="1:20" ht="18.75" customHeight="1" outlineLevel="1" x14ac:dyDescent="0.2">
      <c r="A24" s="22"/>
      <c r="B24" s="22"/>
      <c r="C24" s="22"/>
      <c r="D24" s="11" t="s">
        <v>50</v>
      </c>
      <c r="E24" s="11"/>
      <c r="F24" s="24">
        <f>SUM(F11:F21)</f>
        <v>3243.2882199999999</v>
      </c>
      <c r="G24" s="24">
        <f>SUM(G11:G21)</f>
        <v>3243.28271</v>
      </c>
      <c r="H24" s="24">
        <f>SUM(H11:H21)</f>
        <v>0</v>
      </c>
      <c r="I24" s="24">
        <f>SUM(I11:I21)</f>
        <v>0</v>
      </c>
      <c r="J24" s="24">
        <f>SUM(J11:J23)</f>
        <v>2378.0810000000001</v>
      </c>
      <c r="K24" s="24">
        <f t="shared" ref="K24:S24" si="1">SUM(K11:K23)</f>
        <v>669.87</v>
      </c>
      <c r="L24" s="24">
        <f t="shared" si="1"/>
        <v>4319</v>
      </c>
      <c r="M24" s="24">
        <f t="shared" si="1"/>
        <v>4319</v>
      </c>
      <c r="N24" s="24">
        <f t="shared" si="1"/>
        <v>2346.88</v>
      </c>
      <c r="O24" s="24">
        <f t="shared" si="1"/>
        <v>1802.79</v>
      </c>
      <c r="P24" s="24">
        <f t="shared" si="1"/>
        <v>1495.99</v>
      </c>
      <c r="Q24" s="24">
        <f t="shared" si="1"/>
        <v>969.26</v>
      </c>
      <c r="R24" s="24">
        <f t="shared" si="1"/>
        <v>10539.950999999997</v>
      </c>
      <c r="S24" s="24">
        <f t="shared" si="1"/>
        <v>9298.6099999999988</v>
      </c>
      <c r="T24" s="27">
        <v>100</v>
      </c>
    </row>
    <row r="25" spans="1:20" ht="56.25" customHeight="1" outlineLevel="1" x14ac:dyDescent="0.2">
      <c r="A25" s="17" t="s">
        <v>51</v>
      </c>
      <c r="B25" s="17" t="s">
        <v>18</v>
      </c>
      <c r="C25" s="17" t="s">
        <v>52</v>
      </c>
      <c r="D25" s="18" t="s">
        <v>53</v>
      </c>
      <c r="E25" s="19" t="s">
        <v>153</v>
      </c>
      <c r="F25" s="20">
        <v>506.44191000000001</v>
      </c>
      <c r="G25" s="20">
        <v>506.44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1">
        <v>100</v>
      </c>
    </row>
    <row r="26" spans="1:20" ht="18.75" customHeight="1" outlineLevel="1" x14ac:dyDescent="0.2">
      <c r="A26" s="22"/>
      <c r="B26" s="22"/>
      <c r="C26" s="22"/>
      <c r="D26" s="11" t="s">
        <v>54</v>
      </c>
      <c r="E26" s="11"/>
      <c r="F26" s="24">
        <f>SUM(F25)</f>
        <v>506.44191000000001</v>
      </c>
      <c r="G26" s="24">
        <v>506.44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</row>
    <row r="27" spans="1:20" ht="56.25" customHeight="1" outlineLevel="1" x14ac:dyDescent="0.2">
      <c r="A27" s="17" t="s">
        <v>55</v>
      </c>
      <c r="B27" s="17" t="s">
        <v>18</v>
      </c>
      <c r="C27" s="17" t="s">
        <v>56</v>
      </c>
      <c r="D27" s="18" t="s">
        <v>57</v>
      </c>
      <c r="E27" s="19" t="s">
        <v>153</v>
      </c>
      <c r="F27" s="20">
        <v>321.71235000000001</v>
      </c>
      <c r="G27" s="20">
        <v>321.70999999999998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1">
        <v>100</v>
      </c>
    </row>
    <row r="28" spans="1:20" ht="18.75" customHeight="1" outlineLevel="1" x14ac:dyDescent="0.2">
      <c r="A28" s="22"/>
      <c r="B28" s="22"/>
      <c r="C28" s="22"/>
      <c r="D28" s="11" t="s">
        <v>58</v>
      </c>
      <c r="E28" s="11"/>
      <c r="F28" s="24">
        <f>SUM(F27)</f>
        <v>321.71235000000001</v>
      </c>
      <c r="G28" s="24">
        <v>321.70999999999998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</row>
    <row r="29" spans="1:20" ht="66" customHeight="1" outlineLevel="1" x14ac:dyDescent="0.2">
      <c r="A29" s="22"/>
      <c r="B29" s="17" t="s">
        <v>18</v>
      </c>
      <c r="C29" s="48" t="s">
        <v>60</v>
      </c>
      <c r="D29" s="49" t="s">
        <v>156</v>
      </c>
      <c r="E29" s="19" t="s">
        <v>153</v>
      </c>
      <c r="F29" s="20">
        <v>551.08299999999997</v>
      </c>
      <c r="G29" s="24">
        <v>0</v>
      </c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>
        <v>0</v>
      </c>
    </row>
    <row r="30" spans="1:20" ht="58.5" customHeight="1" outlineLevel="1" x14ac:dyDescent="0.2">
      <c r="A30" s="22"/>
      <c r="B30" s="17" t="s">
        <v>18</v>
      </c>
      <c r="C30" s="48" t="s">
        <v>60</v>
      </c>
      <c r="D30" s="49" t="s">
        <v>157</v>
      </c>
      <c r="E30" s="19" t="s">
        <v>153</v>
      </c>
      <c r="F30" s="20">
        <v>449.50895000000003</v>
      </c>
      <c r="G30" s="24">
        <v>449.51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>
        <v>100</v>
      </c>
    </row>
    <row r="31" spans="1:20" ht="56.25" customHeight="1" outlineLevel="1" x14ac:dyDescent="0.2">
      <c r="A31" s="17" t="s">
        <v>59</v>
      </c>
      <c r="B31" s="17" t="s">
        <v>18</v>
      </c>
      <c r="C31" s="17" t="s">
        <v>60</v>
      </c>
      <c r="D31" s="18" t="s">
        <v>61</v>
      </c>
      <c r="E31" s="19" t="s">
        <v>153</v>
      </c>
      <c r="F31" s="20">
        <v>165.20209</v>
      </c>
      <c r="G31" s="20">
        <f>F31</f>
        <v>165.20209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>
        <v>100</v>
      </c>
    </row>
    <row r="32" spans="1:20" ht="18.75" customHeight="1" outlineLevel="1" x14ac:dyDescent="0.2">
      <c r="A32" s="22"/>
      <c r="B32" s="17"/>
      <c r="C32" s="22"/>
      <c r="D32" s="11" t="s">
        <v>62</v>
      </c>
      <c r="E32" s="11"/>
      <c r="F32" s="24">
        <v>1165.79</v>
      </c>
      <c r="G32" s="24">
        <v>614.71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</row>
    <row r="33" spans="1:20" ht="75" customHeight="1" outlineLevel="1" x14ac:dyDescent="0.2">
      <c r="A33" s="17" t="s">
        <v>63</v>
      </c>
      <c r="B33" s="17" t="s">
        <v>18</v>
      </c>
      <c r="C33" s="17" t="s">
        <v>64</v>
      </c>
      <c r="D33" s="18" t="s">
        <v>65</v>
      </c>
      <c r="E33" s="19" t="s">
        <v>153</v>
      </c>
      <c r="F33" s="20">
        <v>345.67529999999999</v>
      </c>
      <c r="G33" s="20">
        <v>345.68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1">
        <v>100</v>
      </c>
    </row>
    <row r="34" spans="1:20" ht="18.75" customHeight="1" outlineLevel="1" x14ac:dyDescent="0.2">
      <c r="A34" s="22"/>
      <c r="B34" s="22"/>
      <c r="C34" s="22"/>
      <c r="D34" s="11" t="s">
        <v>66</v>
      </c>
      <c r="E34" s="11"/>
      <c r="F34" s="24">
        <f>SUM(F33:F33)</f>
        <v>345.67529999999999</v>
      </c>
      <c r="G34" s="24">
        <f>SUM(G33:G33)</f>
        <v>345.68</v>
      </c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</row>
    <row r="35" spans="1:20" ht="56.25" customHeight="1" outlineLevel="1" x14ac:dyDescent="0.2">
      <c r="A35" s="17" t="s">
        <v>67</v>
      </c>
      <c r="B35" s="17" t="s">
        <v>18</v>
      </c>
      <c r="C35" s="17" t="s">
        <v>68</v>
      </c>
      <c r="D35" s="18" t="s">
        <v>69</v>
      </c>
      <c r="E35" s="19" t="s">
        <v>153</v>
      </c>
      <c r="F35" s="20">
        <v>509.96354000000002</v>
      </c>
      <c r="G35" s="20">
        <v>509.96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1">
        <v>100</v>
      </c>
    </row>
    <row r="36" spans="1:20" ht="18.75" customHeight="1" outlineLevel="1" x14ac:dyDescent="0.2">
      <c r="A36" s="22"/>
      <c r="B36" s="22"/>
      <c r="C36" s="22"/>
      <c r="D36" s="11" t="s">
        <v>71</v>
      </c>
      <c r="E36" s="23"/>
      <c r="F36" s="24">
        <f>SUM(F35)</f>
        <v>509.96354000000002</v>
      </c>
      <c r="G36" s="24">
        <v>509.96</v>
      </c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</row>
    <row r="37" spans="1:20" ht="56.25" customHeight="1" outlineLevel="1" x14ac:dyDescent="0.2">
      <c r="A37" s="17" t="s">
        <v>72</v>
      </c>
      <c r="B37" s="17" t="s">
        <v>18</v>
      </c>
      <c r="C37" s="17" t="s">
        <v>73</v>
      </c>
      <c r="D37" s="18" t="s">
        <v>74</v>
      </c>
      <c r="E37" s="19" t="s">
        <v>153</v>
      </c>
      <c r="F37" s="20">
        <v>345.67529999999999</v>
      </c>
      <c r="G37" s="20">
        <v>345.68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1">
        <v>100</v>
      </c>
    </row>
    <row r="38" spans="1:20" ht="18.75" customHeight="1" outlineLevel="1" x14ac:dyDescent="0.2">
      <c r="A38" s="22"/>
      <c r="B38" s="22"/>
      <c r="C38" s="22"/>
      <c r="D38" s="11" t="s">
        <v>75</v>
      </c>
      <c r="E38" s="11"/>
      <c r="F38" s="24">
        <f>SUM(F37)</f>
        <v>345.67529999999999</v>
      </c>
      <c r="G38" s="24">
        <v>345.68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</row>
    <row r="39" spans="1:20" ht="18.75" customHeight="1" outlineLevel="1" x14ac:dyDescent="0.2">
      <c r="A39" s="17" t="s">
        <v>76</v>
      </c>
      <c r="B39" s="17" t="s">
        <v>18</v>
      </c>
      <c r="C39" s="17" t="s">
        <v>77</v>
      </c>
      <c r="D39" s="28" t="s">
        <v>78</v>
      </c>
      <c r="E39" s="32" t="s">
        <v>82</v>
      </c>
      <c r="F39" s="30"/>
      <c r="G39" s="30"/>
      <c r="H39" s="30"/>
      <c r="I39" s="30"/>
      <c r="J39" s="30"/>
      <c r="K39" s="30"/>
      <c r="L39" s="30"/>
      <c r="M39" s="30"/>
      <c r="N39" s="20">
        <v>29</v>
      </c>
      <c r="O39" s="20">
        <v>29</v>
      </c>
      <c r="P39" s="30"/>
      <c r="Q39" s="30"/>
      <c r="R39" s="20">
        <f t="shared" ref="R39:S42" si="2">J39+L39+N39+P39</f>
        <v>29</v>
      </c>
      <c r="S39" s="20">
        <f t="shared" si="2"/>
        <v>29</v>
      </c>
      <c r="T39" s="31">
        <v>100</v>
      </c>
    </row>
    <row r="40" spans="1:20" ht="37.5" customHeight="1" outlineLevel="1" x14ac:dyDescent="0.2">
      <c r="A40" s="17" t="s">
        <v>79</v>
      </c>
      <c r="B40" s="17" t="s">
        <v>18</v>
      </c>
      <c r="C40" s="17" t="s">
        <v>77</v>
      </c>
      <c r="D40" s="28" t="s">
        <v>152</v>
      </c>
      <c r="E40" s="32" t="s">
        <v>82</v>
      </c>
      <c r="F40" s="30"/>
      <c r="G40" s="30"/>
      <c r="H40" s="30"/>
      <c r="I40" s="30"/>
      <c r="J40" s="20">
        <v>178.82599999999999</v>
      </c>
      <c r="K40" s="30"/>
      <c r="L40" s="30"/>
      <c r="M40" s="30"/>
      <c r="N40" s="20"/>
      <c r="O40" s="30"/>
      <c r="P40" s="30"/>
      <c r="Q40" s="30"/>
      <c r="R40" s="20">
        <f t="shared" si="2"/>
        <v>178.82599999999999</v>
      </c>
      <c r="S40" s="20">
        <v>219</v>
      </c>
      <c r="T40" s="31">
        <v>130</v>
      </c>
    </row>
    <row r="41" spans="1:20" ht="18.75" customHeight="1" outlineLevel="1" x14ac:dyDescent="0.2">
      <c r="A41" s="17" t="s">
        <v>81</v>
      </c>
      <c r="B41" s="17" t="s">
        <v>18</v>
      </c>
      <c r="C41" s="17" t="s">
        <v>77</v>
      </c>
      <c r="D41" s="28" t="s">
        <v>80</v>
      </c>
      <c r="E41" s="32" t="s">
        <v>82</v>
      </c>
      <c r="F41" s="30"/>
      <c r="G41" s="30"/>
      <c r="H41" s="30"/>
      <c r="I41" s="30"/>
      <c r="J41" s="20">
        <v>5623.7780000000002</v>
      </c>
      <c r="K41" s="30"/>
      <c r="L41" s="30"/>
      <c r="M41" s="30"/>
      <c r="N41" s="20"/>
      <c r="O41" s="30"/>
      <c r="P41" s="30"/>
      <c r="Q41" s="30"/>
      <c r="R41" s="20">
        <f t="shared" si="2"/>
        <v>5623.7780000000002</v>
      </c>
      <c r="S41" s="20">
        <v>5623.78</v>
      </c>
      <c r="T41" s="31">
        <v>100</v>
      </c>
    </row>
    <row r="42" spans="1:20" ht="37.5" customHeight="1" outlineLevel="1" x14ac:dyDescent="0.2">
      <c r="A42" s="17" t="s">
        <v>83</v>
      </c>
      <c r="B42" s="17" t="s">
        <v>18</v>
      </c>
      <c r="C42" s="17" t="s">
        <v>77</v>
      </c>
      <c r="D42" s="28" t="s">
        <v>80</v>
      </c>
      <c r="E42" s="32" t="s">
        <v>154</v>
      </c>
      <c r="F42" s="30"/>
      <c r="G42" s="30"/>
      <c r="H42" s="30"/>
      <c r="I42" s="30"/>
      <c r="J42" s="20">
        <v>568.51199999999994</v>
      </c>
      <c r="K42" s="30"/>
      <c r="L42" s="30"/>
      <c r="M42" s="30"/>
      <c r="N42" s="20"/>
      <c r="O42" s="30"/>
      <c r="P42" s="30"/>
      <c r="Q42" s="30"/>
      <c r="R42" s="20">
        <f t="shared" si="2"/>
        <v>568.51199999999994</v>
      </c>
      <c r="S42" s="20">
        <v>568.51</v>
      </c>
      <c r="T42" s="31">
        <v>100</v>
      </c>
    </row>
    <row r="43" spans="1:20" ht="18.75" customHeight="1" outlineLevel="1" x14ac:dyDescent="0.2">
      <c r="A43" s="22"/>
      <c r="B43" s="22"/>
      <c r="C43" s="22"/>
      <c r="D43" s="11" t="s">
        <v>84</v>
      </c>
      <c r="E43" s="11"/>
      <c r="F43" s="24">
        <f>SUM(F39:F42)</f>
        <v>0</v>
      </c>
      <c r="G43" s="24">
        <f>SUM(G39:G42)</f>
        <v>0</v>
      </c>
      <c r="H43" s="24">
        <f>SUM(H39:H42)</f>
        <v>0</v>
      </c>
      <c r="I43" s="24">
        <f>SUM(I39:I42)</f>
        <v>0</v>
      </c>
      <c r="J43" s="24">
        <f>SUM(J39:J42)</f>
        <v>6371.116</v>
      </c>
      <c r="K43" s="24">
        <f t="shared" ref="K43:S43" si="3">SUM(K39:K42)</f>
        <v>0</v>
      </c>
      <c r="L43" s="24">
        <f t="shared" si="3"/>
        <v>0</v>
      </c>
      <c r="M43" s="24">
        <f t="shared" si="3"/>
        <v>0</v>
      </c>
      <c r="N43" s="24">
        <f t="shared" si="3"/>
        <v>29</v>
      </c>
      <c r="O43" s="24">
        <f t="shared" si="3"/>
        <v>29</v>
      </c>
      <c r="P43" s="24">
        <f t="shared" si="3"/>
        <v>0</v>
      </c>
      <c r="Q43" s="24">
        <f t="shared" si="3"/>
        <v>0</v>
      </c>
      <c r="R43" s="24">
        <f t="shared" si="3"/>
        <v>6400.116</v>
      </c>
      <c r="S43" s="24">
        <f t="shared" si="3"/>
        <v>6440.29</v>
      </c>
      <c r="T43" s="24"/>
    </row>
    <row r="44" spans="1:20" ht="18.75" customHeight="1" outlineLevel="1" x14ac:dyDescent="0.2">
      <c r="A44" s="17" t="s">
        <v>85</v>
      </c>
      <c r="B44" s="17" t="s">
        <v>18</v>
      </c>
      <c r="C44" s="17" t="s">
        <v>86</v>
      </c>
      <c r="D44" s="28" t="s">
        <v>87</v>
      </c>
      <c r="E44" s="32" t="s">
        <v>70</v>
      </c>
      <c r="F44" s="30"/>
      <c r="G44" s="20"/>
      <c r="H44" s="20"/>
      <c r="I44" s="20"/>
      <c r="J44" s="20"/>
      <c r="K44" s="20"/>
      <c r="L44" s="20"/>
      <c r="M44" s="20"/>
      <c r="N44" s="20">
        <v>7897.45</v>
      </c>
      <c r="O44" s="20"/>
      <c r="P44" s="20"/>
      <c r="Q44" s="20"/>
      <c r="R44" s="20" t="s">
        <v>155</v>
      </c>
      <c r="S44" s="20" t="s">
        <v>155</v>
      </c>
      <c r="T44" s="31">
        <v>100</v>
      </c>
    </row>
    <row r="45" spans="1:20" ht="37.5" customHeight="1" outlineLevel="1" x14ac:dyDescent="0.2">
      <c r="A45" s="17" t="s">
        <v>88</v>
      </c>
      <c r="B45" s="17" t="s">
        <v>18</v>
      </c>
      <c r="C45" s="17" t="s">
        <v>86</v>
      </c>
      <c r="D45" s="28" t="s">
        <v>89</v>
      </c>
      <c r="E45" s="32" t="s">
        <v>70</v>
      </c>
      <c r="F45" s="30"/>
      <c r="G45" s="20"/>
      <c r="H45" s="20"/>
      <c r="I45" s="20"/>
      <c r="J45" s="20"/>
      <c r="K45" s="20"/>
      <c r="L45" s="20"/>
      <c r="M45" s="20"/>
      <c r="N45" s="20"/>
      <c r="O45" s="20"/>
      <c r="P45" s="20">
        <v>171.43</v>
      </c>
      <c r="Q45" s="20">
        <v>171.43</v>
      </c>
      <c r="R45" s="20">
        <f t="shared" ref="R45:S76" si="4">J45+L45+N45+P45</f>
        <v>171.43</v>
      </c>
      <c r="S45" s="20">
        <f t="shared" si="4"/>
        <v>171.43</v>
      </c>
      <c r="T45" s="31">
        <v>100</v>
      </c>
    </row>
    <row r="46" spans="1:20" ht="37.5" customHeight="1" outlineLevel="1" x14ac:dyDescent="0.2">
      <c r="A46" s="17" t="s">
        <v>90</v>
      </c>
      <c r="B46" s="17" t="s">
        <v>18</v>
      </c>
      <c r="C46" s="17" t="s">
        <v>86</v>
      </c>
      <c r="D46" s="28" t="s">
        <v>91</v>
      </c>
      <c r="E46" s="32" t="s">
        <v>70</v>
      </c>
      <c r="F46" s="30"/>
      <c r="G46" s="20"/>
      <c r="H46" s="20"/>
      <c r="I46" s="20"/>
      <c r="J46" s="20"/>
      <c r="K46" s="20"/>
      <c r="L46" s="20"/>
      <c r="M46" s="20"/>
      <c r="N46" s="20"/>
      <c r="O46" s="20"/>
      <c r="P46" s="20">
        <v>171.43</v>
      </c>
      <c r="Q46" s="20">
        <v>171.43</v>
      </c>
      <c r="R46" s="20">
        <f t="shared" si="4"/>
        <v>171.43</v>
      </c>
      <c r="S46" s="20">
        <f t="shared" si="4"/>
        <v>171.43</v>
      </c>
      <c r="T46" s="31">
        <v>100</v>
      </c>
    </row>
    <row r="47" spans="1:20" ht="75" customHeight="1" outlineLevel="1" x14ac:dyDescent="0.2">
      <c r="A47" s="17" t="s">
        <v>92</v>
      </c>
      <c r="B47" s="17" t="s">
        <v>18</v>
      </c>
      <c r="C47" s="17" t="s">
        <v>86</v>
      </c>
      <c r="D47" s="28" t="s">
        <v>93</v>
      </c>
      <c r="E47" s="32" t="s">
        <v>70</v>
      </c>
      <c r="F47" s="30"/>
      <c r="G47" s="20"/>
      <c r="H47" s="20"/>
      <c r="I47" s="20"/>
      <c r="J47" s="20"/>
      <c r="K47" s="20"/>
      <c r="L47" s="20"/>
      <c r="M47" s="20"/>
      <c r="N47" s="20"/>
      <c r="O47" s="20"/>
      <c r="P47" s="20">
        <v>4191.1000000000004</v>
      </c>
      <c r="Q47" s="20">
        <v>3502</v>
      </c>
      <c r="R47" s="20">
        <f t="shared" si="4"/>
        <v>4191.1000000000004</v>
      </c>
      <c r="S47" s="20">
        <f t="shared" si="4"/>
        <v>3502</v>
      </c>
      <c r="T47" s="31">
        <v>80</v>
      </c>
    </row>
    <row r="48" spans="1:20" ht="37.5" customHeight="1" outlineLevel="1" x14ac:dyDescent="0.2">
      <c r="A48" s="17" t="s">
        <v>94</v>
      </c>
      <c r="B48" s="17" t="s">
        <v>18</v>
      </c>
      <c r="C48" s="17" t="s">
        <v>86</v>
      </c>
      <c r="D48" s="28" t="s">
        <v>95</v>
      </c>
      <c r="E48" s="32" t="s">
        <v>96</v>
      </c>
      <c r="F48" s="30"/>
      <c r="G48" s="20"/>
      <c r="H48" s="20"/>
      <c r="I48" s="20"/>
      <c r="J48" s="20">
        <v>1430.952</v>
      </c>
      <c r="K48" s="20">
        <v>680.56</v>
      </c>
      <c r="L48" s="20"/>
      <c r="M48" s="20"/>
      <c r="N48" s="20"/>
      <c r="O48" s="20"/>
      <c r="P48" s="20"/>
      <c r="Q48" s="20"/>
      <c r="R48" s="20">
        <f t="shared" si="4"/>
        <v>1430.952</v>
      </c>
      <c r="S48" s="20">
        <f t="shared" si="4"/>
        <v>680.56</v>
      </c>
      <c r="T48" s="31">
        <v>45</v>
      </c>
    </row>
    <row r="49" spans="1:20" ht="18.75" customHeight="1" outlineLevel="1" x14ac:dyDescent="0.2">
      <c r="A49" s="17" t="s">
        <v>97</v>
      </c>
      <c r="B49" s="17" t="s">
        <v>18</v>
      </c>
      <c r="C49" s="17" t="s">
        <v>86</v>
      </c>
      <c r="D49" s="28" t="s">
        <v>95</v>
      </c>
      <c r="E49" s="32" t="s">
        <v>70</v>
      </c>
      <c r="F49" s="30"/>
      <c r="G49" s="20"/>
      <c r="H49" s="20"/>
      <c r="I49" s="20"/>
      <c r="J49" s="20">
        <v>450.17200000000003</v>
      </c>
      <c r="K49" s="20">
        <v>450.17</v>
      </c>
      <c r="L49" s="20"/>
      <c r="M49" s="20"/>
      <c r="N49" s="20"/>
      <c r="O49" s="20"/>
      <c r="P49" s="20"/>
      <c r="Q49" s="20"/>
      <c r="R49" s="20">
        <f t="shared" si="4"/>
        <v>450.17200000000003</v>
      </c>
      <c r="S49" s="20">
        <f t="shared" si="4"/>
        <v>450.17</v>
      </c>
      <c r="T49" s="31">
        <v>100</v>
      </c>
    </row>
    <row r="50" spans="1:20" ht="18.75" customHeight="1" outlineLevel="1" x14ac:dyDescent="0.2">
      <c r="A50" s="22"/>
      <c r="B50" s="22"/>
      <c r="C50" s="22"/>
      <c r="D50" s="11" t="s">
        <v>98</v>
      </c>
      <c r="E50" s="11"/>
      <c r="F50" s="24">
        <f t="shared" ref="F50:I50" si="5">SUM(F44:F47)</f>
        <v>0</v>
      </c>
      <c r="G50" s="24">
        <f t="shared" si="5"/>
        <v>0</v>
      </c>
      <c r="H50" s="24">
        <f t="shared" si="5"/>
        <v>0</v>
      </c>
      <c r="I50" s="24">
        <f t="shared" si="5"/>
        <v>0</v>
      </c>
      <c r="J50" s="24">
        <f>SUM(J44:J49)</f>
        <v>1881.124</v>
      </c>
      <c r="K50" s="24">
        <f t="shared" ref="K50:S50" si="6">SUM(K44:K49)</f>
        <v>1130.73</v>
      </c>
      <c r="L50" s="24">
        <f t="shared" si="6"/>
        <v>0</v>
      </c>
      <c r="M50" s="24">
        <f t="shared" si="6"/>
        <v>0</v>
      </c>
      <c r="N50" s="24">
        <f t="shared" si="6"/>
        <v>7897.45</v>
      </c>
      <c r="O50" s="24">
        <f t="shared" si="6"/>
        <v>0</v>
      </c>
      <c r="P50" s="24">
        <f t="shared" si="6"/>
        <v>4533.96</v>
      </c>
      <c r="Q50" s="24">
        <f t="shared" si="6"/>
        <v>3844.86</v>
      </c>
      <c r="R50" s="24">
        <f t="shared" si="6"/>
        <v>6415.0840000000007</v>
      </c>
      <c r="S50" s="24">
        <f t="shared" si="6"/>
        <v>4975.59</v>
      </c>
      <c r="T50" s="25"/>
    </row>
    <row r="51" spans="1:20" ht="18.75" customHeight="1" outlineLevel="1" x14ac:dyDescent="0.2">
      <c r="A51" s="17" t="s">
        <v>99</v>
      </c>
      <c r="B51" s="17" t="s">
        <v>18</v>
      </c>
      <c r="C51" s="17" t="s">
        <v>100</v>
      </c>
      <c r="D51" s="28" t="s">
        <v>101</v>
      </c>
      <c r="E51" s="32" t="s">
        <v>102</v>
      </c>
      <c r="F51" s="30"/>
      <c r="G51" s="30"/>
      <c r="H51" s="30"/>
      <c r="I51" s="30"/>
      <c r="J51" s="20">
        <v>576.30039552431856</v>
      </c>
      <c r="K51" s="30"/>
      <c r="L51" s="30"/>
      <c r="M51" s="30"/>
      <c r="N51" s="30"/>
      <c r="O51" s="30"/>
      <c r="P51" s="30"/>
      <c r="Q51" s="30"/>
      <c r="R51" s="20">
        <f t="shared" si="4"/>
        <v>576.30039552431856</v>
      </c>
      <c r="S51" s="20">
        <v>576.29999999999995</v>
      </c>
      <c r="T51" s="31">
        <v>100</v>
      </c>
    </row>
    <row r="52" spans="1:20" ht="18.75" customHeight="1" outlineLevel="1" x14ac:dyDescent="0.2">
      <c r="A52" s="17" t="s">
        <v>103</v>
      </c>
      <c r="B52" s="17" t="s">
        <v>18</v>
      </c>
      <c r="C52" s="17" t="s">
        <v>100</v>
      </c>
      <c r="D52" s="28" t="s">
        <v>104</v>
      </c>
      <c r="E52" s="32" t="s">
        <v>102</v>
      </c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20">
        <v>652.54999999999995</v>
      </c>
      <c r="Q52" s="30"/>
      <c r="R52" s="20">
        <f t="shared" si="4"/>
        <v>652.54999999999995</v>
      </c>
      <c r="S52" s="20">
        <v>652.54999999999995</v>
      </c>
      <c r="T52" s="31">
        <v>100</v>
      </c>
    </row>
    <row r="53" spans="1:20" ht="18.75" customHeight="1" outlineLevel="1" x14ac:dyDescent="0.2">
      <c r="A53" s="22"/>
      <c r="B53" s="22"/>
      <c r="C53" s="22"/>
      <c r="D53" s="11" t="s">
        <v>105</v>
      </c>
      <c r="E53" s="33">
        <f t="shared" ref="E53:I53" si="7">SUM(E52)</f>
        <v>0</v>
      </c>
      <c r="F53" s="24">
        <f t="shared" si="7"/>
        <v>0</v>
      </c>
      <c r="G53" s="24">
        <f t="shared" si="7"/>
        <v>0</v>
      </c>
      <c r="H53" s="24">
        <f t="shared" si="7"/>
        <v>0</v>
      </c>
      <c r="I53" s="24">
        <f t="shared" si="7"/>
        <v>0</v>
      </c>
      <c r="J53" s="24">
        <f>SUM(J51:J52)</f>
        <v>576.30039552431856</v>
      </c>
      <c r="K53" s="24">
        <f t="shared" ref="K53:S53" si="8">SUM(K51:K52)</f>
        <v>0</v>
      </c>
      <c r="L53" s="24">
        <f t="shared" si="8"/>
        <v>0</v>
      </c>
      <c r="M53" s="24">
        <f t="shared" si="8"/>
        <v>0</v>
      </c>
      <c r="N53" s="24">
        <f t="shared" si="8"/>
        <v>0</v>
      </c>
      <c r="O53" s="24">
        <f t="shared" si="8"/>
        <v>0</v>
      </c>
      <c r="P53" s="24">
        <f t="shared" si="8"/>
        <v>652.54999999999995</v>
      </c>
      <c r="Q53" s="24">
        <f t="shared" si="8"/>
        <v>0</v>
      </c>
      <c r="R53" s="24">
        <f t="shared" si="8"/>
        <v>1228.8503955243186</v>
      </c>
      <c r="S53" s="24">
        <f t="shared" si="8"/>
        <v>1228.8499999999999</v>
      </c>
      <c r="T53" s="27"/>
    </row>
    <row r="54" spans="1:20" ht="37.5" customHeight="1" outlineLevel="1" x14ac:dyDescent="0.2">
      <c r="A54" s="17" t="s">
        <v>106</v>
      </c>
      <c r="B54" s="17" t="s">
        <v>18</v>
      </c>
      <c r="C54" s="17" t="s">
        <v>107</v>
      </c>
      <c r="D54" s="28" t="s">
        <v>108</v>
      </c>
      <c r="E54" s="29" t="s">
        <v>110</v>
      </c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20">
        <v>1800</v>
      </c>
      <c r="Q54" s="30"/>
      <c r="R54" s="20">
        <f t="shared" si="4"/>
        <v>1800</v>
      </c>
      <c r="S54" s="20">
        <v>1800</v>
      </c>
      <c r="T54" s="31">
        <v>100</v>
      </c>
    </row>
    <row r="55" spans="1:20" ht="37.5" customHeight="1" outlineLevel="1" x14ac:dyDescent="0.2">
      <c r="A55" s="17" t="s">
        <v>109</v>
      </c>
      <c r="B55" s="17" t="s">
        <v>18</v>
      </c>
      <c r="C55" s="17" t="s">
        <v>107</v>
      </c>
      <c r="D55" s="28" t="s">
        <v>101</v>
      </c>
      <c r="E55" s="29" t="s">
        <v>110</v>
      </c>
      <c r="F55" s="30"/>
      <c r="G55" s="30"/>
      <c r="H55" s="30"/>
      <c r="I55" s="30"/>
      <c r="J55" s="20">
        <v>866.14599999999996</v>
      </c>
      <c r="K55" s="30"/>
      <c r="L55" s="30"/>
      <c r="M55" s="30"/>
      <c r="N55" s="30"/>
      <c r="O55" s="30"/>
      <c r="P55" s="20"/>
      <c r="Q55" s="30"/>
      <c r="R55" s="20">
        <f t="shared" si="4"/>
        <v>866.14599999999996</v>
      </c>
      <c r="S55" s="20">
        <v>866.15</v>
      </c>
      <c r="T55" s="31">
        <v>100</v>
      </c>
    </row>
    <row r="56" spans="1:20" ht="37.5" customHeight="1" outlineLevel="1" x14ac:dyDescent="0.2">
      <c r="A56" s="17" t="s">
        <v>111</v>
      </c>
      <c r="B56" s="17" t="s">
        <v>18</v>
      </c>
      <c r="C56" s="17" t="s">
        <v>107</v>
      </c>
      <c r="D56" s="28" t="s">
        <v>101</v>
      </c>
      <c r="E56" s="29" t="s">
        <v>112</v>
      </c>
      <c r="F56" s="30"/>
      <c r="G56" s="30"/>
      <c r="H56" s="30"/>
      <c r="I56" s="30"/>
      <c r="J56" s="20">
        <v>113.16</v>
      </c>
      <c r="K56" s="30"/>
      <c r="L56" s="30"/>
      <c r="M56" s="30"/>
      <c r="N56" s="30"/>
      <c r="O56" s="30"/>
      <c r="P56" s="20"/>
      <c r="Q56" s="30"/>
      <c r="R56" s="20">
        <f t="shared" si="4"/>
        <v>113.16</v>
      </c>
      <c r="S56" s="20">
        <v>113.16</v>
      </c>
      <c r="T56" s="31">
        <v>100</v>
      </c>
    </row>
    <row r="57" spans="1:20" ht="18.75" customHeight="1" outlineLevel="1" x14ac:dyDescent="0.2">
      <c r="A57" s="17" t="s">
        <v>113</v>
      </c>
      <c r="B57" s="17" t="s">
        <v>18</v>
      </c>
      <c r="C57" s="17" t="s">
        <v>107</v>
      </c>
      <c r="D57" s="28" t="s">
        <v>101</v>
      </c>
      <c r="E57" s="29" t="s">
        <v>114</v>
      </c>
      <c r="F57" s="30"/>
      <c r="G57" s="30"/>
      <c r="H57" s="30"/>
      <c r="I57" s="30"/>
      <c r="J57" s="20">
        <v>414.03300000000002</v>
      </c>
      <c r="K57" s="30"/>
      <c r="L57" s="30"/>
      <c r="M57" s="30"/>
      <c r="N57" s="30"/>
      <c r="O57" s="30"/>
      <c r="P57" s="20"/>
      <c r="Q57" s="30"/>
      <c r="R57" s="20">
        <f t="shared" si="4"/>
        <v>414.03300000000002</v>
      </c>
      <c r="S57" s="20">
        <v>414.03</v>
      </c>
      <c r="T57" s="31">
        <v>100</v>
      </c>
    </row>
    <row r="58" spans="1:20" ht="18.75" customHeight="1" outlineLevel="1" x14ac:dyDescent="0.2">
      <c r="A58" s="22"/>
      <c r="B58" s="22"/>
      <c r="C58" s="22"/>
      <c r="D58" s="11" t="s">
        <v>115</v>
      </c>
      <c r="E58" s="11"/>
      <c r="F58" s="24">
        <f>SUM(F54)</f>
        <v>0</v>
      </c>
      <c r="G58" s="24">
        <f>SUM(G54)</f>
        <v>0</v>
      </c>
      <c r="H58" s="24">
        <f>SUM(H54)</f>
        <v>0</v>
      </c>
      <c r="I58" s="24">
        <f>SUM(I54)</f>
        <v>0</v>
      </c>
      <c r="J58" s="24">
        <f>SUM(J54:J57)</f>
        <v>1393.3389999999999</v>
      </c>
      <c r="K58" s="24">
        <f t="shared" ref="K58:S58" si="9">SUM(K54:K57)</f>
        <v>0</v>
      </c>
      <c r="L58" s="24">
        <f t="shared" si="9"/>
        <v>0</v>
      </c>
      <c r="M58" s="24">
        <f t="shared" si="9"/>
        <v>0</v>
      </c>
      <c r="N58" s="24">
        <f t="shared" si="9"/>
        <v>0</v>
      </c>
      <c r="O58" s="24">
        <f t="shared" si="9"/>
        <v>0</v>
      </c>
      <c r="P58" s="24">
        <f t="shared" si="9"/>
        <v>1800</v>
      </c>
      <c r="Q58" s="24">
        <f t="shared" si="9"/>
        <v>0</v>
      </c>
      <c r="R58" s="24">
        <f t="shared" si="9"/>
        <v>3193.3389999999995</v>
      </c>
      <c r="S58" s="24">
        <f t="shared" si="9"/>
        <v>3193.34</v>
      </c>
      <c r="T58" s="27"/>
    </row>
    <row r="59" spans="1:20" ht="18.75" customHeight="1" outlineLevel="1" x14ac:dyDescent="0.2">
      <c r="A59" s="17" t="s">
        <v>116</v>
      </c>
      <c r="B59" s="17" t="s">
        <v>18</v>
      </c>
      <c r="C59" s="17" t="s">
        <v>117</v>
      </c>
      <c r="D59" s="28" t="s">
        <v>101</v>
      </c>
      <c r="E59" s="32" t="s">
        <v>70</v>
      </c>
      <c r="F59" s="30"/>
      <c r="G59" s="30"/>
      <c r="H59" s="30"/>
      <c r="I59" s="30"/>
      <c r="J59" s="20">
        <v>1038.9614172266897</v>
      </c>
      <c r="K59" s="30"/>
      <c r="L59" s="30"/>
      <c r="M59" s="30"/>
      <c r="N59" s="30"/>
      <c r="O59" s="30"/>
      <c r="P59" s="30"/>
      <c r="Q59" s="30"/>
      <c r="R59" s="20">
        <f t="shared" si="4"/>
        <v>1038.9614172266897</v>
      </c>
      <c r="S59" s="20">
        <v>1038.96</v>
      </c>
      <c r="T59" s="31">
        <v>100</v>
      </c>
    </row>
    <row r="60" spans="1:20" ht="18.75" customHeight="1" outlineLevel="1" x14ac:dyDescent="0.2">
      <c r="A60" s="22"/>
      <c r="B60" s="22"/>
      <c r="C60" s="22"/>
      <c r="D60" s="11" t="s">
        <v>118</v>
      </c>
      <c r="E60" s="11"/>
      <c r="F60" s="24"/>
      <c r="G60" s="24"/>
      <c r="H60" s="24"/>
      <c r="I60" s="24"/>
      <c r="J60" s="24">
        <f>J59</f>
        <v>1038.9614172266897</v>
      </c>
      <c r="K60" s="24">
        <f t="shared" ref="K60:S60" si="10">K59</f>
        <v>0</v>
      </c>
      <c r="L60" s="24">
        <f t="shared" si="10"/>
        <v>0</v>
      </c>
      <c r="M60" s="24">
        <f t="shared" si="10"/>
        <v>0</v>
      </c>
      <c r="N60" s="24">
        <f t="shared" si="10"/>
        <v>0</v>
      </c>
      <c r="O60" s="24">
        <f t="shared" si="10"/>
        <v>0</v>
      </c>
      <c r="P60" s="24">
        <f t="shared" si="10"/>
        <v>0</v>
      </c>
      <c r="Q60" s="24">
        <f t="shared" si="10"/>
        <v>0</v>
      </c>
      <c r="R60" s="24">
        <f t="shared" si="10"/>
        <v>1038.9614172266897</v>
      </c>
      <c r="S60" s="24">
        <f t="shared" si="10"/>
        <v>1038.96</v>
      </c>
      <c r="T60" s="25"/>
    </row>
    <row r="61" spans="1:20" ht="18.75" customHeight="1" outlineLevel="1" x14ac:dyDescent="0.2">
      <c r="A61" s="17" t="s">
        <v>119</v>
      </c>
      <c r="B61" s="17" t="s">
        <v>18</v>
      </c>
      <c r="C61" s="17" t="s">
        <v>120</v>
      </c>
      <c r="D61" s="28" t="s">
        <v>101</v>
      </c>
      <c r="E61" s="32" t="s">
        <v>70</v>
      </c>
      <c r="F61" s="30"/>
      <c r="G61" s="30"/>
      <c r="H61" s="30"/>
      <c r="I61" s="30"/>
      <c r="J61" s="20">
        <v>92.685317204546379</v>
      </c>
      <c r="K61" s="30"/>
      <c r="L61" s="30"/>
      <c r="M61" s="30"/>
      <c r="N61" s="30"/>
      <c r="O61" s="30"/>
      <c r="P61" s="30"/>
      <c r="Q61" s="30"/>
      <c r="R61" s="20">
        <f t="shared" si="4"/>
        <v>92.685317204546379</v>
      </c>
      <c r="S61" s="20">
        <v>92.69</v>
      </c>
      <c r="T61" s="31">
        <v>100</v>
      </c>
    </row>
    <row r="62" spans="1:20" ht="18.75" customHeight="1" outlineLevel="1" x14ac:dyDescent="0.2">
      <c r="A62" s="22"/>
      <c r="B62" s="22"/>
      <c r="C62" s="22"/>
      <c r="D62" s="11" t="s">
        <v>121</v>
      </c>
      <c r="E62" s="11"/>
      <c r="F62" s="24"/>
      <c r="G62" s="24"/>
      <c r="H62" s="24"/>
      <c r="I62" s="24"/>
      <c r="J62" s="24">
        <f>J61</f>
        <v>92.685317204546379</v>
      </c>
      <c r="K62" s="24">
        <f t="shared" ref="K62:S62" si="11">K61</f>
        <v>0</v>
      </c>
      <c r="L62" s="24">
        <f t="shared" si="11"/>
        <v>0</v>
      </c>
      <c r="M62" s="24">
        <f t="shared" si="11"/>
        <v>0</v>
      </c>
      <c r="N62" s="24">
        <f t="shared" si="11"/>
        <v>0</v>
      </c>
      <c r="O62" s="24">
        <f t="shared" si="11"/>
        <v>0</v>
      </c>
      <c r="P62" s="24">
        <f t="shared" si="11"/>
        <v>0</v>
      </c>
      <c r="Q62" s="24">
        <f t="shared" si="11"/>
        <v>0</v>
      </c>
      <c r="R62" s="24">
        <f t="shared" si="11"/>
        <v>92.685317204546379</v>
      </c>
      <c r="S62" s="24">
        <f t="shared" si="11"/>
        <v>92.69</v>
      </c>
      <c r="T62" s="25"/>
    </row>
    <row r="63" spans="1:20" ht="18.75" customHeight="1" outlineLevel="1" x14ac:dyDescent="0.2">
      <c r="A63" s="17" t="s">
        <v>122</v>
      </c>
      <c r="B63" s="17" t="s">
        <v>18</v>
      </c>
      <c r="C63" s="17" t="s">
        <v>123</v>
      </c>
      <c r="D63" s="28" t="s">
        <v>101</v>
      </c>
      <c r="E63" s="32" t="s">
        <v>70</v>
      </c>
      <c r="F63" s="30"/>
      <c r="G63" s="30"/>
      <c r="H63" s="30"/>
      <c r="I63" s="30"/>
      <c r="J63" s="20">
        <v>102.21071585423643</v>
      </c>
      <c r="K63" s="34">
        <v>306</v>
      </c>
      <c r="L63" s="30"/>
      <c r="M63" s="30"/>
      <c r="N63" s="30"/>
      <c r="O63" s="30"/>
      <c r="P63" s="30"/>
      <c r="Q63" s="30"/>
      <c r="R63" s="20">
        <f t="shared" si="4"/>
        <v>102.21071585423643</v>
      </c>
      <c r="S63" s="20">
        <v>102.21</v>
      </c>
      <c r="T63" s="31">
        <v>100</v>
      </c>
    </row>
    <row r="64" spans="1:20" ht="18.75" customHeight="1" outlineLevel="1" x14ac:dyDescent="0.2">
      <c r="A64" s="22"/>
      <c r="B64" s="22"/>
      <c r="C64" s="22"/>
      <c r="D64" s="11" t="s">
        <v>124</v>
      </c>
      <c r="E64" s="11"/>
      <c r="F64" s="24"/>
      <c r="G64" s="24"/>
      <c r="H64" s="24"/>
      <c r="I64" s="24"/>
      <c r="J64" s="24">
        <f>J63</f>
        <v>102.21071585423643</v>
      </c>
      <c r="K64" s="24">
        <f t="shared" ref="K64:S64" si="12">K63</f>
        <v>306</v>
      </c>
      <c r="L64" s="24">
        <f t="shared" si="12"/>
        <v>0</v>
      </c>
      <c r="M64" s="24">
        <f t="shared" si="12"/>
        <v>0</v>
      </c>
      <c r="N64" s="24">
        <f t="shared" si="12"/>
        <v>0</v>
      </c>
      <c r="O64" s="24">
        <f t="shared" si="12"/>
        <v>0</v>
      </c>
      <c r="P64" s="24">
        <f t="shared" si="12"/>
        <v>0</v>
      </c>
      <c r="Q64" s="24">
        <f t="shared" si="12"/>
        <v>0</v>
      </c>
      <c r="R64" s="24">
        <f t="shared" si="12"/>
        <v>102.21071585423643</v>
      </c>
      <c r="S64" s="24">
        <f t="shared" si="12"/>
        <v>102.21</v>
      </c>
      <c r="T64" s="25"/>
    </row>
    <row r="65" spans="1:20" ht="18.75" customHeight="1" outlineLevel="1" x14ac:dyDescent="0.2">
      <c r="A65" s="17" t="s">
        <v>125</v>
      </c>
      <c r="B65" s="17" t="s">
        <v>18</v>
      </c>
      <c r="C65" s="17" t="s">
        <v>126</v>
      </c>
      <c r="D65" s="28" t="s">
        <v>101</v>
      </c>
      <c r="E65" s="32" t="s">
        <v>127</v>
      </c>
      <c r="F65" s="30"/>
      <c r="G65" s="30"/>
      <c r="H65" s="30"/>
      <c r="I65" s="30"/>
      <c r="J65" s="20">
        <v>702.26132437378874</v>
      </c>
      <c r="K65" s="30"/>
      <c r="L65" s="30"/>
      <c r="M65" s="30"/>
      <c r="N65" s="30"/>
      <c r="O65" s="30"/>
      <c r="P65" s="30"/>
      <c r="Q65" s="30"/>
      <c r="R65" s="20">
        <f t="shared" si="4"/>
        <v>702.26132437378874</v>
      </c>
      <c r="S65" s="20">
        <v>702.26</v>
      </c>
      <c r="T65" s="31">
        <v>100</v>
      </c>
    </row>
    <row r="66" spans="1:20" ht="18.75" customHeight="1" outlineLevel="1" x14ac:dyDescent="0.2">
      <c r="A66" s="22"/>
      <c r="B66" s="22"/>
      <c r="C66" s="22"/>
      <c r="D66" s="11" t="s">
        <v>128</v>
      </c>
      <c r="E66" s="11"/>
      <c r="F66" s="24"/>
      <c r="G66" s="24"/>
      <c r="H66" s="24"/>
      <c r="I66" s="24"/>
      <c r="J66" s="24">
        <f>J65</f>
        <v>702.26132437378874</v>
      </c>
      <c r="K66" s="24">
        <f t="shared" ref="K66:S66" si="13">K65</f>
        <v>0</v>
      </c>
      <c r="L66" s="24">
        <f t="shared" si="13"/>
        <v>0</v>
      </c>
      <c r="M66" s="24">
        <f t="shared" si="13"/>
        <v>0</v>
      </c>
      <c r="N66" s="24">
        <f t="shared" si="13"/>
        <v>0</v>
      </c>
      <c r="O66" s="24">
        <f t="shared" si="13"/>
        <v>0</v>
      </c>
      <c r="P66" s="24">
        <f t="shared" si="13"/>
        <v>0</v>
      </c>
      <c r="Q66" s="24">
        <f t="shared" si="13"/>
        <v>0</v>
      </c>
      <c r="R66" s="24">
        <f t="shared" si="13"/>
        <v>702.26132437378874</v>
      </c>
      <c r="S66" s="24">
        <f t="shared" si="13"/>
        <v>702.26</v>
      </c>
      <c r="T66" s="25"/>
    </row>
    <row r="67" spans="1:20" ht="37.5" customHeight="1" outlineLevel="1" x14ac:dyDescent="0.2">
      <c r="A67" s="17" t="s">
        <v>129</v>
      </c>
      <c r="B67" s="17" t="s">
        <v>18</v>
      </c>
      <c r="C67" s="17" t="s">
        <v>130</v>
      </c>
      <c r="D67" s="28" t="s">
        <v>101</v>
      </c>
      <c r="E67" s="32" t="s">
        <v>131</v>
      </c>
      <c r="F67" s="30"/>
      <c r="G67" s="30"/>
      <c r="H67" s="30"/>
      <c r="I67" s="30"/>
      <c r="J67" s="20">
        <v>408.54665413851308</v>
      </c>
      <c r="K67" s="30"/>
      <c r="L67" s="30"/>
      <c r="M67" s="30"/>
      <c r="N67" s="30"/>
      <c r="O67" s="30"/>
      <c r="P67" s="30"/>
      <c r="Q67" s="30"/>
      <c r="R67" s="20">
        <f t="shared" si="4"/>
        <v>408.54665413851308</v>
      </c>
      <c r="S67" s="20">
        <v>408.55</v>
      </c>
      <c r="T67" s="31">
        <v>100</v>
      </c>
    </row>
    <row r="68" spans="1:20" ht="18.75" customHeight="1" outlineLevel="1" x14ac:dyDescent="0.2">
      <c r="A68" s="22"/>
      <c r="B68" s="22"/>
      <c r="C68" s="22"/>
      <c r="D68" s="11" t="s">
        <v>132</v>
      </c>
      <c r="E68" s="11"/>
      <c r="F68" s="24"/>
      <c r="G68" s="24"/>
      <c r="H68" s="24"/>
      <c r="I68" s="24"/>
      <c r="J68" s="24">
        <f>J67</f>
        <v>408.54665413851308</v>
      </c>
      <c r="K68" s="24">
        <f t="shared" ref="K68:S68" si="14">K67</f>
        <v>0</v>
      </c>
      <c r="L68" s="24">
        <f t="shared" si="14"/>
        <v>0</v>
      </c>
      <c r="M68" s="24">
        <f t="shared" si="14"/>
        <v>0</v>
      </c>
      <c r="N68" s="24">
        <f t="shared" si="14"/>
        <v>0</v>
      </c>
      <c r="O68" s="24">
        <f t="shared" si="14"/>
        <v>0</v>
      </c>
      <c r="P68" s="24">
        <f t="shared" si="14"/>
        <v>0</v>
      </c>
      <c r="Q68" s="24">
        <f t="shared" si="14"/>
        <v>0</v>
      </c>
      <c r="R68" s="24">
        <f t="shared" si="14"/>
        <v>408.54665413851308</v>
      </c>
      <c r="S68" s="24">
        <f t="shared" si="14"/>
        <v>408.55</v>
      </c>
      <c r="T68" s="25"/>
    </row>
    <row r="69" spans="1:20" ht="18.75" customHeight="1" outlineLevel="1" x14ac:dyDescent="0.2">
      <c r="A69" s="17" t="s">
        <v>133</v>
      </c>
      <c r="B69" s="17" t="s">
        <v>18</v>
      </c>
      <c r="C69" s="17" t="s">
        <v>134</v>
      </c>
      <c r="D69" s="28" t="s">
        <v>101</v>
      </c>
      <c r="E69" s="32" t="s">
        <v>70</v>
      </c>
      <c r="F69" s="30"/>
      <c r="G69" s="30"/>
      <c r="H69" s="30"/>
      <c r="I69" s="30"/>
      <c r="J69" s="20">
        <v>105.22804012529674</v>
      </c>
      <c r="K69" s="34">
        <v>105.23</v>
      </c>
      <c r="L69" s="30"/>
      <c r="M69" s="30"/>
      <c r="N69" s="30"/>
      <c r="O69" s="30"/>
      <c r="P69" s="30"/>
      <c r="Q69" s="30"/>
      <c r="R69" s="20">
        <f>J69+L69+N69+P69</f>
        <v>105.22804012529674</v>
      </c>
      <c r="S69" s="20">
        <f t="shared" si="4"/>
        <v>105.23</v>
      </c>
      <c r="T69" s="35">
        <v>100</v>
      </c>
    </row>
    <row r="70" spans="1:20" ht="18.75" customHeight="1" outlineLevel="1" x14ac:dyDescent="0.2">
      <c r="A70" s="22"/>
      <c r="B70" s="22"/>
      <c r="C70" s="22"/>
      <c r="D70" s="11" t="s">
        <v>135</v>
      </c>
      <c r="E70" s="11"/>
      <c r="F70" s="24"/>
      <c r="G70" s="24"/>
      <c r="H70" s="24"/>
      <c r="I70" s="24"/>
      <c r="J70" s="24">
        <f>J69</f>
        <v>105.22804012529674</v>
      </c>
      <c r="K70" s="24">
        <f t="shared" ref="K70:S70" si="15">K69</f>
        <v>105.23</v>
      </c>
      <c r="L70" s="24">
        <f t="shared" si="15"/>
        <v>0</v>
      </c>
      <c r="M70" s="24">
        <f t="shared" si="15"/>
        <v>0</v>
      </c>
      <c r="N70" s="24">
        <f t="shared" si="15"/>
        <v>0</v>
      </c>
      <c r="O70" s="24">
        <f t="shared" si="15"/>
        <v>0</v>
      </c>
      <c r="P70" s="24">
        <f t="shared" si="15"/>
        <v>0</v>
      </c>
      <c r="Q70" s="24">
        <f t="shared" si="15"/>
        <v>0</v>
      </c>
      <c r="R70" s="24">
        <f t="shared" si="15"/>
        <v>105.22804012529674</v>
      </c>
      <c r="S70" s="24">
        <f t="shared" si="15"/>
        <v>105.23</v>
      </c>
      <c r="T70" s="25"/>
    </row>
    <row r="71" spans="1:20" ht="37.5" customHeight="1" outlineLevel="1" x14ac:dyDescent="0.2">
      <c r="A71" s="17" t="s">
        <v>136</v>
      </c>
      <c r="B71" s="17" t="s">
        <v>18</v>
      </c>
      <c r="C71" s="17" t="s">
        <v>137</v>
      </c>
      <c r="D71" s="28" t="s">
        <v>138</v>
      </c>
      <c r="E71" s="32" t="s">
        <v>96</v>
      </c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20">
        <v>2033.52</v>
      </c>
      <c r="Q71" s="30"/>
      <c r="R71" s="20">
        <f t="shared" si="4"/>
        <v>2033.52</v>
      </c>
      <c r="S71" s="20">
        <v>2033.52</v>
      </c>
      <c r="T71" s="31">
        <v>100</v>
      </c>
    </row>
    <row r="72" spans="1:20" ht="37.5" customHeight="1" outlineLevel="1" x14ac:dyDescent="0.2">
      <c r="A72" s="17" t="s">
        <v>139</v>
      </c>
      <c r="B72" s="17" t="s">
        <v>18</v>
      </c>
      <c r="C72" s="17" t="s">
        <v>137</v>
      </c>
      <c r="D72" s="28" t="s">
        <v>140</v>
      </c>
      <c r="E72" s="29" t="s">
        <v>96</v>
      </c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20">
        <v>440.95</v>
      </c>
      <c r="Q72" s="20">
        <v>440.95</v>
      </c>
      <c r="R72" s="20">
        <f t="shared" si="4"/>
        <v>440.95</v>
      </c>
      <c r="S72" s="20">
        <f t="shared" si="4"/>
        <v>440.95</v>
      </c>
      <c r="T72" s="31">
        <v>100</v>
      </c>
    </row>
    <row r="73" spans="1:20" ht="56.25" customHeight="1" outlineLevel="1" x14ac:dyDescent="0.2">
      <c r="A73" s="17" t="s">
        <v>141</v>
      </c>
      <c r="B73" s="17" t="s">
        <v>18</v>
      </c>
      <c r="C73" s="17" t="s">
        <v>137</v>
      </c>
      <c r="D73" s="28" t="s">
        <v>142</v>
      </c>
      <c r="E73" s="29" t="s">
        <v>96</v>
      </c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20">
        <v>805.68</v>
      </c>
      <c r="Q73" s="20">
        <v>805.68</v>
      </c>
      <c r="R73" s="20">
        <f t="shared" si="4"/>
        <v>805.68</v>
      </c>
      <c r="S73" s="20">
        <f t="shared" si="4"/>
        <v>805.68</v>
      </c>
      <c r="T73" s="31">
        <v>100</v>
      </c>
    </row>
    <row r="74" spans="1:20" ht="37.5" customHeight="1" outlineLevel="1" x14ac:dyDescent="0.2">
      <c r="A74" s="17" t="s">
        <v>143</v>
      </c>
      <c r="B74" s="17" t="s">
        <v>18</v>
      </c>
      <c r="C74" s="17" t="s">
        <v>137</v>
      </c>
      <c r="D74" s="28" t="s">
        <v>144</v>
      </c>
      <c r="E74" s="32" t="s">
        <v>96</v>
      </c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20">
        <v>2563.94</v>
      </c>
      <c r="Q74" s="20">
        <v>1563</v>
      </c>
      <c r="R74" s="20">
        <f t="shared" si="4"/>
        <v>2563.94</v>
      </c>
      <c r="S74" s="20">
        <f t="shared" si="4"/>
        <v>1563</v>
      </c>
      <c r="T74" s="31">
        <v>50</v>
      </c>
    </row>
    <row r="75" spans="1:20" ht="37.5" customHeight="1" outlineLevel="1" x14ac:dyDescent="0.2">
      <c r="A75" s="17" t="s">
        <v>145</v>
      </c>
      <c r="B75" s="17" t="s">
        <v>18</v>
      </c>
      <c r="C75" s="17" t="s">
        <v>137</v>
      </c>
      <c r="D75" s="28" t="s">
        <v>146</v>
      </c>
      <c r="E75" s="29" t="s">
        <v>96</v>
      </c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20">
        <v>440.95</v>
      </c>
      <c r="Q75" s="20">
        <v>440.95</v>
      </c>
      <c r="R75" s="20">
        <f t="shared" si="4"/>
        <v>440.95</v>
      </c>
      <c r="S75" s="20">
        <f t="shared" si="4"/>
        <v>440.95</v>
      </c>
      <c r="T75" s="31">
        <v>100</v>
      </c>
    </row>
    <row r="76" spans="1:20" ht="56.25" customHeight="1" outlineLevel="1" x14ac:dyDescent="0.2">
      <c r="A76" s="17" t="s">
        <v>147</v>
      </c>
      <c r="B76" s="17" t="s">
        <v>18</v>
      </c>
      <c r="C76" s="17" t="s">
        <v>137</v>
      </c>
      <c r="D76" s="28" t="s">
        <v>148</v>
      </c>
      <c r="E76" s="32" t="s">
        <v>96</v>
      </c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20">
        <v>992.64</v>
      </c>
      <c r="Q76" s="20">
        <v>908.26</v>
      </c>
      <c r="R76" s="20">
        <f>J76+L76+N76+P76</f>
        <v>992.64</v>
      </c>
      <c r="S76" s="20">
        <f t="shared" si="4"/>
        <v>908.26</v>
      </c>
      <c r="T76" s="31">
        <v>80</v>
      </c>
    </row>
    <row r="77" spans="1:20" ht="21.75" customHeight="1" outlineLevel="1" x14ac:dyDescent="0.2">
      <c r="A77" s="17"/>
      <c r="B77" s="17"/>
      <c r="C77" s="17"/>
      <c r="D77" s="11" t="s">
        <v>149</v>
      </c>
      <c r="E77" s="22"/>
      <c r="F77" s="24">
        <f>SUM(F69:F74)</f>
        <v>0</v>
      </c>
      <c r="G77" s="24">
        <f>SUM(G69:G74)</f>
        <v>0</v>
      </c>
      <c r="H77" s="24">
        <f>SUM(H69:H74)</f>
        <v>0</v>
      </c>
      <c r="I77" s="24">
        <f>SUM(I69:I74)</f>
        <v>0</v>
      </c>
      <c r="J77" s="30"/>
      <c r="K77" s="30"/>
      <c r="L77" s="30"/>
      <c r="M77" s="30"/>
      <c r="N77" s="30"/>
      <c r="O77" s="30"/>
      <c r="P77" s="20"/>
      <c r="Q77" s="20"/>
      <c r="R77" s="24">
        <f>SUM(R69:R74)</f>
        <v>6054.5460802505931</v>
      </c>
      <c r="S77" s="24">
        <f>SUM(S69:S74)</f>
        <v>5053.6099999999997</v>
      </c>
      <c r="T77" s="31"/>
    </row>
    <row r="78" spans="1:20" ht="56.25" customHeight="1" outlineLevel="1" x14ac:dyDescent="0.2">
      <c r="A78" s="17"/>
      <c r="B78" s="17" t="s">
        <v>18</v>
      </c>
      <c r="C78" s="48" t="s">
        <v>158</v>
      </c>
      <c r="D78" s="47" t="s">
        <v>159</v>
      </c>
      <c r="E78" s="32" t="s">
        <v>160</v>
      </c>
      <c r="F78" s="30">
        <v>925</v>
      </c>
      <c r="G78" s="30">
        <v>356342</v>
      </c>
      <c r="H78" s="30">
        <v>0</v>
      </c>
      <c r="I78" s="30">
        <v>0</v>
      </c>
      <c r="J78" s="30"/>
      <c r="K78" s="30"/>
      <c r="L78" s="30"/>
      <c r="M78" s="30"/>
      <c r="N78" s="30"/>
      <c r="O78" s="30"/>
      <c r="P78" s="20"/>
      <c r="Q78" s="20"/>
      <c r="R78" s="20">
        <v>0</v>
      </c>
      <c r="S78" s="20">
        <v>0</v>
      </c>
      <c r="T78" s="31">
        <v>50</v>
      </c>
    </row>
    <row r="79" spans="1:20" ht="18.75" customHeight="1" outlineLevel="1" x14ac:dyDescent="0.2">
      <c r="A79" s="22"/>
      <c r="B79" s="22"/>
      <c r="C79" s="22"/>
      <c r="D79" s="11" t="s">
        <v>161</v>
      </c>
      <c r="E79" s="11"/>
      <c r="F79" s="24">
        <v>925</v>
      </c>
      <c r="G79" s="24">
        <v>356342</v>
      </c>
      <c r="H79" s="24">
        <f t="shared" ref="H79:K79" si="16">SUM(H71:H76)</f>
        <v>0</v>
      </c>
      <c r="I79" s="24">
        <f t="shared" si="16"/>
        <v>0</v>
      </c>
      <c r="J79" s="24">
        <f t="shared" si="16"/>
        <v>0</v>
      </c>
      <c r="K79" s="24">
        <f t="shared" si="16"/>
        <v>0</v>
      </c>
      <c r="L79" s="24"/>
      <c r="M79" s="24"/>
      <c r="N79" s="24">
        <f>SUM(N71:N76)</f>
        <v>0</v>
      </c>
      <c r="O79" s="24">
        <f>SUM(O71:O76)</f>
        <v>0</v>
      </c>
      <c r="P79" s="24">
        <f>SUM(P71:P76)</f>
        <v>7277.68</v>
      </c>
      <c r="Q79" s="24">
        <f>SUM(Q71:Q76)</f>
        <v>4158.84</v>
      </c>
      <c r="R79" s="24"/>
      <c r="S79" s="24"/>
      <c r="T79" s="25">
        <v>50</v>
      </c>
    </row>
    <row r="80" spans="1:20" ht="18.75" outlineLevel="1" x14ac:dyDescent="0.2">
      <c r="A80" s="39" t="s">
        <v>150</v>
      </c>
      <c r="B80" s="39"/>
      <c r="C80" s="39"/>
      <c r="D80" s="39"/>
      <c r="E80" s="36"/>
      <c r="F80" s="37">
        <f>F38+F36+F34+F32+F28+F26+F24+F10+F43+F79+F58+F53+F50</f>
        <v>7961.9409500000002</v>
      </c>
      <c r="G80" s="37">
        <f>G38+G36+G34+G32+G28+G26+G24+G10+G43+G79+G58+G53+G50</f>
        <v>362827.85271000001</v>
      </c>
      <c r="H80" s="37">
        <f>H38+H36+H34+H32+H28+H26+H24+H10+H43+H79+H58+H53+H50</f>
        <v>0</v>
      </c>
      <c r="I80" s="37">
        <f>I38+I36+I34+I32+I28+I26+I24+I10+I43+I79+I58+I53+I50</f>
        <v>0</v>
      </c>
      <c r="J80" s="37">
        <f t="shared" ref="J80:S80" si="17">J66+J64+J62+J60+J58+J53+J50+J43+J36+J24+J68+J70+J79</f>
        <v>15049.853864447388</v>
      </c>
      <c r="K80" s="37">
        <f t="shared" si="17"/>
        <v>2211.83</v>
      </c>
      <c r="L80" s="37">
        <f t="shared" si="17"/>
        <v>4319</v>
      </c>
      <c r="M80" s="37">
        <f t="shared" si="17"/>
        <v>4319</v>
      </c>
      <c r="N80" s="37">
        <f t="shared" si="17"/>
        <v>10273.33</v>
      </c>
      <c r="O80" s="37">
        <f t="shared" si="17"/>
        <v>1831.79</v>
      </c>
      <c r="P80" s="37">
        <f t="shared" si="17"/>
        <v>15760.18</v>
      </c>
      <c r="Q80" s="37">
        <f t="shared" si="17"/>
        <v>8972.9599999999991</v>
      </c>
      <c r="R80" s="37">
        <f t="shared" si="17"/>
        <v>30227.233864447389</v>
      </c>
      <c r="S80" s="37">
        <f t="shared" si="17"/>
        <v>27586.579999999994</v>
      </c>
      <c r="T80" s="37">
        <v>95.5</v>
      </c>
    </row>
  </sheetData>
  <autoFilter ref="A7:T80" xr:uid="{00000000-0009-0000-0000-000000000000}"/>
  <mergeCells count="16">
    <mergeCell ref="A1:K1"/>
    <mergeCell ref="A3:A6"/>
    <mergeCell ref="B3:B6"/>
    <mergeCell ref="C3:C6"/>
    <mergeCell ref="D3:D6"/>
    <mergeCell ref="E3:E6"/>
    <mergeCell ref="F3:S3"/>
    <mergeCell ref="A80:D80"/>
    <mergeCell ref="T3:T6"/>
    <mergeCell ref="F4:G5"/>
    <mergeCell ref="H4:I5"/>
    <mergeCell ref="J4:K5"/>
    <mergeCell ref="L4:M5"/>
    <mergeCell ref="N4:O5"/>
    <mergeCell ref="P4:Q5"/>
    <mergeCell ref="R4:S5"/>
  </mergeCells>
  <pageMargins left="0.19685039370078741" right="0.27559055118110237" top="0.31496062992125984" bottom="0.19685039370078741" header="0.31496062992125984" footer="0.15748031496062992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Читинский</vt:lpstr>
      <vt:lpstr>Читинский!Print_Titles</vt:lpstr>
      <vt:lpstr>Читинский!Область_печати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Р. Хафизова</dc:creator>
  <cp:lastModifiedBy>user</cp:lastModifiedBy>
  <cp:lastPrinted>2022-10-11T04:33:05Z</cp:lastPrinted>
  <dcterms:created xsi:type="dcterms:W3CDTF">2022-08-25T02:07:33Z</dcterms:created>
  <dcterms:modified xsi:type="dcterms:W3CDTF">2022-10-11T04:47:23Z</dcterms:modified>
</cp:coreProperties>
</file>