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4-26 год\2024-2026\"/>
    </mc:Choice>
  </mc:AlternateContent>
  <xr:revisionPtr revIDLastSave="0" documentId="8_{B0B0A687-3164-4759-B0A5-B773E17FF4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№ 1 Доходы" sheetId="2" r:id="rId1"/>
  </sheets>
  <definedNames>
    <definedName name="_xlnm._FilterDatabase" localSheetId="0" hidden="1">'Форма № 1 Доходы'!$B$3:$Q$43</definedName>
    <definedName name="_xlnm.Print_Titles" localSheetId="0">'Форма № 1 Доходы'!$3:$3</definedName>
    <definedName name="_xlnm.Print_Area" localSheetId="0">'Форма № 1 Доходы'!$A$1:$Q$45</definedName>
  </definedNames>
  <calcPr calcId="191029"/>
</workbook>
</file>

<file path=xl/calcChain.xml><?xml version="1.0" encoding="utf-8"?>
<calcChain xmlns="http://schemas.openxmlformats.org/spreadsheetml/2006/main">
  <c r="Q30" i="2" l="1"/>
  <c r="Q36" i="2"/>
  <c r="Q38" i="2"/>
  <c r="Q39" i="2"/>
  <c r="O8" i="2"/>
  <c r="O9" i="2"/>
  <c r="O10" i="2"/>
  <c r="O22" i="2"/>
  <c r="O23" i="2"/>
  <c r="O30" i="2"/>
  <c r="O36" i="2"/>
  <c r="O38" i="2"/>
  <c r="O39" i="2"/>
  <c r="P29" i="2"/>
  <c r="P28" i="2" s="1"/>
  <c r="N29" i="2"/>
  <c r="N28" i="2" s="1"/>
  <c r="Q8" i="2"/>
  <c r="Q9" i="2"/>
  <c r="P22" i="2"/>
  <c r="Q22" i="2" s="1"/>
  <c r="P23" i="2"/>
  <c r="Q23" i="2" s="1"/>
  <c r="N19" i="2"/>
  <c r="N21" i="2"/>
  <c r="O21" i="2" s="1"/>
  <c r="N22" i="2"/>
  <c r="N23" i="2"/>
  <c r="N25" i="2"/>
  <c r="O25" i="2" s="1"/>
  <c r="N26" i="2"/>
  <c r="O26" i="2" s="1"/>
  <c r="L8" i="2"/>
  <c r="L9" i="2"/>
  <c r="L22" i="2"/>
  <c r="L23" i="2"/>
  <c r="L24" i="2"/>
  <c r="L26" i="2"/>
  <c r="K6" i="2"/>
  <c r="K8" i="2"/>
  <c r="K9" i="2"/>
  <c r="K10" i="2"/>
  <c r="K19" i="2"/>
  <c r="K21" i="2"/>
  <c r="K22" i="2"/>
  <c r="K23" i="2"/>
  <c r="K24" i="2"/>
  <c r="K25" i="2"/>
  <c r="K26" i="2"/>
  <c r="K30" i="2"/>
  <c r="K31" i="2"/>
  <c r="K32" i="2"/>
  <c r="K34" i="2"/>
  <c r="K35" i="2"/>
  <c r="K36" i="2"/>
  <c r="K38" i="2"/>
  <c r="K39" i="2"/>
  <c r="J6" i="2"/>
  <c r="H22" i="2"/>
  <c r="H24" i="2"/>
  <c r="H26" i="2"/>
  <c r="G22" i="2"/>
  <c r="G23" i="2"/>
  <c r="H23" i="2" s="1"/>
  <c r="G25" i="2"/>
  <c r="L25" i="2" s="1"/>
  <c r="G27" i="2"/>
  <c r="H27" i="2" s="1"/>
  <c r="F22" i="2"/>
  <c r="F23" i="2"/>
  <c r="F24" i="2"/>
  <c r="F25" i="2"/>
  <c r="F26" i="2"/>
  <c r="N5" i="2" l="1"/>
  <c r="Q28" i="2"/>
  <c r="H25" i="2"/>
  <c r="N6" i="2"/>
  <c r="O6" i="2" s="1"/>
  <c r="P26" i="2"/>
  <c r="Q26" i="2" s="1"/>
  <c r="P21" i="2"/>
  <c r="Q21" i="2" s="1"/>
  <c r="Q29" i="2"/>
  <c r="P25" i="2"/>
  <c r="Q25" i="2" s="1"/>
  <c r="P19" i="2"/>
  <c r="Q19" i="2" s="1"/>
  <c r="O19" i="2"/>
  <c r="P6" i="2"/>
  <c r="Q6" i="2" s="1"/>
  <c r="Q10" i="2"/>
  <c r="G44" i="2"/>
  <c r="G45" i="2"/>
  <c r="G14" i="2"/>
  <c r="H14" i="2" s="1"/>
  <c r="F14" i="2"/>
  <c r="F10" i="2"/>
  <c r="J29" i="2"/>
  <c r="H8" i="2"/>
  <c r="H9" i="2"/>
  <c r="H11" i="2"/>
  <c r="G12" i="2"/>
  <c r="G13" i="2"/>
  <c r="H13" i="2" s="1"/>
  <c r="G19" i="2"/>
  <c r="G21" i="2"/>
  <c r="G28" i="2"/>
  <c r="H28" i="2" s="1"/>
  <c r="G29" i="2"/>
  <c r="H29" i="2" s="1"/>
  <c r="G30" i="2"/>
  <c r="G31" i="2"/>
  <c r="G32" i="2"/>
  <c r="G34" i="2"/>
  <c r="L34" i="2" s="1"/>
  <c r="G35" i="2"/>
  <c r="G36" i="2"/>
  <c r="G38" i="2"/>
  <c r="G39" i="2"/>
  <c r="F6" i="2"/>
  <c r="F8" i="2"/>
  <c r="F9" i="2"/>
  <c r="F11" i="2"/>
  <c r="F12" i="2"/>
  <c r="F13" i="2"/>
  <c r="F19" i="2"/>
  <c r="F21" i="2"/>
  <c r="F27" i="2"/>
  <c r="F28" i="2"/>
  <c r="F29" i="2"/>
  <c r="F30" i="2"/>
  <c r="F31" i="2"/>
  <c r="F32" i="2"/>
  <c r="F35" i="2"/>
  <c r="F36" i="2"/>
  <c r="F38" i="2"/>
  <c r="F39" i="2"/>
  <c r="F5" i="2"/>
  <c r="H31" i="2" l="1"/>
  <c r="L31" i="2"/>
  <c r="H21" i="2"/>
  <c r="L21" i="2"/>
  <c r="H35" i="2"/>
  <c r="L35" i="2"/>
  <c r="H30" i="2"/>
  <c r="L30" i="2"/>
  <c r="H19" i="2"/>
  <c r="L19" i="2"/>
  <c r="H36" i="2"/>
  <c r="L36" i="2"/>
  <c r="H39" i="2"/>
  <c r="L39" i="2"/>
  <c r="H38" i="2"/>
  <c r="L38" i="2"/>
  <c r="H32" i="2"/>
  <c r="L32" i="2"/>
  <c r="H12" i="2"/>
  <c r="G10" i="2"/>
  <c r="J28" i="2"/>
  <c r="K29" i="2"/>
  <c r="O29" i="2"/>
  <c r="L29" i="2"/>
  <c r="P5" i="2"/>
  <c r="Q5" i="2" s="1"/>
  <c r="G6" i="2" l="1"/>
  <c r="L10" i="2"/>
  <c r="H10" i="2"/>
  <c r="L28" i="2"/>
  <c r="O28" i="2"/>
  <c r="J5" i="2"/>
  <c r="K28" i="2"/>
  <c r="G5" i="2" l="1"/>
  <c r="H5" i="2" s="1"/>
  <c r="L6" i="2"/>
  <c r="H6" i="2"/>
  <c r="L5" i="2"/>
  <c r="K5" i="2"/>
  <c r="O5" i="2"/>
</calcChain>
</file>

<file path=xl/sharedStrings.xml><?xml version="1.0" encoding="utf-8"?>
<sst xmlns="http://schemas.openxmlformats.org/spreadsheetml/2006/main" count="68" uniqueCount="67">
  <si>
    <t xml:space="preserve">Код </t>
  </si>
  <si>
    <t>ПРОЧИЕ БЕЗВОЗМЕЗДНЫЕ ПОСТУПЛЕНИЯ</t>
  </si>
  <si>
    <t>БЕЗВОЗМЕЗДНЫЕ ПОСТУПЛЕНИЯ ОТ НЕГОСУДАРСТВЕННЫХ ОРГАНИЗАЦИЙ</t>
  </si>
  <si>
    <t>БЕЗВОЗМЕЗДНЫЕ ПОСТУПЛЕНИЯ ОТ ГОСУДАРСТВЕННЫХ (МУНИЦИПАЛЬНЫХ) ОРГАНИЗАЦИЙ</t>
  </si>
  <si>
    <t>Прочие безвозмездные поступления от других бюджетов бюджетной системы</t>
  </si>
  <si>
    <t>Иные межбюджетные трансферты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</si>
  <si>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</si>
  <si>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</si>
  <si>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</si>
  <si>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</si>
  <si>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</si>
  <si>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ГОСУДАРСТВЕННАЯ ПОШЛИНА</t>
  </si>
  <si>
    <t>Регулярные платежи за добычу полезных ископаемых (роялти) при выполнении соглашений о разделе продукции</t>
  </si>
  <si>
    <t>Налог на добычу полезных ископаемых</t>
  </si>
  <si>
    <t>Земельный налог</t>
  </si>
  <si>
    <t>Транспортный налог</t>
  </si>
  <si>
    <t>Налог на имущество организаций</t>
  </si>
  <si>
    <t>Налог на имущество физических лиц</t>
  </si>
  <si>
    <t>Единый сельскохозяйственный налог</t>
  </si>
  <si>
    <t>Единый налог на вмененный доход для отдельных видов деятельности</t>
  </si>
  <si>
    <t>Налог, взимаемый в связи с применением упрощенной системы налогообложения</t>
  </si>
  <si>
    <t>Налог на доходы физических лиц</t>
  </si>
  <si>
    <t>Налог на прибыль организаций</t>
  </si>
  <si>
    <t>НАЛОГОВЫЕ И НЕНАЛОГОВЫЕ ДОХОДЫ</t>
  </si>
  <si>
    <t>на выравнивание бюджетной обеспеченности</t>
  </si>
  <si>
    <t>ИТОГО ДОХОДОВ</t>
  </si>
  <si>
    <t>Наименование доходов</t>
  </si>
  <si>
    <t xml:space="preserve"> связанные с особым режимом безопасного функционирования закрытых административно-территориальных образований, городским округам</t>
  </si>
  <si>
    <t>Примечания*</t>
  </si>
  <si>
    <t>Дотации бюджетам бюджетной системы Российской Федерации, в том числе:</t>
  </si>
  <si>
    <t>за достижение показателей деятельности органов исполнительной власти субъектов</t>
  </si>
  <si>
    <t>Акцизы по подакцизным товарам (продукции), производимым на территории РФ,</t>
  </si>
  <si>
    <t xml:space="preserve">на поддержку мер по обеспечению сбалансированности бюджетов </t>
  </si>
  <si>
    <t>10=9/4*100</t>
  </si>
  <si>
    <t>11=9/6*100</t>
  </si>
  <si>
    <t>7=6/3*100</t>
  </si>
  <si>
    <t>5=4/3*100</t>
  </si>
  <si>
    <t>14=13/9*100</t>
  </si>
  <si>
    <t>на расходные обязательства местного бюджета</t>
  </si>
  <si>
    <t>субсидия на заработную плату</t>
  </si>
  <si>
    <t>16=15/13*100</t>
  </si>
  <si>
    <t>№ п/п</t>
  </si>
  <si>
    <t>Приложение 1</t>
  </si>
  <si>
    <t>тыс. рублей</t>
  </si>
  <si>
    <t>Исполнение  2022 г.</t>
  </si>
  <si>
    <t>Уточненный на 01.10.2023 г.</t>
  </si>
  <si>
    <t>Темп роста
 2023 к 2022 г.,%</t>
  </si>
  <si>
    <t>Оценка исполнения  2023 г.</t>
  </si>
  <si>
    <t>темп роста оценка 2023г. к 2022 г. %</t>
  </si>
  <si>
    <t>Параметры бюджета  
на 2024 г.</t>
  </si>
  <si>
    <t>Темп роста  2024 г. к уточненному  2023 г., %</t>
  </si>
  <si>
    <t xml:space="preserve">Темп роста  2024 г. к оценке 2023 г.,% </t>
  </si>
  <si>
    <t>Параметры бюджета 
на 2025 г.</t>
  </si>
  <si>
    <t xml:space="preserve">Темп роста 2025 г. к 2024 г.,% </t>
  </si>
  <si>
    <t>Параметры бюджета 
на 2026 год</t>
  </si>
  <si>
    <t xml:space="preserve">Темп роста  2026 г. к  2025 г.,% </t>
  </si>
  <si>
    <t>* Примечания указываются в случае наличия отклонения ожидаемой оценки от уточненного плана на 2023 год, при значительных отклонениях соответствующего года от предыдущего</t>
  </si>
  <si>
    <t>Налог, взимаемый в связи с применением патентной системы налогообложения</t>
  </si>
  <si>
    <t>НАЛОГИ НА СОВОКУПНЫЙ ДОХОД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</si>
  <si>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</si>
  <si>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</si>
  <si>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</si>
  <si>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</si>
  <si>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</si>
  <si>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</si>
  <si>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</si>
  <si>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 xml:space="preserve">Параметры бюджета муниципального образования муниципальный район "Читинский район" по видам доходов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</si>
</sst>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0.0%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6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 Cyr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 Cyr"/>
      <charset val="204"/>
    </font>
    <font>
      <sz val="14"/>
      <color theme="1"/>
      <name val="Times New Roman Cyr"/>
      <charset val="204"/>
    </font>
    <font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2" borderId="0"/>
    <xf numFmtId="0" fontId="4" fillId="0" borderId="0">
      <alignment horizontal="left" vertical="top" wrapText="1"/>
    </xf>
    <xf numFmtId="0" fontId="4" fillId="0" borderId="0"/>
    <xf numFmtId="0" fontId="5" fillId="0" borderId="0">
      <alignment horizontal="center" wrapText="1"/>
    </xf>
    <xf numFmtId="0" fontId="5" fillId="0" borderId="0">
      <alignment horizontal="center"/>
    </xf>
    <xf numFmtId="0" fontId="4" fillId="0" borderId="0">
      <alignment wrapText="1"/>
    </xf>
    <xf numFmtId="0" fontId="4" fillId="0" borderId="0">
      <alignment horizontal="right"/>
    </xf>
    <xf numFmtId="0" fontId="4" fillId="2" borderId="4"/>
    <xf numFmtId="0" fontId="4" fillId="0" borderId="5">
      <alignment horizontal="center" vertical="center" wrapText="1"/>
    </xf>
    <xf numFmtId="0" fontId="4" fillId="0" borderId="6"/>
    <xf numFmtId="0" fontId="4" fillId="0" borderId="5">
      <alignment horizontal="center" vertical="center" shrinkToFit="1"/>
    </xf>
    <xf numFmtId="0" fontId="4" fillId="2" borderId="7"/>
    <xf numFmtId="0" fontId="6" fillId="0" borderId="5">
      <alignment horizontal="left"/>
    </xf>
    <xf numFmtId="4" fontId="6" fillId="3" borderId="5">
      <alignment horizontal="right" vertical="top" shrinkToFit="1"/>
    </xf>
    <xf numFmtId="0" fontId="4" fillId="2" borderId="8"/>
    <xf numFmtId="0" fontId="4" fillId="0" borderId="7"/>
    <xf numFmtId="0" fontId="4" fillId="0" borderId="0">
      <alignment horizontal="left" wrapText="1"/>
    </xf>
    <xf numFmtId="49" fontId="4" fillId="0" borderId="5">
      <alignment horizontal="left" vertical="top" wrapText="1"/>
    </xf>
    <xf numFmtId="4" fontId="4" fillId="4" borderId="5">
      <alignment horizontal="right" vertical="top" shrinkToFit="1"/>
    </xf>
    <xf numFmtId="0" fontId="4" fillId="2" borderId="8">
      <alignment horizontal="center"/>
    </xf>
    <xf numFmtId="0" fontId="4" fillId="2" borderId="0">
      <alignment horizontal="center"/>
    </xf>
    <xf numFmtId="4" fontId="4" fillId="0" borderId="5">
      <alignment horizontal="right" vertical="top" shrinkToFit="1"/>
    </xf>
    <xf numFmtId="49" fontId="6" fillId="0" borderId="5">
      <alignment horizontal="left" vertical="top" wrapText="1"/>
    </xf>
    <xf numFmtId="0" fontId="4" fillId="2" borderId="0">
      <alignment horizontal="left"/>
    </xf>
    <xf numFmtId="4" fontId="4" fillId="0" borderId="6">
      <alignment horizontal="right" shrinkToFit="1"/>
    </xf>
    <xf numFmtId="4" fontId="4" fillId="0" borderId="0">
      <alignment horizontal="right" shrinkToFit="1"/>
    </xf>
    <xf numFmtId="0" fontId="4" fillId="2" borderId="7">
      <alignment horizontal="center"/>
    </xf>
    <xf numFmtId="0" fontId="7" fillId="0" borderId="0">
      <alignment vertical="top" wrapText="1"/>
    </xf>
    <xf numFmtId="0" fontId="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/>
    <xf numFmtId="0" fontId="9" fillId="0" borderId="0"/>
    <xf numFmtId="0" fontId="1" fillId="0" borderId="0"/>
    <xf numFmtId="0" fontId="7" fillId="0" borderId="0">
      <alignment vertical="top" wrapText="1"/>
    </xf>
    <xf numFmtId="0" fontId="11" fillId="0" borderId="0"/>
    <xf numFmtId="0" fontId="9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3" fontId="15" fillId="0" borderId="1" xfId="1" applyNumberFormat="1" applyFont="1" applyBorder="1" applyAlignment="1" applyProtection="1">
      <alignment horizontal="center" vertical="center" wrapText="1"/>
      <protection locked="0"/>
    </xf>
    <xf numFmtId="3" fontId="16" fillId="0" borderId="1" xfId="1" applyNumberFormat="1" applyFont="1" applyBorder="1" applyAlignment="1" applyProtection="1">
      <alignment horizontal="center" vertical="center" wrapText="1"/>
      <protection locked="0"/>
    </xf>
    <xf numFmtId="3" fontId="16" fillId="0" borderId="3" xfId="1" applyNumberFormat="1" applyFont="1" applyBorder="1" applyAlignment="1" applyProtection="1">
      <alignment horizontal="center" vertical="center" wrapText="1"/>
      <protection locked="0"/>
    </xf>
    <xf numFmtId="165" fontId="17" fillId="0" borderId="1" xfId="1" applyNumberFormat="1" applyFont="1" applyBorder="1" applyAlignment="1" applyProtection="1">
      <alignment horizontal="right" vertical="center" wrapText="1"/>
      <protection locked="0"/>
    </xf>
    <xf numFmtId="165" fontId="18" fillId="0" borderId="1" xfId="1" applyNumberFormat="1" applyFont="1" applyBorder="1" applyAlignment="1" applyProtection="1">
      <alignment horizontal="right" vertical="center" wrapText="1"/>
      <protection locked="0"/>
    </xf>
    <xf numFmtId="165" fontId="18" fillId="0" borderId="3" xfId="1" applyNumberFormat="1" applyFont="1" applyBorder="1" applyAlignment="1" applyProtection="1">
      <alignment horizontal="center" vertical="center" wrapText="1"/>
      <protection locked="0"/>
    </xf>
    <xf numFmtId="165" fontId="18" fillId="0" borderId="3" xfId="1" applyNumberFormat="1" applyFont="1" applyBorder="1" applyAlignment="1" applyProtection="1">
      <alignment horizontal="right" vertical="center" wrapText="1"/>
      <protection locked="0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165" fontId="19" fillId="0" borderId="1" xfId="0" applyNumberFormat="1" applyFont="1" applyBorder="1" applyAlignment="1">
      <alignment horizontal="right" vertical="center" wrapText="1"/>
    </xf>
    <xf numFmtId="166" fontId="19" fillId="0" borderId="1" xfId="0" applyNumberFormat="1" applyFont="1" applyBorder="1" applyAlignment="1">
      <alignment horizontal="right" vertical="center"/>
    </xf>
    <xf numFmtId="165" fontId="19" fillId="0" borderId="1" xfId="0" applyNumberFormat="1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right" vertical="center"/>
    </xf>
    <xf numFmtId="165" fontId="19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165" fontId="17" fillId="0" borderId="1" xfId="0" applyNumberFormat="1" applyFont="1" applyBorder="1" applyAlignment="1">
      <alignment horizontal="right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right" vertical="center"/>
    </xf>
    <xf numFmtId="165" fontId="19" fillId="0" borderId="1" xfId="0" applyNumberFormat="1" applyFont="1" applyBorder="1" applyAlignment="1">
      <alignment horizontal="center" vertical="center"/>
    </xf>
    <xf numFmtId="166" fontId="16" fillId="0" borderId="1" xfId="1" applyNumberFormat="1" applyFont="1" applyBorder="1" applyAlignment="1" applyProtection="1">
      <alignment horizontal="center" vertical="center" wrapText="1"/>
      <protection locked="0"/>
    </xf>
    <xf numFmtId="166" fontId="16" fillId="0" borderId="3" xfId="1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wrapText="1"/>
    </xf>
    <xf numFmtId="0" fontId="17" fillId="0" borderId="1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165" fontId="15" fillId="0" borderId="1" xfId="0" applyNumberFormat="1" applyFont="1" applyBorder="1" applyAlignment="1">
      <alignment horizontal="right" vertical="center" wrapText="1"/>
    </xf>
    <xf numFmtId="2" fontId="18" fillId="0" borderId="1" xfId="1" applyNumberFormat="1" applyFont="1" applyBorder="1" applyAlignment="1" applyProtection="1">
      <alignment horizontal="right" vertical="center" wrapText="1"/>
      <protection locked="0"/>
    </xf>
    <xf numFmtId="165" fontId="23" fillId="0" borderId="0" xfId="0" applyNumberFormat="1" applyFont="1" applyAlignment="1">
      <alignment horizontal="right" vertical="top" wrapText="1" indent="1"/>
    </xf>
    <xf numFmtId="0" fontId="19" fillId="0" borderId="0" xfId="0" applyFont="1" applyAlignment="1">
      <alignment vertical="center"/>
    </xf>
    <xf numFmtId="2" fontId="18" fillId="0" borderId="3" xfId="1" applyNumberFormat="1" applyFont="1" applyBorder="1" applyAlignment="1" applyProtection="1">
      <alignment horizontal="right" vertical="center" wrapText="1"/>
      <protection locked="0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164" fontId="12" fillId="0" borderId="0" xfId="50" applyFont="1" applyFill="1" applyBorder="1" applyAlignment="1">
      <alignment horizontal="center" vertical="center" wrapText="1"/>
    </xf>
    <xf numFmtId="165" fontId="22" fillId="0" borderId="3" xfId="0" applyNumberFormat="1" applyFont="1" applyBorder="1" applyAlignment="1">
      <alignment horizontal="left" vertical="center" wrapText="1"/>
    </xf>
    <xf numFmtId="165" fontId="22" fillId="0" borderId="9" xfId="0" applyNumberFormat="1" applyFont="1" applyBorder="1" applyAlignment="1">
      <alignment horizontal="left" vertical="center" wrapText="1"/>
    </xf>
    <xf numFmtId="165" fontId="22" fillId="0" borderId="10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</cellXfs>
  <cellStyles count="51">
    <cellStyle name="br" xfId="2" xr:uid="{00000000-0005-0000-0000-000000000000}"/>
    <cellStyle name="col" xfId="3" xr:uid="{00000000-0005-0000-0000-000001000000}"/>
    <cellStyle name="Normal" xfId="43" xr:uid="{00000000-0005-0000-0000-000002000000}"/>
    <cellStyle name="style0" xfId="4" xr:uid="{00000000-0005-0000-0000-000003000000}"/>
    <cellStyle name="td" xfId="5" xr:uid="{00000000-0005-0000-0000-000004000000}"/>
    <cellStyle name="tr" xfId="6" xr:uid="{00000000-0005-0000-0000-000005000000}"/>
    <cellStyle name="xl21" xfId="7" xr:uid="{00000000-0005-0000-0000-000006000000}"/>
    <cellStyle name="xl22" xfId="8" xr:uid="{00000000-0005-0000-0000-000007000000}"/>
    <cellStyle name="xl23" xfId="9" xr:uid="{00000000-0005-0000-0000-000008000000}"/>
    <cellStyle name="xl24" xfId="10" xr:uid="{00000000-0005-0000-0000-000009000000}"/>
    <cellStyle name="xl25" xfId="11" xr:uid="{00000000-0005-0000-0000-00000A000000}"/>
    <cellStyle name="xl26" xfId="12" xr:uid="{00000000-0005-0000-0000-00000B000000}"/>
    <cellStyle name="xl27" xfId="13" xr:uid="{00000000-0005-0000-0000-00000C000000}"/>
    <cellStyle name="xl28" xfId="14" xr:uid="{00000000-0005-0000-0000-00000D000000}"/>
    <cellStyle name="xl29" xfId="15" xr:uid="{00000000-0005-0000-0000-00000E000000}"/>
    <cellStyle name="xl30" xfId="16" xr:uid="{00000000-0005-0000-0000-00000F000000}"/>
    <cellStyle name="xl31" xfId="17" xr:uid="{00000000-0005-0000-0000-000010000000}"/>
    <cellStyle name="xl32" xfId="18" xr:uid="{00000000-0005-0000-0000-000011000000}"/>
    <cellStyle name="xl33" xfId="19" xr:uid="{00000000-0005-0000-0000-000012000000}"/>
    <cellStyle name="xl34" xfId="20" xr:uid="{00000000-0005-0000-0000-000013000000}"/>
    <cellStyle name="xl35" xfId="21" xr:uid="{00000000-0005-0000-0000-000014000000}"/>
    <cellStyle name="xl36" xfId="22" xr:uid="{00000000-0005-0000-0000-000015000000}"/>
    <cellStyle name="xl37" xfId="23" xr:uid="{00000000-0005-0000-0000-000016000000}"/>
    <cellStyle name="xl38" xfId="24" xr:uid="{00000000-0005-0000-0000-000017000000}"/>
    <cellStyle name="xl39" xfId="25" xr:uid="{00000000-0005-0000-0000-000018000000}"/>
    <cellStyle name="xl40" xfId="26" xr:uid="{00000000-0005-0000-0000-000019000000}"/>
    <cellStyle name="xl41" xfId="27" xr:uid="{00000000-0005-0000-0000-00001A000000}"/>
    <cellStyle name="xl42" xfId="28" xr:uid="{00000000-0005-0000-0000-00001B000000}"/>
    <cellStyle name="xl43" xfId="29" xr:uid="{00000000-0005-0000-0000-00001C000000}"/>
    <cellStyle name="xl44" xfId="30" xr:uid="{00000000-0005-0000-0000-00001D000000}"/>
    <cellStyle name="xl45" xfId="31" xr:uid="{00000000-0005-0000-0000-00001E000000}"/>
    <cellStyle name="xl46" xfId="32" xr:uid="{00000000-0005-0000-0000-00001F000000}"/>
    <cellStyle name="xl47" xfId="33" xr:uid="{00000000-0005-0000-0000-000020000000}"/>
    <cellStyle name="Обычный" xfId="0" builtinId="0"/>
    <cellStyle name="Обычный 10" xfId="44" xr:uid="{00000000-0005-0000-0000-000022000000}"/>
    <cellStyle name="Обычный 2" xfId="34" xr:uid="{00000000-0005-0000-0000-000023000000}"/>
    <cellStyle name="Обычный 2 2" xfId="45" xr:uid="{00000000-0005-0000-0000-000024000000}"/>
    <cellStyle name="Обычный 3" xfId="35" xr:uid="{00000000-0005-0000-0000-000025000000}"/>
    <cellStyle name="Обычный 3 2" xfId="46" xr:uid="{00000000-0005-0000-0000-000026000000}"/>
    <cellStyle name="Обычный 4" xfId="1" xr:uid="{00000000-0005-0000-0000-000027000000}"/>
    <cellStyle name="Обычный 4 2" xfId="47" xr:uid="{00000000-0005-0000-0000-000028000000}"/>
    <cellStyle name="Обычный 5" xfId="42" xr:uid="{00000000-0005-0000-0000-000029000000}"/>
    <cellStyle name="Процентный 2" xfId="48" xr:uid="{00000000-0005-0000-0000-00002A000000}"/>
    <cellStyle name="Процентный 3" xfId="49" xr:uid="{00000000-0005-0000-0000-00002B000000}"/>
    <cellStyle name="Стиль 1" xfId="36" xr:uid="{00000000-0005-0000-0000-00002C000000}"/>
    <cellStyle name="Стиль 2" xfId="37" xr:uid="{00000000-0005-0000-0000-00002D000000}"/>
    <cellStyle name="Стиль 3" xfId="38" xr:uid="{00000000-0005-0000-0000-00002E000000}"/>
    <cellStyle name="Стиль 4" xfId="39" xr:uid="{00000000-0005-0000-0000-00002F000000}"/>
    <cellStyle name="Стиль 5" xfId="40" xr:uid="{00000000-0005-0000-0000-000030000000}"/>
    <cellStyle name="Стиль 6" xfId="41" xr:uid="{00000000-0005-0000-0000-000031000000}"/>
    <cellStyle name="Финансовый 2" xfId="50" xr:uid="{00000000-0005-0000-0000-000032000000}"/>
  </cellStyles>
  <dxfs count="0"/>
  <tableStyles count="0" defaultTableStyle="TableStyleMedium2" defaultPivotStyle="PivotStyleLight16"/>
  <colors>
    <mruColors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8"/>
  <sheetViews>
    <sheetView tabSelected="1" view="pageBreakPreview" zoomScale="60" zoomScaleNormal="60" workbookViewId="0">
      <selection activeCell="N22" sqref="N22"/>
    </sheetView>
  </sheetViews>
  <sheetFormatPr defaultColWidth="8.85546875" defaultRowHeight="15" x14ac:dyDescent="0.25"/>
  <cols>
    <col min="1" max="1" width="7" customWidth="1"/>
    <col min="2" max="2" width="10.85546875" customWidth="1"/>
    <col min="3" max="3" width="71.7109375" customWidth="1"/>
    <col min="4" max="4" width="16.5703125" customWidth="1"/>
    <col min="5" max="5" width="15.28515625" customWidth="1"/>
    <col min="6" max="6" width="16" customWidth="1"/>
    <col min="7" max="7" width="17.28515625" customWidth="1"/>
    <col min="8" max="8" width="14.5703125" customWidth="1"/>
    <col min="9" max="9" width="17" customWidth="1"/>
    <col min="10" max="10" width="15.28515625" customWidth="1"/>
    <col min="11" max="11" width="16.7109375" customWidth="1"/>
    <col min="12" max="12" width="15" customWidth="1"/>
    <col min="13" max="13" width="17.28515625" style="2" customWidth="1"/>
    <col min="14" max="14" width="17.85546875" customWidth="1"/>
    <col min="15" max="15" width="16.140625" customWidth="1"/>
    <col min="16" max="16" width="16.5703125" customWidth="1"/>
    <col min="17" max="17" width="19.5703125" customWidth="1"/>
  </cols>
  <sheetData>
    <row r="1" spans="1:17" ht="18.75" customHeight="1" x14ac:dyDescent="0.3">
      <c r="A1" s="40" t="s">
        <v>66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30" t="s">
        <v>42</v>
      </c>
    </row>
    <row r="2" spans="1:17" ht="22.5" x14ac:dyDescent="0.3">
      <c r="B2" s="3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30" t="s">
        <v>43</v>
      </c>
    </row>
    <row r="3" spans="1:17" ht="75" x14ac:dyDescent="0.25">
      <c r="A3" s="38" t="s">
        <v>41</v>
      </c>
      <c r="B3" s="4" t="s">
        <v>0</v>
      </c>
      <c r="C3" s="5" t="s">
        <v>26</v>
      </c>
      <c r="D3" s="6" t="s">
        <v>44</v>
      </c>
      <c r="E3" s="7" t="s">
        <v>45</v>
      </c>
      <c r="F3" s="28" t="s">
        <v>46</v>
      </c>
      <c r="G3" s="7" t="s">
        <v>47</v>
      </c>
      <c r="H3" s="28" t="s">
        <v>48</v>
      </c>
      <c r="I3" s="7" t="s">
        <v>28</v>
      </c>
      <c r="J3" s="7" t="s">
        <v>49</v>
      </c>
      <c r="K3" s="28" t="s">
        <v>50</v>
      </c>
      <c r="L3" s="29" t="s">
        <v>51</v>
      </c>
      <c r="M3" s="8" t="s">
        <v>28</v>
      </c>
      <c r="N3" s="8" t="s">
        <v>52</v>
      </c>
      <c r="O3" s="29" t="s">
        <v>53</v>
      </c>
      <c r="P3" s="8" t="s">
        <v>54</v>
      </c>
      <c r="Q3" s="29" t="s">
        <v>55</v>
      </c>
    </row>
    <row r="4" spans="1:17" ht="18.75" x14ac:dyDescent="0.25">
      <c r="A4" s="39"/>
      <c r="B4" s="4">
        <v>1</v>
      </c>
      <c r="C4" s="4">
        <v>2</v>
      </c>
      <c r="D4" s="4">
        <v>3</v>
      </c>
      <c r="E4" s="4">
        <v>4</v>
      </c>
      <c r="F4" s="4" t="s">
        <v>36</v>
      </c>
      <c r="G4" s="4">
        <v>6</v>
      </c>
      <c r="H4" s="4" t="s">
        <v>35</v>
      </c>
      <c r="I4" s="4">
        <v>8</v>
      </c>
      <c r="J4" s="4">
        <v>9</v>
      </c>
      <c r="K4" s="4" t="s">
        <v>33</v>
      </c>
      <c r="L4" s="4" t="s">
        <v>34</v>
      </c>
      <c r="M4" s="4">
        <v>12</v>
      </c>
      <c r="N4" s="4">
        <v>13</v>
      </c>
      <c r="O4" s="4" t="s">
        <v>37</v>
      </c>
      <c r="P4" s="4">
        <v>15</v>
      </c>
      <c r="Q4" s="4" t="s">
        <v>40</v>
      </c>
    </row>
    <row r="5" spans="1:17" s="1" customFormat="1" ht="18.75" customHeight="1" x14ac:dyDescent="0.25">
      <c r="A5" s="4">
        <v>1</v>
      </c>
      <c r="B5" s="32"/>
      <c r="C5" s="31" t="s">
        <v>25</v>
      </c>
      <c r="D5" s="9">
        <v>2441907.1268000002</v>
      </c>
      <c r="E5" s="10">
        <v>2979134.2531499998</v>
      </c>
      <c r="F5" s="34">
        <f>E5/D5*100</f>
        <v>122.00030953077274</v>
      </c>
      <c r="G5" s="10">
        <f>G6+G28</f>
        <v>3008778.9831499998</v>
      </c>
      <c r="H5" s="34">
        <f>G5/D5*100</f>
        <v>123.2143086085693</v>
      </c>
      <c r="I5" s="11"/>
      <c r="J5" s="12">
        <f>J6+J28</f>
        <v>2039898.8499999996</v>
      </c>
      <c r="K5" s="37">
        <f>J5/E5*100</f>
        <v>68.472874219854447</v>
      </c>
      <c r="L5" s="37">
        <f>J5/G5*100</f>
        <v>67.798228498138329</v>
      </c>
      <c r="M5" s="11"/>
      <c r="N5" s="12">
        <f>N6+N28</f>
        <v>1862902.5050000004</v>
      </c>
      <c r="O5" s="12">
        <f>N5/J5*100</f>
        <v>91.323278357649968</v>
      </c>
      <c r="P5" s="12">
        <f t="shared" ref="P5" si="0">P6+P28</f>
        <v>1844640.5099999998</v>
      </c>
      <c r="Q5" s="37">
        <f>P5/N5*100</f>
        <v>99.019702053597243</v>
      </c>
    </row>
    <row r="6" spans="1:17" s="1" customFormat="1" ht="18.75" x14ac:dyDescent="0.25">
      <c r="A6" s="4">
        <v>2</v>
      </c>
      <c r="B6" s="13">
        <v>10000</v>
      </c>
      <c r="C6" s="14" t="s">
        <v>23</v>
      </c>
      <c r="D6" s="15">
        <v>476902.78759000002</v>
      </c>
      <c r="E6" s="15">
        <v>540447.74</v>
      </c>
      <c r="F6" s="34">
        <f t="shared" ref="F6:F39" si="1">E6/D6*100</f>
        <v>113.32450848759359</v>
      </c>
      <c r="G6" s="10">
        <f>G8+G9+G10+G19+G21+G22+G23+G24+G25+G26+G27</f>
        <v>570092.47</v>
      </c>
      <c r="H6" s="34">
        <f t="shared" ref="H6:H39" si="2">G6/D6*100</f>
        <v>119.54060341750747</v>
      </c>
      <c r="I6" s="17"/>
      <c r="J6" s="18">
        <f>J8+J9+J10+J19+J21+J22+J23+J25+J26</f>
        <v>576997.75</v>
      </c>
      <c r="K6" s="37">
        <f t="shared" ref="K6:K39" si="3">J6/E6*100</f>
        <v>106.76291291365192</v>
      </c>
      <c r="L6" s="37">
        <f t="shared" ref="L6:L39" si="4">J6/G6*100</f>
        <v>101.21125613183419</v>
      </c>
      <c r="M6" s="17"/>
      <c r="N6" s="18">
        <f>N8+N9+N10+N19+N21+N22+N23+N25+N26</f>
        <v>592423.005</v>
      </c>
      <c r="O6" s="12">
        <f t="shared" ref="O6:O39" si="5">N6/J6*100</f>
        <v>102.67336484414366</v>
      </c>
      <c r="P6" s="18">
        <f>P8+P9+P10+P19+P21+P22+P23+P25+P26</f>
        <v>608311.00999999989</v>
      </c>
      <c r="Q6" s="37">
        <f t="shared" ref="Q6:Q39" si="6">P6/N6*100</f>
        <v>102.68186833831679</v>
      </c>
    </row>
    <row r="7" spans="1:17" s="1" customFormat="1" ht="18.75" x14ac:dyDescent="0.25">
      <c r="A7" s="4">
        <v>3</v>
      </c>
      <c r="B7" s="13">
        <v>10101</v>
      </c>
      <c r="C7" s="14" t="s">
        <v>22</v>
      </c>
      <c r="D7" s="15"/>
      <c r="E7" s="15"/>
      <c r="F7" s="34"/>
      <c r="G7" s="10"/>
      <c r="H7" s="34"/>
      <c r="I7" s="19"/>
      <c r="J7" s="18"/>
      <c r="K7" s="37"/>
      <c r="L7" s="37"/>
      <c r="M7" s="19"/>
      <c r="N7" s="18"/>
      <c r="O7" s="12"/>
      <c r="P7" s="18"/>
      <c r="Q7" s="37"/>
    </row>
    <row r="8" spans="1:17" s="1" customFormat="1" ht="18.75" x14ac:dyDescent="0.25">
      <c r="A8" s="4">
        <v>4</v>
      </c>
      <c r="B8" s="13">
        <v>10102</v>
      </c>
      <c r="C8" s="14" t="s">
        <v>21</v>
      </c>
      <c r="D8" s="15">
        <v>343716.52273999999</v>
      </c>
      <c r="E8" s="15">
        <v>356447.44</v>
      </c>
      <c r="F8" s="34">
        <f t="shared" si="1"/>
        <v>103.70390028344087</v>
      </c>
      <c r="G8" s="10">
        <v>378775.6</v>
      </c>
      <c r="H8" s="34">
        <f t="shared" si="2"/>
        <v>110.19999765519563</v>
      </c>
      <c r="I8" s="19"/>
      <c r="J8" s="18">
        <v>418117.5</v>
      </c>
      <c r="K8" s="37">
        <f t="shared" si="3"/>
        <v>117.3013053481321</v>
      </c>
      <c r="L8" s="37">
        <f t="shared" si="4"/>
        <v>110.38659829197024</v>
      </c>
      <c r="M8" s="19"/>
      <c r="N8" s="18">
        <v>430661.02500000002</v>
      </c>
      <c r="O8" s="12">
        <f t="shared" si="5"/>
        <v>103</v>
      </c>
      <c r="P8" s="18">
        <v>443580.85</v>
      </c>
      <c r="Q8" s="37">
        <f t="shared" si="6"/>
        <v>102.99999866484318</v>
      </c>
    </row>
    <row r="9" spans="1:17" s="1" customFormat="1" ht="37.5" x14ac:dyDescent="0.25">
      <c r="A9" s="4">
        <v>5</v>
      </c>
      <c r="B9" s="13">
        <v>10302</v>
      </c>
      <c r="C9" s="14" t="s">
        <v>31</v>
      </c>
      <c r="D9" s="15">
        <v>51363.790480000003</v>
      </c>
      <c r="E9" s="15">
        <v>55643.23</v>
      </c>
      <c r="F9" s="34">
        <f t="shared" si="1"/>
        <v>108.33162716382141</v>
      </c>
      <c r="G9" s="10">
        <v>59014.2</v>
      </c>
      <c r="H9" s="34">
        <f t="shared" si="2"/>
        <v>114.89455791425461</v>
      </c>
      <c r="I9" s="17"/>
      <c r="J9" s="18">
        <v>59399.199999999997</v>
      </c>
      <c r="K9" s="37">
        <f t="shared" si="3"/>
        <v>106.75009340758974</v>
      </c>
      <c r="L9" s="37">
        <f t="shared" si="4"/>
        <v>100.65238535810026</v>
      </c>
      <c r="M9" s="17"/>
      <c r="N9" s="18">
        <v>61181.17</v>
      </c>
      <c r="O9" s="12">
        <f t="shared" si="5"/>
        <v>102.99998989885385</v>
      </c>
      <c r="P9" s="18">
        <v>63016.6</v>
      </c>
      <c r="Q9" s="37">
        <f t="shared" si="6"/>
        <v>102.99999166410187</v>
      </c>
    </row>
    <row r="10" spans="1:17" s="1" customFormat="1" ht="18.75" x14ac:dyDescent="0.25">
      <c r="A10" s="4">
        <v>6</v>
      </c>
      <c r="B10" s="13">
        <v>10500</v>
      </c>
      <c r="C10" s="14" t="s">
        <v>58</v>
      </c>
      <c r="D10" s="15">
        <v>33953.263890000002</v>
      </c>
      <c r="E10" s="15">
        <v>33392.47</v>
      </c>
      <c r="F10" s="34">
        <f t="shared" si="1"/>
        <v>98.348335842419061</v>
      </c>
      <c r="G10" s="10">
        <f>G11+G12+G13+G14</f>
        <v>35529.370000000003</v>
      </c>
      <c r="H10" s="34">
        <f t="shared" si="2"/>
        <v>104.64198704167642</v>
      </c>
      <c r="I10" s="17"/>
      <c r="J10" s="18">
        <v>36658.699999999997</v>
      </c>
      <c r="K10" s="37">
        <f t="shared" si="3"/>
        <v>109.78133693015219</v>
      </c>
      <c r="L10" s="37">
        <f t="shared" si="4"/>
        <v>103.1785815509816</v>
      </c>
      <c r="M10" s="17"/>
      <c r="N10" s="18">
        <v>37758.46</v>
      </c>
      <c r="O10" s="12">
        <f t="shared" si="5"/>
        <v>102.99999727213458</v>
      </c>
      <c r="P10" s="18">
        <v>38891.21</v>
      </c>
      <c r="Q10" s="37">
        <f t="shared" si="6"/>
        <v>102.99998993603023</v>
      </c>
    </row>
    <row r="11" spans="1:17" s="1" customFormat="1" ht="37.5" x14ac:dyDescent="0.25">
      <c r="A11" s="4">
        <v>7</v>
      </c>
      <c r="B11" s="13">
        <v>10501</v>
      </c>
      <c r="C11" s="14" t="s">
        <v>20</v>
      </c>
      <c r="D11" s="15">
        <v>23225.19469</v>
      </c>
      <c r="E11" s="15">
        <v>25000</v>
      </c>
      <c r="F11" s="34">
        <f t="shared" si="1"/>
        <v>107.64172414349737</v>
      </c>
      <c r="G11" s="10">
        <v>27136.9</v>
      </c>
      <c r="H11" s="34">
        <f t="shared" si="2"/>
        <v>116.84250815638697</v>
      </c>
      <c r="I11" s="19"/>
      <c r="J11" s="18"/>
      <c r="K11" s="37"/>
      <c r="L11" s="37"/>
      <c r="M11" s="19"/>
      <c r="N11" s="18"/>
      <c r="O11" s="12"/>
      <c r="P11" s="18"/>
      <c r="Q11" s="37"/>
    </row>
    <row r="12" spans="1:17" s="1" customFormat="1" ht="37.5" x14ac:dyDescent="0.25">
      <c r="A12" s="4">
        <v>8</v>
      </c>
      <c r="B12" s="13">
        <v>10502</v>
      </c>
      <c r="C12" s="14" t="s">
        <v>19</v>
      </c>
      <c r="D12" s="15">
        <v>36.382629999999999</v>
      </c>
      <c r="E12" s="15">
        <v>72.47</v>
      </c>
      <c r="F12" s="34">
        <f t="shared" si="1"/>
        <v>199.18845888821122</v>
      </c>
      <c r="G12" s="10">
        <f t="shared" ref="G12:G45" si="7">E12</f>
        <v>72.47</v>
      </c>
      <c r="H12" s="34">
        <f t="shared" si="2"/>
        <v>199.18845888821122</v>
      </c>
      <c r="I12" s="17"/>
      <c r="J12" s="18"/>
      <c r="K12" s="37"/>
      <c r="L12" s="37"/>
      <c r="M12" s="17"/>
      <c r="N12" s="18"/>
      <c r="O12" s="12"/>
      <c r="P12" s="18"/>
      <c r="Q12" s="37"/>
    </row>
    <row r="13" spans="1:17" s="1" customFormat="1" ht="30" customHeight="1" x14ac:dyDescent="0.25">
      <c r="A13" s="4">
        <v>9</v>
      </c>
      <c r="B13" s="13">
        <v>10503</v>
      </c>
      <c r="C13" s="14" t="s">
        <v>18</v>
      </c>
      <c r="D13" s="15">
        <v>617.45235000000002</v>
      </c>
      <c r="E13" s="15">
        <v>1000</v>
      </c>
      <c r="F13" s="34">
        <f t="shared" si="1"/>
        <v>161.95581731934456</v>
      </c>
      <c r="G13" s="10">
        <f t="shared" si="7"/>
        <v>1000</v>
      </c>
      <c r="H13" s="34">
        <f t="shared" si="2"/>
        <v>161.95581731934456</v>
      </c>
      <c r="I13" s="17"/>
      <c r="J13" s="18"/>
      <c r="K13" s="37"/>
      <c r="L13" s="37"/>
      <c r="M13" s="17"/>
      <c r="N13" s="18"/>
      <c r="O13" s="12"/>
      <c r="P13" s="18"/>
      <c r="Q13" s="37"/>
    </row>
    <row r="14" spans="1:17" s="1" customFormat="1" ht="30" customHeight="1" x14ac:dyDescent="0.25">
      <c r="A14" s="4">
        <v>10</v>
      </c>
      <c r="B14" s="13">
        <v>10504</v>
      </c>
      <c r="C14" s="14" t="s">
        <v>57</v>
      </c>
      <c r="D14" s="15">
        <v>10074.23422</v>
      </c>
      <c r="E14" s="15">
        <v>7320</v>
      </c>
      <c r="F14" s="34">
        <f t="shared" si="1"/>
        <v>72.660609631924956</v>
      </c>
      <c r="G14" s="10">
        <f t="shared" si="7"/>
        <v>7320</v>
      </c>
      <c r="H14" s="34">
        <f t="shared" si="2"/>
        <v>72.660609631924956</v>
      </c>
      <c r="I14" s="17"/>
      <c r="J14" s="18"/>
      <c r="K14" s="37"/>
      <c r="L14" s="37"/>
      <c r="M14" s="17"/>
      <c r="N14" s="18"/>
      <c r="O14" s="12"/>
      <c r="P14" s="18"/>
      <c r="Q14" s="37"/>
    </row>
    <row r="15" spans="1:17" s="1" customFormat="1" ht="18.75" x14ac:dyDescent="0.25">
      <c r="A15" s="4">
        <v>11</v>
      </c>
      <c r="B15" s="13">
        <v>10601</v>
      </c>
      <c r="C15" s="14" t="s">
        <v>17</v>
      </c>
      <c r="D15" s="15"/>
      <c r="E15" s="15"/>
      <c r="F15" s="34"/>
      <c r="G15" s="10"/>
      <c r="H15" s="34"/>
      <c r="I15" s="17"/>
      <c r="J15" s="18"/>
      <c r="K15" s="37"/>
      <c r="L15" s="37"/>
      <c r="M15" s="17"/>
      <c r="N15" s="18"/>
      <c r="O15" s="12"/>
      <c r="P15" s="18"/>
      <c r="Q15" s="37"/>
    </row>
    <row r="16" spans="1:17" s="1" customFormat="1" ht="18.75" x14ac:dyDescent="0.25">
      <c r="A16" s="4">
        <v>12</v>
      </c>
      <c r="B16" s="13">
        <v>10602</v>
      </c>
      <c r="C16" s="20" t="s">
        <v>16</v>
      </c>
      <c r="D16" s="15"/>
      <c r="E16" s="15"/>
      <c r="F16" s="34"/>
      <c r="G16" s="10"/>
      <c r="H16" s="34"/>
      <c r="I16" s="21"/>
      <c r="J16" s="18"/>
      <c r="K16" s="37"/>
      <c r="L16" s="37"/>
      <c r="M16" s="17"/>
      <c r="N16" s="18"/>
      <c r="O16" s="12"/>
      <c r="P16" s="18"/>
      <c r="Q16" s="37"/>
    </row>
    <row r="17" spans="1:17" s="1" customFormat="1" ht="18.75" x14ac:dyDescent="0.25">
      <c r="A17" s="4">
        <v>13</v>
      </c>
      <c r="B17" s="13">
        <v>10604</v>
      </c>
      <c r="C17" s="14" t="s">
        <v>15</v>
      </c>
      <c r="D17" s="15"/>
      <c r="E17" s="15"/>
      <c r="F17" s="34"/>
      <c r="G17" s="10"/>
      <c r="H17" s="34"/>
      <c r="I17" s="17"/>
      <c r="J17" s="18"/>
      <c r="K17" s="37"/>
      <c r="L17" s="37"/>
      <c r="M17" s="17"/>
      <c r="N17" s="18"/>
      <c r="O17" s="12"/>
      <c r="P17" s="18"/>
      <c r="Q17" s="37"/>
    </row>
    <row r="18" spans="1:17" s="1" customFormat="1" ht="18.75" x14ac:dyDescent="0.25">
      <c r="A18" s="4">
        <v>14</v>
      </c>
      <c r="B18" s="13">
        <v>10606</v>
      </c>
      <c r="C18" s="14" t="s">
        <v>14</v>
      </c>
      <c r="D18" s="15"/>
      <c r="E18" s="15"/>
      <c r="F18" s="34"/>
      <c r="G18" s="10"/>
      <c r="H18" s="34"/>
      <c r="I18" s="17"/>
      <c r="J18" s="18"/>
      <c r="K18" s="37"/>
      <c r="L18" s="37"/>
      <c r="M18" s="17"/>
      <c r="N18" s="18"/>
      <c r="O18" s="12"/>
      <c r="P18" s="18"/>
      <c r="Q18" s="37"/>
    </row>
    <row r="19" spans="1:17" s="1" customFormat="1" ht="18.75" x14ac:dyDescent="0.25">
      <c r="A19" s="4">
        <v>15</v>
      </c>
      <c r="B19" s="13">
        <v>10701</v>
      </c>
      <c r="C19" s="20" t="s">
        <v>13</v>
      </c>
      <c r="D19" s="15">
        <v>5535.8844499999996</v>
      </c>
      <c r="E19" s="15">
        <v>5800</v>
      </c>
      <c r="F19" s="34">
        <f t="shared" si="1"/>
        <v>104.7709729562726</v>
      </c>
      <c r="G19" s="10">
        <f t="shared" si="7"/>
        <v>5800</v>
      </c>
      <c r="H19" s="34">
        <f t="shared" si="2"/>
        <v>104.7709729562726</v>
      </c>
      <c r="I19" s="19"/>
      <c r="J19" s="18">
        <v>5800</v>
      </c>
      <c r="K19" s="37">
        <f t="shared" si="3"/>
        <v>100</v>
      </c>
      <c r="L19" s="37">
        <f t="shared" si="4"/>
        <v>100</v>
      </c>
      <c r="M19" s="19"/>
      <c r="N19" s="18">
        <f t="shared" ref="N19:N26" si="8">J19</f>
        <v>5800</v>
      </c>
      <c r="O19" s="12">
        <f t="shared" si="5"/>
        <v>100</v>
      </c>
      <c r="P19" s="18">
        <f t="shared" ref="P19:P26" si="9">N19</f>
        <v>5800</v>
      </c>
      <c r="Q19" s="37">
        <f t="shared" si="6"/>
        <v>100</v>
      </c>
    </row>
    <row r="20" spans="1:17" s="1" customFormat="1" ht="56.25" x14ac:dyDescent="0.25">
      <c r="A20" s="4">
        <v>16</v>
      </c>
      <c r="B20" s="13">
        <v>10702</v>
      </c>
      <c r="C20" s="14" t="s">
        <v>12</v>
      </c>
      <c r="D20" s="15"/>
      <c r="E20" s="15"/>
      <c r="F20" s="34"/>
      <c r="G20" s="10"/>
      <c r="H20" s="34"/>
      <c r="I20" s="17"/>
      <c r="J20" s="18"/>
      <c r="K20" s="37"/>
      <c r="L20" s="37"/>
      <c r="M20" s="17"/>
      <c r="N20" s="18"/>
      <c r="O20" s="12"/>
      <c r="P20" s="18"/>
      <c r="Q20" s="37"/>
    </row>
    <row r="21" spans="1:17" s="1" customFormat="1" ht="18.75" x14ac:dyDescent="0.25">
      <c r="A21" s="4">
        <v>17</v>
      </c>
      <c r="B21" s="13">
        <v>10800</v>
      </c>
      <c r="C21" s="14" t="s">
        <v>11</v>
      </c>
      <c r="D21" s="15">
        <v>1127.22551</v>
      </c>
      <c r="E21" s="15">
        <v>1024</v>
      </c>
      <c r="F21" s="34">
        <f t="shared" si="1"/>
        <v>90.842514733365107</v>
      </c>
      <c r="G21" s="10">
        <f t="shared" si="7"/>
        <v>1024</v>
      </c>
      <c r="H21" s="34">
        <f t="shared" si="2"/>
        <v>90.842514733365107</v>
      </c>
      <c r="I21" s="17"/>
      <c r="J21" s="18">
        <v>1024</v>
      </c>
      <c r="K21" s="37">
        <f t="shared" si="3"/>
        <v>100</v>
      </c>
      <c r="L21" s="37">
        <f t="shared" si="4"/>
        <v>100</v>
      </c>
      <c r="M21" s="17"/>
      <c r="N21" s="18">
        <f t="shared" si="8"/>
        <v>1024</v>
      </c>
      <c r="O21" s="12">
        <f t="shared" si="5"/>
        <v>100</v>
      </c>
      <c r="P21" s="18">
        <f t="shared" si="9"/>
        <v>1024</v>
      </c>
      <c r="Q21" s="37">
        <f t="shared" si="6"/>
        <v>100</v>
      </c>
    </row>
    <row r="22" spans="1:17" s="1" customFormat="1" ht="56.25" x14ac:dyDescent="0.25">
      <c r="A22" s="4">
        <v>18</v>
      </c>
      <c r="B22" s="13">
        <v>11100</v>
      </c>
      <c r="C22" s="14" t="s">
        <v>61</v>
      </c>
      <c r="D22" s="15">
        <v>28627.588830000001</v>
      </c>
      <c r="E22" s="15">
        <v>36300</v>
      </c>
      <c r="F22" s="34">
        <f t="shared" si="1"/>
        <v>126.80075928001233</v>
      </c>
      <c r="G22" s="10">
        <f t="shared" si="7"/>
        <v>36300</v>
      </c>
      <c r="H22" s="34">
        <f t="shared" si="2"/>
        <v>126.80075928001233</v>
      </c>
      <c r="I22" s="17"/>
      <c r="J22" s="18">
        <v>44498.35</v>
      </c>
      <c r="K22" s="37">
        <f t="shared" si="3"/>
        <v>122.58498622589531</v>
      </c>
      <c r="L22" s="37">
        <f t="shared" si="4"/>
        <v>122.58498622589531</v>
      </c>
      <c r="M22" s="17"/>
      <c r="N22" s="18">
        <f t="shared" si="8"/>
        <v>44498.35</v>
      </c>
      <c r="O22" s="12">
        <f t="shared" si="5"/>
        <v>100</v>
      </c>
      <c r="P22" s="18">
        <f t="shared" si="9"/>
        <v>44498.35</v>
      </c>
      <c r="Q22" s="37">
        <f t="shared" si="6"/>
        <v>100</v>
      </c>
    </row>
    <row r="23" spans="1:17" s="1" customFormat="1" ht="18.75" customHeight="1" x14ac:dyDescent="0.25">
      <c r="A23" s="4">
        <v>19</v>
      </c>
      <c r="B23" s="13">
        <v>112000</v>
      </c>
      <c r="C23" s="14" t="s">
        <v>62</v>
      </c>
      <c r="D23" s="15">
        <v>1427.90389</v>
      </c>
      <c r="E23" s="15">
        <v>1500</v>
      </c>
      <c r="F23" s="34">
        <f t="shared" si="1"/>
        <v>105.04908702223648</v>
      </c>
      <c r="G23" s="10">
        <f t="shared" si="7"/>
        <v>1500</v>
      </c>
      <c r="H23" s="34">
        <f t="shared" si="2"/>
        <v>105.04908702223648</v>
      </c>
      <c r="I23" s="17"/>
      <c r="J23" s="18">
        <v>1500</v>
      </c>
      <c r="K23" s="37">
        <f t="shared" si="3"/>
        <v>100</v>
      </c>
      <c r="L23" s="37">
        <f t="shared" si="4"/>
        <v>100</v>
      </c>
      <c r="M23" s="17"/>
      <c r="N23" s="18">
        <f t="shared" si="8"/>
        <v>1500</v>
      </c>
      <c r="O23" s="12">
        <f t="shared" si="5"/>
        <v>100</v>
      </c>
      <c r="P23" s="18">
        <f t="shared" si="9"/>
        <v>1500</v>
      </c>
      <c r="Q23" s="37">
        <f t="shared" si="6"/>
        <v>100</v>
      </c>
    </row>
    <row r="24" spans="1:17" s="1" customFormat="1" ht="18.75" customHeight="1" x14ac:dyDescent="0.25">
      <c r="A24" s="4">
        <v>20</v>
      </c>
      <c r="B24" s="13">
        <v>113000</v>
      </c>
      <c r="C24" s="14" t="s">
        <v>63</v>
      </c>
      <c r="D24" s="15">
        <v>164.83557999999999</v>
      </c>
      <c r="E24" s="15">
        <v>250</v>
      </c>
      <c r="F24" s="34">
        <f t="shared" si="1"/>
        <v>151.66628466985102</v>
      </c>
      <c r="G24" s="10">
        <v>306.60000000000002</v>
      </c>
      <c r="H24" s="34">
        <f t="shared" si="2"/>
        <v>186.00353151910528</v>
      </c>
      <c r="I24" s="17"/>
      <c r="J24" s="18"/>
      <c r="K24" s="37">
        <f t="shared" si="3"/>
        <v>0</v>
      </c>
      <c r="L24" s="37">
        <f t="shared" si="4"/>
        <v>0</v>
      </c>
      <c r="M24" s="17"/>
      <c r="N24" s="18"/>
      <c r="O24" s="12"/>
      <c r="P24" s="18"/>
      <c r="Q24" s="37"/>
    </row>
    <row r="25" spans="1:17" s="1" customFormat="1" ht="18.75" customHeight="1" x14ac:dyDescent="0.25">
      <c r="A25" s="4">
        <v>21</v>
      </c>
      <c r="B25" s="13">
        <v>114000</v>
      </c>
      <c r="C25" s="14" t="s">
        <v>64</v>
      </c>
      <c r="D25" s="15">
        <v>6793.6188400000001</v>
      </c>
      <c r="E25" s="15">
        <v>45890.6</v>
      </c>
      <c r="F25" s="34">
        <f t="shared" si="1"/>
        <v>675.49565380091292</v>
      </c>
      <c r="G25" s="10">
        <f t="shared" si="7"/>
        <v>45890.6</v>
      </c>
      <c r="H25" s="34">
        <f t="shared" si="2"/>
        <v>675.49565380091292</v>
      </c>
      <c r="I25" s="17"/>
      <c r="J25" s="18">
        <v>5000</v>
      </c>
      <c r="K25" s="37">
        <f t="shared" si="3"/>
        <v>10.895477505197142</v>
      </c>
      <c r="L25" s="37">
        <f t="shared" si="4"/>
        <v>10.895477505197142</v>
      </c>
      <c r="M25" s="17"/>
      <c r="N25" s="18">
        <f t="shared" si="8"/>
        <v>5000</v>
      </c>
      <c r="O25" s="12">
        <f t="shared" si="5"/>
        <v>100</v>
      </c>
      <c r="P25" s="18">
        <f t="shared" si="9"/>
        <v>5000</v>
      </c>
      <c r="Q25" s="37">
        <f t="shared" si="6"/>
        <v>100</v>
      </c>
    </row>
    <row r="26" spans="1:17" s="1" customFormat="1" ht="18.75" customHeight="1" x14ac:dyDescent="0.25">
      <c r="A26" s="4">
        <v>22</v>
      </c>
      <c r="B26" s="13">
        <v>116000</v>
      </c>
      <c r="C26" s="14" t="s">
        <v>65</v>
      </c>
      <c r="D26" s="15">
        <v>4194.5698199999997</v>
      </c>
      <c r="E26" s="15">
        <v>4200</v>
      </c>
      <c r="F26" s="34">
        <f t="shared" si="1"/>
        <v>100.12945737544072</v>
      </c>
      <c r="G26" s="10">
        <v>5952.1</v>
      </c>
      <c r="H26" s="34">
        <f t="shared" si="2"/>
        <v>141.9001293438954</v>
      </c>
      <c r="I26" s="17"/>
      <c r="J26" s="18">
        <v>5000</v>
      </c>
      <c r="K26" s="37">
        <f t="shared" si="3"/>
        <v>119.04761904761905</v>
      </c>
      <c r="L26" s="37">
        <f t="shared" si="4"/>
        <v>84.003964987147384</v>
      </c>
      <c r="M26" s="17"/>
      <c r="N26" s="18">
        <f t="shared" si="8"/>
        <v>5000</v>
      </c>
      <c r="O26" s="12">
        <f t="shared" si="5"/>
        <v>100</v>
      </c>
      <c r="P26" s="18">
        <f t="shared" si="9"/>
        <v>5000</v>
      </c>
      <c r="Q26" s="37">
        <f t="shared" si="6"/>
        <v>100</v>
      </c>
    </row>
    <row r="27" spans="1:17" s="1" customFormat="1" ht="18.75" x14ac:dyDescent="0.25">
      <c r="A27" s="4">
        <v>23</v>
      </c>
      <c r="B27" s="13">
        <v>11700</v>
      </c>
      <c r="C27" s="14" t="s">
        <v>10</v>
      </c>
      <c r="D27" s="33">
        <v>41206.1</v>
      </c>
      <c r="E27" s="15"/>
      <c r="F27" s="34">
        <f t="shared" si="1"/>
        <v>0</v>
      </c>
      <c r="G27" s="10">
        <f t="shared" si="7"/>
        <v>0</v>
      </c>
      <c r="H27" s="34">
        <f t="shared" si="2"/>
        <v>0</v>
      </c>
      <c r="I27" s="17"/>
      <c r="J27" s="18"/>
      <c r="K27" s="37"/>
      <c r="L27" s="37"/>
      <c r="M27" s="17"/>
      <c r="N27" s="18"/>
      <c r="O27" s="12"/>
      <c r="P27" s="18"/>
      <c r="Q27" s="37"/>
    </row>
    <row r="28" spans="1:17" s="1" customFormat="1" ht="18.75" x14ac:dyDescent="0.25">
      <c r="A28" s="4">
        <v>24</v>
      </c>
      <c r="B28" s="22">
        <v>20000</v>
      </c>
      <c r="C28" s="23" t="s">
        <v>9</v>
      </c>
      <c r="D28" s="24">
        <v>1965004.3392099999</v>
      </c>
      <c r="E28" s="24">
        <v>2438686.51315</v>
      </c>
      <c r="F28" s="34">
        <f t="shared" si="1"/>
        <v>124.10590981852168</v>
      </c>
      <c r="G28" s="10">
        <f t="shared" si="7"/>
        <v>2438686.51315</v>
      </c>
      <c r="H28" s="34">
        <f t="shared" si="2"/>
        <v>124.10590981852168</v>
      </c>
      <c r="I28" s="25"/>
      <c r="J28" s="26">
        <f>J29</f>
        <v>1462901.0999999996</v>
      </c>
      <c r="K28" s="37">
        <f t="shared" si="3"/>
        <v>59.987255110965499</v>
      </c>
      <c r="L28" s="37">
        <f t="shared" si="4"/>
        <v>59.987255110965499</v>
      </c>
      <c r="M28" s="43"/>
      <c r="N28" s="26">
        <f>N29</f>
        <v>1270479.5000000002</v>
      </c>
      <c r="O28" s="12">
        <f t="shared" si="5"/>
        <v>86.846574932509142</v>
      </c>
      <c r="P28" s="26">
        <f t="shared" ref="P28" si="10">P29</f>
        <v>1236329.5</v>
      </c>
      <c r="Q28" s="37">
        <f t="shared" si="6"/>
        <v>97.31203848625654</v>
      </c>
    </row>
    <row r="29" spans="1:17" s="1" customFormat="1" ht="56.25" x14ac:dyDescent="0.25">
      <c r="A29" s="4">
        <v>25</v>
      </c>
      <c r="B29" s="13">
        <v>20200</v>
      </c>
      <c r="C29" s="14" t="s">
        <v>8</v>
      </c>
      <c r="D29" s="15">
        <v>1966198.8125499999</v>
      </c>
      <c r="E29" s="15">
        <v>2439243.43988</v>
      </c>
      <c r="F29" s="34">
        <f t="shared" si="1"/>
        <v>124.05884004763992</v>
      </c>
      <c r="G29" s="10">
        <f t="shared" si="7"/>
        <v>2439243.43988</v>
      </c>
      <c r="H29" s="34">
        <f t="shared" si="2"/>
        <v>124.05884004763992</v>
      </c>
      <c r="I29" s="25"/>
      <c r="J29" s="18">
        <f>J30+J36+J38+J39</f>
        <v>1462901.0999999996</v>
      </c>
      <c r="K29" s="37">
        <f t="shared" si="3"/>
        <v>59.973558853640618</v>
      </c>
      <c r="L29" s="37">
        <f t="shared" si="4"/>
        <v>59.973558853640618</v>
      </c>
      <c r="M29" s="44"/>
      <c r="N29" s="18">
        <f>N30+N36+N38+N39</f>
        <v>1270479.5000000002</v>
      </c>
      <c r="O29" s="12">
        <f t="shared" si="5"/>
        <v>86.846574932509142</v>
      </c>
      <c r="P29" s="18">
        <f t="shared" ref="P29" si="11">P30+P36+P38+P39</f>
        <v>1236329.5</v>
      </c>
      <c r="Q29" s="37">
        <f t="shared" si="6"/>
        <v>97.31203848625654</v>
      </c>
    </row>
    <row r="30" spans="1:17" s="1" customFormat="1" ht="37.5" x14ac:dyDescent="0.25">
      <c r="A30" s="4">
        <v>26</v>
      </c>
      <c r="B30" s="13">
        <v>20201</v>
      </c>
      <c r="C30" s="14" t="s">
        <v>29</v>
      </c>
      <c r="D30" s="15">
        <v>263506.42599999998</v>
      </c>
      <c r="E30" s="15">
        <v>255097</v>
      </c>
      <c r="F30" s="34">
        <f t="shared" si="1"/>
        <v>96.808644810810051</v>
      </c>
      <c r="G30" s="10">
        <f t="shared" si="7"/>
        <v>255097</v>
      </c>
      <c r="H30" s="34">
        <f t="shared" si="2"/>
        <v>96.808644810810051</v>
      </c>
      <c r="I30" s="25"/>
      <c r="J30" s="18">
        <v>243410</v>
      </c>
      <c r="K30" s="37">
        <f t="shared" si="3"/>
        <v>95.418605471644128</v>
      </c>
      <c r="L30" s="37">
        <f t="shared" si="4"/>
        <v>95.418605471644128</v>
      </c>
      <c r="M30" s="44"/>
      <c r="N30" s="18">
        <v>182831</v>
      </c>
      <c r="O30" s="12">
        <f t="shared" si="5"/>
        <v>75.112361858592507</v>
      </c>
      <c r="P30" s="18">
        <v>187252</v>
      </c>
      <c r="Q30" s="37">
        <f t="shared" si="6"/>
        <v>102.41808008488714</v>
      </c>
    </row>
    <row r="31" spans="1:17" s="1" customFormat="1" ht="18.75" x14ac:dyDescent="0.25">
      <c r="A31" s="4">
        <v>27</v>
      </c>
      <c r="B31" s="13"/>
      <c r="C31" s="14" t="s">
        <v>24</v>
      </c>
      <c r="D31" s="15">
        <v>219636</v>
      </c>
      <c r="E31" s="15">
        <v>234828</v>
      </c>
      <c r="F31" s="34">
        <f t="shared" si="1"/>
        <v>106.91689886903785</v>
      </c>
      <c r="G31" s="10">
        <f t="shared" si="7"/>
        <v>234828</v>
      </c>
      <c r="H31" s="34">
        <f t="shared" si="2"/>
        <v>106.91689886903785</v>
      </c>
      <c r="I31" s="25"/>
      <c r="J31" s="35"/>
      <c r="K31" s="37">
        <f t="shared" si="3"/>
        <v>0</v>
      </c>
      <c r="L31" s="37">
        <f t="shared" si="4"/>
        <v>0</v>
      </c>
      <c r="M31" s="44"/>
      <c r="N31" s="18"/>
      <c r="O31" s="12"/>
      <c r="P31" s="18"/>
      <c r="Q31" s="37"/>
    </row>
    <row r="32" spans="1:17" s="1" customFormat="1" ht="37.5" x14ac:dyDescent="0.25">
      <c r="A32" s="4">
        <v>28</v>
      </c>
      <c r="B32" s="13"/>
      <c r="C32" s="14" t="s">
        <v>32</v>
      </c>
      <c r="D32" s="15">
        <v>34998.125999999997</v>
      </c>
      <c r="E32" s="15">
        <v>5620</v>
      </c>
      <c r="F32" s="34">
        <f t="shared" si="1"/>
        <v>16.058002648484663</v>
      </c>
      <c r="G32" s="10">
        <f t="shared" si="7"/>
        <v>5620</v>
      </c>
      <c r="H32" s="34">
        <f t="shared" si="2"/>
        <v>16.058002648484663</v>
      </c>
      <c r="I32" s="25"/>
      <c r="J32" s="18"/>
      <c r="K32" s="37">
        <f t="shared" si="3"/>
        <v>0</v>
      </c>
      <c r="L32" s="37">
        <f t="shared" si="4"/>
        <v>0</v>
      </c>
      <c r="M32" s="44"/>
      <c r="N32" s="18"/>
      <c r="O32" s="12"/>
      <c r="P32" s="18"/>
      <c r="Q32" s="37"/>
    </row>
    <row r="33" spans="1:20" s="1" customFormat="1" ht="56.25" x14ac:dyDescent="0.25">
      <c r="A33" s="4">
        <v>29</v>
      </c>
      <c r="B33" s="13"/>
      <c r="C33" s="14" t="s">
        <v>27</v>
      </c>
      <c r="D33" s="15"/>
      <c r="E33" s="15"/>
      <c r="F33" s="34"/>
      <c r="G33" s="10"/>
      <c r="H33" s="34"/>
      <c r="I33" s="25"/>
      <c r="J33" s="18"/>
      <c r="K33" s="37"/>
      <c r="L33" s="37"/>
      <c r="M33" s="44"/>
      <c r="N33" s="18"/>
      <c r="O33" s="12"/>
      <c r="P33" s="18"/>
      <c r="Q33" s="37"/>
    </row>
    <row r="34" spans="1:20" s="1" customFormat="1" ht="37.5" x14ac:dyDescent="0.25">
      <c r="A34" s="4">
        <v>30</v>
      </c>
      <c r="B34" s="13"/>
      <c r="C34" s="14" t="s">
        <v>30</v>
      </c>
      <c r="D34" s="15"/>
      <c r="E34" s="15">
        <v>2607.1999999999998</v>
      </c>
      <c r="F34" s="34"/>
      <c r="G34" s="10">
        <f t="shared" si="7"/>
        <v>2607.1999999999998</v>
      </c>
      <c r="H34" s="34"/>
      <c r="I34" s="25"/>
      <c r="J34" s="18"/>
      <c r="K34" s="37">
        <f t="shared" si="3"/>
        <v>0</v>
      </c>
      <c r="L34" s="37">
        <f t="shared" si="4"/>
        <v>0</v>
      </c>
      <c r="M34" s="44"/>
      <c r="N34" s="18"/>
      <c r="O34" s="12"/>
      <c r="P34" s="18"/>
      <c r="Q34" s="37"/>
    </row>
    <row r="35" spans="1:20" s="1" customFormat="1" ht="18.75" x14ac:dyDescent="0.25">
      <c r="A35" s="4">
        <v>31</v>
      </c>
      <c r="B35" s="13"/>
      <c r="C35" s="14" t="s">
        <v>38</v>
      </c>
      <c r="D35" s="15">
        <v>8872.2999999999993</v>
      </c>
      <c r="E35" s="15">
        <v>12041.8</v>
      </c>
      <c r="F35" s="34">
        <f t="shared" si="1"/>
        <v>135.72354406410966</v>
      </c>
      <c r="G35" s="10">
        <f t="shared" si="7"/>
        <v>12041.8</v>
      </c>
      <c r="H35" s="34">
        <f t="shared" si="2"/>
        <v>135.72354406410966</v>
      </c>
      <c r="I35" s="25"/>
      <c r="J35" s="18"/>
      <c r="K35" s="37">
        <f t="shared" si="3"/>
        <v>0</v>
      </c>
      <c r="L35" s="37">
        <f t="shared" si="4"/>
        <v>0</v>
      </c>
      <c r="M35" s="44"/>
      <c r="N35" s="18"/>
      <c r="O35" s="12"/>
      <c r="P35" s="18"/>
      <c r="Q35" s="37"/>
    </row>
    <row r="36" spans="1:20" s="1" customFormat="1" ht="37.5" x14ac:dyDescent="0.25">
      <c r="A36" s="4">
        <v>32</v>
      </c>
      <c r="B36" s="13">
        <v>20220</v>
      </c>
      <c r="C36" s="14" t="s">
        <v>7</v>
      </c>
      <c r="D36" s="15">
        <v>421629.80671999999</v>
      </c>
      <c r="E36" s="15">
        <v>843564.53023000003</v>
      </c>
      <c r="F36" s="34">
        <f t="shared" si="1"/>
        <v>200.07231860393651</v>
      </c>
      <c r="G36" s="10">
        <f t="shared" si="7"/>
        <v>843564.53023000003</v>
      </c>
      <c r="H36" s="34">
        <f t="shared" si="2"/>
        <v>200.07231860393651</v>
      </c>
      <c r="I36" s="25"/>
      <c r="J36" s="18">
        <v>39675.599999999999</v>
      </c>
      <c r="K36" s="37">
        <f t="shared" si="3"/>
        <v>4.7033272000166182</v>
      </c>
      <c r="L36" s="37">
        <f t="shared" si="4"/>
        <v>4.7033272000166182</v>
      </c>
      <c r="M36" s="44"/>
      <c r="N36" s="18">
        <v>2398.4</v>
      </c>
      <c r="O36" s="12">
        <f t="shared" si="5"/>
        <v>6.0450251539989317</v>
      </c>
      <c r="P36" s="18">
        <v>2323.6</v>
      </c>
      <c r="Q36" s="37">
        <f t="shared" si="6"/>
        <v>96.881254169446279</v>
      </c>
    </row>
    <row r="37" spans="1:20" s="1" customFormat="1" ht="18.75" x14ac:dyDescent="0.25">
      <c r="A37" s="4">
        <v>33</v>
      </c>
      <c r="B37" s="13"/>
      <c r="C37" s="14" t="s">
        <v>39</v>
      </c>
      <c r="D37" s="15"/>
      <c r="E37" s="15"/>
      <c r="F37" s="34"/>
      <c r="G37" s="10"/>
      <c r="H37" s="34"/>
      <c r="I37" s="25"/>
      <c r="J37" s="35"/>
      <c r="K37" s="37"/>
      <c r="L37" s="37"/>
      <c r="M37" s="44"/>
      <c r="N37" s="18"/>
      <c r="O37" s="12"/>
      <c r="P37" s="18"/>
      <c r="Q37" s="37"/>
    </row>
    <row r="38" spans="1:20" s="1" customFormat="1" ht="37.5" x14ac:dyDescent="0.25">
      <c r="A38" s="4">
        <v>34</v>
      </c>
      <c r="B38" s="13">
        <v>20230</v>
      </c>
      <c r="C38" s="14" t="s">
        <v>6</v>
      </c>
      <c r="D38" s="15">
        <v>860111.83</v>
      </c>
      <c r="E38" s="15">
        <v>894564.57175</v>
      </c>
      <c r="F38" s="34">
        <f t="shared" si="1"/>
        <v>104.00561189235127</v>
      </c>
      <c r="G38" s="10">
        <f t="shared" si="7"/>
        <v>894564.57175</v>
      </c>
      <c r="H38" s="34">
        <f t="shared" si="2"/>
        <v>104.00561189235127</v>
      </c>
      <c r="I38" s="25"/>
      <c r="J38" s="18">
        <v>1089526.0999999999</v>
      </c>
      <c r="K38" s="37">
        <f t="shared" si="3"/>
        <v>121.79401402724955</v>
      </c>
      <c r="L38" s="37">
        <f t="shared" si="4"/>
        <v>121.79401402724955</v>
      </c>
      <c r="M38" s="44"/>
      <c r="N38" s="18">
        <v>993061.50000000012</v>
      </c>
      <c r="O38" s="12">
        <f t="shared" si="5"/>
        <v>91.146187319422651</v>
      </c>
      <c r="P38" s="18">
        <v>967254.70000000007</v>
      </c>
      <c r="Q38" s="37">
        <f t="shared" si="6"/>
        <v>97.401288842634614</v>
      </c>
    </row>
    <row r="39" spans="1:20" s="1" customFormat="1" ht="18.75" x14ac:dyDescent="0.25">
      <c r="A39" s="4">
        <v>35</v>
      </c>
      <c r="B39" s="13">
        <v>20240</v>
      </c>
      <c r="C39" s="14" t="s">
        <v>5</v>
      </c>
      <c r="D39" s="15">
        <v>420950.74982999999</v>
      </c>
      <c r="E39" s="15">
        <v>446017.33789999998</v>
      </c>
      <c r="F39" s="34">
        <f t="shared" si="1"/>
        <v>105.9547555337823</v>
      </c>
      <c r="G39" s="10">
        <f t="shared" si="7"/>
        <v>446017.33789999998</v>
      </c>
      <c r="H39" s="34">
        <f t="shared" si="2"/>
        <v>105.9547555337823</v>
      </c>
      <c r="I39" s="17"/>
      <c r="J39" s="18">
        <v>90289.4</v>
      </c>
      <c r="K39" s="37">
        <f t="shared" si="3"/>
        <v>20.243473140553892</v>
      </c>
      <c r="L39" s="37">
        <f t="shared" si="4"/>
        <v>20.243473140553892</v>
      </c>
      <c r="M39" s="44"/>
      <c r="N39" s="18">
        <v>92188.6</v>
      </c>
      <c r="O39" s="12">
        <f t="shared" si="5"/>
        <v>102.10345843476645</v>
      </c>
      <c r="P39" s="18">
        <v>79499.200000000012</v>
      </c>
      <c r="Q39" s="37">
        <f t="shared" si="6"/>
        <v>86.235391360753937</v>
      </c>
      <c r="T39" s="1">
        <v>89989.4</v>
      </c>
    </row>
    <row r="40" spans="1:20" s="1" customFormat="1" ht="37.5" x14ac:dyDescent="0.25">
      <c r="A40" s="4">
        <v>36</v>
      </c>
      <c r="B40" s="13">
        <v>20290</v>
      </c>
      <c r="C40" s="14" t="s">
        <v>4</v>
      </c>
      <c r="D40" s="15"/>
      <c r="E40" s="15"/>
      <c r="F40" s="34"/>
      <c r="G40" s="10"/>
      <c r="H40" s="34"/>
      <c r="I40" s="27"/>
      <c r="J40" s="18"/>
      <c r="K40" s="16"/>
      <c r="L40" s="16"/>
      <c r="M40" s="44"/>
      <c r="N40" s="18"/>
      <c r="O40" s="16"/>
      <c r="P40" s="18"/>
      <c r="Q40" s="16"/>
    </row>
    <row r="41" spans="1:20" s="1" customFormat="1" ht="56.25" x14ac:dyDescent="0.25">
      <c r="A41" s="4">
        <v>37</v>
      </c>
      <c r="B41" s="13">
        <v>20300</v>
      </c>
      <c r="C41" s="14" t="s">
        <v>3</v>
      </c>
      <c r="D41" s="15"/>
      <c r="E41" s="15"/>
      <c r="F41" s="34"/>
      <c r="G41" s="10"/>
      <c r="H41" s="34"/>
      <c r="I41" s="17"/>
      <c r="J41" s="18"/>
      <c r="K41" s="16"/>
      <c r="L41" s="16"/>
      <c r="M41" s="44"/>
      <c r="N41" s="18"/>
      <c r="O41" s="16"/>
      <c r="P41" s="18"/>
      <c r="Q41" s="16"/>
    </row>
    <row r="42" spans="1:20" s="1" customFormat="1" ht="37.5" x14ac:dyDescent="0.25">
      <c r="A42" s="4">
        <v>38</v>
      </c>
      <c r="B42" s="13">
        <v>20400</v>
      </c>
      <c r="C42" s="14" t="s">
        <v>2</v>
      </c>
      <c r="D42" s="15"/>
      <c r="E42" s="15"/>
      <c r="F42" s="34"/>
      <c r="G42" s="10"/>
      <c r="H42" s="34"/>
      <c r="I42" s="17"/>
      <c r="J42" s="18"/>
      <c r="K42" s="16"/>
      <c r="L42" s="16"/>
      <c r="M42" s="44"/>
      <c r="N42" s="18"/>
      <c r="O42" s="16"/>
      <c r="P42" s="18"/>
      <c r="Q42" s="16"/>
    </row>
    <row r="43" spans="1:20" s="1" customFormat="1" ht="18.75" x14ac:dyDescent="0.25">
      <c r="A43" s="4">
        <v>39</v>
      </c>
      <c r="B43" s="13">
        <v>20700</v>
      </c>
      <c r="C43" s="14" t="s">
        <v>1</v>
      </c>
      <c r="D43" s="15"/>
      <c r="E43" s="15"/>
      <c r="F43" s="34"/>
      <c r="G43" s="10"/>
      <c r="H43" s="34"/>
      <c r="I43" s="17"/>
      <c r="J43" s="18"/>
      <c r="K43" s="16"/>
      <c r="L43" s="16"/>
      <c r="M43" s="45"/>
      <c r="N43" s="18"/>
      <c r="O43" s="16"/>
      <c r="P43" s="18"/>
      <c r="Q43" s="16"/>
    </row>
    <row r="44" spans="1:20" ht="93.75" x14ac:dyDescent="0.25">
      <c r="A44" s="4">
        <v>40</v>
      </c>
      <c r="B44" s="13">
        <v>21800</v>
      </c>
      <c r="C44" s="14" t="s">
        <v>59</v>
      </c>
      <c r="D44" s="15">
        <v>24</v>
      </c>
      <c r="E44" s="15">
        <v>539.13066000000003</v>
      </c>
      <c r="F44" s="34"/>
      <c r="G44" s="10">
        <f t="shared" si="7"/>
        <v>539.13066000000003</v>
      </c>
      <c r="H44" s="34"/>
      <c r="I44" s="15"/>
      <c r="J44" s="15"/>
      <c r="K44" s="15"/>
      <c r="L44" s="15"/>
      <c r="M44" s="15"/>
      <c r="N44" s="15"/>
      <c r="O44" s="15"/>
      <c r="P44" s="15"/>
      <c r="Q44" s="15"/>
    </row>
    <row r="45" spans="1:20" ht="56.25" x14ac:dyDescent="0.25">
      <c r="A45" s="4">
        <v>41</v>
      </c>
      <c r="B45" s="36">
        <v>21900</v>
      </c>
      <c r="C45" s="14" t="s">
        <v>60</v>
      </c>
      <c r="D45" s="15">
        <v>-1218.47334</v>
      </c>
      <c r="E45" s="15">
        <v>-1096.0573899999999</v>
      </c>
      <c r="F45" s="34"/>
      <c r="G45" s="10">
        <f t="shared" si="7"/>
        <v>-1096.0573899999999</v>
      </c>
      <c r="H45" s="34"/>
      <c r="I45" s="15"/>
      <c r="J45" s="15"/>
      <c r="K45" s="15"/>
      <c r="L45" s="15"/>
      <c r="M45" s="15"/>
      <c r="N45" s="15"/>
      <c r="O45" s="15"/>
      <c r="P45" s="15"/>
      <c r="Q45" s="15"/>
    </row>
    <row r="46" spans="1:20" ht="18.75" x14ac:dyDescent="0.25">
      <c r="B46" s="46" t="s">
        <v>56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</row>
    <row r="48" spans="1:20" x14ac:dyDescent="0.25">
      <c r="D48" s="42"/>
      <c r="E48" s="42"/>
      <c r="F48" s="42"/>
      <c r="G48" s="42"/>
      <c r="H48" s="42"/>
      <c r="I48" s="42"/>
    </row>
  </sheetData>
  <mergeCells count="7">
    <mergeCell ref="A3:A4"/>
    <mergeCell ref="A1:P1"/>
    <mergeCell ref="C2:P2"/>
    <mergeCell ref="D48:F48"/>
    <mergeCell ref="G48:I48"/>
    <mergeCell ref="M28:M43"/>
    <mergeCell ref="B46:Q46"/>
  </mergeCells>
  <pageMargins left="0.23622047244094491" right="0.23622047244094491" top="0.15748031496062992" bottom="0.15748031496062992" header="0.31496062992125984" footer="0.31496062992125984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№ 1 Доходы</vt:lpstr>
      <vt:lpstr>'Форма № 1 Доходы'!Заголовки_для_печати</vt:lpstr>
      <vt:lpstr>'Форма № 1 Доходы'!Область_печати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ФИРСОВА ЛЮДМИЛА ВЛАДИМИРОВНА</dc:creator>
  <cp:lastModifiedBy>Арина Субботина</cp:lastModifiedBy>
  <cp:lastPrinted>2023-11-07T05:14:43Z</cp:lastPrinted>
  <dcterms:created xsi:type="dcterms:W3CDTF">2017-08-31T14:26:51Z</dcterms:created>
  <dcterms:modified xsi:type="dcterms:W3CDTF">2023-11-07T05:15:16Z</dcterms:modified>
</cp:coreProperties>
</file>