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93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29" i="1" l="1"/>
  <c r="P29" i="1" l="1"/>
  <c r="Q29" i="1" s="1"/>
  <c r="P17" i="1"/>
  <c r="U17" i="1" s="1"/>
  <c r="V17" i="1" s="1"/>
  <c r="S17" i="1"/>
  <c r="P18" i="1"/>
  <c r="U18" i="1" s="1"/>
  <c r="V18" i="1" s="1"/>
  <c r="S18" i="1"/>
  <c r="P19" i="1"/>
  <c r="Q19" i="1" s="1"/>
  <c r="S19" i="1"/>
  <c r="P20" i="1"/>
  <c r="Q20" i="1" s="1"/>
  <c r="S20" i="1"/>
  <c r="P21" i="1"/>
  <c r="Q21" i="1" s="1"/>
  <c r="S21" i="1"/>
  <c r="P22" i="1"/>
  <c r="U22" i="1" s="1"/>
  <c r="V22" i="1" s="1"/>
  <c r="S22" i="1"/>
  <c r="P23" i="1"/>
  <c r="Q23" i="1" s="1"/>
  <c r="S23" i="1"/>
  <c r="P24" i="1"/>
  <c r="Q24" i="1" s="1"/>
  <c r="S24" i="1"/>
  <c r="P25" i="1"/>
  <c r="U25" i="1" s="1"/>
  <c r="V25" i="1" s="1"/>
  <c r="S25" i="1"/>
  <c r="P26" i="1"/>
  <c r="U26" i="1" s="1"/>
  <c r="V26" i="1" s="1"/>
  <c r="S26" i="1"/>
  <c r="P27" i="1"/>
  <c r="Q27" i="1" s="1"/>
  <c r="S27" i="1"/>
  <c r="P28" i="1"/>
  <c r="Q28" i="1" s="1"/>
  <c r="S28" i="1"/>
  <c r="S16" i="1"/>
  <c r="P16" i="1"/>
  <c r="U16" i="1" s="1"/>
  <c r="V16" i="1" s="1"/>
  <c r="G29" i="1"/>
  <c r="J29" i="1"/>
  <c r="K29" i="1"/>
  <c r="U29" i="1" l="1"/>
  <c r="Q25" i="1"/>
  <c r="U21" i="1"/>
  <c r="V21" i="1" s="1"/>
  <c r="Q17" i="1"/>
  <c r="Q16" i="1"/>
  <c r="U27" i="1"/>
  <c r="V27" i="1" s="1"/>
  <c r="U23" i="1"/>
  <c r="V23" i="1" s="1"/>
  <c r="U19" i="1"/>
  <c r="V19" i="1" s="1"/>
  <c r="U28" i="1"/>
  <c r="V28" i="1" s="1"/>
  <c r="U24" i="1"/>
  <c r="V24" i="1" s="1"/>
  <c r="U20" i="1"/>
  <c r="V20" i="1" s="1"/>
  <c r="Q26" i="1"/>
  <c r="Q22" i="1"/>
  <c r="Q18" i="1"/>
</calcChain>
</file>

<file path=xl/sharedStrings.xml><?xml version="1.0" encoding="utf-8"?>
<sst xmlns="http://schemas.openxmlformats.org/spreadsheetml/2006/main" count="64" uniqueCount="54">
  <si>
    <t xml:space="preserve">Проект квот добычи </t>
  </si>
  <si>
    <t>Забайкальского края</t>
  </si>
  <si>
    <t>№ п/п</t>
  </si>
  <si>
    <t>2020 -2021 гг</t>
  </si>
  <si>
    <t>Наименование муниципальных образований (район, округ), охотничьих угодий, иных территорий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</si>
  <si>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</si>
  <si>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 xml:space="preserve">Предыдущий год </t>
  </si>
  <si>
    <t>Утвержденная квота добычи, особей</t>
  </si>
  <si>
    <t>Фактическая добыча, особей</t>
  </si>
  <si>
    <t>Взрослые животные (старше 1 года)</t>
  </si>
  <si>
    <t>Всего</t>
  </si>
  <si>
    <t>в % от численности</t>
  </si>
  <si>
    <t>Без разделения по половому признаку</t>
  </si>
  <si>
    <t>Освоение квоты, %</t>
  </si>
  <si>
    <t>Предстоящий год</t>
  </si>
  <si>
    <t>Максимально возможная квота</t>
  </si>
  <si>
    <t>Устанавливаемая квота добычи, особей</t>
  </si>
  <si>
    <t>в том числе для КМНС, особей</t>
  </si>
  <si>
    <t>Самцы кабарги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</si>
  <si>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</si>
  <si>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Итого:</t>
  </si>
  <si>
    <t>ООУ</t>
  </si>
  <si>
    <t>26. Читинский район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</si>
  <si>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</si>
  <si>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</si>
  <si>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</si>
  <si>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</si>
  <si>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</si>
  <si>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</si>
  <si>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</si>
  <si>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</si>
  <si>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</si>
  <si>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</si>
  <si>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</si>
  <si>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</si>
  <si>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</si>
  <si>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</si>
  <si>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</si>
  <si>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</si>
  <si>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</si>
  <si>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</si>
  <si>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</si>
  <si>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</si>
  <si>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</si>
  <si>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</si>
  <si>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</si>
  <si>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</si>
  <si>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</si>
  <si>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Численность охотничьего ресурса (на 1 апреля), от которой устанавливалась квота добычи, особей</t>
  </si>
  <si>
    <r>
      <rPr>
        <b/>
        <u/>
        <sz val="14"/>
        <color theme="1"/>
        <rFont val="Calibri"/>
        <family val="2"/>
        <charset val="204"/>
        <scheme val="minor"/>
      </rPr>
      <t>Кабарги</t>
    </r>
    <r>
      <rPr>
        <sz val="14"/>
        <color theme="1"/>
        <rFont val="Calibri"/>
        <family val="2"/>
        <charset val="204"/>
        <scheme val="minor"/>
      </rPr>
      <t xml:space="preserve"> на территории охотничьих угодий</t>
    </r>
  </si>
  <si>
    <t>2021-2022 гг</t>
  </si>
  <si>
    <t>на  период:  с  1  августа  2021 г.  до  1  августа  2022 г.</t>
  </si>
  <si>
    <t xml:space="preserve">старше </t>
  </si>
  <si>
    <t>самки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</si>
</sst>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color rgb="FF0070C0"/>
      <name val="Arial"/>
      <family val="2"/>
      <charset val="204"/>
    </font>
    <font>
      <b/>
      <sz val="12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7" fillId="0" borderId="6" xfId="0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4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/>
    <xf numFmtId="0" fontId="9" fillId="0" borderId="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3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0" fontId="1" fillId="2" borderId="6" xfId="0" applyFont="1" applyFill="1" applyBorder="1"/>
    <xf numFmtId="0" fontId="0" fillId="2" borderId="0" xfId="0" applyFill="1"/>
    <xf numFmtId="0" fontId="4" fillId="6" borderId="6" xfId="0" applyFont="1" applyFill="1" applyBorder="1" applyAlignment="1">
      <alignment horizontal="center"/>
    </xf>
    <xf numFmtId="0" fontId="1" fillId="6" borderId="6" xfId="0" applyFont="1" applyFill="1" applyBorder="1"/>
    <xf numFmtId="164" fontId="6" fillId="6" borderId="6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vertical="center" wrapText="1"/>
    </xf>
    <xf numFmtId="164" fontId="0" fillId="2" borderId="0" xfId="0" applyNumberFormat="1" applyFill="1"/>
    <xf numFmtId="164" fontId="10" fillId="2" borderId="6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/>
    <xf numFmtId="164" fontId="1" fillId="6" borderId="6" xfId="0" applyNumberFormat="1" applyFont="1" applyFill="1" applyBorder="1"/>
    <xf numFmtId="0" fontId="3" fillId="6" borderId="6" xfId="0" applyFont="1" applyFill="1" applyBorder="1" applyAlignment="1">
      <alignment horizontal="center"/>
    </xf>
    <xf numFmtId="164" fontId="0" fillId="0" borderId="0" xfId="0" applyNumberFormat="1"/>
    <xf numFmtId="164" fontId="1" fillId="0" borderId="6" xfId="0" applyNumberFormat="1" applyFont="1" applyBorder="1" applyAlignment="1">
      <alignment horizontal="center" vertical="center" textRotation="90"/>
    </xf>
    <xf numFmtId="164" fontId="1" fillId="2" borderId="6" xfId="0" applyNumberFormat="1" applyFont="1" applyFill="1" applyBorder="1" applyAlignment="1">
      <alignment horizontal="center" vertical="center" textRotation="90" wrapText="1"/>
    </xf>
    <xf numFmtId="164" fontId="10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6" borderId="6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/>
    <xf numFmtId="0" fontId="0" fillId="0" borderId="0" xfId="0" applyFill="1"/>
    <xf numFmtId="0" fontId="2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0" fillId="6" borderId="0" xfId="0" applyFill="1"/>
    <xf numFmtId="0" fontId="7" fillId="6" borderId="6" xfId="0" applyFont="1" applyFill="1" applyBorder="1" applyAlignment="1">
      <alignment horizontal="center" vertical="center" wrapText="1"/>
    </xf>
    <xf numFmtId="49" fontId="4" fillId="6" borderId="6" xfId="0" applyNumberFormat="1" applyFont="1" applyFill="1" applyBorder="1" applyAlignment="1">
      <alignment horizontal="right" vertical="center" wrapText="1"/>
    </xf>
    <xf numFmtId="0" fontId="4" fillId="6" borderId="6" xfId="0" applyFont="1" applyFill="1" applyBorder="1" applyAlignment="1">
      <alignment vertical="center" wrapText="1"/>
    </xf>
    <xf numFmtId="0" fontId="14" fillId="6" borderId="0" xfId="0" applyFont="1" applyFill="1" applyAlignment="1">
      <alignment horizontal="center"/>
    </xf>
    <xf numFmtId="0" fontId="15" fillId="6" borderId="6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/>
    </xf>
    <xf numFmtId="1" fontId="6" fillId="6" borderId="6" xfId="0" applyNumberFormat="1" applyFont="1" applyFill="1" applyBorder="1" applyAlignment="1">
      <alignment horizontal="center" vertical="center" wrapText="1"/>
    </xf>
    <xf numFmtId="49" fontId="4" fillId="7" borderId="6" xfId="0" applyNumberFormat="1" applyFont="1" applyFill="1" applyBorder="1" applyAlignment="1">
      <alignment horizontal="right" vertical="center" wrapText="1"/>
    </xf>
    <xf numFmtId="0" fontId="4" fillId="7" borderId="6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/>
    </xf>
    <xf numFmtId="164" fontId="6" fillId="7" borderId="6" xfId="0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 vertical="center" wrapText="1"/>
    </xf>
    <xf numFmtId="0" fontId="1" fillId="7" borderId="6" xfId="0" applyFont="1" applyFill="1" applyBorder="1"/>
    <xf numFmtId="0" fontId="3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/>
    <xf numFmtId="164" fontId="1" fillId="7" borderId="6" xfId="0" applyNumberFormat="1" applyFont="1" applyFill="1" applyBorder="1" applyAlignment="1">
      <alignment horizontal="center" vertical="center"/>
    </xf>
    <xf numFmtId="0" fontId="0" fillId="7" borderId="0" xfId="0" applyFill="1"/>
    <xf numFmtId="1" fontId="6" fillId="7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49" fontId="4" fillId="8" borderId="6" xfId="0" applyNumberFormat="1" applyFont="1" applyFill="1" applyBorder="1" applyAlignment="1">
      <alignment horizontal="right" vertical="center" wrapText="1"/>
    </xf>
    <xf numFmtId="0" fontId="4" fillId="8" borderId="6" xfId="0" applyFont="1" applyFill="1" applyBorder="1" applyAlignment="1">
      <alignment vertical="center" wrapText="1"/>
    </xf>
    <xf numFmtId="0" fontId="7" fillId="8" borderId="6" xfId="0" applyFont="1" applyFill="1" applyBorder="1" applyAlignment="1">
      <alignment horizontal="center" vertical="center" wrapText="1"/>
    </xf>
    <xf numFmtId="1" fontId="6" fillId="8" borderId="6" xfId="0" applyNumberFormat="1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/>
    </xf>
    <xf numFmtId="0" fontId="1" fillId="8" borderId="6" xfId="0" applyFont="1" applyFill="1" applyBorder="1"/>
    <xf numFmtId="0" fontId="1" fillId="8" borderId="6" xfId="0" applyFont="1" applyFill="1" applyBorder="1" applyAlignment="1">
      <alignment horizontal="center"/>
    </xf>
    <xf numFmtId="164" fontId="6" fillId="8" borderId="6" xfId="0" applyNumberFormat="1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/>
    <xf numFmtId="164" fontId="1" fillId="8" borderId="6" xfId="0" applyNumberFormat="1" applyFont="1" applyFill="1" applyBorder="1" applyAlignment="1">
      <alignment horizontal="center" vertical="center"/>
    </xf>
    <xf numFmtId="0" fontId="0" fillId="8" borderId="0" xfId="0" applyFill="1"/>
    <xf numFmtId="0" fontId="10" fillId="6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/>
    <xf numFmtId="0" fontId="0" fillId="0" borderId="8" xfId="0" applyBorder="1" applyAlignment="1"/>
    <xf numFmtId="0" fontId="9" fillId="0" borderId="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6" borderId="15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 textRotation="90"/>
    </xf>
    <xf numFmtId="164" fontId="1" fillId="2" borderId="12" xfId="0" applyNumberFormat="1" applyFont="1" applyFill="1" applyBorder="1" applyAlignment="1"/>
    <xf numFmtId="164" fontId="1" fillId="2" borderId="13" xfId="0" applyNumberFormat="1" applyFont="1" applyFill="1" applyBorder="1" applyAlignment="1"/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2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3" fillId="0" borderId="2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9"/>
  <sheetViews>
    <sheetView tabSelected="1" zoomScale="90" zoomScaleNormal="90" workbookViewId="0">
      <pane xSplit="11" ySplit="13" topLeftCell="R26" activePane="bottomRight" state="frozen"/>
      <selection pane="topRight" activeCell="N1" sqref="N1"/>
      <selection pane="bottomLeft" activeCell="A15" sqref="A15"/>
      <selection pane="bottomRight" activeCell="N13" sqref="N13"/>
    </sheetView>
  </sheetViews>
  <sheetFormatPr defaultRowHeight="15" x14ac:dyDescent="0.25"/>
  <cols>
    <col min="1" max="1" width="7.5703125" customWidth="1"/>
    <col min="2" max="2" width="48" customWidth="1"/>
    <col min="3" max="3" width="15.5703125" style="52" customWidth="1"/>
    <col min="4" max="4" width="10.5703125" customWidth="1"/>
    <col min="5" max="5" width="10.85546875" style="77" customWidth="1"/>
    <col min="6" max="6" width="19.7109375" style="33" customWidth="1"/>
    <col min="12" max="12" width="8.85546875" style="56"/>
    <col min="16" max="16" width="8.85546875" style="28"/>
    <col min="17" max="17" width="9.140625" style="26"/>
    <col min="18" max="18" width="9.140625" style="60"/>
    <col min="19" max="19" width="9.140625" style="40" bestFit="1"/>
    <col min="21" max="21" width="9.140625" style="45"/>
    <col min="22" max="22" width="8.85546875" style="40"/>
  </cols>
  <sheetData>
    <row r="2" spans="1:22" ht="15.75" customHeight="1" x14ac:dyDescent="0.3">
      <c r="E2" s="98" t="s">
        <v>0</v>
      </c>
      <c r="F2" s="99"/>
      <c r="G2" s="99"/>
      <c r="H2" s="99"/>
      <c r="I2" s="26"/>
    </row>
    <row r="3" spans="1:22" ht="9" customHeight="1" x14ac:dyDescent="0.25">
      <c r="F3" s="28"/>
      <c r="G3" s="26"/>
      <c r="H3" s="26"/>
      <c r="I3" s="26"/>
    </row>
    <row r="4" spans="1:22" ht="16.5" customHeight="1" x14ac:dyDescent="0.3">
      <c r="F4" s="29" t="s">
        <v>49</v>
      </c>
      <c r="G4" s="27"/>
      <c r="H4" s="27"/>
      <c r="I4" s="27"/>
    </row>
    <row r="5" spans="1:22" ht="5.25" customHeight="1" x14ac:dyDescent="0.3">
      <c r="F5" s="29"/>
      <c r="G5" s="27"/>
      <c r="H5" s="27"/>
      <c r="I5" s="27"/>
    </row>
    <row r="6" spans="1:22" ht="12.75" customHeight="1" x14ac:dyDescent="0.3">
      <c r="F6" s="29" t="s">
        <v>1</v>
      </c>
      <c r="G6" s="27"/>
      <c r="H6" s="27"/>
      <c r="I6" s="27"/>
    </row>
    <row r="7" spans="1:22" ht="10.5" customHeight="1" x14ac:dyDescent="0.3">
      <c r="F7" s="29"/>
      <c r="G7" s="27"/>
      <c r="H7" s="27"/>
      <c r="I7" s="27"/>
    </row>
    <row r="8" spans="1:22" ht="19.5" thickBot="1" x14ac:dyDescent="0.35">
      <c r="F8" s="29" t="s">
        <v>51</v>
      </c>
      <c r="G8" s="27"/>
      <c r="H8" s="27"/>
      <c r="I8" s="27"/>
    </row>
    <row r="9" spans="1:22" ht="15" customHeight="1" x14ac:dyDescent="0.25">
      <c r="A9" s="123" t="s">
        <v>2</v>
      </c>
      <c r="B9" s="132" t="s">
        <v>4</v>
      </c>
      <c r="C9" s="142" t="s">
        <v>19</v>
      </c>
      <c r="D9" s="126" t="s">
        <v>48</v>
      </c>
      <c r="E9" s="127"/>
      <c r="F9" s="120" t="s">
        <v>5</v>
      </c>
      <c r="G9" s="133" t="s">
        <v>6</v>
      </c>
      <c r="H9" s="137"/>
      <c r="I9" s="137"/>
      <c r="J9" s="137"/>
      <c r="K9" s="137"/>
      <c r="L9" s="137"/>
      <c r="M9" s="137"/>
      <c r="N9" s="137"/>
      <c r="O9" s="138"/>
      <c r="P9" s="145" t="s">
        <v>14</v>
      </c>
      <c r="Q9" s="146"/>
      <c r="R9" s="146"/>
      <c r="S9" s="146"/>
      <c r="T9" s="146"/>
      <c r="U9" s="146"/>
      <c r="V9" s="146"/>
    </row>
    <row r="10" spans="1:22" ht="15.75" x14ac:dyDescent="0.25">
      <c r="A10" s="124"/>
      <c r="B10" s="124"/>
      <c r="C10" s="143"/>
      <c r="D10" s="128"/>
      <c r="E10" s="129"/>
      <c r="F10" s="121"/>
      <c r="G10" s="147" t="s">
        <v>7</v>
      </c>
      <c r="H10" s="113"/>
      <c r="I10" s="113"/>
      <c r="J10" s="113"/>
      <c r="K10" s="113"/>
      <c r="L10" s="147" t="s">
        <v>8</v>
      </c>
      <c r="M10" s="113"/>
      <c r="N10" s="113"/>
      <c r="O10" s="119"/>
      <c r="P10" s="147" t="s">
        <v>15</v>
      </c>
      <c r="Q10" s="119"/>
      <c r="R10" s="147" t="s">
        <v>16</v>
      </c>
      <c r="S10" s="113"/>
      <c r="T10" s="113"/>
      <c r="U10" s="113"/>
      <c r="V10" s="113"/>
    </row>
    <row r="11" spans="1:22" ht="15.75" x14ac:dyDescent="0.25">
      <c r="A11" s="124"/>
      <c r="B11" s="124"/>
      <c r="C11" s="143"/>
      <c r="D11" s="128"/>
      <c r="E11" s="129"/>
      <c r="F11" s="121"/>
      <c r="G11" s="102" t="s">
        <v>10</v>
      </c>
      <c r="H11" s="105" t="s">
        <v>11</v>
      </c>
      <c r="I11" s="105" t="s">
        <v>52</v>
      </c>
      <c r="J11" s="113"/>
      <c r="K11" s="113"/>
      <c r="L11" s="110" t="s">
        <v>10</v>
      </c>
      <c r="M11" s="113"/>
      <c r="N11" s="113"/>
      <c r="O11" s="116" t="s">
        <v>13</v>
      </c>
      <c r="P11" s="151" t="s">
        <v>10</v>
      </c>
      <c r="Q11" s="105" t="s">
        <v>11</v>
      </c>
      <c r="R11" s="154" t="s">
        <v>10</v>
      </c>
      <c r="S11" s="134" t="s">
        <v>11</v>
      </c>
      <c r="T11" s="139" t="s">
        <v>17</v>
      </c>
      <c r="U11" s="148"/>
      <c r="V11" s="148"/>
    </row>
    <row r="12" spans="1:22" ht="63.75" customHeight="1" thickBot="1" x14ac:dyDescent="0.3">
      <c r="A12" s="124"/>
      <c r="B12" s="124"/>
      <c r="C12" s="143"/>
      <c r="D12" s="130"/>
      <c r="E12" s="131"/>
      <c r="F12" s="121"/>
      <c r="G12" s="103"/>
      <c r="H12" s="106"/>
      <c r="I12" s="106"/>
      <c r="J12" s="114" t="s">
        <v>9</v>
      </c>
      <c r="K12" s="115"/>
      <c r="L12" s="111"/>
      <c r="M12" s="113" t="s">
        <v>9</v>
      </c>
      <c r="N12" s="119"/>
      <c r="O12" s="117"/>
      <c r="P12" s="152"/>
      <c r="Q12" s="108"/>
      <c r="R12" s="155"/>
      <c r="S12" s="135"/>
      <c r="T12" s="140"/>
      <c r="U12" s="149" t="s">
        <v>9</v>
      </c>
      <c r="V12" s="150"/>
    </row>
    <row r="13" spans="1:22" ht="155.25" customHeight="1" thickBot="1" x14ac:dyDescent="0.3">
      <c r="A13" s="125"/>
      <c r="B13" s="125"/>
      <c r="C13" s="144"/>
      <c r="D13" s="1" t="s">
        <v>3</v>
      </c>
      <c r="E13" s="53" t="s">
        <v>50</v>
      </c>
      <c r="F13" s="122"/>
      <c r="G13" s="104"/>
      <c r="H13" s="107"/>
      <c r="I13" s="107"/>
      <c r="J13" s="2" t="s">
        <v>18</v>
      </c>
      <c r="K13" s="3" t="s">
        <v>12</v>
      </c>
      <c r="L13" s="112"/>
      <c r="M13" s="2" t="s">
        <v>18</v>
      </c>
      <c r="N13" s="3" t="s">
        <v>12</v>
      </c>
      <c r="O13" s="118"/>
      <c r="P13" s="153"/>
      <c r="Q13" s="109"/>
      <c r="R13" s="156"/>
      <c r="S13" s="136"/>
      <c r="T13" s="141"/>
      <c r="U13" s="46" t="s">
        <v>18</v>
      </c>
      <c r="V13" s="47" t="s">
        <v>53</v>
      </c>
    </row>
    <row r="14" spans="1:22" x14ac:dyDescent="0.25">
      <c r="A14" s="21">
        <v>1</v>
      </c>
      <c r="B14" s="21">
        <v>2</v>
      </c>
      <c r="C14" s="54">
        <v>3</v>
      </c>
      <c r="D14" s="21">
        <v>4</v>
      </c>
      <c r="E14" s="54">
        <v>5</v>
      </c>
      <c r="F14" s="30">
        <v>6</v>
      </c>
      <c r="G14" s="21">
        <v>7</v>
      </c>
      <c r="H14" s="21">
        <v>8</v>
      </c>
      <c r="I14" s="21">
        <v>9</v>
      </c>
      <c r="J14" s="21">
        <v>12</v>
      </c>
      <c r="K14" s="21">
        <v>13</v>
      </c>
      <c r="L14" s="96">
        <v>15</v>
      </c>
      <c r="M14" s="21">
        <v>18</v>
      </c>
      <c r="N14" s="21">
        <v>19</v>
      </c>
      <c r="O14" s="21">
        <v>21</v>
      </c>
      <c r="P14" s="30">
        <v>22</v>
      </c>
      <c r="Q14" s="21">
        <v>23</v>
      </c>
      <c r="R14" s="61">
        <v>24</v>
      </c>
      <c r="S14" s="41">
        <v>25</v>
      </c>
      <c r="T14" s="21">
        <v>26</v>
      </c>
      <c r="U14" s="48">
        <v>29</v>
      </c>
      <c r="V14" s="41">
        <v>30</v>
      </c>
    </row>
    <row r="15" spans="1:22" x14ac:dyDescent="0.25">
      <c r="A15" s="101" t="s">
        <v>22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</row>
    <row r="16" spans="1:22" ht="15.75" x14ac:dyDescent="0.25">
      <c r="A16" s="4" t="s">
        <v>23</v>
      </c>
      <c r="B16" s="5" t="s">
        <v>21</v>
      </c>
      <c r="C16" s="6">
        <v>175.9</v>
      </c>
      <c r="D16" s="9">
        <v>0</v>
      </c>
      <c r="E16" s="78">
        <v>4</v>
      </c>
      <c r="F16" s="32">
        <v>0.02</v>
      </c>
      <c r="G16" s="25">
        <v>0</v>
      </c>
      <c r="H16" s="10">
        <v>0</v>
      </c>
      <c r="I16" s="17"/>
      <c r="J16" s="14">
        <v>0</v>
      </c>
      <c r="K16" s="14">
        <v>0</v>
      </c>
      <c r="L16" s="37"/>
      <c r="M16" s="7"/>
      <c r="N16" s="7"/>
      <c r="O16" s="7"/>
      <c r="P16" s="55">
        <f t="shared" ref="P16" si="0">E16*5%</f>
        <v>0.2</v>
      </c>
      <c r="Q16" s="23">
        <f t="shared" ref="Q16" si="1">P16/E16%</f>
        <v>5</v>
      </c>
      <c r="R16" s="44">
        <v>0</v>
      </c>
      <c r="S16" s="42">
        <f t="shared" ref="S16" si="2">R16/E16%</f>
        <v>0</v>
      </c>
      <c r="T16" s="7"/>
      <c r="U16" s="49">
        <f t="shared" ref="U16" si="3">P16*75%</f>
        <v>0.15000000000000002</v>
      </c>
      <c r="V16" s="42">
        <f t="shared" ref="V16" si="4">R16-U16</f>
        <v>-0.15000000000000002</v>
      </c>
    </row>
    <row r="17" spans="1:22" ht="30" x14ac:dyDescent="0.25">
      <c r="A17" s="4" t="s">
        <v>24</v>
      </c>
      <c r="B17" s="5" t="s">
        <v>25</v>
      </c>
      <c r="C17" s="8">
        <v>89.7</v>
      </c>
      <c r="D17" s="9">
        <v>23</v>
      </c>
      <c r="E17" s="81">
        <v>13</v>
      </c>
      <c r="F17" s="32">
        <v>0.22</v>
      </c>
      <c r="G17" s="25">
        <v>0</v>
      </c>
      <c r="H17" s="16">
        <v>0</v>
      </c>
      <c r="I17" s="13"/>
      <c r="J17" s="15">
        <v>0</v>
      </c>
      <c r="K17" s="15">
        <v>0</v>
      </c>
      <c r="L17" s="39"/>
      <c r="M17" s="7"/>
      <c r="N17" s="7"/>
      <c r="O17" s="7"/>
      <c r="P17" s="55">
        <f t="shared" ref="P17:P29" si="5">E17*5%</f>
        <v>0.65</v>
      </c>
      <c r="Q17" s="23">
        <f t="shared" ref="Q17:Q29" si="6">P17/E17%</f>
        <v>5</v>
      </c>
      <c r="R17" s="44">
        <v>0</v>
      </c>
      <c r="S17" s="42">
        <f t="shared" ref="S17:S28" si="7">R17/E17%</f>
        <v>0</v>
      </c>
      <c r="T17" s="7"/>
      <c r="U17" s="49">
        <f t="shared" ref="U17:U29" si="8">P17*75%</f>
        <v>0.48750000000000004</v>
      </c>
      <c r="V17" s="42">
        <f t="shared" ref="V17:V28" si="9">R17-U17</f>
        <v>-0.48750000000000004</v>
      </c>
    </row>
    <row r="18" spans="1:22" ht="27.75" customHeight="1" x14ac:dyDescent="0.25">
      <c r="A18" s="4" t="s">
        <v>26</v>
      </c>
      <c r="B18" s="5" t="s">
        <v>27</v>
      </c>
      <c r="C18" s="8">
        <v>106.1</v>
      </c>
      <c r="D18" s="9">
        <v>177</v>
      </c>
      <c r="E18" s="78">
        <v>0</v>
      </c>
      <c r="F18" s="32"/>
      <c r="G18" s="25">
        <v>0</v>
      </c>
      <c r="H18" s="16">
        <v>0</v>
      </c>
      <c r="I18" s="13"/>
      <c r="J18" s="15">
        <v>0</v>
      </c>
      <c r="K18" s="15">
        <v>0</v>
      </c>
      <c r="L18" s="39"/>
      <c r="M18" s="7"/>
      <c r="N18" s="7"/>
      <c r="O18" s="7"/>
      <c r="P18" s="55">
        <f t="shared" si="5"/>
        <v>0</v>
      </c>
      <c r="Q18" s="23" t="e">
        <f t="shared" si="6"/>
        <v>#DIV/0!</v>
      </c>
      <c r="R18" s="44">
        <v>0</v>
      </c>
      <c r="S18" s="42" t="e">
        <f t="shared" si="7"/>
        <v>#DIV/0!</v>
      </c>
      <c r="T18" s="7"/>
      <c r="U18" s="49">
        <f t="shared" si="8"/>
        <v>0</v>
      </c>
      <c r="V18" s="42">
        <f t="shared" si="9"/>
        <v>0</v>
      </c>
    </row>
    <row r="19" spans="1:22" ht="15.75" x14ac:dyDescent="0.25">
      <c r="A19" s="4" t="s">
        <v>28</v>
      </c>
      <c r="B19" s="5" t="s">
        <v>29</v>
      </c>
      <c r="C19" s="8">
        <v>122.19</v>
      </c>
      <c r="D19" s="9">
        <v>9</v>
      </c>
      <c r="E19" s="81">
        <v>19</v>
      </c>
      <c r="F19" s="32">
        <v>0.25</v>
      </c>
      <c r="G19" s="25">
        <v>0</v>
      </c>
      <c r="H19" s="16">
        <v>0</v>
      </c>
      <c r="I19" s="13"/>
      <c r="J19" s="15">
        <v>0</v>
      </c>
      <c r="K19" s="15">
        <v>0</v>
      </c>
      <c r="L19" s="39"/>
      <c r="M19" s="7"/>
      <c r="N19" s="7"/>
      <c r="O19" s="7"/>
      <c r="P19" s="55">
        <f t="shared" si="5"/>
        <v>0.95000000000000007</v>
      </c>
      <c r="Q19" s="23">
        <f t="shared" si="6"/>
        <v>5</v>
      </c>
      <c r="R19" s="44">
        <v>0</v>
      </c>
      <c r="S19" s="42">
        <f t="shared" si="7"/>
        <v>0</v>
      </c>
      <c r="T19" s="7"/>
      <c r="U19" s="49">
        <f t="shared" si="8"/>
        <v>0.71250000000000002</v>
      </c>
      <c r="V19" s="42">
        <f t="shared" si="9"/>
        <v>-0.71250000000000002</v>
      </c>
    </row>
    <row r="20" spans="1:22" ht="30" x14ac:dyDescent="0.25">
      <c r="A20" s="4" t="s">
        <v>30</v>
      </c>
      <c r="B20" s="5" t="s">
        <v>31</v>
      </c>
      <c r="C20" s="8">
        <v>78.489999999999995</v>
      </c>
      <c r="D20" s="9">
        <v>0</v>
      </c>
      <c r="E20" s="78">
        <v>2</v>
      </c>
      <c r="F20" s="32">
        <v>0.03</v>
      </c>
      <c r="G20" s="25">
        <v>0</v>
      </c>
      <c r="H20" s="16">
        <v>0</v>
      </c>
      <c r="I20" s="13"/>
      <c r="J20" s="15">
        <v>0</v>
      </c>
      <c r="K20" s="15">
        <v>0</v>
      </c>
      <c r="L20" s="39"/>
      <c r="M20" s="7"/>
      <c r="N20" s="7"/>
      <c r="O20" s="7"/>
      <c r="P20" s="55">
        <f t="shared" si="5"/>
        <v>0.1</v>
      </c>
      <c r="Q20" s="23">
        <f t="shared" si="6"/>
        <v>5</v>
      </c>
      <c r="R20" s="44">
        <v>0</v>
      </c>
      <c r="S20" s="42">
        <f t="shared" si="7"/>
        <v>0</v>
      </c>
      <c r="T20" s="7"/>
      <c r="U20" s="49">
        <f t="shared" si="8"/>
        <v>7.5000000000000011E-2</v>
      </c>
      <c r="V20" s="42">
        <f t="shared" si="9"/>
        <v>-7.5000000000000011E-2</v>
      </c>
    </row>
    <row r="21" spans="1:22" ht="15.75" x14ac:dyDescent="0.25">
      <c r="A21" s="4" t="s">
        <v>32</v>
      </c>
      <c r="B21" s="5" t="s">
        <v>33</v>
      </c>
      <c r="C21" s="8">
        <v>81</v>
      </c>
      <c r="D21" s="9">
        <v>10</v>
      </c>
      <c r="E21" s="81">
        <v>3</v>
      </c>
      <c r="F21" s="32">
        <v>0.05</v>
      </c>
      <c r="G21" s="25">
        <v>0</v>
      </c>
      <c r="H21" s="16">
        <v>0</v>
      </c>
      <c r="I21" s="13"/>
      <c r="J21" s="15">
        <v>0</v>
      </c>
      <c r="K21" s="15">
        <v>0</v>
      </c>
      <c r="L21" s="39"/>
      <c r="M21" s="7"/>
      <c r="N21" s="7"/>
      <c r="O21" s="7"/>
      <c r="P21" s="55">
        <f t="shared" si="5"/>
        <v>0.15000000000000002</v>
      </c>
      <c r="Q21" s="23">
        <f t="shared" si="6"/>
        <v>5.0000000000000009</v>
      </c>
      <c r="R21" s="44">
        <v>0</v>
      </c>
      <c r="S21" s="42">
        <f t="shared" si="7"/>
        <v>0</v>
      </c>
      <c r="T21" s="7"/>
      <c r="U21" s="49">
        <f t="shared" si="8"/>
        <v>0.11250000000000002</v>
      </c>
      <c r="V21" s="42">
        <f t="shared" si="9"/>
        <v>-0.11250000000000002</v>
      </c>
    </row>
    <row r="22" spans="1:22" s="56" customFormat="1" ht="15.75" x14ac:dyDescent="0.25">
      <c r="A22" s="58" t="s">
        <v>34</v>
      </c>
      <c r="B22" s="59" t="s">
        <v>35</v>
      </c>
      <c r="C22" s="57">
        <v>49.6</v>
      </c>
      <c r="D22" s="63">
        <v>3</v>
      </c>
      <c r="E22" s="79">
        <v>14</v>
      </c>
      <c r="F22" s="35">
        <v>6.08</v>
      </c>
      <c r="G22" s="38">
        <v>0</v>
      </c>
      <c r="H22" s="36">
        <v>0</v>
      </c>
      <c r="I22" s="34"/>
      <c r="J22" s="39">
        <v>0</v>
      </c>
      <c r="K22" s="39">
        <v>0</v>
      </c>
      <c r="L22" s="39"/>
      <c r="M22" s="35"/>
      <c r="N22" s="35"/>
      <c r="O22" s="35"/>
      <c r="P22" s="38">
        <f t="shared" si="5"/>
        <v>0.70000000000000007</v>
      </c>
      <c r="Q22" s="38">
        <f t="shared" si="6"/>
        <v>5</v>
      </c>
      <c r="R22" s="44">
        <v>0</v>
      </c>
      <c r="S22" s="43">
        <f t="shared" si="7"/>
        <v>0</v>
      </c>
      <c r="T22" s="35"/>
      <c r="U22" s="50">
        <f t="shared" si="8"/>
        <v>0.52500000000000002</v>
      </c>
      <c r="V22" s="43">
        <f t="shared" si="9"/>
        <v>-0.52500000000000002</v>
      </c>
    </row>
    <row r="23" spans="1:22" s="75" customFormat="1" ht="30" x14ac:dyDescent="0.25">
      <c r="A23" s="64" t="s">
        <v>36</v>
      </c>
      <c r="B23" s="65" t="s">
        <v>37</v>
      </c>
      <c r="C23" s="66">
        <v>66.3</v>
      </c>
      <c r="D23" s="76">
        <v>13</v>
      </c>
      <c r="E23" s="80">
        <v>18</v>
      </c>
      <c r="F23" s="71">
        <v>0.24</v>
      </c>
      <c r="G23" s="67">
        <v>0</v>
      </c>
      <c r="H23" s="68">
        <v>0</v>
      </c>
      <c r="I23" s="69"/>
      <c r="J23" s="70">
        <v>0</v>
      </c>
      <c r="K23" s="70">
        <v>0</v>
      </c>
      <c r="L23" s="39"/>
      <c r="M23" s="71"/>
      <c r="N23" s="71"/>
      <c r="O23" s="71"/>
      <c r="P23" s="67">
        <f t="shared" si="5"/>
        <v>0.9</v>
      </c>
      <c r="Q23" s="67">
        <f t="shared" si="6"/>
        <v>5</v>
      </c>
      <c r="R23" s="72">
        <v>0</v>
      </c>
      <c r="S23" s="73">
        <f t="shared" si="7"/>
        <v>0</v>
      </c>
      <c r="T23" s="71"/>
      <c r="U23" s="74">
        <f t="shared" si="8"/>
        <v>0.67500000000000004</v>
      </c>
      <c r="V23" s="73">
        <f t="shared" si="9"/>
        <v>-0.67500000000000004</v>
      </c>
    </row>
    <row r="24" spans="1:22" ht="15.75" x14ac:dyDescent="0.25">
      <c r="A24" s="4" t="s">
        <v>38</v>
      </c>
      <c r="B24" s="5" t="s">
        <v>39</v>
      </c>
      <c r="C24" s="8">
        <v>42.6</v>
      </c>
      <c r="D24" s="9">
        <v>44</v>
      </c>
      <c r="E24" s="78">
        <v>107</v>
      </c>
      <c r="F24" s="32">
        <v>3.1</v>
      </c>
      <c r="G24" s="25">
        <v>2</v>
      </c>
      <c r="H24" s="16">
        <v>5</v>
      </c>
      <c r="I24" s="13"/>
      <c r="J24" s="15">
        <v>1</v>
      </c>
      <c r="K24" s="15">
        <v>1</v>
      </c>
      <c r="L24" s="39">
        <v>1</v>
      </c>
      <c r="M24" s="7"/>
      <c r="N24" s="7">
        <v>1</v>
      </c>
      <c r="O24" s="7">
        <v>50</v>
      </c>
      <c r="P24" s="55">
        <f t="shared" si="5"/>
        <v>5.3500000000000005</v>
      </c>
      <c r="Q24" s="23">
        <f t="shared" si="6"/>
        <v>5</v>
      </c>
      <c r="R24" s="44">
        <v>5</v>
      </c>
      <c r="S24" s="42">
        <f t="shared" si="7"/>
        <v>4.6728971962616823</v>
      </c>
      <c r="T24" s="7"/>
      <c r="U24" s="49">
        <f t="shared" si="8"/>
        <v>4.0125000000000002</v>
      </c>
      <c r="V24" s="42">
        <f t="shared" si="9"/>
        <v>0.98749999999999982</v>
      </c>
    </row>
    <row r="25" spans="1:22" ht="20.25" customHeight="1" x14ac:dyDescent="0.25">
      <c r="A25" s="4" t="s">
        <v>40</v>
      </c>
      <c r="B25" s="5" t="s">
        <v>41</v>
      </c>
      <c r="C25" s="8">
        <v>12.2</v>
      </c>
      <c r="D25" s="9">
        <v>0</v>
      </c>
      <c r="E25" s="78">
        <v>0</v>
      </c>
      <c r="F25" s="32"/>
      <c r="G25" s="25">
        <v>0</v>
      </c>
      <c r="H25" s="16">
        <v>0</v>
      </c>
      <c r="I25" s="13"/>
      <c r="J25" s="15">
        <v>0</v>
      </c>
      <c r="K25" s="15">
        <v>0</v>
      </c>
      <c r="L25" s="39"/>
      <c r="M25" s="7"/>
      <c r="N25" s="7"/>
      <c r="O25" s="7"/>
      <c r="P25" s="55">
        <f t="shared" si="5"/>
        <v>0</v>
      </c>
      <c r="Q25" s="23" t="e">
        <f t="shared" si="6"/>
        <v>#DIV/0!</v>
      </c>
      <c r="R25" s="44">
        <v>0</v>
      </c>
      <c r="S25" s="42" t="e">
        <f t="shared" si="7"/>
        <v>#DIV/0!</v>
      </c>
      <c r="T25" s="7"/>
      <c r="U25" s="49">
        <f t="shared" si="8"/>
        <v>0</v>
      </c>
      <c r="V25" s="42">
        <f t="shared" si="9"/>
        <v>0</v>
      </c>
    </row>
    <row r="26" spans="1:22" ht="17.25" customHeight="1" x14ac:dyDescent="0.25">
      <c r="A26" s="4" t="s">
        <v>42</v>
      </c>
      <c r="B26" s="5" t="s">
        <v>43</v>
      </c>
      <c r="C26" s="8">
        <v>11.2</v>
      </c>
      <c r="D26" s="9">
        <v>0</v>
      </c>
      <c r="E26" s="78">
        <v>0</v>
      </c>
      <c r="F26" s="32"/>
      <c r="G26" s="25">
        <v>0</v>
      </c>
      <c r="H26" s="16">
        <v>0</v>
      </c>
      <c r="I26" s="13"/>
      <c r="J26" s="15">
        <v>0</v>
      </c>
      <c r="K26" s="15">
        <v>0</v>
      </c>
      <c r="L26" s="39"/>
      <c r="M26" s="7"/>
      <c r="N26" s="7"/>
      <c r="O26" s="7"/>
      <c r="P26" s="55">
        <f t="shared" si="5"/>
        <v>0</v>
      </c>
      <c r="Q26" s="23" t="e">
        <f t="shared" si="6"/>
        <v>#DIV/0!</v>
      </c>
      <c r="R26" s="44">
        <v>0</v>
      </c>
      <c r="S26" s="42" t="e">
        <f t="shared" si="7"/>
        <v>#DIV/0!</v>
      </c>
      <c r="T26" s="7"/>
      <c r="U26" s="49">
        <f t="shared" si="8"/>
        <v>0</v>
      </c>
      <c r="V26" s="42">
        <f t="shared" si="9"/>
        <v>0</v>
      </c>
    </row>
    <row r="27" spans="1:22" s="95" customFormat="1" ht="20.25" customHeight="1" x14ac:dyDescent="0.25">
      <c r="A27" s="82" t="s">
        <v>44</v>
      </c>
      <c r="B27" s="83" t="s">
        <v>45</v>
      </c>
      <c r="C27" s="84">
        <v>15.6</v>
      </c>
      <c r="D27" s="85">
        <v>151</v>
      </c>
      <c r="E27" s="86">
        <v>69</v>
      </c>
      <c r="F27" s="87">
        <v>3.7</v>
      </c>
      <c r="G27" s="88">
        <v>7</v>
      </c>
      <c r="H27" s="89">
        <v>5</v>
      </c>
      <c r="I27" s="90"/>
      <c r="J27" s="91">
        <v>5</v>
      </c>
      <c r="K27" s="91">
        <v>2</v>
      </c>
      <c r="L27" s="39"/>
      <c r="M27" s="87"/>
      <c r="N27" s="87"/>
      <c r="O27" s="87"/>
      <c r="P27" s="88">
        <f t="shared" si="5"/>
        <v>3.45</v>
      </c>
      <c r="Q27" s="88">
        <f t="shared" si="6"/>
        <v>5.0000000000000009</v>
      </c>
      <c r="R27" s="92">
        <v>3</v>
      </c>
      <c r="S27" s="93">
        <f t="shared" si="7"/>
        <v>4.3478260869565224</v>
      </c>
      <c r="T27" s="87"/>
      <c r="U27" s="94">
        <f t="shared" si="8"/>
        <v>2.5875000000000004</v>
      </c>
      <c r="V27" s="93">
        <f t="shared" si="9"/>
        <v>0.41249999999999964</v>
      </c>
    </row>
    <row r="28" spans="1:22" s="56" customFormat="1" ht="16.5" customHeight="1" x14ac:dyDescent="0.25">
      <c r="A28" s="58" t="s">
        <v>46</v>
      </c>
      <c r="B28" s="59" t="s">
        <v>47</v>
      </c>
      <c r="C28" s="57">
        <v>42.6</v>
      </c>
      <c r="D28" s="63">
        <v>29</v>
      </c>
      <c r="E28" s="79">
        <v>40</v>
      </c>
      <c r="F28" s="35">
        <v>4.4400000000000004</v>
      </c>
      <c r="G28" s="38">
        <v>0</v>
      </c>
      <c r="H28" s="36">
        <v>0</v>
      </c>
      <c r="I28" s="34"/>
      <c r="J28" s="39">
        <v>0</v>
      </c>
      <c r="K28" s="39">
        <v>0</v>
      </c>
      <c r="L28" s="39"/>
      <c r="M28" s="35"/>
      <c r="N28" s="35"/>
      <c r="O28" s="35"/>
      <c r="P28" s="38">
        <f t="shared" si="5"/>
        <v>2</v>
      </c>
      <c r="Q28" s="38">
        <f t="shared" si="6"/>
        <v>5</v>
      </c>
      <c r="R28" s="44">
        <v>2</v>
      </c>
      <c r="S28" s="43">
        <f t="shared" si="7"/>
        <v>5</v>
      </c>
      <c r="T28" s="35"/>
      <c r="U28" s="50">
        <f t="shared" si="8"/>
        <v>1.5</v>
      </c>
      <c r="V28" s="43">
        <f t="shared" si="9"/>
        <v>0.5</v>
      </c>
    </row>
    <row r="29" spans="1:22" ht="15.75" x14ac:dyDescent="0.25">
      <c r="A29" s="7"/>
      <c r="B29" s="20" t="s">
        <v>20</v>
      </c>
      <c r="C29" s="19"/>
      <c r="D29" s="22"/>
      <c r="E29" s="18">
        <v>289</v>
      </c>
      <c r="F29" s="31">
        <v>288</v>
      </c>
      <c r="G29" s="11">
        <f>SUM(G16:G28)</f>
        <v>9</v>
      </c>
      <c r="H29" s="22"/>
      <c r="I29" s="22"/>
      <c r="J29" s="11">
        <f>SUM(J16:J28)</f>
        <v>6</v>
      </c>
      <c r="K29" s="11">
        <f>SUM(K16:K28)</f>
        <v>3</v>
      </c>
      <c r="L29" s="97"/>
      <c r="M29" s="12"/>
      <c r="N29" s="12"/>
      <c r="O29" s="12"/>
      <c r="P29" s="55">
        <f t="shared" si="5"/>
        <v>14.450000000000001</v>
      </c>
      <c r="Q29" s="24">
        <f t="shared" si="6"/>
        <v>5</v>
      </c>
      <c r="R29" s="62">
        <f>SUM(R16:R28)</f>
        <v>10</v>
      </c>
      <c r="S29" s="42"/>
      <c r="T29" s="12"/>
      <c r="U29" s="51">
        <f t="shared" si="8"/>
        <v>10.8375</v>
      </c>
      <c r="V29" s="42"/>
    </row>
  </sheetData>
  <mergeCells count="29">
    <mergeCell ref="G9:O9"/>
    <mergeCell ref="T11:T13"/>
    <mergeCell ref="C9:C13"/>
    <mergeCell ref="P9:V9"/>
    <mergeCell ref="P10:Q10"/>
    <mergeCell ref="R10:V10"/>
    <mergeCell ref="U11:V11"/>
    <mergeCell ref="U12:V12"/>
    <mergeCell ref="P11:P13"/>
    <mergeCell ref="G10:K10"/>
    <mergeCell ref="L10:O10"/>
    <mergeCell ref="R11:R13"/>
    <mergeCell ref="Q11:Q13"/>
    <mergeCell ref="L11:L13"/>
    <mergeCell ref="M11:N11"/>
    <mergeCell ref="J11:K11"/>
    <mergeCell ref="J12:K12"/>
    <mergeCell ref="I11:I13"/>
    <mergeCell ref="O11:O13"/>
    <mergeCell ref="M12:N12"/>
    <mergeCell ref="F9:F13"/>
    <mergeCell ref="A9:A13"/>
    <mergeCell ref="D9:E12"/>
    <mergeCell ref="B9:B13"/>
    <mergeCell ref="S11:S13"/>
    <mergeCell ref="A15:V15"/>
    <mergeCell ref="E2:H2"/>
    <mergeCell ref="G11:G13"/>
    <mergeCell ref="H11:H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2021-04-15T08:34:25Z</dcterms:modified>
</cp:coreProperties>
</file>