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5" i="1" l="1"/>
  <c r="W15" i="1"/>
  <c r="R16" i="1"/>
  <c r="T16" i="1"/>
  <c r="W16" i="1" s="1"/>
  <c r="R17" i="1"/>
  <c r="U17" i="1"/>
  <c r="R18" i="1"/>
  <c r="W18" i="1"/>
  <c r="R19" i="1"/>
  <c r="W19" i="1"/>
  <c r="U19" i="1"/>
  <c r="Y19" i="1"/>
  <c r="R20" i="1"/>
  <c r="W20" i="1"/>
  <c r="R21" i="1"/>
  <c r="W21" i="1"/>
  <c r="Y21" i="1"/>
  <c r="R22" i="1"/>
  <c r="W22" i="1"/>
  <c r="R23" i="1"/>
  <c r="U23" i="1"/>
  <c r="R24" i="1"/>
  <c r="W24" i="1"/>
  <c r="R25" i="1"/>
  <c r="W25" i="1"/>
  <c r="R26" i="1"/>
  <c r="W26" i="1"/>
  <c r="U14" i="1"/>
  <c r="R14" i="1"/>
  <c r="F26" i="1"/>
  <c r="F15" i="1"/>
  <c r="F16" i="1"/>
  <c r="F17" i="1"/>
  <c r="F18" i="1"/>
  <c r="F19" i="1"/>
  <c r="F20" i="1"/>
  <c r="F21" i="1"/>
  <c r="F22" i="1"/>
  <c r="F23" i="1"/>
  <c r="F24" i="1"/>
  <c r="F25" i="1"/>
  <c r="F14" i="1"/>
  <c r="G27" i="1"/>
  <c r="K27" i="1"/>
  <c r="L27" i="1"/>
  <c r="T27" i="1" l="1"/>
  <c r="Y27" i="1" s="1"/>
  <c r="Y25" i="1"/>
  <c r="X25" i="1" s="1"/>
  <c r="Y15" i="1"/>
  <c r="X15" i="1" s="1"/>
  <c r="X21" i="1"/>
  <c r="Y24" i="1"/>
  <c r="X24" i="1" s="1"/>
  <c r="W23" i="1"/>
  <c r="Y18" i="1"/>
  <c r="X18" i="1" s="1"/>
  <c r="W17" i="1"/>
  <c r="Y23" i="1"/>
  <c r="U21" i="1"/>
  <c r="Y17" i="1"/>
  <c r="U15" i="1"/>
  <c r="X19" i="1"/>
  <c r="Y26" i="1"/>
  <c r="X26" i="1" s="1"/>
  <c r="U26" i="1"/>
  <c r="U25" i="1"/>
  <c r="U24" i="1"/>
  <c r="U22" i="1"/>
  <c r="Y22" i="1"/>
  <c r="X22" i="1" s="1"/>
  <c r="U20" i="1"/>
  <c r="Y20" i="1"/>
  <c r="X20" i="1" s="1"/>
  <c r="U18" i="1"/>
  <c r="Y16" i="1"/>
  <c r="X16" i="1" s="1"/>
  <c r="U16" i="1"/>
  <c r="Y14" i="1"/>
  <c r="W14" i="1"/>
  <c r="U27" i="1" l="1"/>
  <c r="W27" i="1"/>
  <c r="X27" i="1" s="1"/>
  <c r="X14" i="1"/>
  <c r="X17" i="1"/>
  <c r="X23" i="1"/>
</calcChain>
</file>

<file path=xl/sharedStrings.xml><?xml version="1.0" encoding="utf-8"?>
<sst xmlns="http://schemas.openxmlformats.org/spreadsheetml/2006/main" count="68" uniqueCount="60">
  <si>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</si>
  <si>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</si>
  <si>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</si>
  <si>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</si>
  <si>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</si>
  <si>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</si>
  <si>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</si>
  <si>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</si>
  <si>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</si>
  <si>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</si>
  <si>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</si>
  <si>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</si>
  <si>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</si>
  <si>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</si>
  <si>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</si>
  <si>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</si>
  <si>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</si>
  <si>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</si>
  <si>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</si>
  <si>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</si>
  <si>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</si>
  <si>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</si>
  <si>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</si>
  <si>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</si>
  <si>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</si>
  <si>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</si>
  <si>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</si>
  <si>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</si>
  <si>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</si>
  <si>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</si>
  <si>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</si>
  <si>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</si>
  <si>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</si>
  <si>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</si>
  <si>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</si>
  <si>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</si>
  <si>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</si>
  <si>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</si>
  <si>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</si>
  <si>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</si>
  <si>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</si>
  <si>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</si>
  <si>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</si>
  <si>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</si>
  <si>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</si>
  <si>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</si>
  <si>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</si>
  <si>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</si>
  <si>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</si>
  <si>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</si>
  <si>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</si>
  <si>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</si>
  <si>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</si>
  <si>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</si>
  <si>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</si>
  <si>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r>
      <t>до 1 года</t>
    </r>
    <r>
      <rPr>
        <sz val="10"/>
        <color rgb="FFFF0000"/>
        <rFont val="Calibri"/>
        <family val="2"/>
        <charset val="204"/>
        <scheme val="minor"/>
      </rPr>
      <t xml:space="preserve"> - 20%</t>
    </r>
  </si>
  <si>
    <r>
      <t>Самцы во время гона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rgb="FFFF0000"/>
        <rFont val="Calibri"/>
        <family val="2"/>
        <charset val="204"/>
        <scheme val="minor"/>
      </rPr>
      <t>- 15%</t>
    </r>
  </si>
  <si>
    <t xml:space="preserve">Самцы во время гона </t>
  </si>
  <si>
    <t>Самцы во время гона (на реву)</t>
  </si>
  <si>
    <r>
      <rPr>
        <b/>
        <u/>
        <sz val="14"/>
        <color theme="1"/>
        <rFont val="Calibri"/>
        <family val="2"/>
        <charset val="204"/>
        <scheme val="minor"/>
      </rPr>
      <t>Лося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</si>
</sst>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/>
    <xf numFmtId="1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3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1" fillId="6" borderId="6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/>
    </xf>
    <xf numFmtId="0" fontId="1" fillId="3" borderId="6" xfId="0" applyFont="1" applyFill="1" applyBorder="1"/>
    <xf numFmtId="2" fontId="1" fillId="3" borderId="6" xfId="0" applyNumberFormat="1" applyFont="1" applyFill="1" applyBorder="1"/>
    <xf numFmtId="0" fontId="0" fillId="2" borderId="0" xfId="0" applyFill="1"/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0" fillId="2" borderId="0" xfId="0" applyFont="1" applyFill="1" applyAlignment="1">
      <alignment horizontal="center"/>
    </xf>
    <xf numFmtId="0" fontId="0" fillId="0" borderId="0" xfId="0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64" fontId="0" fillId="0" borderId="0" xfId="0" applyNumberFormat="1"/>
    <xf numFmtId="164" fontId="12" fillId="0" borderId="6" xfId="0" applyNumberFormat="1" applyFont="1" applyBorder="1" applyAlignment="1">
      <alignment horizontal="center" vertical="center" textRotation="90" wrapText="1"/>
    </xf>
    <xf numFmtId="164" fontId="9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/>
    <xf numFmtId="164" fontId="1" fillId="4" borderId="6" xfId="0" applyNumberFormat="1" applyFont="1" applyFill="1" applyBorder="1"/>
    <xf numFmtId="49" fontId="3" fillId="7" borderId="6" xfId="0" applyNumberFormat="1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/>
    <xf numFmtId="164" fontId="5" fillId="7" borderId="6" xfId="0" applyNumberFormat="1" applyFont="1" applyFill="1" applyBorder="1" applyAlignment="1">
      <alignment horizontal="center" vertical="center" wrapText="1"/>
    </xf>
    <xf numFmtId="2" fontId="1" fillId="7" borderId="6" xfId="0" applyNumberFormat="1" applyFont="1" applyFill="1" applyBorder="1"/>
    <xf numFmtId="164" fontId="1" fillId="7" borderId="6" xfId="0" applyNumberFormat="1" applyFont="1" applyFill="1" applyBorder="1"/>
    <xf numFmtId="0" fontId="0" fillId="7" borderId="0" xfId="0" applyFill="1"/>
    <xf numFmtId="0" fontId="3" fillId="7" borderId="6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7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right" vertical="center" wrapText="1"/>
    </xf>
    <xf numFmtId="0" fontId="1" fillId="8" borderId="6" xfId="0" applyFont="1" applyFill="1" applyBorder="1"/>
    <xf numFmtId="2" fontId="2" fillId="8" borderId="11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2" fontId="1" fillId="8" borderId="6" xfId="0" applyNumberFormat="1" applyFont="1" applyFill="1" applyBorder="1"/>
    <xf numFmtId="164" fontId="1" fillId="8" borderId="6" xfId="0" applyNumberFormat="1" applyFont="1" applyFill="1" applyBorder="1"/>
    <xf numFmtId="0" fontId="0" fillId="8" borderId="0" xfId="0" applyFill="1"/>
    <xf numFmtId="1" fontId="5" fillId="8" borderId="6" xfId="0" applyNumberFormat="1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right" vertical="center" wrapText="1"/>
    </xf>
    <xf numFmtId="0" fontId="3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2" fontId="2" fillId="9" borderId="11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/>
    </xf>
    <xf numFmtId="164" fontId="5" fillId="9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/>
    <xf numFmtId="0" fontId="2" fillId="9" borderId="6" xfId="0" applyFont="1" applyFill="1" applyBorder="1" applyAlignment="1">
      <alignment horizontal="center"/>
    </xf>
    <xf numFmtId="2" fontId="1" fillId="9" borderId="6" xfId="0" applyNumberFormat="1" applyFont="1" applyFill="1" applyBorder="1"/>
    <xf numFmtId="164" fontId="1" fillId="9" borderId="6" xfId="0" applyNumberFormat="1" applyFont="1" applyFill="1" applyBorder="1"/>
    <xf numFmtId="0" fontId="0" fillId="9" borderId="0" xfId="0" applyFill="1"/>
    <xf numFmtId="49" fontId="3" fillId="10" borderId="6" xfId="0" applyNumberFormat="1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horizontal="center" vertical="center" wrapText="1"/>
    </xf>
    <xf numFmtId="1" fontId="5" fillId="10" borderId="6" xfId="0" applyNumberFormat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164" fontId="5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/>
    <xf numFmtId="0" fontId="2" fillId="10" borderId="6" xfId="0" applyFont="1" applyFill="1" applyBorder="1" applyAlignment="1">
      <alignment horizontal="center"/>
    </xf>
    <xf numFmtId="2" fontId="1" fillId="10" borderId="6" xfId="0" applyNumberFormat="1" applyFont="1" applyFill="1" applyBorder="1"/>
    <xf numFmtId="164" fontId="1" fillId="10" borderId="6" xfId="0" applyNumberFormat="1" applyFont="1" applyFill="1" applyBorder="1"/>
    <xf numFmtId="0" fontId="0" fillId="10" borderId="0" xfId="0" applyFill="1"/>
    <xf numFmtId="0" fontId="10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8" xfId="0" applyBorder="1" applyAlignment="1"/>
    <xf numFmtId="0" fontId="0" fillId="0" borderId="9" xfId="0" applyBorder="1" applyAlignment="1"/>
    <xf numFmtId="0" fontId="8" fillId="0" borderId="8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3" fillId="7" borderId="15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0" fontId="12" fillId="0" borderId="21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2" fillId="0" borderId="13" xfId="0" applyFont="1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textRotation="90"/>
    </xf>
    <xf numFmtId="164" fontId="12" fillId="0" borderId="13" xfId="0" applyNumberFormat="1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="80" zoomScaleNormal="80" workbookViewId="0">
      <pane xSplit="13" ySplit="11" topLeftCell="T12" activePane="bottomRight" state="frozen"/>
      <selection pane="topRight" activeCell="P1" sqref="P1"/>
      <selection pane="bottomLeft" activeCell="A15" sqref="A15"/>
      <selection pane="bottomRight" activeCell="G34" sqref="G34"/>
    </sheetView>
  </sheetViews>
  <sheetFormatPr defaultRowHeight="15" x14ac:dyDescent="0.25"/>
  <cols>
    <col min="1" max="1" width="7.5703125" customWidth="1"/>
    <col min="2" max="2" width="48" customWidth="1"/>
    <col min="3" max="3" width="15.5703125" style="34" customWidth="1"/>
    <col min="4" max="4" width="10.5703125" customWidth="1"/>
    <col min="5" max="5" width="10.85546875" style="82" customWidth="1"/>
    <col min="6" max="6" width="19.7109375" style="63" customWidth="1"/>
    <col min="18" max="18" width="9.140625" style="22"/>
    <col min="19" max="19" width="8.85546875" style="29"/>
    <col min="20" max="20" width="9.140625" style="51"/>
    <col min="23" max="23" width="8.85546875" style="37" customWidth="1"/>
    <col min="24" max="25" width="9.140625" style="37"/>
  </cols>
  <sheetData>
    <row r="1" spans="1:25" x14ac:dyDescent="0.25">
      <c r="G1" s="29"/>
      <c r="H1" s="29"/>
    </row>
    <row r="2" spans="1:25" ht="18.75" x14ac:dyDescent="0.3">
      <c r="E2" s="116" t="s">
        <v>0</v>
      </c>
      <c r="F2" s="117"/>
      <c r="G2" s="117"/>
      <c r="H2" s="117"/>
      <c r="I2" s="22"/>
    </row>
    <row r="3" spans="1:25" ht="18.75" x14ac:dyDescent="0.3">
      <c r="F3" s="64" t="s">
        <v>59</v>
      </c>
      <c r="G3" s="33"/>
      <c r="H3" s="33"/>
      <c r="I3" s="23"/>
    </row>
    <row r="4" spans="1:25" ht="18.75" x14ac:dyDescent="0.3">
      <c r="F4" s="64" t="s">
        <v>1</v>
      </c>
      <c r="G4" s="33"/>
      <c r="H4" s="33"/>
      <c r="I4" s="23"/>
    </row>
    <row r="5" spans="1:25" ht="18.75" x14ac:dyDescent="0.3">
      <c r="F5" s="64" t="s">
        <v>54</v>
      </c>
      <c r="G5" s="33"/>
      <c r="H5" s="33"/>
      <c r="I5" s="23"/>
    </row>
    <row r="6" spans="1:25" ht="15.75" thickBot="1" x14ac:dyDescent="0.3">
      <c r="G6" s="29"/>
      <c r="H6" s="29"/>
    </row>
    <row r="7" spans="1:25" ht="15" customHeight="1" x14ac:dyDescent="0.25">
      <c r="A7" s="138" t="s">
        <v>2</v>
      </c>
      <c r="B7" s="147" t="s">
        <v>4</v>
      </c>
      <c r="C7" s="158" t="s">
        <v>23</v>
      </c>
      <c r="D7" s="141" t="s">
        <v>52</v>
      </c>
      <c r="E7" s="142"/>
      <c r="F7" s="135" t="s">
        <v>5</v>
      </c>
      <c r="G7" s="148" t="s">
        <v>6</v>
      </c>
      <c r="H7" s="149"/>
      <c r="I7" s="149"/>
      <c r="J7" s="149"/>
      <c r="K7" s="149"/>
      <c r="L7" s="149"/>
      <c r="M7" s="149"/>
      <c r="N7" s="149"/>
      <c r="O7" s="149"/>
      <c r="P7" s="149"/>
      <c r="Q7" s="150"/>
      <c r="R7" s="161" t="s">
        <v>16</v>
      </c>
      <c r="S7" s="162"/>
      <c r="T7" s="162"/>
      <c r="U7" s="162"/>
      <c r="V7" s="162"/>
      <c r="W7" s="162"/>
      <c r="X7" s="162"/>
      <c r="Y7" s="163"/>
    </row>
    <row r="8" spans="1:25" x14ac:dyDescent="0.25">
      <c r="A8" s="139"/>
      <c r="B8" s="139"/>
      <c r="C8" s="159"/>
      <c r="D8" s="143"/>
      <c r="E8" s="144"/>
      <c r="F8" s="136"/>
      <c r="G8" s="133" t="s">
        <v>7</v>
      </c>
      <c r="H8" s="154"/>
      <c r="I8" s="154"/>
      <c r="J8" s="154"/>
      <c r="K8" s="154"/>
      <c r="L8" s="134"/>
      <c r="M8" s="133" t="s">
        <v>8</v>
      </c>
      <c r="N8" s="154"/>
      <c r="O8" s="154"/>
      <c r="P8" s="154"/>
      <c r="Q8" s="134"/>
      <c r="R8" s="133" t="s">
        <v>17</v>
      </c>
      <c r="S8" s="134"/>
      <c r="T8" s="133" t="s">
        <v>18</v>
      </c>
      <c r="U8" s="154"/>
      <c r="V8" s="154"/>
      <c r="W8" s="154"/>
      <c r="X8" s="154"/>
      <c r="Y8" s="134"/>
    </row>
    <row r="9" spans="1:25" x14ac:dyDescent="0.25">
      <c r="A9" s="139"/>
      <c r="B9" s="139"/>
      <c r="C9" s="159"/>
      <c r="D9" s="143"/>
      <c r="E9" s="144"/>
      <c r="F9" s="136"/>
      <c r="G9" s="121" t="s">
        <v>11</v>
      </c>
      <c r="H9" s="124" t="s">
        <v>12</v>
      </c>
      <c r="I9" s="124" t="s">
        <v>22</v>
      </c>
      <c r="J9" s="154"/>
      <c r="K9" s="154"/>
      <c r="L9" s="134"/>
      <c r="M9" s="121" t="s">
        <v>11</v>
      </c>
      <c r="N9" s="133" t="s">
        <v>9</v>
      </c>
      <c r="O9" s="154"/>
      <c r="P9" s="134"/>
      <c r="Q9" s="130" t="s">
        <v>15</v>
      </c>
      <c r="R9" s="169" t="s">
        <v>11</v>
      </c>
      <c r="S9" s="151" t="s">
        <v>12</v>
      </c>
      <c r="T9" s="127" t="s">
        <v>11</v>
      </c>
      <c r="U9" s="124" t="s">
        <v>12</v>
      </c>
      <c r="V9" s="157" t="s">
        <v>21</v>
      </c>
      <c r="W9" s="164" t="s">
        <v>19</v>
      </c>
      <c r="X9" s="165"/>
      <c r="Y9" s="166"/>
    </row>
    <row r="10" spans="1:25" ht="30" customHeight="1" thickBot="1" x14ac:dyDescent="0.3">
      <c r="A10" s="139"/>
      <c r="B10" s="139"/>
      <c r="C10" s="159"/>
      <c r="D10" s="145"/>
      <c r="E10" s="146"/>
      <c r="F10" s="136"/>
      <c r="G10" s="122"/>
      <c r="H10" s="125"/>
      <c r="I10" s="125"/>
      <c r="J10" s="154"/>
      <c r="K10" s="134"/>
      <c r="L10" s="124" t="s">
        <v>14</v>
      </c>
      <c r="M10" s="122"/>
      <c r="N10" s="133" t="s">
        <v>10</v>
      </c>
      <c r="O10" s="134"/>
      <c r="P10" s="124" t="s">
        <v>14</v>
      </c>
      <c r="Q10" s="131"/>
      <c r="R10" s="170"/>
      <c r="S10" s="152"/>
      <c r="T10" s="128"/>
      <c r="U10" s="155"/>
      <c r="V10" s="155"/>
      <c r="W10" s="164" t="s">
        <v>20</v>
      </c>
      <c r="X10" s="166"/>
      <c r="Y10" s="167" t="s">
        <v>55</v>
      </c>
    </row>
    <row r="11" spans="1:25" ht="123.75" customHeight="1" thickBot="1" x14ac:dyDescent="0.3">
      <c r="A11" s="140"/>
      <c r="B11" s="140"/>
      <c r="C11" s="160"/>
      <c r="D11" s="24" t="s">
        <v>3</v>
      </c>
      <c r="E11" s="35" t="s">
        <v>53</v>
      </c>
      <c r="F11" s="137"/>
      <c r="G11" s="123"/>
      <c r="H11" s="126"/>
      <c r="I11" s="126"/>
      <c r="J11" s="26" t="s">
        <v>58</v>
      </c>
      <c r="K11" s="25" t="s">
        <v>13</v>
      </c>
      <c r="L11" s="126"/>
      <c r="M11" s="123"/>
      <c r="N11" s="25" t="s">
        <v>57</v>
      </c>
      <c r="O11" s="25" t="s">
        <v>13</v>
      </c>
      <c r="P11" s="126"/>
      <c r="Q11" s="132"/>
      <c r="R11" s="171"/>
      <c r="S11" s="153"/>
      <c r="T11" s="129"/>
      <c r="U11" s="156"/>
      <c r="V11" s="156"/>
      <c r="W11" s="38" t="s">
        <v>56</v>
      </c>
      <c r="X11" s="38" t="s">
        <v>13</v>
      </c>
      <c r="Y11" s="168"/>
    </row>
    <row r="12" spans="1:25" x14ac:dyDescent="0.25">
      <c r="A12" s="15">
        <v>1</v>
      </c>
      <c r="B12" s="15">
        <v>2</v>
      </c>
      <c r="C12" s="36">
        <v>3</v>
      </c>
      <c r="D12" s="15">
        <v>4</v>
      </c>
      <c r="E12" s="36">
        <v>5</v>
      </c>
      <c r="F12" s="65">
        <v>6</v>
      </c>
      <c r="G12" s="15">
        <v>7</v>
      </c>
      <c r="H12" s="15">
        <v>8</v>
      </c>
      <c r="I12" s="15">
        <v>9</v>
      </c>
      <c r="J12" s="15">
        <v>12</v>
      </c>
      <c r="K12" s="15">
        <v>13</v>
      </c>
      <c r="L12" s="15">
        <v>14</v>
      </c>
      <c r="M12" s="15">
        <v>15</v>
      </c>
      <c r="N12" s="15">
        <v>16</v>
      </c>
      <c r="O12" s="15">
        <v>19</v>
      </c>
      <c r="P12" s="15">
        <v>20</v>
      </c>
      <c r="Q12" s="15">
        <v>21</v>
      </c>
      <c r="R12" s="15">
        <v>22</v>
      </c>
      <c r="S12" s="30">
        <v>23</v>
      </c>
      <c r="T12" s="52">
        <v>24</v>
      </c>
      <c r="U12" s="15">
        <v>25</v>
      </c>
      <c r="V12" s="15">
        <v>26</v>
      </c>
      <c r="W12" s="39">
        <v>27</v>
      </c>
      <c r="X12" s="39">
        <v>30</v>
      </c>
      <c r="Y12" s="39">
        <v>31</v>
      </c>
    </row>
    <row r="13" spans="1:25" x14ac:dyDescent="0.25">
      <c r="A13" s="120" t="s">
        <v>26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</row>
    <row r="14" spans="1:25" ht="15.75" x14ac:dyDescent="0.25">
      <c r="A14" s="1" t="s">
        <v>27</v>
      </c>
      <c r="B14" s="2" t="s">
        <v>25</v>
      </c>
      <c r="C14" s="55">
        <v>175.9</v>
      </c>
      <c r="D14" s="4">
        <v>0</v>
      </c>
      <c r="E14" s="83">
        <v>8</v>
      </c>
      <c r="F14" s="66">
        <f t="shared" ref="F14:F26" si="0">E14/C14</f>
        <v>4.5480386583285959E-2</v>
      </c>
      <c r="G14" s="17">
        <v>0</v>
      </c>
      <c r="H14" s="5">
        <v>0</v>
      </c>
      <c r="I14" s="12"/>
      <c r="J14" s="9"/>
      <c r="K14" s="9">
        <v>0</v>
      </c>
      <c r="L14" s="9">
        <v>0</v>
      </c>
      <c r="M14" s="18"/>
      <c r="N14" s="3"/>
      <c r="O14" s="3"/>
      <c r="P14" s="3"/>
      <c r="Q14" s="3"/>
      <c r="R14" s="61">
        <f t="shared" ref="R14" si="1">E14*S14%</f>
        <v>0.24</v>
      </c>
      <c r="S14" s="32">
        <v>3</v>
      </c>
      <c r="T14" s="53">
        <v>0</v>
      </c>
      <c r="U14" s="28">
        <f t="shared" ref="U14" si="2">T14/E14%</f>
        <v>0</v>
      </c>
      <c r="V14" s="27"/>
      <c r="W14" s="40">
        <f t="shared" ref="W14" si="3">T14*15%</f>
        <v>0</v>
      </c>
      <c r="X14" s="40">
        <f t="shared" ref="X14" si="4">T14-W14-Y14</f>
        <v>0</v>
      </c>
      <c r="Y14" s="40">
        <f t="shared" ref="Y14" si="5">T14*20%</f>
        <v>0</v>
      </c>
    </row>
    <row r="15" spans="1:25" s="76" customFormat="1" ht="30" x14ac:dyDescent="0.25">
      <c r="A15" s="68" t="s">
        <v>28</v>
      </c>
      <c r="B15" s="80" t="s">
        <v>29</v>
      </c>
      <c r="C15" s="81">
        <v>89.7</v>
      </c>
      <c r="D15" s="77">
        <v>5</v>
      </c>
      <c r="E15" s="85">
        <v>11</v>
      </c>
      <c r="F15" s="70">
        <f t="shared" si="0"/>
        <v>0.12263099219620958</v>
      </c>
      <c r="G15" s="72">
        <v>0</v>
      </c>
      <c r="H15" s="78">
        <v>0</v>
      </c>
      <c r="I15" s="71"/>
      <c r="J15" s="79"/>
      <c r="K15" s="79">
        <v>0</v>
      </c>
      <c r="L15" s="79">
        <v>0</v>
      </c>
      <c r="M15" s="79"/>
      <c r="N15" s="69"/>
      <c r="O15" s="69"/>
      <c r="P15" s="69"/>
      <c r="Q15" s="69"/>
      <c r="R15" s="72">
        <f t="shared" ref="R15:R26" si="6">E15*S15%</f>
        <v>0.32999999999999996</v>
      </c>
      <c r="S15" s="69">
        <v>3</v>
      </c>
      <c r="T15" s="73">
        <v>0</v>
      </c>
      <c r="U15" s="74">
        <f t="shared" ref="U15:U27" si="7">T15/E15%</f>
        <v>0</v>
      </c>
      <c r="V15" s="69"/>
      <c r="W15" s="75">
        <f t="shared" ref="W15:W27" si="8">T15*15%</f>
        <v>0</v>
      </c>
      <c r="X15" s="75">
        <f t="shared" ref="X15:X27" si="9">T15-W15-Y15</f>
        <v>0</v>
      </c>
      <c r="Y15" s="75">
        <f t="shared" ref="Y15:Y27" si="10">T15*20%</f>
        <v>0</v>
      </c>
    </row>
    <row r="16" spans="1:25" s="76" customFormat="1" ht="27.75" customHeight="1" x14ac:dyDescent="0.25">
      <c r="A16" s="68" t="s">
        <v>30</v>
      </c>
      <c r="B16" s="80" t="s">
        <v>31</v>
      </c>
      <c r="C16" s="81">
        <v>106.1</v>
      </c>
      <c r="D16" s="77">
        <v>0</v>
      </c>
      <c r="E16" s="85">
        <v>0</v>
      </c>
      <c r="F16" s="70">
        <f t="shared" si="0"/>
        <v>0</v>
      </c>
      <c r="G16" s="72">
        <v>0</v>
      </c>
      <c r="H16" s="78">
        <v>0</v>
      </c>
      <c r="I16" s="71"/>
      <c r="J16" s="79"/>
      <c r="K16" s="79">
        <v>0</v>
      </c>
      <c r="L16" s="79">
        <v>0</v>
      </c>
      <c r="M16" s="79"/>
      <c r="N16" s="69"/>
      <c r="O16" s="69"/>
      <c r="P16" s="69"/>
      <c r="Q16" s="69"/>
      <c r="R16" s="72">
        <f t="shared" si="6"/>
        <v>0</v>
      </c>
      <c r="S16" s="69">
        <v>3</v>
      </c>
      <c r="T16" s="73">
        <f t="shared" ref="T16" si="11">E16*S16%</f>
        <v>0</v>
      </c>
      <c r="U16" s="74" t="e">
        <f t="shared" si="7"/>
        <v>#DIV/0!</v>
      </c>
      <c r="V16" s="69"/>
      <c r="W16" s="75">
        <f t="shared" si="8"/>
        <v>0</v>
      </c>
      <c r="X16" s="75">
        <f t="shared" si="9"/>
        <v>0</v>
      </c>
      <c r="Y16" s="75">
        <f t="shared" si="10"/>
        <v>0</v>
      </c>
    </row>
    <row r="17" spans="1:25" s="76" customFormat="1" ht="30" x14ac:dyDescent="0.25">
      <c r="A17" s="68" t="s">
        <v>32</v>
      </c>
      <c r="B17" s="80" t="s">
        <v>33</v>
      </c>
      <c r="C17" s="81">
        <v>122.19</v>
      </c>
      <c r="D17" s="77">
        <v>17</v>
      </c>
      <c r="E17" s="85">
        <v>3</v>
      </c>
      <c r="F17" s="70">
        <f t="shared" si="0"/>
        <v>2.4551927326295114E-2</v>
      </c>
      <c r="G17" s="72">
        <v>0</v>
      </c>
      <c r="H17" s="78">
        <v>3</v>
      </c>
      <c r="I17" s="71"/>
      <c r="J17" s="79"/>
      <c r="K17" s="79">
        <v>0</v>
      </c>
      <c r="L17" s="79">
        <v>0</v>
      </c>
      <c r="M17" s="79"/>
      <c r="N17" s="69"/>
      <c r="O17" s="69"/>
      <c r="P17" s="69"/>
      <c r="Q17" s="69"/>
      <c r="R17" s="72">
        <f t="shared" si="6"/>
        <v>0.09</v>
      </c>
      <c r="S17" s="69">
        <v>3</v>
      </c>
      <c r="T17" s="73">
        <v>0</v>
      </c>
      <c r="U17" s="74">
        <f t="shared" si="7"/>
        <v>0</v>
      </c>
      <c r="V17" s="69"/>
      <c r="W17" s="75">
        <f t="shared" si="8"/>
        <v>0</v>
      </c>
      <c r="X17" s="75">
        <f t="shared" si="9"/>
        <v>0</v>
      </c>
      <c r="Y17" s="75">
        <f t="shared" si="10"/>
        <v>0</v>
      </c>
    </row>
    <row r="18" spans="1:25" s="76" customFormat="1" ht="30" x14ac:dyDescent="0.25">
      <c r="A18" s="68" t="s">
        <v>34</v>
      </c>
      <c r="B18" s="80" t="s">
        <v>35</v>
      </c>
      <c r="C18" s="81">
        <v>78.489999999999995</v>
      </c>
      <c r="D18" s="77">
        <v>0</v>
      </c>
      <c r="E18" s="85">
        <v>9</v>
      </c>
      <c r="F18" s="70">
        <f t="shared" si="0"/>
        <v>0.11466428844438782</v>
      </c>
      <c r="G18" s="72">
        <v>0</v>
      </c>
      <c r="H18" s="78">
        <v>0</v>
      </c>
      <c r="I18" s="71"/>
      <c r="J18" s="79"/>
      <c r="K18" s="79">
        <v>0</v>
      </c>
      <c r="L18" s="79">
        <v>0</v>
      </c>
      <c r="M18" s="79"/>
      <c r="N18" s="69"/>
      <c r="O18" s="69"/>
      <c r="P18" s="69"/>
      <c r="Q18" s="69"/>
      <c r="R18" s="72">
        <f t="shared" si="6"/>
        <v>0.27</v>
      </c>
      <c r="S18" s="69">
        <v>3</v>
      </c>
      <c r="T18" s="73">
        <v>0</v>
      </c>
      <c r="U18" s="74">
        <f t="shared" si="7"/>
        <v>0</v>
      </c>
      <c r="V18" s="69"/>
      <c r="W18" s="75">
        <f t="shared" si="8"/>
        <v>0</v>
      </c>
      <c r="X18" s="75">
        <f t="shared" si="9"/>
        <v>0</v>
      </c>
      <c r="Y18" s="75">
        <f t="shared" si="10"/>
        <v>0</v>
      </c>
    </row>
    <row r="19" spans="1:25" s="76" customFormat="1" ht="15.75" x14ac:dyDescent="0.25">
      <c r="A19" s="68" t="s">
        <v>36</v>
      </c>
      <c r="B19" s="80" t="s">
        <v>37</v>
      </c>
      <c r="C19" s="81">
        <v>81</v>
      </c>
      <c r="D19" s="77">
        <v>1</v>
      </c>
      <c r="E19" s="85">
        <v>2</v>
      </c>
      <c r="F19" s="70">
        <f t="shared" si="0"/>
        <v>2.4691358024691357E-2</v>
      </c>
      <c r="G19" s="72">
        <v>0</v>
      </c>
      <c r="H19" s="78">
        <v>0</v>
      </c>
      <c r="I19" s="71"/>
      <c r="J19" s="79"/>
      <c r="K19" s="79">
        <v>0</v>
      </c>
      <c r="L19" s="79">
        <v>0</v>
      </c>
      <c r="M19" s="79"/>
      <c r="N19" s="69"/>
      <c r="O19" s="69"/>
      <c r="P19" s="69"/>
      <c r="Q19" s="69"/>
      <c r="R19" s="72">
        <f t="shared" si="6"/>
        <v>0.06</v>
      </c>
      <c r="S19" s="69">
        <v>3</v>
      </c>
      <c r="T19" s="73">
        <v>0</v>
      </c>
      <c r="U19" s="74">
        <f t="shared" si="7"/>
        <v>0</v>
      </c>
      <c r="V19" s="69"/>
      <c r="W19" s="75">
        <f t="shared" si="8"/>
        <v>0</v>
      </c>
      <c r="X19" s="75">
        <f t="shared" si="9"/>
        <v>0</v>
      </c>
      <c r="Y19" s="75">
        <f t="shared" si="10"/>
        <v>0</v>
      </c>
    </row>
    <row r="20" spans="1:25" s="49" customFormat="1" ht="15.75" x14ac:dyDescent="0.25">
      <c r="A20" s="42" t="s">
        <v>38</v>
      </c>
      <c r="B20" s="43" t="s">
        <v>39</v>
      </c>
      <c r="C20" s="44">
        <v>49.6</v>
      </c>
      <c r="D20" s="60">
        <v>18</v>
      </c>
      <c r="E20" s="84">
        <v>32</v>
      </c>
      <c r="F20" s="67">
        <f t="shared" si="0"/>
        <v>0.64516129032258063</v>
      </c>
      <c r="G20" s="58">
        <v>0</v>
      </c>
      <c r="H20" s="46">
        <v>5</v>
      </c>
      <c r="I20" s="50"/>
      <c r="J20" s="59"/>
      <c r="K20" s="59">
        <v>0</v>
      </c>
      <c r="L20" s="59">
        <v>0</v>
      </c>
      <c r="M20" s="59"/>
      <c r="N20" s="45"/>
      <c r="O20" s="45"/>
      <c r="P20" s="45"/>
      <c r="Q20" s="45"/>
      <c r="R20" s="58">
        <f t="shared" si="6"/>
        <v>0.96</v>
      </c>
      <c r="S20" s="45">
        <v>3</v>
      </c>
      <c r="T20" s="53">
        <v>0</v>
      </c>
      <c r="U20" s="47">
        <f t="shared" si="7"/>
        <v>0</v>
      </c>
      <c r="V20" s="45"/>
      <c r="W20" s="48">
        <f t="shared" si="8"/>
        <v>0</v>
      </c>
      <c r="X20" s="48">
        <f t="shared" si="9"/>
        <v>0</v>
      </c>
      <c r="Y20" s="48">
        <f t="shared" si="10"/>
        <v>0</v>
      </c>
    </row>
    <row r="21" spans="1:25" s="76" customFormat="1" ht="30" x14ac:dyDescent="0.25">
      <c r="A21" s="68" t="s">
        <v>40</v>
      </c>
      <c r="B21" s="80" t="s">
        <v>41</v>
      </c>
      <c r="C21" s="81">
        <v>66.3</v>
      </c>
      <c r="D21" s="77">
        <v>11</v>
      </c>
      <c r="E21" s="85">
        <v>20</v>
      </c>
      <c r="F21" s="70">
        <f t="shared" si="0"/>
        <v>0.30165912518853699</v>
      </c>
      <c r="G21" s="72">
        <v>0</v>
      </c>
      <c r="H21" s="78">
        <v>3</v>
      </c>
      <c r="I21" s="71"/>
      <c r="J21" s="79"/>
      <c r="K21" s="79">
        <v>0</v>
      </c>
      <c r="L21" s="79">
        <v>0</v>
      </c>
      <c r="M21" s="79"/>
      <c r="N21" s="69"/>
      <c r="O21" s="69"/>
      <c r="P21" s="69"/>
      <c r="Q21" s="69"/>
      <c r="R21" s="72">
        <f t="shared" si="6"/>
        <v>0.6</v>
      </c>
      <c r="S21" s="69">
        <v>3</v>
      </c>
      <c r="T21" s="73">
        <v>0</v>
      </c>
      <c r="U21" s="74">
        <f t="shared" si="7"/>
        <v>0</v>
      </c>
      <c r="V21" s="69"/>
      <c r="W21" s="75">
        <f t="shared" si="8"/>
        <v>0</v>
      </c>
      <c r="X21" s="75">
        <f t="shared" si="9"/>
        <v>0</v>
      </c>
      <c r="Y21" s="75">
        <f t="shared" si="10"/>
        <v>0</v>
      </c>
    </row>
    <row r="22" spans="1:25" ht="15.75" x14ac:dyDescent="0.25">
      <c r="A22" s="1" t="s">
        <v>42</v>
      </c>
      <c r="B22" s="2" t="s">
        <v>43</v>
      </c>
      <c r="C22" s="56">
        <v>42.6</v>
      </c>
      <c r="D22" s="4">
        <v>119</v>
      </c>
      <c r="E22" s="83">
        <v>179</v>
      </c>
      <c r="F22" s="66">
        <f t="shared" si="0"/>
        <v>4.2018779342723001</v>
      </c>
      <c r="G22" s="21">
        <v>8</v>
      </c>
      <c r="H22" s="11">
        <v>7</v>
      </c>
      <c r="I22" s="8"/>
      <c r="J22" s="10"/>
      <c r="K22" s="10">
        <v>5</v>
      </c>
      <c r="L22" s="10">
        <v>1</v>
      </c>
      <c r="M22" s="19">
        <v>6</v>
      </c>
      <c r="N22" s="20">
        <v>1</v>
      </c>
      <c r="O22" s="20">
        <v>4</v>
      </c>
      <c r="P22" s="20">
        <v>1</v>
      </c>
      <c r="Q22" s="20">
        <v>75</v>
      </c>
      <c r="R22" s="61">
        <f t="shared" si="6"/>
        <v>14.32</v>
      </c>
      <c r="S22" s="32">
        <v>8</v>
      </c>
      <c r="T22" s="53">
        <v>14</v>
      </c>
      <c r="U22" s="28">
        <f t="shared" si="7"/>
        <v>7.8212290502793298</v>
      </c>
      <c r="V22" s="27"/>
      <c r="W22" s="40">
        <f t="shared" si="8"/>
        <v>2.1</v>
      </c>
      <c r="X22" s="40">
        <f t="shared" si="9"/>
        <v>9.1</v>
      </c>
      <c r="Y22" s="40">
        <f t="shared" si="10"/>
        <v>2.8000000000000003</v>
      </c>
    </row>
    <row r="23" spans="1:25" s="100" customFormat="1" ht="20.25" customHeight="1" x14ac:dyDescent="0.25">
      <c r="A23" s="86" t="s">
        <v>44</v>
      </c>
      <c r="B23" s="87" t="s">
        <v>45</v>
      </c>
      <c r="C23" s="88">
        <v>12.2</v>
      </c>
      <c r="D23" s="89">
        <v>7</v>
      </c>
      <c r="E23" s="90">
        <v>5</v>
      </c>
      <c r="F23" s="91">
        <f t="shared" si="0"/>
        <v>0.4098360655737705</v>
      </c>
      <c r="G23" s="92">
        <v>0</v>
      </c>
      <c r="H23" s="93">
        <v>3</v>
      </c>
      <c r="I23" s="94"/>
      <c r="J23" s="95"/>
      <c r="K23" s="95">
        <v>0</v>
      </c>
      <c r="L23" s="95">
        <v>0</v>
      </c>
      <c r="M23" s="95"/>
      <c r="N23" s="96"/>
      <c r="O23" s="96"/>
      <c r="P23" s="96"/>
      <c r="Q23" s="96"/>
      <c r="R23" s="92">
        <f t="shared" si="6"/>
        <v>0.15</v>
      </c>
      <c r="S23" s="96">
        <v>3</v>
      </c>
      <c r="T23" s="97">
        <v>0</v>
      </c>
      <c r="U23" s="98">
        <f t="shared" si="7"/>
        <v>0</v>
      </c>
      <c r="V23" s="96"/>
      <c r="W23" s="99">
        <f t="shared" si="8"/>
        <v>0</v>
      </c>
      <c r="X23" s="99">
        <f t="shared" si="9"/>
        <v>0</v>
      </c>
      <c r="Y23" s="99">
        <f t="shared" si="10"/>
        <v>0</v>
      </c>
    </row>
    <row r="24" spans="1:25" s="115" customFormat="1" ht="17.25" customHeight="1" x14ac:dyDescent="0.25">
      <c r="A24" s="101" t="s">
        <v>46</v>
      </c>
      <c r="B24" s="102" t="s">
        <v>47</v>
      </c>
      <c r="C24" s="103">
        <v>11.2</v>
      </c>
      <c r="D24" s="104">
        <v>9</v>
      </c>
      <c r="E24" s="105">
        <v>25</v>
      </c>
      <c r="F24" s="106">
        <f t="shared" si="0"/>
        <v>2.2321428571428572</v>
      </c>
      <c r="G24" s="107">
        <v>0</v>
      </c>
      <c r="H24" s="108">
        <v>3</v>
      </c>
      <c r="I24" s="109"/>
      <c r="J24" s="110"/>
      <c r="K24" s="110">
        <v>0</v>
      </c>
      <c r="L24" s="110">
        <v>0</v>
      </c>
      <c r="M24" s="110"/>
      <c r="N24" s="111"/>
      <c r="O24" s="111"/>
      <c r="P24" s="111"/>
      <c r="Q24" s="111"/>
      <c r="R24" s="107">
        <f t="shared" si="6"/>
        <v>1.7500000000000002</v>
      </c>
      <c r="S24" s="111">
        <v>7</v>
      </c>
      <c r="T24" s="112">
        <v>1</v>
      </c>
      <c r="U24" s="113">
        <f t="shared" si="7"/>
        <v>4</v>
      </c>
      <c r="V24" s="111"/>
      <c r="W24" s="114">
        <f t="shared" si="8"/>
        <v>0.15</v>
      </c>
      <c r="X24" s="114">
        <f t="shared" si="9"/>
        <v>0.64999999999999991</v>
      </c>
      <c r="Y24" s="114">
        <f t="shared" si="10"/>
        <v>0.2</v>
      </c>
    </row>
    <row r="25" spans="1:25" s="100" customFormat="1" ht="20.25" customHeight="1" x14ac:dyDescent="0.25">
      <c r="A25" s="86" t="s">
        <v>48</v>
      </c>
      <c r="B25" s="87" t="s">
        <v>49</v>
      </c>
      <c r="C25" s="88">
        <v>15.6</v>
      </c>
      <c r="D25" s="89">
        <v>74</v>
      </c>
      <c r="E25" s="90">
        <v>41</v>
      </c>
      <c r="F25" s="91">
        <f t="shared" si="0"/>
        <v>2.6282051282051282</v>
      </c>
      <c r="G25" s="92">
        <v>5</v>
      </c>
      <c r="H25" s="93">
        <v>7</v>
      </c>
      <c r="I25" s="94"/>
      <c r="J25" s="95"/>
      <c r="K25" s="95">
        <v>3</v>
      </c>
      <c r="L25" s="95">
        <v>1</v>
      </c>
      <c r="M25" s="95"/>
      <c r="N25" s="96"/>
      <c r="O25" s="96"/>
      <c r="P25" s="96"/>
      <c r="Q25" s="96"/>
      <c r="R25" s="92">
        <f t="shared" si="6"/>
        <v>2.87</v>
      </c>
      <c r="S25" s="96">
        <v>7</v>
      </c>
      <c r="T25" s="97">
        <v>2</v>
      </c>
      <c r="U25" s="98">
        <f t="shared" si="7"/>
        <v>4.8780487804878048</v>
      </c>
      <c r="V25" s="96"/>
      <c r="W25" s="99">
        <f t="shared" si="8"/>
        <v>0.3</v>
      </c>
      <c r="X25" s="99">
        <f t="shared" si="9"/>
        <v>1.2999999999999998</v>
      </c>
      <c r="Y25" s="99">
        <f t="shared" si="10"/>
        <v>0.4</v>
      </c>
    </row>
    <row r="26" spans="1:25" s="49" customFormat="1" ht="16.5" customHeight="1" x14ac:dyDescent="0.25">
      <c r="A26" s="42" t="s">
        <v>50</v>
      </c>
      <c r="B26" s="43" t="s">
        <v>51</v>
      </c>
      <c r="C26" s="44">
        <v>42.6</v>
      </c>
      <c r="D26" s="60">
        <v>56</v>
      </c>
      <c r="E26" s="84">
        <v>76</v>
      </c>
      <c r="F26" s="67">
        <f t="shared" si="0"/>
        <v>1.784037558685446</v>
      </c>
      <c r="G26" s="58">
        <v>2</v>
      </c>
      <c r="H26" s="46">
        <v>5</v>
      </c>
      <c r="I26" s="50"/>
      <c r="J26" s="59"/>
      <c r="K26" s="59">
        <v>2</v>
      </c>
      <c r="L26" s="59">
        <v>0</v>
      </c>
      <c r="M26" s="59">
        <v>2</v>
      </c>
      <c r="N26" s="45"/>
      <c r="O26" s="45">
        <v>2</v>
      </c>
      <c r="P26" s="45"/>
      <c r="Q26" s="58">
        <v>100</v>
      </c>
      <c r="R26" s="58">
        <f t="shared" si="6"/>
        <v>3.8000000000000003</v>
      </c>
      <c r="S26" s="45">
        <v>5</v>
      </c>
      <c r="T26" s="53">
        <v>3</v>
      </c>
      <c r="U26" s="47">
        <f t="shared" si="7"/>
        <v>3.9473684210526314</v>
      </c>
      <c r="V26" s="45"/>
      <c r="W26" s="48">
        <f t="shared" si="8"/>
        <v>0.44999999999999996</v>
      </c>
      <c r="X26" s="48">
        <f t="shared" si="9"/>
        <v>1.9499999999999997</v>
      </c>
      <c r="Y26" s="48">
        <f t="shared" si="10"/>
        <v>0.60000000000000009</v>
      </c>
    </row>
    <row r="27" spans="1:25" ht="15.75" x14ac:dyDescent="0.25">
      <c r="A27" s="3"/>
      <c r="B27" s="14" t="s">
        <v>24</v>
      </c>
      <c r="C27" s="57"/>
      <c r="D27" s="16"/>
      <c r="E27" s="13">
        <v>411</v>
      </c>
      <c r="F27" s="31"/>
      <c r="G27" s="6">
        <f>SUM(G15:G26)</f>
        <v>15</v>
      </c>
      <c r="H27" s="16"/>
      <c r="I27" s="16"/>
      <c r="J27" s="6"/>
      <c r="K27" s="6">
        <f>SUM(K14:K26)</f>
        <v>10</v>
      </c>
      <c r="L27" s="6">
        <f>SUM(L14:L26)</f>
        <v>2</v>
      </c>
      <c r="M27" s="6"/>
      <c r="N27" s="7"/>
      <c r="O27" s="7"/>
      <c r="P27" s="7"/>
      <c r="Q27" s="7"/>
      <c r="R27" s="62"/>
      <c r="S27" s="32"/>
      <c r="T27" s="54">
        <f>SUM(T14:T26)</f>
        <v>20</v>
      </c>
      <c r="U27" s="7">
        <f t="shared" si="7"/>
        <v>4.8661800486617999</v>
      </c>
      <c r="V27" s="7"/>
      <c r="W27" s="41">
        <f t="shared" si="8"/>
        <v>3</v>
      </c>
      <c r="X27" s="41">
        <f t="shared" si="9"/>
        <v>13</v>
      </c>
      <c r="Y27" s="41">
        <f t="shared" si="10"/>
        <v>4</v>
      </c>
    </row>
  </sheetData>
  <mergeCells count="32">
    <mergeCell ref="U9:U11"/>
    <mergeCell ref="V9:V11"/>
    <mergeCell ref="C7:C11"/>
    <mergeCell ref="R7:Y7"/>
    <mergeCell ref="R8:S8"/>
    <mergeCell ref="T8:Y8"/>
    <mergeCell ref="W9:Y9"/>
    <mergeCell ref="W10:X10"/>
    <mergeCell ref="Y10:Y11"/>
    <mergeCell ref="R9:R11"/>
    <mergeCell ref="G8:L8"/>
    <mergeCell ref="M8:Q8"/>
    <mergeCell ref="G7:Q7"/>
    <mergeCell ref="S9:S11"/>
    <mergeCell ref="M9:M11"/>
    <mergeCell ref="N9:P9"/>
    <mergeCell ref="J9:L9"/>
    <mergeCell ref="J10:K10"/>
    <mergeCell ref="L10:L11"/>
    <mergeCell ref="I9:I11"/>
    <mergeCell ref="Q9:Q11"/>
    <mergeCell ref="N10:O10"/>
    <mergeCell ref="P10:P11"/>
    <mergeCell ref="F7:F11"/>
    <mergeCell ref="A7:A11"/>
    <mergeCell ref="D7:E10"/>
    <mergeCell ref="B7:B11"/>
    <mergeCell ref="A13:Y13"/>
    <mergeCell ref="E2:H2"/>
    <mergeCell ref="G9:G11"/>
    <mergeCell ref="H9:H11"/>
    <mergeCell ref="T9:T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2021-04-15T08:23:04Z</dcterms:modified>
</cp:coreProperties>
</file>