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0" windowWidth="5730" windowHeight="8085" activeTab="0"/>
  </bookViews>
  <sheets>
    <sheet name="№7" sheetId="1" r:id="rId1"/>
    <sheet name="№7 (сокр)" sheetId="2" r:id="rId2"/>
    <sheet name="Лист1" sheetId="3" r:id="rId3"/>
  </sheets>
  <definedNames>
    <definedName name="_xlnm._FilterDatabase" localSheetId="0" hidden="1">'№7'!$A$13:$Z$435</definedName>
    <definedName name="_xlnm._FilterDatabase" localSheetId="1" hidden="1">'№7 (сокр)'!$A$13:$Z$435</definedName>
    <definedName name="_xlnm.Print_Area" localSheetId="0">'№7'!$A$1:$G$437</definedName>
    <definedName name="_xlnm.Print_Area" localSheetId="1">'№7 (сокр)'!$A$1:$I$437</definedName>
  </definedNames>
  <calcPr fullCalcOnLoad="1"/>
</workbook>
</file>

<file path=xl/sharedStrings.xml><?xml version="1.0" encoding="utf-8"?>
<sst xmlns="http://schemas.openxmlformats.org/spreadsheetml/2006/main" count="4220" uniqueCount="335">
  <si>
    <t>Наименование показателя</t>
  </si>
  <si>
    <t>Гл.распорядитель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</si>
  <si>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</si>
  <si>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</si>
  <si>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</si>
  <si>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</si>
  <si>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</si>
  <si>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</si>
  <si>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</si>
  <si>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</si>
  <si>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</si>
  <si>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Глава муниципального района</t>
  </si>
  <si>
    <t>500</t>
  </si>
  <si>
    <t xml:space="preserve">Функционирование законодательных (представительных) органов </t>
  </si>
  <si>
    <t>902</t>
  </si>
  <si>
    <t>03</t>
  </si>
  <si>
    <t>Функционирование  местной администрации</t>
  </si>
  <si>
    <t>04</t>
  </si>
  <si>
    <t>Обеспечение деятельности финансовых, налоговых и таможенных органов и органов финансового надзора</t>
  </si>
  <si>
    <t>06</t>
  </si>
  <si>
    <t>07</t>
  </si>
  <si>
    <t>Резервные фонды</t>
  </si>
  <si>
    <t>12</t>
  </si>
  <si>
    <t>Другие общегосударственные вопросы</t>
  </si>
  <si>
    <t>14</t>
  </si>
  <si>
    <t>Обеспечение хозяйственного обслуживания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</si>
  <si>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</si>
  <si>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</si>
  <si>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</si>
  <si>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</si>
  <si>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</si>
  <si>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</si>
  <si>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05</t>
  </si>
  <si>
    <t>08</t>
  </si>
  <si>
    <t>10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</si>
  <si>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</si>
  <si>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</si>
  <si>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</si>
  <si>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</si>
  <si>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926</t>
  </si>
  <si>
    <t>Общее образование</t>
  </si>
  <si>
    <t>Школы - детские сады, школы начальные, неполные средние и средние</t>
  </si>
  <si>
    <t>Интернаты</t>
  </si>
  <si>
    <t>Обеспечение бесплатным питанием детей из малоимущих семей,обучающихся в муниципальных общеобразовательных учреждениях</t>
  </si>
  <si>
    <t>Другие вопросы в области образования</t>
  </si>
  <si>
    <t xml:space="preserve">Аппарат </t>
  </si>
  <si>
    <t>Культура, кинематография и средства массовой информации</t>
  </si>
  <si>
    <t>Дворцы и дома культуры</t>
  </si>
  <si>
    <t>Музеи и постоянные выставки</t>
  </si>
  <si>
    <t>Библиотеки</t>
  </si>
  <si>
    <t>Аппарат</t>
  </si>
  <si>
    <t>Социальная политика</t>
  </si>
  <si>
    <t>Охрана семьи и детства</t>
  </si>
  <si>
    <t>Межбюджетные трансферты</t>
  </si>
  <si>
    <t>11</t>
  </si>
  <si>
    <t>Дотации бюджетам субъектов РФ и муниципальных образований</t>
  </si>
  <si>
    <t>Администрация муниципального района "Дульдургинский район"</t>
  </si>
  <si>
    <t>Национальная  экономика</t>
  </si>
  <si>
    <t>Совет муниципального района "Дульдургинский район"</t>
  </si>
  <si>
    <t>Культура</t>
  </si>
  <si>
    <t>13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</si>
  <si>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</si>
  <si>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 обеспечению бесплатным питанием детей из малоимущих семей, обучающихся в муниципальных общеобразовательных учреждениях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</si>
  <si>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</si>
  <si>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Комитет по финансам администрации муниципального района "Дульдургинский район"</t>
  </si>
  <si>
    <t>917</t>
  </si>
  <si>
    <t>Иные дотации</t>
  </si>
  <si>
    <t>Обеспечение деятельности финансовых, налоговых органов финансового надзора</t>
  </si>
  <si>
    <t>Итого расходов:</t>
  </si>
  <si>
    <t>На осуществление государтсвенного полномочия по расчету и предоставлению дотаций бюджетам сельских поселений на выравнивание бюджетной обеспеченности</t>
  </si>
  <si>
    <t xml:space="preserve">Руководитель контрольно-счетной палаты муниципального образования </t>
  </si>
  <si>
    <t xml:space="preserve"> Физическая культура и спорт</t>
  </si>
  <si>
    <t>907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</si>
  <si>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</si>
  <si>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</si>
  <si>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платежей</t>
  </si>
  <si>
    <t>850</t>
  </si>
  <si>
    <t>240</t>
  </si>
  <si>
    <t xml:space="preserve">Иные закупки товаров, работ и услуг для муниципальных нужд </t>
  </si>
  <si>
    <t>Иные бюджетные ассигнования</t>
  </si>
  <si>
    <t>Резервные средства</t>
  </si>
  <si>
    <t>800</t>
  </si>
  <si>
    <t>870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</si>
  <si>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</si>
  <si>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</si>
  <si>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610</t>
  </si>
  <si>
    <t xml:space="preserve"> Дотации</t>
  </si>
  <si>
    <t>510</t>
  </si>
  <si>
    <t>530</t>
  </si>
  <si>
    <t>120</t>
  </si>
  <si>
    <t xml:space="preserve">Учреждения, обеспечивающие предоставление услуг в сфере образования (ЦБ)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</si>
  <si>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</si>
  <si>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</si>
  <si>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</si>
  <si>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700</t>
  </si>
  <si>
    <t>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</t>
  </si>
  <si>
    <t>Пенсионное обеспечение</t>
  </si>
  <si>
    <t>Доплаты к пенсиям, дополнительное пенсионное обеспечение</t>
  </si>
  <si>
    <t>Социальное обеспечение населения</t>
  </si>
  <si>
    <t>Периодическая печать и издательства</t>
  </si>
  <si>
    <t>Субсидии автономным учреждениям</t>
  </si>
  <si>
    <t>620</t>
  </si>
  <si>
    <t>Средства массовой информации</t>
  </si>
  <si>
    <t>Дорожное хозяйство (дорожные фонды)</t>
  </si>
  <si>
    <t>Резервный фонд администрации муниципального района  "Дульдургинский район"</t>
  </si>
  <si>
    <t>Капитальный ремонт и ремонт автомобильных дорог общего пользования населенных пунктов</t>
  </si>
  <si>
    <t>Массовый спорт</t>
  </si>
  <si>
    <t>Комитет по социальной политике администрации муниципального района "Дульдургинский район"</t>
  </si>
  <si>
    <t>Муниципальные  программы</t>
  </si>
  <si>
    <t>Муниципальные программы</t>
  </si>
  <si>
    <t>730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</si>
  <si>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</si>
  <si>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</si>
  <si>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</si>
  <si>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</si>
  <si>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Финансовое обеспечение выполнения функций государственных органов, в том числе территориальных органов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</si>
  <si>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</si>
  <si>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</si>
  <si>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</si>
  <si>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</si>
  <si>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00 0 00 06065</t>
  </si>
  <si>
    <t>Закупка товаров, работ,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</si>
  <si>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услуг</t>
  </si>
  <si>
    <t>Осуществление  государственных полномочий в сфере государственного управления охраной труда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</si>
  <si>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</si>
  <si>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000 00 79510</t>
  </si>
  <si>
    <t>00 0 00 20400</t>
  </si>
  <si>
    <t>Аппарат администрации</t>
  </si>
  <si>
    <t xml:space="preserve">Осуществление государственного полномочия  по созданию  административных комиссий </t>
  </si>
  <si>
    <t>00 0 00 79207</t>
  </si>
  <si>
    <t>00 0 00 79206</t>
  </si>
  <si>
    <t>00 0 00 70050</t>
  </si>
  <si>
    <t>00 0 00 92300</t>
  </si>
  <si>
    <t>Расходы на выплаты персоналу казенных учреждений</t>
  </si>
  <si>
    <t>110</t>
  </si>
  <si>
    <t>00 0 00 51200</t>
  </si>
  <si>
    <t>00 0 00 79510</t>
  </si>
  <si>
    <t>00 0 00 21800</t>
  </si>
  <si>
    <t>00 0 00 79517</t>
  </si>
  <si>
    <t>00 0 00 79500</t>
  </si>
  <si>
    <t>00 0 00 79501</t>
  </si>
  <si>
    <t>00 0 00 79502</t>
  </si>
  <si>
    <t>00 0 00 31501</t>
  </si>
  <si>
    <t>00 0 00 79506</t>
  </si>
  <si>
    <t>00 0 00 79507</t>
  </si>
  <si>
    <t>00 0 00 79514</t>
  </si>
  <si>
    <t>00 0 00 79512</t>
  </si>
  <si>
    <t>00 0 00 49101</t>
  </si>
  <si>
    <t xml:space="preserve">Управление  сельского хозяйства администрации муниципального района "Дульдургинский район" </t>
  </si>
  <si>
    <t>00 0 00 78060</t>
  </si>
  <si>
    <t>00 0 00 20300</t>
  </si>
  <si>
    <t>Контрольно-счетная палата администрации муниципального района "Дульдургинский район"</t>
  </si>
  <si>
    <t>00 0 00 22400</t>
  </si>
  <si>
    <t>00 0 00 79515</t>
  </si>
  <si>
    <t xml:space="preserve">Дополнительное образование детей
</t>
  </si>
  <si>
    <t>00 0 00 71218</t>
  </si>
  <si>
    <t>0 00 00 42091</t>
  </si>
  <si>
    <t>00 0 00 42192</t>
  </si>
  <si>
    <t>00 0 00 42193</t>
  </si>
  <si>
    <t xml:space="preserve">Молодежная политика </t>
  </si>
  <si>
    <t>00 0 00 S1432</t>
  </si>
  <si>
    <t>00 0 00 45291</t>
  </si>
  <si>
    <t>00 0 00 45292</t>
  </si>
  <si>
    <t>00 0 00 79219</t>
  </si>
  <si>
    <t>00 0 00 44091</t>
  </si>
  <si>
    <t>00 0 00 44092</t>
  </si>
  <si>
    <t>00 0 00 44093</t>
  </si>
  <si>
    <t>00 0 00 79503</t>
  </si>
  <si>
    <t>00 0 00 42390</t>
  </si>
  <si>
    <t>00 0 00 79511</t>
  </si>
  <si>
    <t>00 0 00 51702</t>
  </si>
  <si>
    <t>00 0 00 51601</t>
  </si>
  <si>
    <t>00 0 00 79513</t>
  </si>
  <si>
    <t>0 00 00 79500</t>
  </si>
  <si>
    <t>0 00 00 79509</t>
  </si>
  <si>
    <t>00 0 00 71230</t>
  </si>
  <si>
    <t>830</t>
  </si>
  <si>
    <t>00 0 00 71201</t>
  </si>
  <si>
    <t>00 0 00 48299</t>
  </si>
  <si>
    <t>00 0 00 45799</t>
  </si>
  <si>
    <t>00 0 00 79519</t>
  </si>
  <si>
    <t>Обеспечение проведения выборов и референдумов</t>
  </si>
  <si>
    <t>00 0 00 02003</t>
  </si>
  <si>
    <t>00 0 00 79220</t>
  </si>
  <si>
    <t xml:space="preserve"> осуществление государственных полномочий по расчету и предоставлению дотаций бюджетам поселений,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</t>
  </si>
  <si>
    <t>00 0 00 79205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</si>
  <si>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</si>
  <si>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поселений</t>
  </si>
  <si>
    <t>Дотации на поддержку мер по обеспечению сбалансированности бюджетов поселений</t>
  </si>
  <si>
    <t>00 0 00 79230</t>
  </si>
  <si>
    <t>00 0 00 79581</t>
  </si>
  <si>
    <t>00 0 00 74580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</si>
  <si>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</si>
  <si>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</si>
  <si>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МКУ" Центр административного и материально-технического обеспечения " муниципального района"Дульдургинский район"</t>
  </si>
  <si>
    <t>Дошкольное образование</t>
  </si>
  <si>
    <t>Социальные обеспечение и иные выплаты населению</t>
  </si>
  <si>
    <t>Ведомственная структура  расходов бюджета</t>
  </si>
  <si>
    <t>Осуществление отдельных государственных полномочий в сфере государственного управления</t>
  </si>
  <si>
    <t>Администрирование отдельных государственных полномочий в сфере социальной защиты населения</t>
  </si>
  <si>
    <t>Предоставление компенсации затрат родителей(законных представителей ) детей-инвалидов на обучение по основным общеобразовательным программам на дому</t>
  </si>
  <si>
    <t>00 0 00 71228</t>
  </si>
  <si>
    <t>Прочие межбюджетные трансферты общего характера</t>
  </si>
  <si>
    <t xml:space="preserve">Осуществление  государственного полномочия  по созданию  административных комиссий </t>
  </si>
  <si>
    <t xml:space="preserve">Субвенции </t>
  </si>
  <si>
    <t>00 0 00 92301</t>
  </si>
  <si>
    <t>00 0 00 79211</t>
  </si>
  <si>
    <t>00 0 00 72400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</si>
  <si>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</si>
  <si>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 xml:space="preserve"> организация и осуществление деятельности по опеке и попечительству над несовершеннолетними</t>
  </si>
  <si>
    <t>Отдел экономики, управления  имуществом и земельным отношениям администрации муниципального района "Дульдургинский район"</t>
  </si>
  <si>
    <t>00 0 00 79525</t>
  </si>
  <si>
    <t>00 0 00 79526</t>
  </si>
  <si>
    <t>00 0 00 79524</t>
  </si>
  <si>
    <t xml:space="preserve">Учреждения, обеспечивающие предоставление услуг в сфере образования (ИМЦ) </t>
  </si>
  <si>
    <t>00 0 00 26004</t>
  </si>
  <si>
    <t>Мероприятия в области сельскохозяйственного производства</t>
  </si>
  <si>
    <t>Обслуживание муниципального  долга</t>
  </si>
  <si>
    <t xml:space="preserve">Обслуживание государственного и муниципального долга </t>
  </si>
  <si>
    <t xml:space="preserve"> администрирование отдельных государственных полномочий в сфере образования</t>
  </si>
  <si>
    <t>Организация отдыха и оздоровления детей</t>
  </si>
  <si>
    <t>00 0 00 01432</t>
  </si>
  <si>
    <t>иные межбюджетные трансферты общего характера</t>
  </si>
  <si>
    <t>540</t>
  </si>
  <si>
    <t>Иные межбюджетные трансферты общего характера</t>
  </si>
  <si>
    <t>00 0 00 81602</t>
  </si>
  <si>
    <t xml:space="preserve"> Организация в границах поселения теплоснабжения (зданий администрации, гаража, торгового центра, сельского дома культуры, водокачки) и водоснабжения населения. Полномочия в части организации в границах поселения теплоснабжения других объектов, водоотведения, снабжения населения топливом решаются муниципальным районом</t>
  </si>
  <si>
    <t>00 0 00 81603</t>
  </si>
  <si>
    <t xml:space="preserve"> Организация сбора и вывоза бытовых отходов и мусора, организация утилизации и переработки бытовых и промышленных отходов, в том числе по сбору, утилизации и уничтожению биологических отходов;</t>
  </si>
  <si>
    <t>00 0 00 81611</t>
  </si>
  <si>
    <t xml:space="preserve"> Организации ритуальных услуг и содержание мест захоронения;</t>
  </si>
  <si>
    <t>00 0 00 81610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</si>
  <si>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</si>
  <si>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00 0 00 81617</t>
  </si>
  <si>
    <t>00 0 00 81622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</si>
  <si>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</si>
  <si>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00 0 00 81623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</si>
  <si>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</si>
  <si>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парковок(парковочных мест),осуществление муниципального контроля за сохранностью автомобильных дорог местного значения  в границах населенного пункта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</si>
  <si>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00 0 00 81620</t>
  </si>
  <si>
    <r>
      <t>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rFont val="Arial"/>
        <family val="2"/>
      </rPr>
      <t>кодексом</t>
    </r>
    <r>
      <rPr>
        <sz val="10"/>
        <color indexed="8"/>
        <rFont val="Arial"/>
        <family val="2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 </t>
    </r>
    <r>
      <rPr>
        <sz val="10"/>
        <rFont val="Arial"/>
        <family val="2"/>
      </rPr>
      <t>кодексом</t>
    </r>
    <r>
      <rPr>
        <sz val="10"/>
        <color indexed="8"/>
        <rFont val="Arial"/>
        <family val="2"/>
      </rPr>
      <t> Российской Федерации, осмотров зданий, сооружений и выдача рекомендаций об устранении выявленных в ходе таких осмотров нарушений;</t>
    </r>
  </si>
  <si>
    <t>Исполнение судебных актов *</t>
  </si>
  <si>
    <t>Проведение Всероссийской переписи населения на 2020 год</t>
  </si>
  <si>
    <t>00 0 00 54690</t>
  </si>
  <si>
    <t>Закупка товаров, работ и услуг в целях формирования государственного материального резерва</t>
  </si>
  <si>
    <t>МП "Профилактика  безнадзорности и правонарушений среди несовершеннолетних муниципального района "Дульдургинский район"на 2020-2023годы"</t>
  </si>
  <si>
    <t>МП "Содействие занятости населения  в муниципальном районе "Дульдургинский район"на 2020-2023 годы"</t>
  </si>
  <si>
    <t>00 0 00 79516</t>
  </si>
  <si>
    <t>МП "Обеспечение управления недвижимостью, реформирование и регулирование земельных и имущественных отношений на 2020-2023 годы"</t>
  </si>
  <si>
    <t>МП "Развитие субъектов  малого и среднего предпринимательства в муниципальном районе "Дульдургинский район" на 2020-2023годы"</t>
  </si>
  <si>
    <t>МП"Развитие туризма в муниципальном районе "Дульдургинский район"на 2020-2023 годы"</t>
  </si>
  <si>
    <t>МП " Развитие общего и дополнительного образования в муниципальном районе "Дульдургинский район" на 2020-2023 годы"</t>
  </si>
  <si>
    <t>МП "Развитие дошкольного образования в муниципальном районе"Дульдургинский район" на 2020-2023 годы"</t>
  </si>
  <si>
    <t>МП"Организация   отдыха, оздоровления  и временной трудовой занятости детей и подростков  в муниципальном районе " Дульдургинский район " на 2020-2023 годы"</t>
  </si>
  <si>
    <t>МП "Развитие культуры в муниципальном районе "Дульдургинский район" 2020-2023годы"</t>
  </si>
  <si>
    <t>МП "Развитие физической культуры и спорта в муниципальном районе "Дульдургинский район"на 2020-2023 годы"</t>
  </si>
  <si>
    <t>МП"Развитие молодежной политики в муниципальном районе "Дульдургинский район"на 2020-2023 годы"</t>
  </si>
  <si>
    <t>МП"Обеспечение сохранности Архивного фонда РФ в муниципальном районе"Дульдургинский район" на 2020-2023 годы"</t>
  </si>
  <si>
    <t xml:space="preserve">МП «Противодействие  коррупции в муниципальном районе «Дульдургинский район» на 2020-2023 годы" </t>
  </si>
  <si>
    <t>00 0 00 79504</t>
  </si>
  <si>
    <t>00 0 00 79505</t>
  </si>
  <si>
    <t>Муниципальная программа "Развитие муниципальной службы в муниципальном районе "Дульдургинский район" на 2020-2023 годы"</t>
  </si>
  <si>
    <t>МП "Благоустройство населенных пунктов муниципального района "Дульдургинский район" на 2020-2023годы"</t>
  </si>
  <si>
    <t>МП "Модернизация объектов коммунальной инфраструктуры муниципального района "Дульдургинский район" на 2020-2023годы"</t>
  </si>
  <si>
    <t>МП "Территориальное планирование и обеспечение градостроительной деятельности на территории  муниципального района "Дульдургинский район" на 2020-2023годы"</t>
  </si>
  <si>
    <t>МП "Энергосбережение на территории муниципального района "Дульдургинский район" на 2020-2023годы"</t>
  </si>
  <si>
    <t>МП "Профилактика терроризма и экстремизма  на территории муниципального  района  "Дульдургинский район" на 2020-2023 годы"</t>
  </si>
  <si>
    <t>МП "Развитие единой дежурно-диспетчерской службы и на создание системы 112  в муниципальном районе "Дульдургинский район"на  2020-2023 годы"</t>
  </si>
  <si>
    <t>МП "Профилактика   правонарушений в  муниципальном районе "Дульдургинский район"на 2020-2023годы"</t>
  </si>
  <si>
    <t>00 0 00 79508</t>
  </si>
  <si>
    <t>МП "Повышение безопасности дорожного движения на территории  муниципального района "Дульдургинский район"на 2020-2023годы"</t>
  </si>
  <si>
    <t>к проекту  Решения Совета муниципального района</t>
  </si>
  <si>
    <t>Создание системы вызова экстренных оперативных служб муниципального района</t>
  </si>
  <si>
    <t>00 0 00 79303</t>
  </si>
  <si>
    <t>00 0 00 53030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</si>
  <si>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</si>
  <si>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00 0 00 71030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</si>
  <si>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</t>
  </si>
  <si>
    <t>00 0 00 5505М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</si>
  <si>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</si>
  <si>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</si>
  <si>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Коммунальное хозяйство</t>
  </si>
  <si>
    <t>00 0 00 S4905</t>
  </si>
  <si>
    <t>00 0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</si>
  <si>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</si>
  <si>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00 0 00 L4970</t>
  </si>
  <si>
    <t>Реализация мероприятий по обеспечению жильем молодых семей</t>
  </si>
  <si>
    <t>00 0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</si>
  <si>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</si>
  <si>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 0 P2 52320</t>
  </si>
  <si>
    <t>410</t>
  </si>
  <si>
    <t>Бюджетные инвестиции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</si>
  <si>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</si>
  <si>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00 0 00 79523</t>
  </si>
  <si>
    <t>00 0 00 79518</t>
  </si>
  <si>
    <t>00 0 00 79527</t>
  </si>
  <si>
    <t xml:space="preserve">МП «Поддержка социально-ориентированных некоммерческих организаций в муниципальном районе «Дульдургинский район» на 2020-2023 годы" </t>
  </si>
  <si>
    <t>МП "Комплексное развитие сельских территорий  в муниципальном районе "Дульдургинский район"</t>
  </si>
  <si>
    <t>00 0 00 79521</t>
  </si>
  <si>
    <t>00 0 00 79520</t>
  </si>
  <si>
    <t>МП "Комплексное развитие транспортной инфраструктуры  муниципального района "Дульдургинский район" на 2020-2023годы"</t>
  </si>
  <si>
    <t>МП "Об обеспечении твердым котельно-печным топливом муниципальных учреждений  муниципального района "Дульдургинский район" на осенне-зимние периоды 2018-2021 годы"</t>
  </si>
  <si>
    <t>00 0 00 79528</t>
  </si>
  <si>
    <t>МП "Гармонизация межнациональных и межкоммиональных некомерческих организаций в муниципальном районе  "Дульдургинский район" 2020-2023 годы"</t>
  </si>
  <si>
    <t xml:space="preserve">"Дульдургинский район на 2022 год и </t>
  </si>
  <si>
    <t>муниципального района "Дульдургинский район" на 2022 год</t>
  </si>
  <si>
    <t>утверждено (тыс.рублей) на 2022 год</t>
  </si>
  <si>
    <t>00 0 00 S8180</t>
  </si>
  <si>
    <t>Субсидии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</si>
  <si>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Благоустройство</t>
  </si>
  <si>
    <t>Субсидия на реализацию мероприятий по подготовке документов территориального планирования</t>
  </si>
  <si>
    <t>00 0 00 74402</t>
  </si>
  <si>
    <t>00 0 00 77265</t>
  </si>
  <si>
    <t>00 0 00 79265</t>
  </si>
  <si>
    <t>00 0 00 71444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</si>
  <si>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</si>
  <si>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       ПРИЛОЖЕНИЕ №7</t>
  </si>
  <si>
    <t>00 0 00 52015</t>
  </si>
  <si>
    <t>Иные межбюджетные трансферты</t>
  </si>
  <si>
    <t>"О внесении изменений в бюджет муниципального района</t>
  </si>
  <si>
    <t>плановый период 2023 и 2024 годов"</t>
  </si>
  <si>
    <t xml:space="preserve">от "03" марта  2022 года   № </t>
  </si>
  <si>
    <t>МП "Повышение безопасности  дорожного движения на территории муниципального района "Дульдургинский район" на 2020-2023 годы"</t>
  </si>
  <si>
    <t>Поправка (+;-)</t>
  </si>
  <si>
    <t>Уточненный бюджет</t>
  </si>
  <si>
    <t>00 0 A1 55130</t>
  </si>
  <si>
    <t>00 0A1 55130</t>
  </si>
  <si>
    <t>Развитие сети учреждений культурно-досугового типа</t>
  </si>
  <si>
    <t>244</t>
  </si>
  <si>
    <t>00 0 F2 55550</t>
  </si>
  <si>
    <t>521</t>
  </si>
  <si>
    <t>Реализация программ формирования современной городской среды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</si>
  <si>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</si>
  <si>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00 0  00 79511</t>
  </si>
  <si>
    <t>Предоставление субсидий бюджетным, автономным учреждениям и иным некоммерческим организациям(перс.учет)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</si>
</sst>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"/>
    <numFmt numFmtId="183" formatCode="_(&quot;$&quot;* #,##0.00_);_(&quot;$&quot;* \(#,##0.00\);_(&quot;$&quot;* &quot;-&quot;??_);_(@_)"/>
    <numFmt numFmtId="184" formatCode="#,##0.0_ ;\-#,##0.0\ "/>
    <numFmt numFmtId="185" formatCode="0.0"/>
    <numFmt numFmtId="186" formatCode="#,##0.00_ ;\-#,##0.00\ "/>
    <numFmt numFmtId="187" formatCode="_-* #,##0.0\ _₽_-;\-* #,##0.0\ _₽_-;_-* &quot;-&quot;?\ _₽_-;_-@_-"/>
    <numFmt numFmtId="188" formatCode="0.00000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54" applyFont="1" applyFill="1" applyBorder="1" applyAlignment="1">
      <alignment vertical="justify"/>
      <protection/>
    </xf>
    <xf numFmtId="0" fontId="5" fillId="0" borderId="0" xfId="54" applyFont="1" applyFill="1" applyBorder="1" applyAlignment="1">
      <alignment vertical="center"/>
      <protection/>
    </xf>
    <xf numFmtId="181" fontId="5" fillId="0" borderId="0" xfId="62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9" fontId="0" fillId="0" borderId="0" xfId="59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54" applyFont="1" applyFill="1" applyBorder="1">
      <alignment/>
      <protection/>
    </xf>
    <xf numFmtId="0" fontId="2" fillId="0" borderId="0" xfId="54" applyFont="1" applyFill="1" applyBorder="1">
      <alignment/>
      <protection/>
    </xf>
    <xf numFmtId="185" fontId="2" fillId="0" borderId="0" xfId="54" applyNumberFormat="1" applyFont="1" applyFill="1" applyBorder="1">
      <alignment/>
      <protection/>
    </xf>
    <xf numFmtId="185" fontId="0" fillId="0" borderId="0" xfId="0" applyNumberFormat="1" applyBorder="1" applyAlignment="1">
      <alignment/>
    </xf>
    <xf numFmtId="185" fontId="6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182" fontId="1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vertical="center"/>
      <protection/>
    </xf>
    <xf numFmtId="181" fontId="9" fillId="0" borderId="0" xfId="62" applyNumberFormat="1" applyFont="1" applyFill="1" applyBorder="1" applyAlignment="1">
      <alignment vertical="center"/>
    </xf>
    <xf numFmtId="0" fontId="7" fillId="0" borderId="0" xfId="54" applyFont="1" applyFill="1" applyBorder="1" applyAlignment="1">
      <alignment vertical="center"/>
      <protection/>
    </xf>
    <xf numFmtId="181" fontId="7" fillId="0" borderId="0" xfId="62" applyNumberFormat="1" applyFont="1" applyFill="1" applyBorder="1" applyAlignment="1">
      <alignment vertical="center"/>
    </xf>
    <xf numFmtId="0" fontId="7" fillId="0" borderId="0" xfId="54" applyFont="1" applyFill="1" applyBorder="1" applyAlignment="1">
      <alignment vertical="center" wrapText="1"/>
      <protection/>
    </xf>
    <xf numFmtId="181" fontId="7" fillId="0" borderId="0" xfId="62" applyNumberFormat="1" applyFont="1" applyFill="1" applyBorder="1" applyAlignment="1">
      <alignment horizontal="center" vertical="center"/>
    </xf>
    <xf numFmtId="0" fontId="7" fillId="32" borderId="10" xfId="65" applyNumberFormat="1" applyFont="1" applyFill="1" applyBorder="1" applyAlignment="1">
      <alignment horizontal="justify" vertical="top" wrapText="1"/>
    </xf>
    <xf numFmtId="0" fontId="11" fillId="32" borderId="10" xfId="54" applyFont="1" applyFill="1" applyBorder="1" applyAlignment="1">
      <alignment horizontal="justify" vertical="top" wrapText="1"/>
      <protection/>
    </xf>
    <xf numFmtId="0" fontId="7" fillId="32" borderId="10" xfId="54" applyFont="1" applyFill="1" applyBorder="1" applyAlignment="1">
      <alignment horizontal="justify" vertical="top" wrapText="1"/>
      <protection/>
    </xf>
    <xf numFmtId="0" fontId="12" fillId="32" borderId="10" xfId="0" applyFont="1" applyFill="1" applyBorder="1" applyAlignment="1">
      <alignment horizontal="justify" vertical="top" wrapText="1"/>
    </xf>
    <xf numFmtId="0" fontId="7" fillId="32" borderId="10" xfId="62" applyNumberFormat="1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11" fillId="33" borderId="10" xfId="65" applyNumberFormat="1" applyFont="1" applyFill="1" applyBorder="1" applyAlignment="1">
      <alignment horizontal="justify" vertical="top" wrapText="1"/>
    </xf>
    <xf numFmtId="0" fontId="11" fillId="33" borderId="10" xfId="62" applyNumberFormat="1" applyFont="1" applyFill="1" applyBorder="1" applyAlignment="1">
      <alignment horizontal="justify" vertical="top" wrapText="1"/>
    </xf>
    <xf numFmtId="0" fontId="11" fillId="32" borderId="10" xfId="65" applyNumberFormat="1" applyFont="1" applyFill="1" applyBorder="1" applyAlignment="1">
      <alignment horizontal="justify" vertical="top" wrapText="1"/>
    </xf>
    <xf numFmtId="0" fontId="7" fillId="32" borderId="10" xfId="66" applyNumberFormat="1" applyFont="1" applyFill="1" applyBorder="1" applyAlignment="1">
      <alignment horizontal="justify" vertical="top" wrapText="1"/>
    </xf>
    <xf numFmtId="0" fontId="11" fillId="32" borderId="10" xfId="62" applyNumberFormat="1" applyFont="1" applyFill="1" applyBorder="1" applyAlignment="1">
      <alignment horizontal="justify" vertical="top" wrapText="1"/>
    </xf>
    <xf numFmtId="49" fontId="11" fillId="32" borderId="10" xfId="0" applyNumberFormat="1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32" borderId="11" xfId="62" applyNumberFormat="1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54" applyFont="1" applyFill="1" applyBorder="1" applyAlignment="1">
      <alignment horizontal="justify" vertical="top" wrapText="1"/>
      <protection/>
    </xf>
    <xf numFmtId="0" fontId="7" fillId="0" borderId="10" xfId="62" applyNumberFormat="1" applyFont="1" applyFill="1" applyBorder="1" applyAlignment="1">
      <alignment horizontal="justify" vertical="top" wrapText="1"/>
    </xf>
    <xf numFmtId="0" fontId="7" fillId="0" borderId="10" xfId="54" applyFont="1" applyFill="1" applyBorder="1" applyAlignment="1">
      <alignment horizontal="justify" vertical="top" wrapText="1"/>
      <protection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65" applyNumberFormat="1" applyFont="1" applyFill="1" applyBorder="1" applyAlignment="1">
      <alignment horizontal="justify" vertical="top" wrapText="1"/>
    </xf>
    <xf numFmtId="0" fontId="11" fillId="0" borderId="10" xfId="62" applyNumberFormat="1" applyFont="1" applyFill="1" applyBorder="1" applyAlignment="1">
      <alignment horizontal="justify" vertical="top" wrapText="1"/>
    </xf>
    <xf numFmtId="182" fontId="7" fillId="32" borderId="0" xfId="0" applyNumberFormat="1" applyFont="1" applyFill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0" fontId="9" fillId="0" borderId="0" xfId="54" applyFont="1" applyFill="1" applyBorder="1" applyAlignment="1">
      <alignment vertical="justify"/>
      <protection/>
    </xf>
    <xf numFmtId="0" fontId="9" fillId="0" borderId="0" xfId="54" applyFont="1" applyFill="1" applyBorder="1" applyAlignment="1">
      <alignment vertical="justify" wrapText="1"/>
      <protection/>
    </xf>
    <xf numFmtId="0" fontId="9" fillId="0" borderId="0" xfId="54" applyFont="1" applyFill="1" applyBorder="1" applyAlignment="1">
      <alignment horizontal="center" vertical="justify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3" fontId="9" fillId="0" borderId="0" xfId="62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vertical="justify"/>
      <protection/>
    </xf>
    <xf numFmtId="0" fontId="8" fillId="0" borderId="0" xfId="54" applyFont="1" applyFill="1" applyBorder="1" applyAlignment="1">
      <alignment vertical="center"/>
      <protection/>
    </xf>
    <xf numFmtId="181" fontId="8" fillId="0" borderId="0" xfId="62" applyNumberFormat="1" applyFont="1" applyFill="1" applyBorder="1" applyAlignment="1">
      <alignment vertical="center"/>
    </xf>
    <xf numFmtId="0" fontId="11" fillId="34" borderId="10" xfId="54" applyFont="1" applyFill="1" applyBorder="1" applyAlignment="1">
      <alignment horizontal="justify" vertical="top" wrapText="1"/>
      <protection/>
    </xf>
    <xf numFmtId="0" fontId="7" fillId="32" borderId="10" xfId="0" applyFont="1" applyFill="1" applyBorder="1" applyAlignment="1">
      <alignment horizontal="justify" vertical="top"/>
    </xf>
    <xf numFmtId="0" fontId="7" fillId="0" borderId="0" xfId="54" applyFont="1" applyFill="1" applyBorder="1" applyAlignment="1">
      <alignment horizontal="justify" vertical="top"/>
      <protection/>
    </xf>
    <xf numFmtId="0" fontId="8" fillId="0" borderId="0" xfId="54" applyFont="1" applyFill="1" applyBorder="1" applyAlignment="1">
      <alignment horizontal="justify" vertical="top"/>
      <protection/>
    </xf>
    <xf numFmtId="0" fontId="7" fillId="0" borderId="0" xfId="54" applyFont="1" applyFill="1" applyBorder="1" applyAlignment="1">
      <alignment vertical="top"/>
      <protection/>
    </xf>
    <xf numFmtId="181" fontId="7" fillId="0" borderId="0" xfId="62" applyNumberFormat="1" applyFont="1" applyFill="1" applyBorder="1" applyAlignment="1">
      <alignment vertical="top"/>
    </xf>
    <xf numFmtId="49" fontId="7" fillId="0" borderId="0" xfId="54" applyNumberFormat="1" applyFont="1" applyFill="1" applyBorder="1" applyAlignment="1">
      <alignment vertical="top" wrapText="1"/>
      <protection/>
    </xf>
    <xf numFmtId="0" fontId="7" fillId="0" borderId="0" xfId="54" applyFont="1" applyFill="1" applyBorder="1" applyAlignment="1">
      <alignment vertical="top" wrapText="1"/>
      <protection/>
    </xf>
    <xf numFmtId="49" fontId="11" fillId="34" borderId="10" xfId="54" applyNumberFormat="1" applyFont="1" applyFill="1" applyBorder="1" applyAlignment="1">
      <alignment horizontal="center" vertical="top" wrapText="1"/>
      <protection/>
    </xf>
    <xf numFmtId="0" fontId="11" fillId="32" borderId="10" xfId="54" applyFont="1" applyFill="1" applyBorder="1" applyAlignment="1">
      <alignment horizontal="center" vertical="top" wrapText="1"/>
      <protection/>
    </xf>
    <xf numFmtId="49" fontId="7" fillId="32" borderId="10" xfId="54" applyNumberFormat="1" applyFont="1" applyFill="1" applyBorder="1" applyAlignment="1">
      <alignment horizontal="center" vertical="top" wrapText="1"/>
      <protection/>
    </xf>
    <xf numFmtId="49" fontId="11" fillId="32" borderId="10" xfId="54" applyNumberFormat="1" applyFont="1" applyFill="1" applyBorder="1" applyAlignment="1">
      <alignment horizontal="center" vertical="top" wrapText="1"/>
      <protection/>
    </xf>
    <xf numFmtId="49" fontId="11" fillId="33" borderId="10" xfId="54" applyNumberFormat="1" applyFont="1" applyFill="1" applyBorder="1" applyAlignment="1">
      <alignment horizontal="center" vertical="top" wrapText="1"/>
      <protection/>
    </xf>
    <xf numFmtId="49" fontId="7" fillId="32" borderId="10" xfId="43" applyNumberFormat="1" applyFont="1" applyFill="1" applyBorder="1" applyAlignment="1">
      <alignment horizontal="center" vertical="top"/>
    </xf>
    <xf numFmtId="49" fontId="11" fillId="32" borderId="10" xfId="43" applyNumberFormat="1" applyFont="1" applyFill="1" applyBorder="1" applyAlignment="1">
      <alignment horizontal="center" vertical="top"/>
    </xf>
    <xf numFmtId="0" fontId="7" fillId="32" borderId="10" xfId="54" applyFont="1" applyFill="1" applyBorder="1" applyAlignment="1">
      <alignment horizontal="center" vertical="top" wrapText="1"/>
      <protection/>
    </xf>
    <xf numFmtId="49" fontId="7" fillId="32" borderId="13" xfId="43" applyNumberFormat="1" applyFont="1" applyFill="1" applyBorder="1" applyAlignment="1">
      <alignment horizontal="center" vertical="top"/>
    </xf>
    <xf numFmtId="0" fontId="11" fillId="32" borderId="10" xfId="54" applyFont="1" applyFill="1" applyBorder="1" applyAlignment="1">
      <alignment horizontal="center" vertical="top"/>
      <protection/>
    </xf>
    <xf numFmtId="0" fontId="7" fillId="32" borderId="10" xfId="54" applyFont="1" applyFill="1" applyBorder="1" applyAlignment="1">
      <alignment horizontal="center" vertical="top"/>
      <protection/>
    </xf>
    <xf numFmtId="49" fontId="7" fillId="32" borderId="10" xfId="0" applyNumberFormat="1" applyFont="1" applyFill="1" applyBorder="1" applyAlignment="1">
      <alignment horizontal="center" vertical="top"/>
    </xf>
    <xf numFmtId="49" fontId="7" fillId="32" borderId="12" xfId="43" applyNumberFormat="1" applyFont="1" applyFill="1" applyBorder="1" applyAlignment="1">
      <alignment horizontal="center" vertical="top"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justify"/>
      <protection/>
    </xf>
    <xf numFmtId="49" fontId="7" fillId="0" borderId="10" xfId="54" applyNumberFormat="1" applyFont="1" applyFill="1" applyBorder="1" applyAlignment="1">
      <alignment horizontal="center" vertical="top" wrapText="1"/>
      <protection/>
    </xf>
    <xf numFmtId="49" fontId="11" fillId="0" borderId="10" xfId="54" applyNumberFormat="1" applyFont="1" applyFill="1" applyBorder="1" applyAlignment="1">
      <alignment horizontal="center" vertical="top" wrapText="1"/>
      <protection/>
    </xf>
    <xf numFmtId="49" fontId="11" fillId="32" borderId="13" xfId="43" applyNumberFormat="1" applyFont="1" applyFill="1" applyBorder="1" applyAlignment="1">
      <alignment horizontal="center" vertical="top"/>
    </xf>
    <xf numFmtId="0" fontId="11" fillId="33" borderId="10" xfId="54" applyFont="1" applyFill="1" applyBorder="1" applyAlignment="1">
      <alignment horizontal="center" vertical="top" wrapText="1"/>
      <protection/>
    </xf>
    <xf numFmtId="49" fontId="11" fillId="32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43" applyNumberFormat="1" applyFont="1" applyFill="1" applyBorder="1" applyAlignment="1">
      <alignment horizontal="center" vertical="top"/>
    </xf>
    <xf numFmtId="0" fontId="7" fillId="32" borderId="10" xfId="65" applyNumberFormat="1" applyFont="1" applyFill="1" applyBorder="1" applyAlignment="1">
      <alignment vertical="top" wrapText="1"/>
    </xf>
    <xf numFmtId="0" fontId="7" fillId="0" borderId="10" xfId="65" applyNumberFormat="1" applyFont="1" applyFill="1" applyBorder="1" applyAlignment="1">
      <alignment vertical="top" wrapText="1"/>
    </xf>
    <xf numFmtId="0" fontId="7" fillId="35" borderId="10" xfId="65" applyNumberFormat="1" applyFont="1" applyFill="1" applyBorder="1" applyAlignment="1">
      <alignment horizontal="justify" vertical="top" wrapText="1"/>
    </xf>
    <xf numFmtId="49" fontId="7" fillId="36" borderId="12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/>
    </xf>
    <xf numFmtId="49" fontId="5" fillId="32" borderId="10" xfId="0" applyNumberFormat="1" applyFont="1" applyFill="1" applyBorder="1" applyAlignment="1">
      <alignment horizontal="center" vertical="top" wrapText="1"/>
    </xf>
    <xf numFmtId="182" fontId="11" fillId="34" borderId="10" xfId="54" applyNumberFormat="1" applyFont="1" applyFill="1" applyBorder="1" applyAlignment="1">
      <alignment horizontal="center" vertical="top" wrapText="1"/>
      <protection/>
    </xf>
    <xf numFmtId="182" fontId="11" fillId="0" borderId="10" xfId="54" applyNumberFormat="1" applyFont="1" applyFill="1" applyBorder="1" applyAlignment="1">
      <alignment horizontal="center" vertical="top" wrapText="1"/>
      <protection/>
    </xf>
    <xf numFmtId="182" fontId="7" fillId="32" borderId="10" xfId="54" applyNumberFormat="1" applyFont="1" applyFill="1" applyBorder="1" applyAlignment="1">
      <alignment horizontal="center" vertical="top" wrapText="1"/>
      <protection/>
    </xf>
    <xf numFmtId="185" fontId="7" fillId="32" borderId="10" xfId="54" applyNumberFormat="1" applyFont="1" applyFill="1" applyBorder="1" applyAlignment="1">
      <alignment horizontal="center" vertical="top" wrapText="1"/>
      <protection/>
    </xf>
    <xf numFmtId="182" fontId="11" fillId="32" borderId="10" xfId="54" applyNumberFormat="1" applyFont="1" applyFill="1" applyBorder="1" applyAlignment="1">
      <alignment horizontal="center" vertical="top" wrapText="1"/>
      <protection/>
    </xf>
    <xf numFmtId="182" fontId="11" fillId="33" borderId="10" xfId="54" applyNumberFormat="1" applyFont="1" applyFill="1" applyBorder="1" applyAlignment="1">
      <alignment horizontal="center" vertical="top" wrapText="1"/>
      <protection/>
    </xf>
    <xf numFmtId="182" fontId="11" fillId="32" borderId="10" xfId="43" applyNumberFormat="1" applyFont="1" applyFill="1" applyBorder="1" applyAlignment="1">
      <alignment horizontal="center" vertical="top"/>
    </xf>
    <xf numFmtId="182" fontId="7" fillId="32" borderId="10" xfId="43" applyNumberFormat="1" applyFont="1" applyFill="1" applyBorder="1" applyAlignment="1">
      <alignment horizontal="center" vertical="top"/>
    </xf>
    <xf numFmtId="185" fontId="7" fillId="32" borderId="10" xfId="43" applyNumberFormat="1" applyFont="1" applyFill="1" applyBorder="1" applyAlignment="1">
      <alignment horizontal="center" vertical="top"/>
    </xf>
    <xf numFmtId="182" fontId="11" fillId="0" borderId="10" xfId="43" applyNumberFormat="1" applyFont="1" applyFill="1" applyBorder="1" applyAlignment="1">
      <alignment horizontal="center" vertical="top"/>
    </xf>
    <xf numFmtId="49" fontId="11" fillId="32" borderId="12" xfId="43" applyNumberFormat="1" applyFont="1" applyFill="1" applyBorder="1" applyAlignment="1">
      <alignment horizontal="center" vertical="top" wrapText="1"/>
    </xf>
    <xf numFmtId="49" fontId="11" fillId="32" borderId="12" xfId="0" applyNumberFormat="1" applyFont="1" applyFill="1" applyBorder="1" applyAlignment="1">
      <alignment horizontal="center" vertical="top" wrapText="1"/>
    </xf>
    <xf numFmtId="49" fontId="7" fillId="36" borderId="12" xfId="43" applyNumberFormat="1" applyFont="1" applyFill="1" applyBorder="1" applyAlignment="1">
      <alignment horizontal="center" vertical="top" wrapText="1"/>
    </xf>
    <xf numFmtId="185" fontId="7" fillId="32" borderId="10" xfId="0" applyNumberFormat="1" applyFont="1" applyFill="1" applyBorder="1" applyAlignment="1">
      <alignment horizontal="center" vertical="top"/>
    </xf>
    <xf numFmtId="49" fontId="7" fillId="33" borderId="10" xfId="54" applyNumberFormat="1" applyFont="1" applyFill="1" applyBorder="1" applyAlignment="1">
      <alignment horizontal="center" vertical="top" wrapText="1"/>
      <protection/>
    </xf>
    <xf numFmtId="182" fontId="11" fillId="32" borderId="10" xfId="54" applyNumberFormat="1" applyFont="1" applyFill="1" applyBorder="1" applyAlignment="1">
      <alignment horizontal="center" vertical="top"/>
      <protection/>
    </xf>
    <xf numFmtId="182" fontId="7" fillId="32" borderId="10" xfId="54" applyNumberFormat="1" applyFont="1" applyFill="1" applyBorder="1" applyAlignment="1">
      <alignment horizontal="center" vertical="top"/>
      <protection/>
    </xf>
    <xf numFmtId="182" fontId="11" fillId="0" borderId="10" xfId="0" applyNumberFormat="1" applyFont="1" applyFill="1" applyBorder="1" applyAlignment="1">
      <alignment horizontal="center" vertical="top"/>
    </xf>
    <xf numFmtId="182" fontId="7" fillId="32" borderId="10" xfId="0" applyNumberFormat="1" applyFont="1" applyFill="1" applyBorder="1" applyAlignment="1">
      <alignment horizontal="center" vertical="top"/>
    </xf>
    <xf numFmtId="185" fontId="7" fillId="35" borderId="10" xfId="43" applyNumberFormat="1" applyFont="1" applyFill="1" applyBorder="1" applyAlignment="1">
      <alignment horizontal="center" vertical="top" wrapText="1"/>
    </xf>
    <xf numFmtId="182" fontId="7" fillId="0" borderId="10" xfId="54" applyNumberFormat="1" applyFont="1" applyFill="1" applyBorder="1" applyAlignment="1">
      <alignment horizontal="center" vertical="top" wrapText="1"/>
      <protection/>
    </xf>
    <xf numFmtId="49" fontId="5" fillId="32" borderId="10" xfId="43" applyNumberFormat="1" applyFont="1" applyFill="1" applyBorder="1" applyAlignment="1">
      <alignment horizontal="center" vertical="top" wrapText="1"/>
    </xf>
    <xf numFmtId="185" fontId="5" fillId="32" borderId="10" xfId="43" applyNumberFormat="1" applyFont="1" applyFill="1" applyBorder="1" applyAlignment="1">
      <alignment horizontal="center" vertical="top" wrapText="1"/>
    </xf>
    <xf numFmtId="49" fontId="7" fillId="0" borderId="10" xfId="43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1" fillId="36" borderId="10" xfId="54" applyFont="1" applyFill="1" applyBorder="1" applyAlignment="1">
      <alignment horizontal="justify" vertical="top" wrapText="1"/>
      <protection/>
    </xf>
    <xf numFmtId="49" fontId="11" fillId="36" borderId="10" xfId="54" applyNumberFormat="1" applyFont="1" applyFill="1" applyBorder="1" applyAlignment="1">
      <alignment horizontal="center" vertical="top" wrapText="1"/>
      <protection/>
    </xf>
    <xf numFmtId="49" fontId="11" fillId="36" borderId="10" xfId="54" applyNumberFormat="1" applyFont="1" applyFill="1" applyBorder="1" applyAlignment="1">
      <alignment vertical="top" wrapText="1"/>
      <protection/>
    </xf>
    <xf numFmtId="182" fontId="11" fillId="36" borderId="10" xfId="54" applyNumberFormat="1" applyFont="1" applyFill="1" applyBorder="1" applyAlignment="1">
      <alignment vertical="top" wrapText="1"/>
      <protection/>
    </xf>
    <xf numFmtId="185" fontId="7" fillId="0" borderId="10" xfId="54" applyNumberFormat="1" applyFont="1" applyFill="1" applyBorder="1" applyAlignment="1">
      <alignment horizontal="center" vertical="top" wrapText="1"/>
      <protection/>
    </xf>
    <xf numFmtId="185" fontId="7" fillId="0" borderId="10" xfId="43" applyNumberFormat="1" applyFont="1" applyFill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185" fontId="7" fillId="32" borderId="12" xfId="43" applyNumberFormat="1" applyFont="1" applyFill="1" applyBorder="1" applyAlignment="1">
      <alignment horizontal="center" vertical="top" wrapText="1"/>
    </xf>
    <xf numFmtId="49" fontId="7" fillId="32" borderId="10" xfId="43" applyNumberFormat="1" applyFont="1" applyFill="1" applyBorder="1" applyAlignment="1">
      <alignment horizontal="center" vertical="top" wrapText="1"/>
    </xf>
    <xf numFmtId="185" fontId="7" fillId="32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/>
    </xf>
    <xf numFmtId="0" fontId="53" fillId="0" borderId="0" xfId="0" applyFont="1" applyAlignment="1">
      <alignment vertical="top" wrapText="1"/>
    </xf>
    <xf numFmtId="0" fontId="7" fillId="37" borderId="14" xfId="0" applyFont="1" applyFill="1" applyBorder="1" applyAlignment="1">
      <alignment vertical="top" wrapText="1"/>
    </xf>
    <xf numFmtId="0" fontId="11" fillId="37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12" fillId="0" borderId="10" xfId="53" applyFont="1" applyBorder="1" applyAlignment="1">
      <alignment horizontal="center" vertical="top" wrapText="1"/>
      <protection/>
    </xf>
    <xf numFmtId="182" fontId="7" fillId="0" borderId="10" xfId="43" applyNumberFormat="1" applyFont="1" applyFill="1" applyBorder="1" applyAlignment="1">
      <alignment horizontal="center" vertical="top"/>
    </xf>
    <xf numFmtId="185" fontId="11" fillId="0" borderId="10" xfId="54" applyNumberFormat="1" applyFont="1" applyFill="1" applyBorder="1" applyAlignment="1">
      <alignment horizontal="center" vertical="top" wrapText="1"/>
      <protection/>
    </xf>
    <xf numFmtId="0" fontId="0" fillId="37" borderId="10" xfId="0" applyFont="1" applyFill="1" applyBorder="1" applyAlignment="1">
      <alignment vertical="top" wrapText="1"/>
    </xf>
    <xf numFmtId="185" fontId="11" fillId="36" borderId="12" xfId="43" applyNumberFormat="1" applyFont="1" applyFill="1" applyBorder="1" applyAlignment="1">
      <alignment horizontal="center" vertical="top" wrapText="1"/>
    </xf>
    <xf numFmtId="49" fontId="7" fillId="38" borderId="10" xfId="54" applyNumberFormat="1" applyFont="1" applyFill="1" applyBorder="1" applyAlignment="1">
      <alignment horizontal="center" vertical="top" wrapText="1"/>
      <protection/>
    </xf>
    <xf numFmtId="0" fontId="7" fillId="38" borderId="10" xfId="65" applyNumberFormat="1" applyFont="1" applyFill="1" applyBorder="1" applyAlignment="1">
      <alignment horizontal="justify" vertical="top" wrapText="1"/>
    </xf>
    <xf numFmtId="185" fontId="7" fillId="38" borderId="10" xfId="54" applyNumberFormat="1" applyFont="1" applyFill="1" applyBorder="1" applyAlignment="1">
      <alignment horizontal="center" vertical="top" wrapText="1"/>
      <protection/>
    </xf>
    <xf numFmtId="49" fontId="7" fillId="38" borderId="10" xfId="0" applyNumberFormat="1" applyFont="1" applyFill="1" applyBorder="1" applyAlignment="1">
      <alignment horizontal="center" vertical="top" wrapText="1"/>
    </xf>
    <xf numFmtId="185" fontId="7" fillId="38" borderId="10" xfId="0" applyNumberFormat="1" applyFont="1" applyFill="1" applyBorder="1" applyAlignment="1">
      <alignment horizontal="center" vertical="top" wrapText="1"/>
    </xf>
    <xf numFmtId="185" fontId="7" fillId="38" borderId="10" xfId="43" applyNumberFormat="1" applyFont="1" applyFill="1" applyBorder="1" applyAlignment="1">
      <alignment horizontal="center" vertical="top" wrapText="1"/>
    </xf>
    <xf numFmtId="49" fontId="7" fillId="38" borderId="10" xfId="43" applyNumberFormat="1" applyFont="1" applyFill="1" applyBorder="1" applyAlignment="1">
      <alignment horizontal="center" vertical="top" wrapText="1"/>
    </xf>
    <xf numFmtId="0" fontId="11" fillId="38" borderId="10" xfId="54" applyFont="1" applyFill="1" applyBorder="1" applyAlignment="1">
      <alignment horizontal="justify" vertical="top" wrapText="1"/>
      <protection/>
    </xf>
    <xf numFmtId="49" fontId="11" fillId="38" borderId="10" xfId="54" applyNumberFormat="1" applyFont="1" applyFill="1" applyBorder="1" applyAlignment="1">
      <alignment horizontal="center" vertical="top" wrapText="1"/>
      <protection/>
    </xf>
    <xf numFmtId="0" fontId="7" fillId="38" borderId="10" xfId="54" applyFont="1" applyFill="1" applyBorder="1" applyAlignment="1">
      <alignment horizontal="justify" vertical="top" wrapText="1"/>
      <protection/>
    </xf>
    <xf numFmtId="49" fontId="7" fillId="38" borderId="10" xfId="43" applyNumberFormat="1" applyFont="1" applyFill="1" applyBorder="1" applyAlignment="1">
      <alignment horizontal="center" vertical="top"/>
    </xf>
    <xf numFmtId="49" fontId="7" fillId="38" borderId="10" xfId="0" applyNumberFormat="1" applyFont="1" applyFill="1" applyBorder="1" applyAlignment="1">
      <alignment horizontal="center" vertical="top"/>
    </xf>
    <xf numFmtId="0" fontId="53" fillId="38" borderId="10" xfId="0" applyFont="1" applyFill="1" applyBorder="1" applyAlignment="1">
      <alignment horizontal="justify" vertical="top" wrapText="1"/>
    </xf>
    <xf numFmtId="182" fontId="11" fillId="34" borderId="10" xfId="54" applyNumberFormat="1" applyFont="1" applyFill="1" applyBorder="1" applyAlignment="1">
      <alignment vertical="top" wrapText="1"/>
      <protection/>
    </xf>
    <xf numFmtId="182" fontId="11" fillId="0" borderId="10" xfId="54" applyNumberFormat="1" applyFont="1" applyFill="1" applyBorder="1" applyAlignment="1">
      <alignment vertical="top" wrapText="1"/>
      <protection/>
    </xf>
    <xf numFmtId="182" fontId="7" fillId="32" borderId="10" xfId="54" applyNumberFormat="1" applyFont="1" applyFill="1" applyBorder="1" applyAlignment="1">
      <alignment vertical="top" wrapText="1"/>
      <protection/>
    </xf>
    <xf numFmtId="185" fontId="7" fillId="32" borderId="10" xfId="54" applyNumberFormat="1" applyFont="1" applyFill="1" applyBorder="1" applyAlignment="1">
      <alignment vertical="top" wrapText="1"/>
      <protection/>
    </xf>
    <xf numFmtId="182" fontId="7" fillId="0" borderId="10" xfId="54" applyNumberFormat="1" applyFont="1" applyFill="1" applyBorder="1" applyAlignment="1">
      <alignment vertical="top" wrapText="1"/>
      <protection/>
    </xf>
    <xf numFmtId="185" fontId="7" fillId="0" borderId="10" xfId="54" applyNumberFormat="1" applyFont="1" applyFill="1" applyBorder="1" applyAlignment="1">
      <alignment vertical="top" wrapText="1"/>
      <protection/>
    </xf>
    <xf numFmtId="185" fontId="7" fillId="38" borderId="10" xfId="54" applyNumberFormat="1" applyFont="1" applyFill="1" applyBorder="1" applyAlignment="1">
      <alignment vertical="top" wrapText="1"/>
      <protection/>
    </xf>
    <xf numFmtId="182" fontId="11" fillId="32" borderId="10" xfId="54" applyNumberFormat="1" applyFont="1" applyFill="1" applyBorder="1" applyAlignment="1">
      <alignment vertical="top" wrapText="1"/>
      <protection/>
    </xf>
    <xf numFmtId="185" fontId="11" fillId="0" borderId="10" xfId="54" applyNumberFormat="1" applyFont="1" applyFill="1" applyBorder="1" applyAlignment="1">
      <alignment vertical="top" wrapText="1"/>
      <protection/>
    </xf>
    <xf numFmtId="185" fontId="5" fillId="32" borderId="10" xfId="43" applyNumberFormat="1" applyFont="1" applyFill="1" applyBorder="1" applyAlignment="1">
      <alignment vertical="top" wrapText="1"/>
    </xf>
    <xf numFmtId="182" fontId="11" fillId="32" borderId="10" xfId="43" applyNumberFormat="1" applyFont="1" applyFill="1" applyBorder="1" applyAlignment="1">
      <alignment vertical="top"/>
    </xf>
    <xf numFmtId="182" fontId="7" fillId="32" borderId="10" xfId="43" applyNumberFormat="1" applyFont="1" applyFill="1" applyBorder="1" applyAlignment="1">
      <alignment vertical="top"/>
    </xf>
    <xf numFmtId="185" fontId="7" fillId="32" borderId="10" xfId="43" applyNumberFormat="1" applyFont="1" applyFill="1" applyBorder="1" applyAlignment="1">
      <alignment vertical="top"/>
    </xf>
    <xf numFmtId="182" fontId="11" fillId="0" borderId="10" xfId="43" applyNumberFormat="1" applyFont="1" applyFill="1" applyBorder="1" applyAlignment="1">
      <alignment vertical="top"/>
    </xf>
    <xf numFmtId="185" fontId="7" fillId="38" borderId="10" xfId="43" applyNumberFormat="1" applyFont="1" applyFill="1" applyBorder="1" applyAlignment="1">
      <alignment vertical="top" wrapText="1"/>
    </xf>
    <xf numFmtId="182" fontId="11" fillId="32" borderId="10" xfId="54" applyNumberFormat="1" applyFont="1" applyFill="1" applyBorder="1" applyAlignment="1">
      <alignment vertical="top"/>
      <protection/>
    </xf>
    <xf numFmtId="182" fontId="7" fillId="32" borderId="10" xfId="54" applyNumberFormat="1" applyFont="1" applyFill="1" applyBorder="1" applyAlignment="1">
      <alignment vertical="top"/>
      <protection/>
    </xf>
    <xf numFmtId="182" fontId="11" fillId="0" borderId="10" xfId="0" applyNumberFormat="1" applyFont="1" applyFill="1" applyBorder="1" applyAlignment="1">
      <alignment vertical="top"/>
    </xf>
    <xf numFmtId="182" fontId="7" fillId="32" borderId="10" xfId="0" applyNumberFormat="1" applyFont="1" applyFill="1" applyBorder="1" applyAlignment="1">
      <alignment vertical="top"/>
    </xf>
    <xf numFmtId="185" fontId="7" fillId="35" borderId="10" xfId="43" applyNumberFormat="1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182" fontId="0" fillId="0" borderId="10" xfId="0" applyNumberFormat="1" applyBorder="1" applyAlignment="1">
      <alignment vertical="top"/>
    </xf>
    <xf numFmtId="0" fontId="2" fillId="0" borderId="10" xfId="54" applyFont="1" applyFill="1" applyBorder="1" applyAlignment="1">
      <alignment vertical="top"/>
      <protection/>
    </xf>
    <xf numFmtId="185" fontId="2" fillId="0" borderId="10" xfId="54" applyNumberFormat="1" applyFont="1" applyFill="1" applyBorder="1" applyAlignment="1">
      <alignment vertical="top"/>
      <protection/>
    </xf>
    <xf numFmtId="185" fontId="0" fillId="0" borderId="10" xfId="0" applyNumberFormat="1" applyBorder="1" applyAlignment="1">
      <alignment vertical="top"/>
    </xf>
    <xf numFmtId="185" fontId="6" fillId="0" borderId="10" xfId="0" applyNumberFormat="1" applyFont="1" applyBorder="1" applyAlignment="1">
      <alignment vertical="top"/>
    </xf>
    <xf numFmtId="185" fontId="1" fillId="0" borderId="10" xfId="0" applyNumberFormat="1" applyFont="1" applyBorder="1" applyAlignment="1">
      <alignment vertical="top"/>
    </xf>
    <xf numFmtId="185" fontId="0" fillId="0" borderId="10" xfId="0" applyNumberFormat="1" applyFill="1" applyBorder="1" applyAlignment="1">
      <alignment vertical="top"/>
    </xf>
    <xf numFmtId="182" fontId="5" fillId="32" borderId="10" xfId="43" applyNumberFormat="1" applyFont="1" applyFill="1" applyBorder="1" applyAlignment="1">
      <alignment vertical="top"/>
    </xf>
    <xf numFmtId="182" fontId="5" fillId="0" borderId="10" xfId="43" applyNumberFormat="1" applyFont="1" applyFill="1" applyBorder="1" applyAlignment="1">
      <alignment vertical="top"/>
    </xf>
    <xf numFmtId="185" fontId="5" fillId="32" borderId="10" xfId="0" applyNumberFormat="1" applyFont="1" applyFill="1" applyBorder="1" applyAlignment="1">
      <alignment vertical="top"/>
    </xf>
    <xf numFmtId="185" fontId="5" fillId="0" borderId="10" xfId="0" applyNumberFormat="1" applyFont="1" applyBorder="1" applyAlignment="1">
      <alignment vertical="top"/>
    </xf>
    <xf numFmtId="185" fontId="11" fillId="36" borderId="10" xfId="43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" fillId="0" borderId="10" xfId="62" applyNumberFormat="1" applyFont="1" applyFill="1" applyBorder="1" applyAlignment="1">
      <alignment vertical="top" wrapText="1"/>
    </xf>
    <xf numFmtId="182" fontId="1" fillId="0" borderId="10" xfId="43" applyNumberFormat="1" applyFont="1" applyFill="1" applyBorder="1" applyAlignment="1">
      <alignment vertical="top"/>
    </xf>
    <xf numFmtId="0" fontId="0" fillId="0" borderId="10" xfId="0" applyBorder="1" applyAlignment="1">
      <alignment horizontal="center"/>
    </xf>
    <xf numFmtId="182" fontId="0" fillId="0" borderId="0" xfId="0" applyNumberFormat="1" applyBorder="1" applyAlignment="1">
      <alignment/>
    </xf>
    <xf numFmtId="0" fontId="0" fillId="0" borderId="10" xfId="54" applyFont="1" applyFill="1" applyBorder="1" applyAlignment="1">
      <alignment vertical="top"/>
      <protection/>
    </xf>
    <xf numFmtId="185" fontId="0" fillId="0" borderId="10" xfId="0" applyNumberFormat="1" applyFont="1" applyBorder="1" applyAlignment="1">
      <alignment vertical="top"/>
    </xf>
    <xf numFmtId="185" fontId="7" fillId="0" borderId="10" xfId="0" applyNumberFormat="1" applyFont="1" applyBorder="1" applyAlignment="1">
      <alignment vertical="top"/>
    </xf>
    <xf numFmtId="185" fontId="11" fillId="0" borderId="10" xfId="0" applyNumberFormat="1" applyFont="1" applyBorder="1" applyAlignment="1">
      <alignment vertical="top"/>
    </xf>
    <xf numFmtId="49" fontId="11" fillId="38" borderId="10" xfId="0" applyNumberFormat="1" applyFont="1" applyFill="1" applyBorder="1" applyAlignment="1">
      <alignment horizontal="center" vertical="top" wrapText="1"/>
    </xf>
    <xf numFmtId="185" fontId="7" fillId="38" borderId="10" xfId="0" applyNumberFormat="1" applyFont="1" applyFill="1" applyBorder="1" applyAlignment="1">
      <alignment horizontal="right" vertical="top" wrapText="1"/>
    </xf>
    <xf numFmtId="185" fontId="11" fillId="32" borderId="10" xfId="54" applyNumberFormat="1" applyFont="1" applyFill="1" applyBorder="1" applyAlignment="1">
      <alignment horizontal="center" vertical="top" wrapText="1"/>
      <protection/>
    </xf>
    <xf numFmtId="182" fontId="7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62" applyNumberFormat="1" applyFont="1" applyFill="1" applyBorder="1" applyAlignment="1">
      <alignment vertical="top" wrapText="1"/>
    </xf>
    <xf numFmtId="0" fontId="7" fillId="0" borderId="10" xfId="62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/>
    </xf>
    <xf numFmtId="185" fontId="7" fillId="0" borderId="10" xfId="43" applyNumberFormat="1" applyFont="1" applyFill="1" applyBorder="1" applyAlignment="1">
      <alignment horizontal="right" vertical="top"/>
    </xf>
    <xf numFmtId="185" fontId="11" fillId="0" borderId="10" xfId="54" applyNumberFormat="1" applyFont="1" applyFill="1" applyBorder="1" applyAlignment="1">
      <alignment horizontal="right" vertical="top" wrapText="1"/>
      <protection/>
    </xf>
    <xf numFmtId="185" fontId="7" fillId="0" borderId="10" xfId="54" applyNumberFormat="1" applyFont="1" applyFill="1" applyBorder="1" applyAlignment="1">
      <alignment horizontal="right" vertical="top" wrapText="1"/>
      <protection/>
    </xf>
    <xf numFmtId="9" fontId="0" fillId="0" borderId="0" xfId="59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2" fillId="0" borderId="10" xfId="54" applyFont="1" applyFill="1" applyBorder="1" applyAlignment="1">
      <alignment horizontal="center" vertical="top"/>
      <protection/>
    </xf>
    <xf numFmtId="0" fontId="0" fillId="0" borderId="10" xfId="54" applyFont="1" applyFill="1" applyBorder="1" applyAlignment="1">
      <alignment horizontal="center" vertical="top"/>
      <protection/>
    </xf>
    <xf numFmtId="185" fontId="2" fillId="0" borderId="10" xfId="54" applyNumberFormat="1" applyFont="1" applyFill="1" applyBorder="1" applyAlignment="1">
      <alignment horizontal="center" vertical="top"/>
      <protection/>
    </xf>
    <xf numFmtId="185" fontId="0" fillId="0" borderId="10" xfId="54" applyNumberFormat="1" applyFont="1" applyFill="1" applyBorder="1" applyAlignment="1">
      <alignment horizontal="center" vertical="top"/>
      <protection/>
    </xf>
    <xf numFmtId="185" fontId="6" fillId="0" borderId="10" xfId="0" applyNumberFormat="1" applyFont="1" applyBorder="1" applyAlignment="1">
      <alignment horizontal="center" vertical="top"/>
    </xf>
    <xf numFmtId="185" fontId="0" fillId="0" borderId="10" xfId="0" applyNumberFormat="1" applyBorder="1" applyAlignment="1">
      <alignment horizontal="center" vertical="top"/>
    </xf>
    <xf numFmtId="185" fontId="0" fillId="0" borderId="10" xfId="0" applyNumberFormat="1" applyFont="1" applyBorder="1" applyAlignment="1">
      <alignment horizontal="center" vertical="top"/>
    </xf>
    <xf numFmtId="185" fontId="11" fillId="0" borderId="10" xfId="0" applyNumberFormat="1" applyFont="1" applyBorder="1" applyAlignment="1">
      <alignment horizontal="center" vertical="top"/>
    </xf>
    <xf numFmtId="185" fontId="7" fillId="0" borderId="10" xfId="0" applyNumberFormat="1" applyFont="1" applyBorder="1" applyAlignment="1">
      <alignment horizontal="center" vertical="top"/>
    </xf>
    <xf numFmtId="185" fontId="1" fillId="0" borderId="10" xfId="0" applyNumberFormat="1" applyFont="1" applyBorder="1" applyAlignment="1">
      <alignment horizontal="center" vertical="top"/>
    </xf>
    <xf numFmtId="182" fontId="11" fillId="36" borderId="10" xfId="54" applyNumberFormat="1" applyFont="1" applyFill="1" applyBorder="1" applyAlignment="1">
      <alignment horizontal="center" vertical="top" wrapText="1"/>
      <protection/>
    </xf>
    <xf numFmtId="185" fontId="0" fillId="0" borderId="10" xfId="0" applyNumberFormat="1" applyFill="1" applyBorder="1" applyAlignment="1">
      <alignment horizontal="center" vertical="top"/>
    </xf>
    <xf numFmtId="182" fontId="5" fillId="32" borderId="10" xfId="43" applyNumberFormat="1" applyFont="1" applyFill="1" applyBorder="1" applyAlignment="1">
      <alignment horizontal="center" vertical="top"/>
    </xf>
    <xf numFmtId="185" fontId="5" fillId="32" borderId="10" xfId="0" applyNumberFormat="1" applyFont="1" applyFill="1" applyBorder="1" applyAlignment="1">
      <alignment horizontal="center" vertical="top"/>
    </xf>
    <xf numFmtId="185" fontId="11" fillId="36" borderId="10" xfId="43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0" xfId="62" applyNumberFormat="1" applyFont="1" applyFill="1" applyBorder="1" applyAlignment="1">
      <alignment horizontal="center" vertical="top" wrapText="1"/>
    </xf>
    <xf numFmtId="0" fontId="1" fillId="0" borderId="10" xfId="62" applyNumberFormat="1" applyFont="1" applyFill="1" applyBorder="1" applyAlignment="1">
      <alignment horizontal="center" vertical="top" wrapText="1"/>
    </xf>
    <xf numFmtId="0" fontId="8" fillId="0" borderId="10" xfId="62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82" fontId="1" fillId="0" borderId="10" xfId="43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181" fontId="5" fillId="0" borderId="0" xfId="62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top"/>
    </xf>
    <xf numFmtId="182" fontId="0" fillId="0" borderId="10" xfId="0" applyNumberFormat="1" applyFont="1" applyBorder="1" applyAlignment="1">
      <alignment horizontal="center" vertical="top"/>
    </xf>
    <xf numFmtId="182" fontId="5" fillId="0" borderId="10" xfId="43" applyNumberFormat="1" applyFont="1" applyFill="1" applyBorder="1" applyAlignment="1">
      <alignment horizontal="center" vertical="top"/>
    </xf>
    <xf numFmtId="185" fontId="5" fillId="0" borderId="10" xfId="0" applyNumberFormat="1" applyFont="1" applyBorder="1" applyAlignment="1">
      <alignment horizontal="center" vertical="top"/>
    </xf>
    <xf numFmtId="182" fontId="7" fillId="0" borderId="10" xfId="0" applyNumberFormat="1" applyFont="1" applyBorder="1" applyAlignment="1">
      <alignment horizontal="center" vertical="top"/>
    </xf>
    <xf numFmtId="185" fontId="7" fillId="0" borderId="10" xfId="43" applyNumberFormat="1" applyFont="1" applyFill="1" applyBorder="1" applyAlignment="1">
      <alignment horizontal="center" vertical="top"/>
    </xf>
    <xf numFmtId="181" fontId="9" fillId="0" borderId="0" xfId="62" applyNumberFormat="1" applyFont="1" applyFill="1" applyBorder="1" applyAlignment="1">
      <alignment horizontal="center" vertical="center"/>
    </xf>
    <xf numFmtId="181" fontId="7" fillId="0" borderId="0" xfId="62" applyNumberFormat="1" applyFont="1" applyFill="1" applyBorder="1" applyAlignment="1">
      <alignment horizontal="center" vertical="top"/>
    </xf>
    <xf numFmtId="49" fontId="7" fillId="0" borderId="0" xfId="54" applyNumberFormat="1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center" vertical="top" wrapText="1"/>
      <protection/>
    </xf>
    <xf numFmtId="181" fontId="8" fillId="0" borderId="0" xfId="6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49" fontId="7" fillId="0" borderId="12" xfId="54" applyNumberFormat="1" applyFont="1" applyFill="1" applyBorder="1" applyAlignment="1">
      <alignment horizontal="center" vertical="center" wrapText="1"/>
      <protection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 vertical="justify"/>
    </xf>
    <xf numFmtId="18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_Лист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4"/>
  <sheetViews>
    <sheetView tabSelected="1" zoomScaleSheetLayoutView="64" zoomScalePageLayoutView="75" workbookViewId="0" topLeftCell="A430">
      <selection activeCell="I344" sqref="I344"/>
    </sheetView>
  </sheetViews>
  <sheetFormatPr defaultColWidth="9.00390625" defaultRowHeight="12.75"/>
  <cols>
    <col min="1" max="1" width="76.625" style="7" customWidth="1"/>
    <col min="2" max="2" width="9.125" style="7" customWidth="1"/>
    <col min="3" max="3" width="5.00390625" style="8" customWidth="1"/>
    <col min="4" max="4" width="4.625" style="8" customWidth="1"/>
    <col min="5" max="5" width="15.125" style="8" customWidth="1"/>
    <col min="6" max="6" width="5.00390625" style="8" customWidth="1"/>
    <col min="7" max="7" width="13.75390625" style="9" customWidth="1"/>
    <col min="8" max="8" width="13.875" style="0" customWidth="1"/>
    <col min="9" max="9" width="13.00390625" style="0" customWidth="1"/>
  </cols>
  <sheetData>
    <row r="1" spans="1:26" ht="15">
      <c r="A1" s="55"/>
      <c r="B1" s="55"/>
      <c r="C1" s="272" t="s">
        <v>316</v>
      </c>
      <c r="D1" s="272"/>
      <c r="E1" s="272"/>
      <c r="F1" s="272"/>
      <c r="G1" s="27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8.75" customHeight="1">
      <c r="A2" s="56"/>
      <c r="B2" s="56"/>
      <c r="C2" s="272" t="s">
        <v>271</v>
      </c>
      <c r="D2" s="272"/>
      <c r="E2" s="272"/>
      <c r="F2" s="272"/>
      <c r="G2" s="27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1.75" customHeight="1">
      <c r="A3" s="56"/>
      <c r="B3" s="56"/>
      <c r="C3" s="28" t="s">
        <v>319</v>
      </c>
      <c r="D3" s="28"/>
      <c r="E3" s="28"/>
      <c r="F3" s="28"/>
      <c r="G3" s="2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.75" customHeight="1">
      <c r="A4" s="56"/>
      <c r="B4" s="56"/>
      <c r="C4" s="28" t="s">
        <v>304</v>
      </c>
      <c r="D4" s="30"/>
      <c r="E4" s="28"/>
      <c r="F4" s="28"/>
      <c r="G4" s="3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3.25" customHeight="1">
      <c r="A5" s="56"/>
      <c r="B5" s="56"/>
      <c r="C5" s="272" t="s">
        <v>320</v>
      </c>
      <c r="D5" s="272"/>
      <c r="E5" s="272"/>
      <c r="F5" s="272"/>
      <c r="G5" s="27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56"/>
      <c r="B6" s="56"/>
      <c r="C6" s="273" t="s">
        <v>321</v>
      </c>
      <c r="D6" s="274"/>
      <c r="E6" s="274"/>
      <c r="F6" s="274"/>
      <c r="G6" s="27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>
      <c r="A7" s="56"/>
      <c r="B7" s="56"/>
      <c r="C7" s="26"/>
      <c r="D7" s="26"/>
      <c r="E7" s="26"/>
      <c r="F7" s="26"/>
      <c r="G7" s="2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>
      <c r="A8" s="275" t="s">
        <v>197</v>
      </c>
      <c r="B8" s="275"/>
      <c r="C8" s="275"/>
      <c r="D8" s="275"/>
      <c r="E8" s="275"/>
      <c r="F8" s="275"/>
      <c r="G8" s="2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>
      <c r="A9" s="275" t="s">
        <v>305</v>
      </c>
      <c r="B9" s="275"/>
      <c r="C9" s="275"/>
      <c r="D9" s="275"/>
      <c r="E9" s="275"/>
      <c r="F9" s="275"/>
      <c r="G9" s="27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7" ht="15">
      <c r="A10" s="57"/>
      <c r="B10" s="57"/>
      <c r="C10" s="58"/>
      <c r="D10" s="58"/>
      <c r="E10" s="58"/>
      <c r="F10" s="58"/>
      <c r="G10" s="59"/>
    </row>
    <row r="11" spans="1:9" ht="15.75" customHeight="1">
      <c r="A11" s="264" t="s">
        <v>0</v>
      </c>
      <c r="B11" s="266" t="s">
        <v>1</v>
      </c>
      <c r="C11" s="268" t="s">
        <v>2</v>
      </c>
      <c r="D11" s="269"/>
      <c r="E11" s="269"/>
      <c r="F11" s="270"/>
      <c r="G11" s="271" t="s">
        <v>306</v>
      </c>
      <c r="H11" s="262" t="s">
        <v>323</v>
      </c>
      <c r="I11" s="262" t="s">
        <v>324</v>
      </c>
    </row>
    <row r="12" spans="1:9" ht="47.25" customHeight="1">
      <c r="A12" s="265"/>
      <c r="B12" s="267"/>
      <c r="C12" s="60" t="s">
        <v>3</v>
      </c>
      <c r="D12" s="60" t="s">
        <v>4</v>
      </c>
      <c r="E12" s="60" t="s">
        <v>5</v>
      </c>
      <c r="F12" s="60" t="s">
        <v>6</v>
      </c>
      <c r="G12" s="271"/>
      <c r="H12" s="263"/>
      <c r="I12" s="263"/>
    </row>
    <row r="13" spans="1:26" ht="12.7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203">
        <v>8</v>
      </c>
      <c r="I13" s="203">
        <v>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4.75" customHeight="1">
      <c r="A14" s="65" t="s">
        <v>56</v>
      </c>
      <c r="B14" s="73">
        <v>902</v>
      </c>
      <c r="C14" s="73"/>
      <c r="D14" s="73"/>
      <c r="E14" s="73"/>
      <c r="F14" s="73"/>
      <c r="G14" s="104">
        <f>G15+G74+G148+G100+G118</f>
        <v>57355.4</v>
      </c>
      <c r="H14" s="166">
        <f>H15+H74+H148+H100+H118+H145</f>
        <v>7045</v>
      </c>
      <c r="I14" s="166">
        <f>I15+I74+I148+I100+I118+I145</f>
        <v>64400.4</v>
      </c>
      <c r="J14" s="20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>
      <c r="A15" s="40" t="s">
        <v>7</v>
      </c>
      <c r="B15" s="74">
        <v>902</v>
      </c>
      <c r="C15" s="76" t="s">
        <v>8</v>
      </c>
      <c r="D15" s="76"/>
      <c r="E15" s="76"/>
      <c r="F15" s="76"/>
      <c r="G15" s="105">
        <f>G21+G16+G40+G43+G47</f>
        <v>19511.7</v>
      </c>
      <c r="H15" s="167">
        <f>H21+H16+H40+H43+H47</f>
        <v>1636</v>
      </c>
      <c r="I15" s="167">
        <f>I21+I16+I40+I43+I47</f>
        <v>21147.699999999997</v>
      </c>
      <c r="J15" s="20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7.25" customHeight="1">
      <c r="A16" s="40" t="s">
        <v>9</v>
      </c>
      <c r="B16" s="76">
        <v>902</v>
      </c>
      <c r="C16" s="76" t="s">
        <v>8</v>
      </c>
      <c r="D16" s="76" t="s">
        <v>10</v>
      </c>
      <c r="E16" s="76"/>
      <c r="F16" s="76"/>
      <c r="G16" s="105">
        <f>G17+G20</f>
        <v>1306.1000000000001</v>
      </c>
      <c r="H16" s="167">
        <f>H17+H20</f>
        <v>-106.1</v>
      </c>
      <c r="I16" s="167">
        <f>I17+I20</f>
        <v>1200</v>
      </c>
      <c r="J16" s="20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7.25" customHeight="1">
      <c r="A17" s="32" t="s">
        <v>11</v>
      </c>
      <c r="B17" s="75">
        <v>902</v>
      </c>
      <c r="C17" s="75" t="s">
        <v>8</v>
      </c>
      <c r="D17" s="75" t="s">
        <v>10</v>
      </c>
      <c r="E17" s="75" t="s">
        <v>150</v>
      </c>
      <c r="F17" s="75"/>
      <c r="G17" s="106">
        <f aca="true" t="shared" si="0" ref="G17:I18">+G18</f>
        <v>1169.9</v>
      </c>
      <c r="H17" s="168">
        <f t="shared" si="0"/>
        <v>-110.5</v>
      </c>
      <c r="I17" s="168">
        <f t="shared" si="0"/>
        <v>1059.4</v>
      </c>
      <c r="J17" s="20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44.25" customHeight="1">
      <c r="A18" s="32" t="s">
        <v>112</v>
      </c>
      <c r="B18" s="75" t="s">
        <v>14</v>
      </c>
      <c r="C18" s="75" t="s">
        <v>8</v>
      </c>
      <c r="D18" s="75" t="s">
        <v>10</v>
      </c>
      <c r="E18" s="75" t="s">
        <v>150</v>
      </c>
      <c r="F18" s="75" t="s">
        <v>113</v>
      </c>
      <c r="G18" s="106">
        <f t="shared" si="0"/>
        <v>1169.9</v>
      </c>
      <c r="H18" s="168">
        <f t="shared" si="0"/>
        <v>-110.5</v>
      </c>
      <c r="I18" s="168">
        <f t="shared" si="0"/>
        <v>1059.4</v>
      </c>
      <c r="J18" s="20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2.5" customHeight="1">
      <c r="A19" s="34" t="s">
        <v>111</v>
      </c>
      <c r="B19" s="75">
        <v>902</v>
      </c>
      <c r="C19" s="75" t="s">
        <v>8</v>
      </c>
      <c r="D19" s="75" t="s">
        <v>10</v>
      </c>
      <c r="E19" s="75" t="s">
        <v>150</v>
      </c>
      <c r="F19" s="75" t="s">
        <v>89</v>
      </c>
      <c r="G19" s="106">
        <v>1169.9</v>
      </c>
      <c r="H19" s="186">
        <v>-110.5</v>
      </c>
      <c r="I19" s="187">
        <f>G19+H19</f>
        <v>1059.4</v>
      </c>
      <c r="J19" s="20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55.5" customHeight="1">
      <c r="A20" s="154" t="s">
        <v>308</v>
      </c>
      <c r="B20" s="75" t="s">
        <v>14</v>
      </c>
      <c r="C20" s="153" t="s">
        <v>8</v>
      </c>
      <c r="D20" s="153" t="s">
        <v>10</v>
      </c>
      <c r="E20" s="153" t="s">
        <v>307</v>
      </c>
      <c r="F20" s="153" t="s">
        <v>113</v>
      </c>
      <c r="G20" s="106">
        <v>136.2</v>
      </c>
      <c r="H20" s="186">
        <v>4.4</v>
      </c>
      <c r="I20" s="187">
        <f>G20+H20</f>
        <v>140.6</v>
      </c>
      <c r="J20" s="20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3" customFormat="1" ht="18" customHeight="1">
      <c r="A21" s="33" t="s">
        <v>16</v>
      </c>
      <c r="B21" s="76">
        <v>902</v>
      </c>
      <c r="C21" s="76" t="s">
        <v>8</v>
      </c>
      <c r="D21" s="76" t="s">
        <v>17</v>
      </c>
      <c r="E21" s="76"/>
      <c r="F21" s="76"/>
      <c r="G21" s="105">
        <f>G22+G29+G32+G35+G38+G28</f>
        <v>9902.300000000001</v>
      </c>
      <c r="H21" s="167">
        <f>H22+H29+H32+H35+H38+H28</f>
        <v>-525.2</v>
      </c>
      <c r="I21" s="167">
        <f>I22+I29+I32+I35+I38+I28</f>
        <v>9377.099999999999</v>
      </c>
      <c r="J21" s="20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2" customFormat="1" ht="18" customHeight="1">
      <c r="A22" s="34" t="s">
        <v>127</v>
      </c>
      <c r="B22" s="75">
        <v>902</v>
      </c>
      <c r="C22" s="75" t="s">
        <v>8</v>
      </c>
      <c r="D22" s="75" t="s">
        <v>17</v>
      </c>
      <c r="E22" s="75" t="s">
        <v>126</v>
      </c>
      <c r="F22" s="75"/>
      <c r="G22" s="106">
        <f>G23+G24+G26</f>
        <v>8131.2</v>
      </c>
      <c r="H22" s="168">
        <f>H23+H24+H26</f>
        <v>-575.5</v>
      </c>
      <c r="I22" s="168">
        <f>I23+I24+I26</f>
        <v>7555.7</v>
      </c>
      <c r="J22" s="20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2" customFormat="1" ht="26.25" customHeight="1">
      <c r="A23" s="34" t="s">
        <v>111</v>
      </c>
      <c r="B23" s="75">
        <v>902</v>
      </c>
      <c r="C23" s="75" t="s">
        <v>8</v>
      </c>
      <c r="D23" s="75" t="s">
        <v>17</v>
      </c>
      <c r="E23" s="75" t="s">
        <v>126</v>
      </c>
      <c r="F23" s="75" t="s">
        <v>89</v>
      </c>
      <c r="G23" s="106">
        <v>8131.2</v>
      </c>
      <c r="H23" s="168">
        <v>-575.5</v>
      </c>
      <c r="I23" s="187">
        <f aca="true" t="shared" si="1" ref="I23:I28">G23+H23</f>
        <v>7555.7</v>
      </c>
      <c r="J23" s="20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2" customFormat="1" ht="32.25" customHeight="1">
      <c r="A24" s="34" t="s">
        <v>122</v>
      </c>
      <c r="B24" s="75">
        <v>902</v>
      </c>
      <c r="C24" s="75" t="s">
        <v>8</v>
      </c>
      <c r="D24" s="75" t="s">
        <v>17</v>
      </c>
      <c r="E24" s="75" t="s">
        <v>126</v>
      </c>
      <c r="F24" s="75" t="s">
        <v>114</v>
      </c>
      <c r="G24" s="106">
        <f>G25</f>
        <v>0</v>
      </c>
      <c r="H24" s="188"/>
      <c r="I24" s="187">
        <f t="shared" si="1"/>
        <v>0</v>
      </c>
      <c r="J24" s="20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2" customFormat="1" ht="20.25" customHeight="1">
      <c r="A25" s="36" t="s">
        <v>78</v>
      </c>
      <c r="B25" s="75">
        <v>902</v>
      </c>
      <c r="C25" s="75" t="s">
        <v>8</v>
      </c>
      <c r="D25" s="75" t="s">
        <v>17</v>
      </c>
      <c r="E25" s="75" t="s">
        <v>126</v>
      </c>
      <c r="F25" s="75" t="s">
        <v>77</v>
      </c>
      <c r="G25" s="106"/>
      <c r="H25" s="188"/>
      <c r="I25" s="187">
        <f t="shared" si="1"/>
        <v>0</v>
      </c>
      <c r="J25" s="20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2" customFormat="1" ht="20.25" customHeight="1">
      <c r="A26" s="36" t="s">
        <v>79</v>
      </c>
      <c r="B26" s="75">
        <v>902</v>
      </c>
      <c r="C26" s="75" t="s">
        <v>8</v>
      </c>
      <c r="D26" s="75" t="s">
        <v>17</v>
      </c>
      <c r="E26" s="75" t="s">
        <v>126</v>
      </c>
      <c r="F26" s="75" t="s">
        <v>81</v>
      </c>
      <c r="G26" s="106">
        <f>G27</f>
        <v>0</v>
      </c>
      <c r="H26" s="188"/>
      <c r="I26" s="187">
        <f t="shared" si="1"/>
        <v>0</v>
      </c>
      <c r="J26" s="20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2" customFormat="1" ht="20.25" customHeight="1">
      <c r="A27" s="36" t="s">
        <v>75</v>
      </c>
      <c r="B27" s="75">
        <v>902</v>
      </c>
      <c r="C27" s="75" t="s">
        <v>8</v>
      </c>
      <c r="D27" s="75" t="s">
        <v>17</v>
      </c>
      <c r="E27" s="75" t="s">
        <v>126</v>
      </c>
      <c r="F27" s="75" t="s">
        <v>76</v>
      </c>
      <c r="G27" s="106"/>
      <c r="H27" s="188"/>
      <c r="I27" s="187">
        <f t="shared" si="1"/>
        <v>0</v>
      </c>
      <c r="J27" s="20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2" customFormat="1" ht="59.25" customHeight="1">
      <c r="A28" s="154" t="s">
        <v>308</v>
      </c>
      <c r="B28" s="75" t="s">
        <v>14</v>
      </c>
      <c r="C28" s="153" t="s">
        <v>8</v>
      </c>
      <c r="D28" s="153" t="s">
        <v>17</v>
      </c>
      <c r="E28" s="153" t="s">
        <v>307</v>
      </c>
      <c r="F28" s="153" t="s">
        <v>113</v>
      </c>
      <c r="G28" s="106">
        <v>933.6</v>
      </c>
      <c r="H28" s="205">
        <v>50.3</v>
      </c>
      <c r="I28" s="187">
        <f t="shared" si="1"/>
        <v>983.9</v>
      </c>
      <c r="J28" s="20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2" customFormat="1" ht="26.25" customHeight="1">
      <c r="A29" s="36" t="s">
        <v>123</v>
      </c>
      <c r="B29" s="75" t="s">
        <v>14</v>
      </c>
      <c r="C29" s="75" t="s">
        <v>8</v>
      </c>
      <c r="D29" s="75" t="s">
        <v>17</v>
      </c>
      <c r="E29" s="75" t="s">
        <v>130</v>
      </c>
      <c r="F29" s="75"/>
      <c r="G29" s="106">
        <f>+G30</f>
        <v>261.7</v>
      </c>
      <c r="H29" s="168">
        <f>+H30</f>
        <v>0</v>
      </c>
      <c r="I29" s="168">
        <f>+I30</f>
        <v>261.7</v>
      </c>
      <c r="J29" s="20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2" customFormat="1" ht="45" customHeight="1">
      <c r="A30" s="36" t="s">
        <v>112</v>
      </c>
      <c r="B30" s="75" t="s">
        <v>14</v>
      </c>
      <c r="C30" s="75" t="s">
        <v>8</v>
      </c>
      <c r="D30" s="75" t="s">
        <v>17</v>
      </c>
      <c r="E30" s="75" t="s">
        <v>130</v>
      </c>
      <c r="F30" s="75" t="s">
        <v>113</v>
      </c>
      <c r="G30" s="106">
        <f>G31</f>
        <v>261.7</v>
      </c>
      <c r="H30" s="168">
        <f>H31</f>
        <v>0</v>
      </c>
      <c r="I30" s="168">
        <f>I31</f>
        <v>261.7</v>
      </c>
      <c r="J30" s="20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2" customFormat="1" ht="18" customHeight="1">
      <c r="A31" s="36" t="s">
        <v>111</v>
      </c>
      <c r="B31" s="75" t="s">
        <v>14</v>
      </c>
      <c r="C31" s="75" t="s">
        <v>8</v>
      </c>
      <c r="D31" s="75" t="s">
        <v>17</v>
      </c>
      <c r="E31" s="75" t="s">
        <v>130</v>
      </c>
      <c r="F31" s="75" t="s">
        <v>89</v>
      </c>
      <c r="G31" s="107">
        <v>261.7</v>
      </c>
      <c r="H31" s="188"/>
      <c r="I31" s="187">
        <f>G31+H31</f>
        <v>261.7</v>
      </c>
      <c r="J31" s="20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2" customFormat="1" ht="27" customHeight="1">
      <c r="A32" s="34" t="s">
        <v>128</v>
      </c>
      <c r="B32" s="75" t="s">
        <v>14</v>
      </c>
      <c r="C32" s="75" t="s">
        <v>8</v>
      </c>
      <c r="D32" s="75" t="s">
        <v>17</v>
      </c>
      <c r="E32" s="75" t="s">
        <v>129</v>
      </c>
      <c r="F32" s="75"/>
      <c r="G32" s="106">
        <f aca="true" t="shared" si="2" ref="G32:I33">+G33</f>
        <v>7.2</v>
      </c>
      <c r="H32" s="168">
        <f t="shared" si="2"/>
        <v>0</v>
      </c>
      <c r="I32" s="168">
        <f t="shared" si="2"/>
        <v>7.2</v>
      </c>
      <c r="J32" s="20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  <c r="Z32" s="16"/>
    </row>
    <row r="33" spans="1:26" s="2" customFormat="1" ht="24.75" customHeight="1">
      <c r="A33" s="34" t="s">
        <v>122</v>
      </c>
      <c r="B33" s="75">
        <v>902</v>
      </c>
      <c r="C33" s="75" t="s">
        <v>8</v>
      </c>
      <c r="D33" s="75" t="s">
        <v>17</v>
      </c>
      <c r="E33" s="75" t="s">
        <v>129</v>
      </c>
      <c r="F33" s="75" t="s">
        <v>114</v>
      </c>
      <c r="G33" s="106">
        <f t="shared" si="2"/>
        <v>7.2</v>
      </c>
      <c r="H33" s="168">
        <f t="shared" si="2"/>
        <v>0</v>
      </c>
      <c r="I33" s="168">
        <f t="shared" si="2"/>
        <v>7.2</v>
      </c>
      <c r="J33" s="20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6"/>
      <c r="Z33" s="16"/>
    </row>
    <row r="34" spans="1:26" s="2" customFormat="1" ht="24.75" customHeight="1">
      <c r="A34" s="36" t="s">
        <v>78</v>
      </c>
      <c r="B34" s="75">
        <v>902</v>
      </c>
      <c r="C34" s="75" t="s">
        <v>8</v>
      </c>
      <c r="D34" s="75" t="s">
        <v>17</v>
      </c>
      <c r="E34" s="75" t="s">
        <v>129</v>
      </c>
      <c r="F34" s="75" t="s">
        <v>77</v>
      </c>
      <c r="G34" s="107">
        <v>7.2</v>
      </c>
      <c r="H34" s="189"/>
      <c r="I34" s="187">
        <f>G34+H34</f>
        <v>7.2</v>
      </c>
      <c r="J34" s="20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6"/>
      <c r="Z34" s="16"/>
    </row>
    <row r="35" spans="1:26" s="2" customFormat="1" ht="27" customHeight="1">
      <c r="A35" s="34" t="s">
        <v>198</v>
      </c>
      <c r="B35" s="75" t="s">
        <v>14</v>
      </c>
      <c r="C35" s="75" t="s">
        <v>8</v>
      </c>
      <c r="D35" s="75" t="s">
        <v>17</v>
      </c>
      <c r="E35" s="75" t="s">
        <v>183</v>
      </c>
      <c r="F35" s="75"/>
      <c r="G35" s="107">
        <f aca="true" t="shared" si="3" ref="G35:I36">+G36</f>
        <v>568.6</v>
      </c>
      <c r="H35" s="169">
        <f t="shared" si="3"/>
        <v>0</v>
      </c>
      <c r="I35" s="169">
        <f t="shared" si="3"/>
        <v>568.6</v>
      </c>
      <c r="J35" s="20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6"/>
      <c r="Z35" s="16"/>
    </row>
    <row r="36" spans="1:26" s="2" customFormat="1" ht="41.25" customHeight="1">
      <c r="A36" s="36" t="s">
        <v>112</v>
      </c>
      <c r="B36" s="75" t="s">
        <v>14</v>
      </c>
      <c r="C36" s="75" t="s">
        <v>8</v>
      </c>
      <c r="D36" s="75" t="s">
        <v>17</v>
      </c>
      <c r="E36" s="75" t="s">
        <v>183</v>
      </c>
      <c r="F36" s="75" t="s">
        <v>113</v>
      </c>
      <c r="G36" s="107">
        <f t="shared" si="3"/>
        <v>568.6</v>
      </c>
      <c r="H36" s="169">
        <f t="shared" si="3"/>
        <v>0</v>
      </c>
      <c r="I36" s="169">
        <f t="shared" si="3"/>
        <v>568.6</v>
      </c>
      <c r="J36" s="20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  <c r="Z36" s="16"/>
    </row>
    <row r="37" spans="1:26" s="2" customFormat="1" ht="18" customHeight="1">
      <c r="A37" s="36" t="s">
        <v>111</v>
      </c>
      <c r="B37" s="75" t="s">
        <v>14</v>
      </c>
      <c r="C37" s="75" t="s">
        <v>8</v>
      </c>
      <c r="D37" s="75" t="s">
        <v>17</v>
      </c>
      <c r="E37" s="75" t="s">
        <v>183</v>
      </c>
      <c r="F37" s="75" t="s">
        <v>89</v>
      </c>
      <c r="G37" s="107">
        <v>568.6</v>
      </c>
      <c r="H37" s="189"/>
      <c r="I37" s="187">
        <f>G37+H37</f>
        <v>568.6</v>
      </c>
      <c r="J37" s="20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6"/>
      <c r="Z37" s="16"/>
    </row>
    <row r="38" spans="1:26" s="2" customFormat="1" ht="29.25" customHeight="1">
      <c r="A38" s="34" t="s">
        <v>122</v>
      </c>
      <c r="B38" s="75" t="s">
        <v>14</v>
      </c>
      <c r="C38" s="75" t="s">
        <v>8</v>
      </c>
      <c r="D38" s="75" t="s">
        <v>17</v>
      </c>
      <c r="E38" s="75" t="s">
        <v>183</v>
      </c>
      <c r="F38" s="75" t="s">
        <v>114</v>
      </c>
      <c r="G38" s="107">
        <f>G39</f>
        <v>0</v>
      </c>
      <c r="H38" s="189"/>
      <c r="I38" s="189"/>
      <c r="J38" s="20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6"/>
      <c r="Z38" s="16"/>
    </row>
    <row r="39" spans="1:26" s="2" customFormat="1" ht="15.75" customHeight="1">
      <c r="A39" s="32" t="s">
        <v>78</v>
      </c>
      <c r="B39" s="75" t="s">
        <v>14</v>
      </c>
      <c r="C39" s="75" t="s">
        <v>8</v>
      </c>
      <c r="D39" s="75" t="s">
        <v>17</v>
      </c>
      <c r="E39" s="75" t="s">
        <v>183</v>
      </c>
      <c r="F39" s="75" t="s">
        <v>77</v>
      </c>
      <c r="G39" s="107">
        <v>0</v>
      </c>
      <c r="H39" s="189"/>
      <c r="I39" s="189"/>
      <c r="J39" s="20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6"/>
      <c r="Z39" s="16"/>
    </row>
    <row r="40" spans="1:26" ht="20.25" customHeight="1">
      <c r="A40" s="52" t="s">
        <v>181</v>
      </c>
      <c r="B40" s="89">
        <v>902</v>
      </c>
      <c r="C40" s="89" t="s">
        <v>8</v>
      </c>
      <c r="D40" s="89" t="s">
        <v>20</v>
      </c>
      <c r="E40" s="89"/>
      <c r="F40" s="89"/>
      <c r="G40" s="105">
        <f aca="true" t="shared" si="4" ref="G40:I41">G41</f>
        <v>0</v>
      </c>
      <c r="H40" s="191">
        <f t="shared" si="4"/>
        <v>600</v>
      </c>
      <c r="I40" s="191">
        <f t="shared" si="4"/>
        <v>600</v>
      </c>
      <c r="J40" s="20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3"/>
      <c r="Z40" s="13"/>
    </row>
    <row r="41" spans="1:26" ht="30" customHeight="1">
      <c r="A41" s="34" t="s">
        <v>122</v>
      </c>
      <c r="B41" s="75">
        <v>902</v>
      </c>
      <c r="C41" s="75" t="s">
        <v>8</v>
      </c>
      <c r="D41" s="75" t="s">
        <v>20</v>
      </c>
      <c r="E41" s="75" t="s">
        <v>182</v>
      </c>
      <c r="F41" s="75" t="s">
        <v>114</v>
      </c>
      <c r="G41" s="106">
        <f t="shared" si="4"/>
        <v>0</v>
      </c>
      <c r="H41" s="190">
        <f t="shared" si="4"/>
        <v>600</v>
      </c>
      <c r="I41" s="190">
        <f t="shared" si="4"/>
        <v>600</v>
      </c>
      <c r="J41" s="204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3"/>
      <c r="Z41" s="13"/>
    </row>
    <row r="42" spans="1:26" ht="23.25" customHeight="1">
      <c r="A42" s="36" t="s">
        <v>78</v>
      </c>
      <c r="B42" s="75">
        <v>902</v>
      </c>
      <c r="C42" s="75" t="s">
        <v>8</v>
      </c>
      <c r="D42" s="75" t="s">
        <v>20</v>
      </c>
      <c r="E42" s="75" t="s">
        <v>182</v>
      </c>
      <c r="F42" s="75" t="s">
        <v>77</v>
      </c>
      <c r="G42" s="106"/>
      <c r="H42" s="190">
        <v>600</v>
      </c>
      <c r="I42" s="190">
        <f>G42+H42</f>
        <v>600</v>
      </c>
      <c r="J42" s="20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3"/>
      <c r="Z42" s="13"/>
    </row>
    <row r="43" spans="1:26" ht="20.25" customHeight="1">
      <c r="A43" s="47" t="s">
        <v>21</v>
      </c>
      <c r="B43" s="89">
        <v>902</v>
      </c>
      <c r="C43" s="89" t="s">
        <v>8</v>
      </c>
      <c r="D43" s="89" t="s">
        <v>54</v>
      </c>
      <c r="E43" s="89"/>
      <c r="F43" s="89"/>
      <c r="G43" s="105">
        <f>+G44</f>
        <v>150</v>
      </c>
      <c r="H43" s="167">
        <f aca="true" t="shared" si="5" ref="H43:I45">+H44</f>
        <v>100</v>
      </c>
      <c r="I43" s="167">
        <f t="shared" si="5"/>
        <v>250</v>
      </c>
      <c r="J43" s="20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3"/>
      <c r="Z43" s="13"/>
    </row>
    <row r="44" spans="1:26" ht="20.25" customHeight="1">
      <c r="A44" s="34" t="s">
        <v>104</v>
      </c>
      <c r="B44" s="75">
        <v>902</v>
      </c>
      <c r="C44" s="75" t="s">
        <v>8</v>
      </c>
      <c r="D44" s="75" t="s">
        <v>54</v>
      </c>
      <c r="E44" s="75" t="s">
        <v>131</v>
      </c>
      <c r="F44" s="75"/>
      <c r="G44" s="106">
        <f>+G45</f>
        <v>150</v>
      </c>
      <c r="H44" s="168">
        <f t="shared" si="5"/>
        <v>100</v>
      </c>
      <c r="I44" s="168">
        <f t="shared" si="5"/>
        <v>250</v>
      </c>
      <c r="J44" s="20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3"/>
      <c r="Z44" s="13"/>
    </row>
    <row r="45" spans="1:26" ht="20.25" customHeight="1">
      <c r="A45" s="34" t="s">
        <v>79</v>
      </c>
      <c r="B45" s="75">
        <v>902</v>
      </c>
      <c r="C45" s="75" t="s">
        <v>8</v>
      </c>
      <c r="D45" s="75" t="s">
        <v>54</v>
      </c>
      <c r="E45" s="75" t="s">
        <v>131</v>
      </c>
      <c r="F45" s="75" t="s">
        <v>81</v>
      </c>
      <c r="G45" s="106">
        <f>+G46</f>
        <v>150</v>
      </c>
      <c r="H45" s="168">
        <f t="shared" si="5"/>
        <v>100</v>
      </c>
      <c r="I45" s="168">
        <f t="shared" si="5"/>
        <v>250</v>
      </c>
      <c r="J45" s="204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3"/>
      <c r="Z45" s="13"/>
    </row>
    <row r="46" spans="1:26" ht="20.25" customHeight="1">
      <c r="A46" s="37" t="s">
        <v>80</v>
      </c>
      <c r="B46" s="75">
        <v>902</v>
      </c>
      <c r="C46" s="75" t="s">
        <v>8</v>
      </c>
      <c r="D46" s="75" t="s">
        <v>54</v>
      </c>
      <c r="E46" s="75" t="s">
        <v>131</v>
      </c>
      <c r="F46" s="75" t="s">
        <v>82</v>
      </c>
      <c r="G46" s="106">
        <v>150</v>
      </c>
      <c r="H46" s="190">
        <v>100</v>
      </c>
      <c r="I46" s="187">
        <f>G46+H46</f>
        <v>250</v>
      </c>
      <c r="J46" s="20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3"/>
      <c r="Z46" s="13"/>
    </row>
    <row r="47" spans="1:26" ht="22.5" customHeight="1">
      <c r="A47" s="47" t="s">
        <v>23</v>
      </c>
      <c r="B47" s="89" t="s">
        <v>14</v>
      </c>
      <c r="C47" s="89" t="s">
        <v>8</v>
      </c>
      <c r="D47" s="89" t="s">
        <v>60</v>
      </c>
      <c r="E47" s="89"/>
      <c r="F47" s="89"/>
      <c r="G47" s="105">
        <f>G48+G56+G59+G62+G65+G71+G68+G55</f>
        <v>8153.3</v>
      </c>
      <c r="H47" s="167">
        <f>H48+H56+H59+H62+H65+H71+H68+H55</f>
        <v>1567.3000000000002</v>
      </c>
      <c r="I47" s="167">
        <f>I48+I56+I59+I62+I65+I71+I68+I55</f>
        <v>9720.599999999999</v>
      </c>
      <c r="J47" s="20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3"/>
      <c r="Z47" s="13"/>
    </row>
    <row r="48" spans="1:26" ht="22.5" customHeight="1">
      <c r="A48" s="34" t="s">
        <v>25</v>
      </c>
      <c r="B48" s="75">
        <v>902</v>
      </c>
      <c r="C48" s="75" t="s">
        <v>8</v>
      </c>
      <c r="D48" s="75" t="s">
        <v>60</v>
      </c>
      <c r="E48" s="75" t="s">
        <v>132</v>
      </c>
      <c r="F48" s="75"/>
      <c r="G48" s="124">
        <f>G49+G51+G53</f>
        <v>7962</v>
      </c>
      <c r="H48" s="170">
        <f>H49+H51+H53</f>
        <v>1493.3000000000002</v>
      </c>
      <c r="I48" s="170">
        <f>I49+I51+I53</f>
        <v>9455.3</v>
      </c>
      <c r="J48" s="204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3"/>
      <c r="Z48" s="13"/>
    </row>
    <row r="49" spans="1:26" ht="39.75" customHeight="1">
      <c r="A49" s="36" t="s">
        <v>112</v>
      </c>
      <c r="B49" s="75">
        <v>902</v>
      </c>
      <c r="C49" s="75" t="s">
        <v>8</v>
      </c>
      <c r="D49" s="75" t="s">
        <v>60</v>
      </c>
      <c r="E49" s="75" t="s">
        <v>132</v>
      </c>
      <c r="F49" s="75" t="s">
        <v>113</v>
      </c>
      <c r="G49" s="124">
        <f>G50</f>
        <v>992.9</v>
      </c>
      <c r="H49" s="170">
        <f>H50</f>
        <v>-58.4</v>
      </c>
      <c r="I49" s="170">
        <f>I50</f>
        <v>934.5</v>
      </c>
      <c r="J49" s="204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3"/>
      <c r="Z49" s="13"/>
    </row>
    <row r="50" spans="1:26" ht="22.5" customHeight="1">
      <c r="A50" s="66" t="s">
        <v>133</v>
      </c>
      <c r="B50" s="75">
        <v>902</v>
      </c>
      <c r="C50" s="75" t="s">
        <v>8</v>
      </c>
      <c r="D50" s="75" t="s">
        <v>60</v>
      </c>
      <c r="E50" s="75" t="s">
        <v>132</v>
      </c>
      <c r="F50" s="75" t="s">
        <v>134</v>
      </c>
      <c r="G50" s="124">
        <v>992.9</v>
      </c>
      <c r="H50" s="190">
        <v>-58.4</v>
      </c>
      <c r="I50" s="187">
        <f>G50+H50</f>
        <v>934.5</v>
      </c>
      <c r="J50" s="204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3"/>
      <c r="Z50" s="13"/>
    </row>
    <row r="51" spans="1:26" ht="30.75" customHeight="1">
      <c r="A51" s="49" t="s">
        <v>122</v>
      </c>
      <c r="B51" s="88" t="s">
        <v>14</v>
      </c>
      <c r="C51" s="88" t="s">
        <v>8</v>
      </c>
      <c r="D51" s="88" t="s">
        <v>60</v>
      </c>
      <c r="E51" s="88" t="s">
        <v>132</v>
      </c>
      <c r="F51" s="88" t="s">
        <v>114</v>
      </c>
      <c r="G51" s="136">
        <f>+G52</f>
        <v>6969.1</v>
      </c>
      <c r="H51" s="171">
        <f>+H52</f>
        <v>-817.1</v>
      </c>
      <c r="I51" s="171">
        <f>+I52</f>
        <v>6152</v>
      </c>
      <c r="J51" s="204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3"/>
      <c r="Z51" s="13"/>
    </row>
    <row r="52" spans="1:26" ht="27.75" customHeight="1">
      <c r="A52" s="48" t="s">
        <v>78</v>
      </c>
      <c r="B52" s="88" t="s">
        <v>14</v>
      </c>
      <c r="C52" s="88" t="s">
        <v>8</v>
      </c>
      <c r="D52" s="88" t="s">
        <v>60</v>
      </c>
      <c r="E52" s="88" t="s">
        <v>132</v>
      </c>
      <c r="F52" s="88" t="s">
        <v>77</v>
      </c>
      <c r="G52" s="136">
        <f>5551.8+1417.3</f>
        <v>6969.1</v>
      </c>
      <c r="H52" s="190">
        <v>-817.1</v>
      </c>
      <c r="I52" s="187">
        <f>G52+H52</f>
        <v>6152</v>
      </c>
      <c r="J52" s="204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3"/>
      <c r="Z52" s="13"/>
    </row>
    <row r="53" spans="1:26" ht="21.75" customHeight="1">
      <c r="A53" s="34" t="s">
        <v>79</v>
      </c>
      <c r="B53" s="75">
        <v>902</v>
      </c>
      <c r="C53" s="75" t="s">
        <v>8</v>
      </c>
      <c r="D53" s="75" t="s">
        <v>60</v>
      </c>
      <c r="E53" s="75" t="s">
        <v>132</v>
      </c>
      <c r="F53" s="75" t="s">
        <v>81</v>
      </c>
      <c r="G53" s="106">
        <f>G54</f>
        <v>0</v>
      </c>
      <c r="H53" s="190">
        <f>H54</f>
        <v>2368.8</v>
      </c>
      <c r="I53" s="187">
        <f>G53+H53</f>
        <v>2368.8</v>
      </c>
      <c r="J53" s="204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3"/>
      <c r="Z53" s="13"/>
    </row>
    <row r="54" spans="1:26" ht="22.5" customHeight="1">
      <c r="A54" s="36" t="s">
        <v>241</v>
      </c>
      <c r="B54" s="75">
        <v>902</v>
      </c>
      <c r="C54" s="75" t="s">
        <v>8</v>
      </c>
      <c r="D54" s="75" t="s">
        <v>60</v>
      </c>
      <c r="E54" s="75" t="s">
        <v>132</v>
      </c>
      <c r="F54" s="75" t="s">
        <v>176</v>
      </c>
      <c r="G54" s="106"/>
      <c r="H54" s="190">
        <v>2368.8</v>
      </c>
      <c r="I54" s="187">
        <f>G54+H54</f>
        <v>2368.8</v>
      </c>
      <c r="J54" s="204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3"/>
      <c r="Z54" s="13"/>
    </row>
    <row r="55" spans="1:26" ht="22.5" customHeight="1">
      <c r="A55" s="154" t="s">
        <v>308</v>
      </c>
      <c r="B55" s="75" t="s">
        <v>14</v>
      </c>
      <c r="C55" s="153" t="s">
        <v>8</v>
      </c>
      <c r="D55" s="153" t="s">
        <v>60</v>
      </c>
      <c r="E55" s="153" t="s">
        <v>307</v>
      </c>
      <c r="F55" s="153" t="s">
        <v>113</v>
      </c>
      <c r="G55" s="106">
        <v>115.5</v>
      </c>
      <c r="H55" s="190">
        <v>4</v>
      </c>
      <c r="I55" s="187">
        <f>G55+H55</f>
        <v>119.5</v>
      </c>
      <c r="J55" s="20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3"/>
      <c r="Z55" s="13"/>
    </row>
    <row r="56" spans="1:26" ht="30" customHeight="1">
      <c r="A56" s="36" t="s">
        <v>124</v>
      </c>
      <c r="B56" s="75">
        <v>902</v>
      </c>
      <c r="C56" s="75" t="s">
        <v>8</v>
      </c>
      <c r="D56" s="75" t="s">
        <v>60</v>
      </c>
      <c r="E56" s="75" t="s">
        <v>135</v>
      </c>
      <c r="F56" s="83"/>
      <c r="G56" s="106">
        <f aca="true" t="shared" si="6" ref="G56:I57">+G57</f>
        <v>75.8</v>
      </c>
      <c r="H56" s="168">
        <f t="shared" si="6"/>
        <v>0</v>
      </c>
      <c r="I56" s="168">
        <f t="shared" si="6"/>
        <v>75.8</v>
      </c>
      <c r="J56" s="20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3"/>
      <c r="Z56" s="13"/>
    </row>
    <row r="57" spans="1:26" ht="28.5" customHeight="1">
      <c r="A57" s="34" t="s">
        <v>122</v>
      </c>
      <c r="B57" s="75">
        <v>902</v>
      </c>
      <c r="C57" s="75" t="s">
        <v>8</v>
      </c>
      <c r="D57" s="75" t="s">
        <v>60</v>
      </c>
      <c r="E57" s="75" t="s">
        <v>135</v>
      </c>
      <c r="F57" s="75" t="s">
        <v>114</v>
      </c>
      <c r="G57" s="106">
        <f t="shared" si="6"/>
        <v>75.8</v>
      </c>
      <c r="H57" s="168">
        <f t="shared" si="6"/>
        <v>0</v>
      </c>
      <c r="I57" s="168">
        <f t="shared" si="6"/>
        <v>75.8</v>
      </c>
      <c r="J57" s="204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3"/>
      <c r="Z57" s="13"/>
    </row>
    <row r="58" spans="1:26" ht="19.5" customHeight="1">
      <c r="A58" s="36" t="s">
        <v>78</v>
      </c>
      <c r="B58" s="75">
        <v>902</v>
      </c>
      <c r="C58" s="75" t="s">
        <v>8</v>
      </c>
      <c r="D58" s="75" t="s">
        <v>60</v>
      </c>
      <c r="E58" s="75" t="s">
        <v>135</v>
      </c>
      <c r="F58" s="75" t="s">
        <v>77</v>
      </c>
      <c r="G58" s="106">
        <v>75.8</v>
      </c>
      <c r="H58" s="190"/>
      <c r="I58" s="187">
        <f>G58+H58</f>
        <v>75.8</v>
      </c>
      <c r="J58" s="20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3"/>
      <c r="Z58" s="13"/>
    </row>
    <row r="59" spans="1:26" ht="33.75" customHeight="1">
      <c r="A59" s="48" t="s">
        <v>261</v>
      </c>
      <c r="B59" s="75" t="s">
        <v>14</v>
      </c>
      <c r="C59" s="75" t="s">
        <v>8</v>
      </c>
      <c r="D59" s="75" t="s">
        <v>60</v>
      </c>
      <c r="E59" s="75" t="s">
        <v>125</v>
      </c>
      <c r="F59" s="75"/>
      <c r="G59" s="106">
        <f>+G60</f>
        <v>0</v>
      </c>
      <c r="H59" s="190">
        <f>H60</f>
        <v>10</v>
      </c>
      <c r="I59" s="190">
        <f>I60</f>
        <v>10</v>
      </c>
      <c r="J59" s="204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3"/>
      <c r="Z59" s="13"/>
    </row>
    <row r="60" spans="1:26" ht="27.75" customHeight="1">
      <c r="A60" s="34" t="s">
        <v>122</v>
      </c>
      <c r="B60" s="75" t="s">
        <v>14</v>
      </c>
      <c r="C60" s="75" t="s">
        <v>8</v>
      </c>
      <c r="D60" s="75" t="s">
        <v>60</v>
      </c>
      <c r="E60" s="75" t="s">
        <v>136</v>
      </c>
      <c r="F60" s="75" t="s">
        <v>114</v>
      </c>
      <c r="G60" s="106">
        <f>+G61</f>
        <v>0</v>
      </c>
      <c r="H60" s="190">
        <f>H61</f>
        <v>10</v>
      </c>
      <c r="I60" s="190">
        <f>I61</f>
        <v>10</v>
      </c>
      <c r="J60" s="204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3"/>
      <c r="Z60" s="13"/>
    </row>
    <row r="61" spans="1:26" ht="18" customHeight="1">
      <c r="A61" s="36" t="s">
        <v>78</v>
      </c>
      <c r="B61" s="75" t="s">
        <v>14</v>
      </c>
      <c r="C61" s="75" t="s">
        <v>8</v>
      </c>
      <c r="D61" s="75" t="s">
        <v>60</v>
      </c>
      <c r="E61" s="75" t="s">
        <v>136</v>
      </c>
      <c r="F61" s="75" t="s">
        <v>77</v>
      </c>
      <c r="G61" s="106"/>
      <c r="H61" s="190">
        <v>10</v>
      </c>
      <c r="I61" s="190">
        <f>G61+H61</f>
        <v>10</v>
      </c>
      <c r="J61" s="204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3"/>
      <c r="Z61" s="13"/>
    </row>
    <row r="62" spans="1:26" ht="32.25" customHeight="1">
      <c r="A62" s="48" t="s">
        <v>257</v>
      </c>
      <c r="B62" s="75" t="s">
        <v>14</v>
      </c>
      <c r="C62" s="75" t="s">
        <v>8</v>
      </c>
      <c r="D62" s="75" t="s">
        <v>60</v>
      </c>
      <c r="E62" s="75" t="s">
        <v>180</v>
      </c>
      <c r="F62" s="75"/>
      <c r="G62" s="107">
        <f aca="true" t="shared" si="7" ref="G62:I63">G63</f>
        <v>0</v>
      </c>
      <c r="H62" s="190">
        <f t="shared" si="7"/>
        <v>20</v>
      </c>
      <c r="I62" s="190">
        <f t="shared" si="7"/>
        <v>20</v>
      </c>
      <c r="J62" s="20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3"/>
      <c r="Z62" s="13"/>
    </row>
    <row r="63" spans="1:26" ht="30" customHeight="1">
      <c r="A63" s="34" t="s">
        <v>122</v>
      </c>
      <c r="B63" s="75" t="s">
        <v>14</v>
      </c>
      <c r="C63" s="75" t="s">
        <v>8</v>
      </c>
      <c r="D63" s="75" t="s">
        <v>60</v>
      </c>
      <c r="E63" s="75" t="s">
        <v>180</v>
      </c>
      <c r="F63" s="75" t="s">
        <v>114</v>
      </c>
      <c r="G63" s="107">
        <f t="shared" si="7"/>
        <v>0</v>
      </c>
      <c r="H63" s="190">
        <f t="shared" si="7"/>
        <v>20</v>
      </c>
      <c r="I63" s="190">
        <f t="shared" si="7"/>
        <v>20</v>
      </c>
      <c r="J63" s="20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3"/>
      <c r="Z63" s="13"/>
    </row>
    <row r="64" spans="1:26" ht="19.5" customHeight="1">
      <c r="A64" s="36" t="s">
        <v>78</v>
      </c>
      <c r="B64" s="75" t="s">
        <v>14</v>
      </c>
      <c r="C64" s="75" t="s">
        <v>8</v>
      </c>
      <c r="D64" s="75" t="s">
        <v>60</v>
      </c>
      <c r="E64" s="75" t="s">
        <v>180</v>
      </c>
      <c r="F64" s="75" t="s">
        <v>77</v>
      </c>
      <c r="G64" s="107"/>
      <c r="H64" s="190">
        <v>20</v>
      </c>
      <c r="I64" s="190">
        <f>G64+H64</f>
        <v>20</v>
      </c>
      <c r="J64" s="20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3"/>
      <c r="Z64" s="13"/>
    </row>
    <row r="65" spans="1:26" ht="27" customHeight="1">
      <c r="A65" s="98" t="s">
        <v>258</v>
      </c>
      <c r="B65" s="75" t="s">
        <v>14</v>
      </c>
      <c r="C65" s="88" t="s">
        <v>8</v>
      </c>
      <c r="D65" s="88" t="s">
        <v>60</v>
      </c>
      <c r="E65" s="88" t="s">
        <v>259</v>
      </c>
      <c r="F65" s="88"/>
      <c r="G65" s="136">
        <f aca="true" t="shared" si="8" ref="G65:I66">G66</f>
        <v>0</v>
      </c>
      <c r="H65" s="190">
        <f t="shared" si="8"/>
        <v>10</v>
      </c>
      <c r="I65" s="190">
        <f t="shared" si="8"/>
        <v>10</v>
      </c>
      <c r="J65" s="20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3"/>
      <c r="Z65" s="13"/>
    </row>
    <row r="66" spans="1:26" ht="29.25" customHeight="1">
      <c r="A66" s="49" t="s">
        <v>122</v>
      </c>
      <c r="B66" s="75" t="s">
        <v>14</v>
      </c>
      <c r="C66" s="88" t="s">
        <v>8</v>
      </c>
      <c r="D66" s="88" t="s">
        <v>60</v>
      </c>
      <c r="E66" s="88" t="s">
        <v>259</v>
      </c>
      <c r="F66" s="88" t="s">
        <v>114</v>
      </c>
      <c r="G66" s="136">
        <f t="shared" si="8"/>
        <v>0</v>
      </c>
      <c r="H66" s="190">
        <f t="shared" si="8"/>
        <v>10</v>
      </c>
      <c r="I66" s="190">
        <f t="shared" si="8"/>
        <v>10</v>
      </c>
      <c r="J66" s="204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3"/>
      <c r="Z66" s="13"/>
    </row>
    <row r="67" spans="1:26" ht="24" customHeight="1">
      <c r="A67" s="51" t="s">
        <v>78</v>
      </c>
      <c r="B67" s="75" t="s">
        <v>14</v>
      </c>
      <c r="C67" s="88" t="s">
        <v>8</v>
      </c>
      <c r="D67" s="88" t="s">
        <v>60</v>
      </c>
      <c r="E67" s="88" t="s">
        <v>259</v>
      </c>
      <c r="F67" s="88" t="s">
        <v>77</v>
      </c>
      <c r="G67" s="136"/>
      <c r="H67" s="190">
        <v>10</v>
      </c>
      <c r="I67" s="190">
        <f>G67+H67</f>
        <v>10</v>
      </c>
      <c r="J67" s="204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3"/>
      <c r="Z67" s="13"/>
    </row>
    <row r="68" spans="1:26" ht="24" customHeight="1">
      <c r="A68" s="98" t="s">
        <v>296</v>
      </c>
      <c r="B68" s="75" t="s">
        <v>14</v>
      </c>
      <c r="C68" s="88" t="s">
        <v>8</v>
      </c>
      <c r="D68" s="88" t="s">
        <v>60</v>
      </c>
      <c r="E68" s="88" t="s">
        <v>295</v>
      </c>
      <c r="F68" s="88"/>
      <c r="G68" s="136">
        <f aca="true" t="shared" si="9" ref="G68:I69">G69</f>
        <v>0</v>
      </c>
      <c r="H68" s="190">
        <f t="shared" si="9"/>
        <v>30</v>
      </c>
      <c r="I68" s="190">
        <f t="shared" si="9"/>
        <v>30</v>
      </c>
      <c r="J68" s="204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3"/>
      <c r="Z68" s="13"/>
    </row>
    <row r="69" spans="1:26" ht="24" customHeight="1">
      <c r="A69" s="49" t="s">
        <v>122</v>
      </c>
      <c r="B69" s="75" t="s">
        <v>14</v>
      </c>
      <c r="C69" s="88" t="s">
        <v>8</v>
      </c>
      <c r="D69" s="88" t="s">
        <v>60</v>
      </c>
      <c r="E69" s="88" t="s">
        <v>295</v>
      </c>
      <c r="F69" s="88" t="s">
        <v>114</v>
      </c>
      <c r="G69" s="136">
        <f t="shared" si="9"/>
        <v>0</v>
      </c>
      <c r="H69" s="190">
        <f t="shared" si="9"/>
        <v>30</v>
      </c>
      <c r="I69" s="190">
        <f t="shared" si="9"/>
        <v>30</v>
      </c>
      <c r="J69" s="204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3"/>
      <c r="Z69" s="13"/>
    </row>
    <row r="70" spans="1:26" ht="24" customHeight="1">
      <c r="A70" s="51" t="s">
        <v>78</v>
      </c>
      <c r="B70" s="75" t="s">
        <v>14</v>
      </c>
      <c r="C70" s="88" t="s">
        <v>8</v>
      </c>
      <c r="D70" s="88" t="s">
        <v>60</v>
      </c>
      <c r="E70" s="88" t="s">
        <v>295</v>
      </c>
      <c r="F70" s="88" t="s">
        <v>77</v>
      </c>
      <c r="G70" s="136"/>
      <c r="H70" s="190">
        <v>30</v>
      </c>
      <c r="I70" s="190">
        <f>G70+H70</f>
        <v>30</v>
      </c>
      <c r="J70" s="204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3"/>
      <c r="Z70" s="13"/>
    </row>
    <row r="71" spans="1:26" ht="24" customHeight="1">
      <c r="A71" s="51" t="s">
        <v>242</v>
      </c>
      <c r="B71" s="75" t="s">
        <v>14</v>
      </c>
      <c r="C71" s="88" t="s">
        <v>8</v>
      </c>
      <c r="D71" s="88" t="s">
        <v>60</v>
      </c>
      <c r="E71" s="88" t="s">
        <v>243</v>
      </c>
      <c r="F71" s="88"/>
      <c r="G71" s="136">
        <f>G72</f>
        <v>0</v>
      </c>
      <c r="H71" s="190"/>
      <c r="I71" s="190"/>
      <c r="J71" s="204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3"/>
      <c r="Z71" s="13"/>
    </row>
    <row r="72" spans="1:26" ht="24" customHeight="1">
      <c r="A72" s="49" t="s">
        <v>122</v>
      </c>
      <c r="B72" s="75" t="s">
        <v>14</v>
      </c>
      <c r="C72" s="88" t="s">
        <v>8</v>
      </c>
      <c r="D72" s="88" t="s">
        <v>60</v>
      </c>
      <c r="E72" s="88" t="s">
        <v>243</v>
      </c>
      <c r="F72" s="88" t="s">
        <v>114</v>
      </c>
      <c r="G72" s="136">
        <f>G73</f>
        <v>0</v>
      </c>
      <c r="H72" s="190"/>
      <c r="I72" s="190"/>
      <c r="J72" s="204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3"/>
      <c r="Z72" s="13"/>
    </row>
    <row r="73" spans="1:26" ht="24" customHeight="1">
      <c r="A73" s="51" t="s">
        <v>78</v>
      </c>
      <c r="B73" s="75" t="s">
        <v>14</v>
      </c>
      <c r="C73" s="88" t="s">
        <v>8</v>
      </c>
      <c r="D73" s="88" t="s">
        <v>60</v>
      </c>
      <c r="E73" s="88" t="s">
        <v>243</v>
      </c>
      <c r="F73" s="88" t="s">
        <v>77</v>
      </c>
      <c r="G73" s="136"/>
      <c r="H73" s="190"/>
      <c r="I73" s="190"/>
      <c r="J73" s="204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3"/>
      <c r="Z73" s="13"/>
    </row>
    <row r="74" spans="1:26" ht="24.75" customHeight="1">
      <c r="A74" s="52" t="s">
        <v>26</v>
      </c>
      <c r="B74" s="89">
        <v>902</v>
      </c>
      <c r="C74" s="89" t="s">
        <v>15</v>
      </c>
      <c r="D74" s="89"/>
      <c r="E74" s="89"/>
      <c r="F74" s="89"/>
      <c r="G74" s="105">
        <f>G75+G87</f>
        <v>4016.1</v>
      </c>
      <c r="H74" s="167">
        <f>H75+H87</f>
        <v>50.69999999999999</v>
      </c>
      <c r="I74" s="167">
        <f>I75+I87</f>
        <v>4066.8</v>
      </c>
      <c r="J74" s="204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3"/>
      <c r="Z74" s="13"/>
    </row>
    <row r="75" spans="1:26" ht="30" customHeight="1">
      <c r="A75" s="42" t="s">
        <v>27</v>
      </c>
      <c r="B75" s="76">
        <v>902</v>
      </c>
      <c r="C75" s="76" t="s">
        <v>15</v>
      </c>
      <c r="D75" s="76" t="s">
        <v>28</v>
      </c>
      <c r="E75" s="76"/>
      <c r="F75" s="76"/>
      <c r="G75" s="105">
        <f>G76+G83+G82+G79</f>
        <v>4016.1</v>
      </c>
      <c r="H75" s="167">
        <f>H76+H83+H82+H79</f>
        <v>-144.3</v>
      </c>
      <c r="I75" s="167">
        <f>I76+I83+I82+I79</f>
        <v>3871.8</v>
      </c>
      <c r="J75" s="204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3"/>
      <c r="Z75" s="13"/>
    </row>
    <row r="76" spans="1:26" ht="27.75" customHeight="1">
      <c r="A76" s="36" t="s">
        <v>83</v>
      </c>
      <c r="B76" s="75">
        <v>902</v>
      </c>
      <c r="C76" s="75" t="s">
        <v>15</v>
      </c>
      <c r="D76" s="75" t="s">
        <v>28</v>
      </c>
      <c r="E76" s="75" t="s">
        <v>137</v>
      </c>
      <c r="F76" s="75"/>
      <c r="G76" s="106">
        <f aca="true" t="shared" si="10" ref="G76:I77">G77</f>
        <v>150</v>
      </c>
      <c r="H76" s="168">
        <f t="shared" si="10"/>
        <v>150</v>
      </c>
      <c r="I76" s="168">
        <f t="shared" si="10"/>
        <v>300</v>
      </c>
      <c r="J76" s="204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3"/>
      <c r="Z76" s="13"/>
    </row>
    <row r="77" spans="1:26" ht="29.25" customHeight="1">
      <c r="A77" s="34" t="s">
        <v>122</v>
      </c>
      <c r="B77" s="75">
        <v>902</v>
      </c>
      <c r="C77" s="75" t="s">
        <v>15</v>
      </c>
      <c r="D77" s="75" t="s">
        <v>28</v>
      </c>
      <c r="E77" s="75" t="s">
        <v>137</v>
      </c>
      <c r="F77" s="75" t="s">
        <v>114</v>
      </c>
      <c r="G77" s="106">
        <f t="shared" si="10"/>
        <v>150</v>
      </c>
      <c r="H77" s="168">
        <f t="shared" si="10"/>
        <v>150</v>
      </c>
      <c r="I77" s="168">
        <f t="shared" si="10"/>
        <v>300</v>
      </c>
      <c r="J77" s="204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3"/>
      <c r="Z77" s="13"/>
    </row>
    <row r="78" spans="1:26" ht="24" customHeight="1">
      <c r="A78" s="144" t="s">
        <v>244</v>
      </c>
      <c r="B78" s="75">
        <v>902</v>
      </c>
      <c r="C78" s="75" t="s">
        <v>15</v>
      </c>
      <c r="D78" s="75" t="s">
        <v>28</v>
      </c>
      <c r="E78" s="75" t="s">
        <v>137</v>
      </c>
      <c r="F78" s="75" t="s">
        <v>77</v>
      </c>
      <c r="G78" s="106">
        <v>150</v>
      </c>
      <c r="H78" s="190">
        <v>150</v>
      </c>
      <c r="I78" s="187">
        <f>G78+H78</f>
        <v>300</v>
      </c>
      <c r="J78" s="204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3"/>
      <c r="Z78" s="13"/>
    </row>
    <row r="79" spans="1:26" ht="24" customHeight="1">
      <c r="A79" s="151" t="s">
        <v>272</v>
      </c>
      <c r="B79" s="75" t="s">
        <v>14</v>
      </c>
      <c r="C79" s="75" t="s">
        <v>15</v>
      </c>
      <c r="D79" s="75" t="s">
        <v>28</v>
      </c>
      <c r="E79" s="75" t="s">
        <v>273</v>
      </c>
      <c r="F79" s="75"/>
      <c r="G79" s="124">
        <f aca="true" t="shared" si="11" ref="G79:I80">G80</f>
        <v>3463</v>
      </c>
      <c r="H79" s="170">
        <f t="shared" si="11"/>
        <v>-336.1</v>
      </c>
      <c r="I79" s="170">
        <f t="shared" si="11"/>
        <v>3126.9</v>
      </c>
      <c r="J79" s="204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3"/>
      <c r="Z79" s="13"/>
    </row>
    <row r="80" spans="1:26" ht="24" customHeight="1">
      <c r="A80" s="32" t="s">
        <v>112</v>
      </c>
      <c r="B80" s="75" t="s">
        <v>14</v>
      </c>
      <c r="C80" s="75" t="s">
        <v>15</v>
      </c>
      <c r="D80" s="75" t="s">
        <v>28</v>
      </c>
      <c r="E80" s="75" t="s">
        <v>273</v>
      </c>
      <c r="F80" s="75" t="s">
        <v>113</v>
      </c>
      <c r="G80" s="124">
        <f t="shared" si="11"/>
        <v>3463</v>
      </c>
      <c r="H80" s="170">
        <f t="shared" si="11"/>
        <v>-336.1</v>
      </c>
      <c r="I80" s="170">
        <f t="shared" si="11"/>
        <v>3126.9</v>
      </c>
      <c r="J80" s="204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3"/>
      <c r="Z80" s="13"/>
    </row>
    <row r="81" spans="1:26" ht="24" customHeight="1">
      <c r="A81" s="66" t="s">
        <v>133</v>
      </c>
      <c r="B81" s="75" t="s">
        <v>14</v>
      </c>
      <c r="C81" s="75" t="s">
        <v>15</v>
      </c>
      <c r="D81" s="75" t="s">
        <v>28</v>
      </c>
      <c r="E81" s="75" t="s">
        <v>273</v>
      </c>
      <c r="F81" s="75" t="s">
        <v>134</v>
      </c>
      <c r="G81" s="124">
        <v>3463</v>
      </c>
      <c r="H81" s="190">
        <v>-336.1</v>
      </c>
      <c r="I81" s="187">
        <f>G81+H81</f>
        <v>3126.9</v>
      </c>
      <c r="J81" s="204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3"/>
      <c r="Z81" s="13"/>
    </row>
    <row r="82" spans="1:26" ht="39.75" customHeight="1">
      <c r="A82" s="154" t="s">
        <v>308</v>
      </c>
      <c r="B82" s="75" t="s">
        <v>14</v>
      </c>
      <c r="C82" s="153" t="s">
        <v>15</v>
      </c>
      <c r="D82" s="153" t="s">
        <v>28</v>
      </c>
      <c r="E82" s="153" t="s">
        <v>307</v>
      </c>
      <c r="F82" s="153" t="s">
        <v>113</v>
      </c>
      <c r="G82" s="155">
        <v>403.1</v>
      </c>
      <c r="H82" s="190">
        <v>11.8</v>
      </c>
      <c r="I82" s="187">
        <f>G82+H82</f>
        <v>414.90000000000003</v>
      </c>
      <c r="J82" s="204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3"/>
      <c r="Z82" s="13"/>
    </row>
    <row r="83" spans="1:26" ht="30" customHeight="1">
      <c r="A83" s="50" t="s">
        <v>267</v>
      </c>
      <c r="B83" s="75">
        <v>902</v>
      </c>
      <c r="C83" s="75" t="s">
        <v>15</v>
      </c>
      <c r="D83" s="75" t="s">
        <v>28</v>
      </c>
      <c r="E83" s="75" t="s">
        <v>138</v>
      </c>
      <c r="F83" s="75"/>
      <c r="G83" s="106">
        <f aca="true" t="shared" si="12" ref="G83:I84">G84</f>
        <v>0</v>
      </c>
      <c r="H83" s="190">
        <f t="shared" si="12"/>
        <v>30</v>
      </c>
      <c r="I83" s="190">
        <f t="shared" si="12"/>
        <v>30</v>
      </c>
      <c r="J83" s="204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3"/>
      <c r="Z83" s="13"/>
    </row>
    <row r="84" spans="1:26" ht="24.75" customHeight="1">
      <c r="A84" s="34" t="s">
        <v>122</v>
      </c>
      <c r="B84" s="75">
        <v>902</v>
      </c>
      <c r="C84" s="75" t="s">
        <v>15</v>
      </c>
      <c r="D84" s="75" t="s">
        <v>28</v>
      </c>
      <c r="E84" s="75" t="s">
        <v>138</v>
      </c>
      <c r="F84" s="75" t="s">
        <v>114</v>
      </c>
      <c r="G84" s="106">
        <f t="shared" si="12"/>
        <v>0</v>
      </c>
      <c r="H84" s="190">
        <f t="shared" si="12"/>
        <v>30</v>
      </c>
      <c r="I84" s="190">
        <f t="shared" si="12"/>
        <v>30</v>
      </c>
      <c r="J84" s="204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3"/>
      <c r="Z84" s="13"/>
    </row>
    <row r="85" spans="1:26" ht="19.5" customHeight="1">
      <c r="A85" s="36" t="s">
        <v>78</v>
      </c>
      <c r="B85" s="75">
        <v>902</v>
      </c>
      <c r="C85" s="75" t="s">
        <v>15</v>
      </c>
      <c r="D85" s="75" t="s">
        <v>28</v>
      </c>
      <c r="E85" s="75" t="s">
        <v>138</v>
      </c>
      <c r="F85" s="75" t="s">
        <v>77</v>
      </c>
      <c r="G85" s="106"/>
      <c r="H85" s="190">
        <v>30</v>
      </c>
      <c r="I85" s="190">
        <f>G85+H85</f>
        <v>30</v>
      </c>
      <c r="J85" s="204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3"/>
      <c r="Z85" s="13"/>
    </row>
    <row r="86" spans="1:26" s="10" customFormat="1" ht="30" customHeight="1">
      <c r="A86" s="42" t="s">
        <v>29</v>
      </c>
      <c r="B86" s="76">
        <v>902</v>
      </c>
      <c r="C86" s="76" t="s">
        <v>15</v>
      </c>
      <c r="D86" s="76" t="s">
        <v>24</v>
      </c>
      <c r="E86" s="76"/>
      <c r="F86" s="76"/>
      <c r="G86" s="105">
        <f>G87</f>
        <v>0</v>
      </c>
      <c r="H86" s="191">
        <f>H87</f>
        <v>195</v>
      </c>
      <c r="I86" s="191">
        <f>I87</f>
        <v>195</v>
      </c>
      <c r="J86" s="204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4"/>
      <c r="Z86" s="14"/>
    </row>
    <row r="87" spans="1:26" s="10" customFormat="1" ht="17.25" customHeight="1">
      <c r="A87" s="36" t="s">
        <v>108</v>
      </c>
      <c r="B87" s="75">
        <v>902</v>
      </c>
      <c r="C87" s="75" t="s">
        <v>15</v>
      </c>
      <c r="D87" s="75" t="s">
        <v>24</v>
      </c>
      <c r="E87" s="75" t="s">
        <v>139</v>
      </c>
      <c r="F87" s="75"/>
      <c r="G87" s="106">
        <f>G88+G94+G91+G97</f>
        <v>0</v>
      </c>
      <c r="H87" s="206">
        <f>H88+H91+H94+H97</f>
        <v>195</v>
      </c>
      <c r="I87" s="206">
        <f>I88+I91+I94+I97</f>
        <v>195</v>
      </c>
      <c r="J87" s="204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4"/>
      <c r="Z87" s="14"/>
    </row>
    <row r="88" spans="1:26" s="10" customFormat="1" ht="27" customHeight="1">
      <c r="A88" s="48" t="s">
        <v>245</v>
      </c>
      <c r="B88" s="75">
        <v>902</v>
      </c>
      <c r="C88" s="75" t="s">
        <v>15</v>
      </c>
      <c r="D88" s="75" t="s">
        <v>24</v>
      </c>
      <c r="E88" s="75" t="s">
        <v>140</v>
      </c>
      <c r="F88" s="75"/>
      <c r="G88" s="106">
        <f>G90</f>
        <v>0</v>
      </c>
      <c r="H88" s="206">
        <f>H89</f>
        <v>170</v>
      </c>
      <c r="I88" s="206">
        <f>I89</f>
        <v>170</v>
      </c>
      <c r="J88" s="204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4"/>
      <c r="Z88" s="14"/>
    </row>
    <row r="89" spans="1:26" s="10" customFormat="1" ht="29.25" customHeight="1">
      <c r="A89" s="34" t="s">
        <v>122</v>
      </c>
      <c r="B89" s="75">
        <v>902</v>
      </c>
      <c r="C89" s="75" t="s">
        <v>15</v>
      </c>
      <c r="D89" s="75" t="s">
        <v>24</v>
      </c>
      <c r="E89" s="75" t="s">
        <v>140</v>
      </c>
      <c r="F89" s="75" t="s">
        <v>114</v>
      </c>
      <c r="G89" s="106">
        <f>G90</f>
        <v>0</v>
      </c>
      <c r="H89" s="206">
        <f>H90</f>
        <v>170</v>
      </c>
      <c r="I89" s="206">
        <f>I90</f>
        <v>170</v>
      </c>
      <c r="J89" s="204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4"/>
      <c r="Z89" s="14"/>
    </row>
    <row r="90" spans="1:26" s="10" customFormat="1" ht="18" customHeight="1">
      <c r="A90" s="36" t="s">
        <v>78</v>
      </c>
      <c r="B90" s="75">
        <v>902</v>
      </c>
      <c r="C90" s="75" t="s">
        <v>15</v>
      </c>
      <c r="D90" s="75" t="s">
        <v>24</v>
      </c>
      <c r="E90" s="75" t="s">
        <v>140</v>
      </c>
      <c r="F90" s="75" t="s">
        <v>77</v>
      </c>
      <c r="G90" s="106"/>
      <c r="H90" s="206">
        <v>170</v>
      </c>
      <c r="I90" s="206">
        <f>G90+H90</f>
        <v>170</v>
      </c>
      <c r="J90" s="204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4"/>
      <c r="Z90" s="14"/>
    </row>
    <row r="91" spans="1:26" s="10" customFormat="1" ht="29.25" customHeight="1">
      <c r="A91" s="36" t="s">
        <v>268</v>
      </c>
      <c r="B91" s="75" t="s">
        <v>14</v>
      </c>
      <c r="C91" s="75" t="s">
        <v>15</v>
      </c>
      <c r="D91" s="75" t="s">
        <v>24</v>
      </c>
      <c r="E91" s="75" t="s">
        <v>269</v>
      </c>
      <c r="F91" s="75"/>
      <c r="G91" s="107">
        <f>G93</f>
        <v>0</v>
      </c>
      <c r="H91" s="206">
        <f>H92</f>
        <v>10</v>
      </c>
      <c r="I91" s="206">
        <f>I92</f>
        <v>10</v>
      </c>
      <c r="J91" s="204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4"/>
      <c r="Z91" s="14"/>
    </row>
    <row r="92" spans="1:26" s="10" customFormat="1" ht="29.25" customHeight="1">
      <c r="A92" s="34" t="s">
        <v>122</v>
      </c>
      <c r="B92" s="75" t="s">
        <v>14</v>
      </c>
      <c r="C92" s="75" t="s">
        <v>15</v>
      </c>
      <c r="D92" s="75" t="s">
        <v>24</v>
      </c>
      <c r="E92" s="75" t="s">
        <v>269</v>
      </c>
      <c r="F92" s="75" t="s">
        <v>114</v>
      </c>
      <c r="G92" s="107">
        <f>G93</f>
        <v>0</v>
      </c>
      <c r="H92" s="206">
        <f>H93</f>
        <v>10</v>
      </c>
      <c r="I92" s="206">
        <f>I93</f>
        <v>10</v>
      </c>
      <c r="J92" s="204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4"/>
      <c r="Z92" s="14"/>
    </row>
    <row r="93" spans="1:26" s="10" customFormat="1" ht="25.5" customHeight="1">
      <c r="A93" s="36" t="s">
        <v>78</v>
      </c>
      <c r="B93" s="75" t="s">
        <v>14</v>
      </c>
      <c r="C93" s="75" t="s">
        <v>15</v>
      </c>
      <c r="D93" s="75" t="s">
        <v>24</v>
      </c>
      <c r="E93" s="75" t="s">
        <v>269</v>
      </c>
      <c r="F93" s="75" t="s">
        <v>77</v>
      </c>
      <c r="G93" s="107"/>
      <c r="H93" s="206">
        <v>10</v>
      </c>
      <c r="I93" s="206">
        <f>G93+H93</f>
        <v>10</v>
      </c>
      <c r="J93" s="204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4"/>
      <c r="Z93" s="14"/>
    </row>
    <row r="94" spans="1:26" ht="29.25" customHeight="1">
      <c r="A94" s="48" t="s">
        <v>266</v>
      </c>
      <c r="B94" s="75">
        <v>902</v>
      </c>
      <c r="C94" s="75" t="s">
        <v>15</v>
      </c>
      <c r="D94" s="75" t="s">
        <v>24</v>
      </c>
      <c r="E94" s="75" t="s">
        <v>141</v>
      </c>
      <c r="F94" s="75"/>
      <c r="G94" s="106">
        <f aca="true" t="shared" si="13" ref="G94:I95">G95</f>
        <v>0</v>
      </c>
      <c r="H94" s="190">
        <f t="shared" si="13"/>
        <v>5</v>
      </c>
      <c r="I94" s="190">
        <f t="shared" si="13"/>
        <v>5</v>
      </c>
      <c r="J94" s="204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3"/>
      <c r="Z94" s="13"/>
    </row>
    <row r="95" spans="1:26" ht="28.5" customHeight="1">
      <c r="A95" s="34" t="s">
        <v>122</v>
      </c>
      <c r="B95" s="75">
        <v>902</v>
      </c>
      <c r="C95" s="75" t="s">
        <v>15</v>
      </c>
      <c r="D95" s="75" t="s">
        <v>24</v>
      </c>
      <c r="E95" s="75" t="s">
        <v>141</v>
      </c>
      <c r="F95" s="75" t="s">
        <v>114</v>
      </c>
      <c r="G95" s="106">
        <f t="shared" si="13"/>
        <v>0</v>
      </c>
      <c r="H95" s="190">
        <f t="shared" si="13"/>
        <v>5</v>
      </c>
      <c r="I95" s="190">
        <f t="shared" si="13"/>
        <v>5</v>
      </c>
      <c r="J95" s="204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3"/>
      <c r="Z95" s="13"/>
    </row>
    <row r="96" spans="1:26" ht="21" customHeight="1">
      <c r="A96" s="36" t="s">
        <v>78</v>
      </c>
      <c r="B96" s="75">
        <v>902</v>
      </c>
      <c r="C96" s="75" t="s">
        <v>15</v>
      </c>
      <c r="D96" s="75" t="s">
        <v>24</v>
      </c>
      <c r="E96" s="75" t="s">
        <v>141</v>
      </c>
      <c r="F96" s="75" t="s">
        <v>77</v>
      </c>
      <c r="G96" s="106"/>
      <c r="H96" s="190">
        <v>5</v>
      </c>
      <c r="I96" s="190">
        <f>G96+H96</f>
        <v>5</v>
      </c>
      <c r="J96" s="204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3"/>
      <c r="Z96" s="13"/>
    </row>
    <row r="97" spans="1:26" ht="27.75" customHeight="1">
      <c r="A97" s="51" t="s">
        <v>322</v>
      </c>
      <c r="B97" s="75">
        <v>902</v>
      </c>
      <c r="C97" s="75" t="s">
        <v>15</v>
      </c>
      <c r="D97" s="75" t="s">
        <v>24</v>
      </c>
      <c r="E97" s="75" t="s">
        <v>260</v>
      </c>
      <c r="F97" s="75"/>
      <c r="G97" s="107">
        <f aca="true" t="shared" si="14" ref="G97:I98">G98</f>
        <v>0</v>
      </c>
      <c r="H97" s="190">
        <f t="shared" si="14"/>
        <v>10</v>
      </c>
      <c r="I97" s="190">
        <f t="shared" si="14"/>
        <v>10</v>
      </c>
      <c r="J97" s="204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3"/>
      <c r="Z97" s="13"/>
    </row>
    <row r="98" spans="1:26" ht="21" customHeight="1">
      <c r="A98" s="34" t="s">
        <v>122</v>
      </c>
      <c r="B98" s="75">
        <v>902</v>
      </c>
      <c r="C98" s="75" t="s">
        <v>15</v>
      </c>
      <c r="D98" s="75" t="s">
        <v>24</v>
      </c>
      <c r="E98" s="75" t="s">
        <v>260</v>
      </c>
      <c r="F98" s="75" t="s">
        <v>114</v>
      </c>
      <c r="G98" s="107">
        <f t="shared" si="14"/>
        <v>0</v>
      </c>
      <c r="H98" s="190">
        <f t="shared" si="14"/>
        <v>10</v>
      </c>
      <c r="I98" s="190">
        <f t="shared" si="14"/>
        <v>10</v>
      </c>
      <c r="J98" s="204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3"/>
      <c r="Z98" s="13"/>
    </row>
    <row r="99" spans="1:26" ht="21" customHeight="1">
      <c r="A99" s="32" t="s">
        <v>78</v>
      </c>
      <c r="B99" s="75">
        <v>902</v>
      </c>
      <c r="C99" s="75" t="s">
        <v>15</v>
      </c>
      <c r="D99" s="75" t="s">
        <v>24</v>
      </c>
      <c r="E99" s="75" t="s">
        <v>260</v>
      </c>
      <c r="F99" s="75" t="s">
        <v>77</v>
      </c>
      <c r="G99" s="107"/>
      <c r="H99" s="190">
        <v>10</v>
      </c>
      <c r="I99" s="190">
        <f>G99+H99</f>
        <v>10</v>
      </c>
      <c r="J99" s="204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3"/>
      <c r="Z99" s="13"/>
    </row>
    <row r="100" spans="1:26" ht="18" customHeight="1">
      <c r="A100" s="42" t="s">
        <v>57</v>
      </c>
      <c r="B100" s="76">
        <v>902</v>
      </c>
      <c r="C100" s="76" t="s">
        <v>17</v>
      </c>
      <c r="D100" s="75"/>
      <c r="E100" s="75"/>
      <c r="F100" s="75"/>
      <c r="G100" s="105">
        <f>G106+G114+G101</f>
        <v>19784.2</v>
      </c>
      <c r="H100" s="167">
        <f>H106+H114+H101</f>
        <v>1895.5</v>
      </c>
      <c r="I100" s="167">
        <f>I106+I114+I101</f>
        <v>21679.7</v>
      </c>
      <c r="J100" s="204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3"/>
      <c r="Z100" s="13"/>
    </row>
    <row r="101" spans="1:26" ht="18" customHeight="1">
      <c r="A101" s="40" t="s">
        <v>31</v>
      </c>
      <c r="B101" s="76">
        <v>902</v>
      </c>
      <c r="C101" s="161" t="s">
        <v>17</v>
      </c>
      <c r="D101" s="161" t="s">
        <v>32</v>
      </c>
      <c r="E101" s="75"/>
      <c r="F101" s="75"/>
      <c r="G101" s="105">
        <f>G102+G104</f>
        <v>472</v>
      </c>
      <c r="H101" s="167">
        <f>H102+H104</f>
        <v>-472</v>
      </c>
      <c r="I101" s="167">
        <f>I102+I104</f>
        <v>0</v>
      </c>
      <c r="J101" s="204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3"/>
      <c r="Z101" s="13"/>
    </row>
    <row r="102" spans="1:26" ht="18" customHeight="1">
      <c r="A102" s="162" t="s">
        <v>122</v>
      </c>
      <c r="B102" s="75">
        <v>902</v>
      </c>
      <c r="C102" s="153" t="s">
        <v>17</v>
      </c>
      <c r="D102" s="153" t="s">
        <v>32</v>
      </c>
      <c r="E102" s="153" t="s">
        <v>312</v>
      </c>
      <c r="F102" s="153" t="s">
        <v>114</v>
      </c>
      <c r="G102" s="155">
        <f>G103</f>
        <v>376.1</v>
      </c>
      <c r="H102" s="172">
        <f>H103</f>
        <v>-376.1</v>
      </c>
      <c r="I102" s="172">
        <f>I103</f>
        <v>0</v>
      </c>
      <c r="J102" s="204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3"/>
      <c r="Z102" s="13"/>
    </row>
    <row r="103" spans="1:26" ht="18" customHeight="1">
      <c r="A103" s="154" t="s">
        <v>78</v>
      </c>
      <c r="B103" s="75">
        <v>902</v>
      </c>
      <c r="C103" s="153" t="s">
        <v>17</v>
      </c>
      <c r="D103" s="153" t="s">
        <v>32</v>
      </c>
      <c r="E103" s="153" t="s">
        <v>312</v>
      </c>
      <c r="F103" s="153" t="s">
        <v>77</v>
      </c>
      <c r="G103" s="155">
        <v>376.1</v>
      </c>
      <c r="H103" s="190">
        <v>-376.1</v>
      </c>
      <c r="I103" s="187">
        <f>G103+H103</f>
        <v>0</v>
      </c>
      <c r="J103" s="204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3"/>
      <c r="Z103" s="13"/>
    </row>
    <row r="104" spans="1:26" ht="18" customHeight="1">
      <c r="A104" s="162" t="s">
        <v>122</v>
      </c>
      <c r="B104" s="75">
        <v>902</v>
      </c>
      <c r="C104" s="153" t="s">
        <v>17</v>
      </c>
      <c r="D104" s="153" t="s">
        <v>32</v>
      </c>
      <c r="E104" s="153" t="s">
        <v>313</v>
      </c>
      <c r="F104" s="153" t="s">
        <v>113</v>
      </c>
      <c r="G104" s="155">
        <f>G105</f>
        <v>95.9</v>
      </c>
      <c r="H104" s="172">
        <f>H105</f>
        <v>-95.9</v>
      </c>
      <c r="I104" s="172">
        <f>I105</f>
        <v>0</v>
      </c>
      <c r="J104" s="204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3"/>
      <c r="Z104" s="13"/>
    </row>
    <row r="105" spans="1:26" ht="18" customHeight="1">
      <c r="A105" s="154" t="s">
        <v>78</v>
      </c>
      <c r="B105" s="75">
        <v>902</v>
      </c>
      <c r="C105" s="153" t="s">
        <v>17</v>
      </c>
      <c r="D105" s="153" t="s">
        <v>32</v>
      </c>
      <c r="E105" s="153" t="s">
        <v>313</v>
      </c>
      <c r="F105" s="153" t="s">
        <v>89</v>
      </c>
      <c r="G105" s="155">
        <v>95.9</v>
      </c>
      <c r="H105" s="190">
        <v>-95.9</v>
      </c>
      <c r="I105" s="187">
        <f>G105+H105</f>
        <v>0</v>
      </c>
      <c r="J105" s="204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3"/>
      <c r="Z105" s="13"/>
    </row>
    <row r="106" spans="1:26" ht="18" customHeight="1">
      <c r="A106" s="42" t="s">
        <v>103</v>
      </c>
      <c r="B106" s="76" t="s">
        <v>14</v>
      </c>
      <c r="C106" s="76" t="s">
        <v>17</v>
      </c>
      <c r="D106" s="76" t="s">
        <v>28</v>
      </c>
      <c r="E106" s="75"/>
      <c r="F106" s="75"/>
      <c r="G106" s="108">
        <f>G107+G110+G112</f>
        <v>19312.2</v>
      </c>
      <c r="H106" s="173">
        <f>H107+H110+H112</f>
        <v>2367.5</v>
      </c>
      <c r="I106" s="173">
        <f>I107+I110+I112</f>
        <v>21679.7</v>
      </c>
      <c r="J106" s="204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3"/>
      <c r="Z106" s="13"/>
    </row>
    <row r="107" spans="1:26" ht="24.75" customHeight="1">
      <c r="A107" s="41" t="s">
        <v>105</v>
      </c>
      <c r="B107" s="75" t="s">
        <v>14</v>
      </c>
      <c r="C107" s="75" t="s">
        <v>17</v>
      </c>
      <c r="D107" s="75" t="s">
        <v>28</v>
      </c>
      <c r="E107" s="75" t="s">
        <v>142</v>
      </c>
      <c r="F107" s="75"/>
      <c r="G107" s="106">
        <f aca="true" t="shared" si="15" ref="G107:I108">+G108</f>
        <v>19312.2</v>
      </c>
      <c r="H107" s="168">
        <f t="shared" si="15"/>
        <v>2367.5</v>
      </c>
      <c r="I107" s="168">
        <f t="shared" si="15"/>
        <v>21679.7</v>
      </c>
      <c r="J107" s="204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3"/>
      <c r="Z107" s="13"/>
    </row>
    <row r="108" spans="1:26" ht="24.75" customHeight="1">
      <c r="A108" s="34" t="s">
        <v>121</v>
      </c>
      <c r="B108" s="75" t="s">
        <v>14</v>
      </c>
      <c r="C108" s="75" t="s">
        <v>17</v>
      </c>
      <c r="D108" s="75" t="s">
        <v>28</v>
      </c>
      <c r="E108" s="75" t="s">
        <v>142</v>
      </c>
      <c r="F108" s="75" t="s">
        <v>114</v>
      </c>
      <c r="G108" s="106">
        <f t="shared" si="15"/>
        <v>19312.2</v>
      </c>
      <c r="H108" s="168">
        <f t="shared" si="15"/>
        <v>2367.5</v>
      </c>
      <c r="I108" s="168">
        <f t="shared" si="15"/>
        <v>21679.7</v>
      </c>
      <c r="J108" s="204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3"/>
      <c r="Z108" s="13"/>
    </row>
    <row r="109" spans="1:26" ht="19.5" customHeight="1">
      <c r="A109" s="34" t="s">
        <v>78</v>
      </c>
      <c r="B109" s="75" t="s">
        <v>14</v>
      </c>
      <c r="C109" s="75" t="s">
        <v>17</v>
      </c>
      <c r="D109" s="75" t="s">
        <v>28</v>
      </c>
      <c r="E109" s="75" t="s">
        <v>142</v>
      </c>
      <c r="F109" s="75" t="s">
        <v>77</v>
      </c>
      <c r="G109" s="106">
        <v>19312.2</v>
      </c>
      <c r="H109" s="190">
        <v>2367.5</v>
      </c>
      <c r="I109" s="187">
        <f>G109+H109</f>
        <v>21679.7</v>
      </c>
      <c r="J109" s="204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3"/>
      <c r="Z109" s="13"/>
    </row>
    <row r="110" spans="1:26" ht="52.5" customHeight="1">
      <c r="A110" s="34" t="s">
        <v>284</v>
      </c>
      <c r="B110" s="75" t="s">
        <v>14</v>
      </c>
      <c r="C110" s="75" t="s">
        <v>17</v>
      </c>
      <c r="D110" s="75" t="s">
        <v>28</v>
      </c>
      <c r="E110" s="75" t="s">
        <v>283</v>
      </c>
      <c r="F110" s="75"/>
      <c r="G110" s="107">
        <f>G111</f>
        <v>0</v>
      </c>
      <c r="H110" s="190"/>
      <c r="I110" s="190"/>
      <c r="J110" s="204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3"/>
      <c r="Z110" s="13"/>
    </row>
    <row r="111" spans="1:26" ht="19.5" customHeight="1">
      <c r="A111" s="34" t="s">
        <v>78</v>
      </c>
      <c r="B111" s="75" t="s">
        <v>14</v>
      </c>
      <c r="C111" s="75" t="s">
        <v>17</v>
      </c>
      <c r="D111" s="75" t="s">
        <v>28</v>
      </c>
      <c r="E111" s="75" t="s">
        <v>283</v>
      </c>
      <c r="F111" s="75" t="s">
        <v>77</v>
      </c>
      <c r="G111" s="107"/>
      <c r="H111" s="190"/>
      <c r="I111" s="190"/>
      <c r="J111" s="204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3"/>
      <c r="Z111" s="13"/>
    </row>
    <row r="112" spans="1:26" ht="39" customHeight="1">
      <c r="A112" s="34" t="s">
        <v>279</v>
      </c>
      <c r="B112" s="75" t="s">
        <v>14</v>
      </c>
      <c r="C112" s="75" t="s">
        <v>17</v>
      </c>
      <c r="D112" s="75" t="s">
        <v>28</v>
      </c>
      <c r="E112" s="75" t="s">
        <v>278</v>
      </c>
      <c r="F112" s="75"/>
      <c r="G112" s="107">
        <f>G113</f>
        <v>0</v>
      </c>
      <c r="H112" s="190"/>
      <c r="I112" s="190"/>
      <c r="J112" s="204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3"/>
      <c r="Z112" s="13"/>
    </row>
    <row r="113" spans="1:26" ht="19.5" customHeight="1">
      <c r="A113" s="34" t="s">
        <v>78</v>
      </c>
      <c r="B113" s="75" t="s">
        <v>14</v>
      </c>
      <c r="C113" s="75" t="s">
        <v>17</v>
      </c>
      <c r="D113" s="75" t="s">
        <v>28</v>
      </c>
      <c r="E113" s="75" t="s">
        <v>278</v>
      </c>
      <c r="F113" s="75" t="s">
        <v>77</v>
      </c>
      <c r="G113" s="107"/>
      <c r="H113" s="190"/>
      <c r="I113" s="190"/>
      <c r="J113" s="204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3"/>
      <c r="Z113" s="13"/>
    </row>
    <row r="114" spans="1:26" ht="19.5" customHeight="1">
      <c r="A114" s="145" t="s">
        <v>35</v>
      </c>
      <c r="B114" s="146">
        <v>902</v>
      </c>
      <c r="C114" s="146" t="s">
        <v>17</v>
      </c>
      <c r="D114" s="146" t="s">
        <v>22</v>
      </c>
      <c r="E114" s="75"/>
      <c r="F114" s="75"/>
      <c r="G114" s="108">
        <f>G115</f>
        <v>0</v>
      </c>
      <c r="H114" s="190"/>
      <c r="I114" s="190"/>
      <c r="J114" s="204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3"/>
      <c r="Z114" s="13"/>
    </row>
    <row r="115" spans="1:26" ht="33.75" customHeight="1">
      <c r="A115" s="48" t="s">
        <v>270</v>
      </c>
      <c r="B115" s="75">
        <v>902</v>
      </c>
      <c r="C115" s="75" t="s">
        <v>17</v>
      </c>
      <c r="D115" s="75" t="s">
        <v>22</v>
      </c>
      <c r="E115" s="75" t="s">
        <v>260</v>
      </c>
      <c r="F115" s="75"/>
      <c r="G115" s="106">
        <f>G116</f>
        <v>0</v>
      </c>
      <c r="H115" s="190"/>
      <c r="I115" s="190"/>
      <c r="J115" s="20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3"/>
      <c r="Z115" s="13"/>
    </row>
    <row r="116" spans="1:26" ht="27" customHeight="1">
      <c r="A116" s="34" t="s">
        <v>121</v>
      </c>
      <c r="B116" s="75">
        <v>902</v>
      </c>
      <c r="C116" s="75" t="s">
        <v>17</v>
      </c>
      <c r="D116" s="75" t="s">
        <v>22</v>
      </c>
      <c r="E116" s="75" t="s">
        <v>260</v>
      </c>
      <c r="F116" s="75" t="s">
        <v>114</v>
      </c>
      <c r="G116" s="106">
        <f>G117</f>
        <v>0</v>
      </c>
      <c r="H116" s="190"/>
      <c r="I116" s="190"/>
      <c r="J116" s="204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3"/>
      <c r="Z116" s="13"/>
    </row>
    <row r="117" spans="1:26" ht="18" customHeight="1">
      <c r="A117" s="34" t="s">
        <v>78</v>
      </c>
      <c r="B117" s="75">
        <v>902</v>
      </c>
      <c r="C117" s="75" t="s">
        <v>17</v>
      </c>
      <c r="D117" s="75" t="s">
        <v>22</v>
      </c>
      <c r="E117" s="75" t="s">
        <v>260</v>
      </c>
      <c r="F117" s="75" t="s">
        <v>77</v>
      </c>
      <c r="G117" s="106"/>
      <c r="H117" s="190"/>
      <c r="I117" s="190"/>
      <c r="J117" s="204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3"/>
      <c r="Z117" s="13"/>
    </row>
    <row r="118" spans="1:26" ht="21" customHeight="1">
      <c r="A118" s="42" t="s">
        <v>36</v>
      </c>
      <c r="B118" s="76">
        <v>902</v>
      </c>
      <c r="C118" s="76" t="s">
        <v>32</v>
      </c>
      <c r="D118" s="76"/>
      <c r="E118" s="76"/>
      <c r="F118" s="76"/>
      <c r="G118" s="105">
        <f>G125+G119+G122</f>
        <v>1848.6000000000001</v>
      </c>
      <c r="H118" s="167">
        <f>H125+H119+H122</f>
        <v>1608.5</v>
      </c>
      <c r="I118" s="167">
        <f>I125+I119+I122</f>
        <v>3457.1</v>
      </c>
      <c r="J118" s="204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3"/>
      <c r="Z118" s="13"/>
    </row>
    <row r="119" spans="1:26" ht="21" customHeight="1">
      <c r="A119" s="52" t="s">
        <v>281</v>
      </c>
      <c r="B119" s="76" t="s">
        <v>14</v>
      </c>
      <c r="C119" s="89" t="s">
        <v>32</v>
      </c>
      <c r="D119" s="89" t="s">
        <v>10</v>
      </c>
      <c r="E119" s="89"/>
      <c r="F119" s="89"/>
      <c r="G119" s="150">
        <f aca="true" t="shared" si="16" ref="G119:I120">G120</f>
        <v>1769.7</v>
      </c>
      <c r="H119" s="174">
        <f t="shared" si="16"/>
        <v>200</v>
      </c>
      <c r="I119" s="174">
        <f t="shared" si="16"/>
        <v>1969.7</v>
      </c>
      <c r="J119" s="204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3"/>
      <c r="Z119" s="13"/>
    </row>
    <row r="120" spans="1:26" ht="30" customHeight="1">
      <c r="A120" s="48" t="s">
        <v>280</v>
      </c>
      <c r="B120" s="75" t="s">
        <v>14</v>
      </c>
      <c r="C120" s="88" t="s">
        <v>32</v>
      </c>
      <c r="D120" s="88" t="s">
        <v>10</v>
      </c>
      <c r="E120" s="75" t="s">
        <v>282</v>
      </c>
      <c r="F120" s="88"/>
      <c r="G120" s="136">
        <f t="shared" si="16"/>
        <v>1769.7</v>
      </c>
      <c r="H120" s="171">
        <f t="shared" si="16"/>
        <v>200</v>
      </c>
      <c r="I120" s="171">
        <f t="shared" si="16"/>
        <v>1969.7</v>
      </c>
      <c r="J120" s="204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3"/>
      <c r="Z120" s="13"/>
    </row>
    <row r="121" spans="1:26" ht="21" customHeight="1">
      <c r="A121" s="34" t="s">
        <v>78</v>
      </c>
      <c r="B121" s="75" t="s">
        <v>14</v>
      </c>
      <c r="C121" s="88" t="s">
        <v>32</v>
      </c>
      <c r="D121" s="88" t="s">
        <v>10</v>
      </c>
      <c r="E121" s="75" t="s">
        <v>282</v>
      </c>
      <c r="F121" s="88" t="s">
        <v>77</v>
      </c>
      <c r="G121" s="136">
        <v>1769.7</v>
      </c>
      <c r="H121" s="190">
        <v>200</v>
      </c>
      <c r="I121" s="187">
        <f>G121+H121</f>
        <v>1969.7</v>
      </c>
      <c r="J121" s="204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3"/>
      <c r="Z121" s="13"/>
    </row>
    <row r="122" spans="1:26" ht="21" customHeight="1">
      <c r="A122" s="160" t="s">
        <v>309</v>
      </c>
      <c r="B122" s="75" t="s">
        <v>14</v>
      </c>
      <c r="C122" s="89" t="s">
        <v>32</v>
      </c>
      <c r="D122" s="89" t="s">
        <v>15</v>
      </c>
      <c r="E122" s="161"/>
      <c r="F122" s="89"/>
      <c r="G122" s="150">
        <f aca="true" t="shared" si="17" ref="G122:I123">G123</f>
        <v>78.9</v>
      </c>
      <c r="H122" s="174">
        <f t="shared" si="17"/>
        <v>0</v>
      </c>
      <c r="I122" s="174">
        <f t="shared" si="17"/>
        <v>78.9</v>
      </c>
      <c r="J122" s="204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3"/>
      <c r="Z122" s="13"/>
    </row>
    <row r="123" spans="1:26" ht="21" customHeight="1">
      <c r="A123" s="162" t="s">
        <v>310</v>
      </c>
      <c r="B123" s="75" t="s">
        <v>14</v>
      </c>
      <c r="C123" s="88" t="s">
        <v>32</v>
      </c>
      <c r="D123" s="88" t="s">
        <v>15</v>
      </c>
      <c r="E123" s="153" t="s">
        <v>311</v>
      </c>
      <c r="F123" s="88"/>
      <c r="G123" s="136">
        <f t="shared" si="17"/>
        <v>78.9</v>
      </c>
      <c r="H123" s="171">
        <f t="shared" si="17"/>
        <v>0</v>
      </c>
      <c r="I123" s="171">
        <f t="shared" si="17"/>
        <v>78.9</v>
      </c>
      <c r="J123" s="204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3"/>
      <c r="Z123" s="13"/>
    </row>
    <row r="124" spans="1:26" ht="21" customHeight="1">
      <c r="A124" s="162" t="s">
        <v>78</v>
      </c>
      <c r="B124" s="75" t="s">
        <v>14</v>
      </c>
      <c r="C124" s="88" t="s">
        <v>32</v>
      </c>
      <c r="D124" s="88" t="s">
        <v>15</v>
      </c>
      <c r="E124" s="153" t="s">
        <v>311</v>
      </c>
      <c r="F124" s="88" t="s">
        <v>77</v>
      </c>
      <c r="G124" s="136">
        <v>78.9</v>
      </c>
      <c r="H124" s="190"/>
      <c r="I124" s="187">
        <f>G124+H124</f>
        <v>78.9</v>
      </c>
      <c r="J124" s="204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3"/>
      <c r="Z124" s="13"/>
    </row>
    <row r="125" spans="1:26" ht="17.25" customHeight="1">
      <c r="A125" s="42" t="s">
        <v>37</v>
      </c>
      <c r="B125" s="76">
        <v>902</v>
      </c>
      <c r="C125" s="76" t="s">
        <v>32</v>
      </c>
      <c r="D125" s="76" t="s">
        <v>32</v>
      </c>
      <c r="E125" s="76"/>
      <c r="F125" s="76"/>
      <c r="G125" s="108">
        <f>G126</f>
        <v>0</v>
      </c>
      <c r="H125" s="208">
        <f>H126</f>
        <v>1408.5</v>
      </c>
      <c r="I125" s="208">
        <f>I126</f>
        <v>1408.5</v>
      </c>
      <c r="J125" s="204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3"/>
      <c r="Z125" s="13"/>
    </row>
    <row r="126" spans="1:26" ht="17.25" customHeight="1">
      <c r="A126" s="36" t="s">
        <v>108</v>
      </c>
      <c r="B126" s="75">
        <v>902</v>
      </c>
      <c r="C126" s="75" t="s">
        <v>32</v>
      </c>
      <c r="D126" s="75" t="s">
        <v>32</v>
      </c>
      <c r="E126" s="75" t="s">
        <v>139</v>
      </c>
      <c r="F126" s="75"/>
      <c r="G126" s="106">
        <f>G127+G130+G133+G136+G139+G142</f>
        <v>0</v>
      </c>
      <c r="H126" s="207">
        <f>H127+H130+H133+H136+H139</f>
        <v>1408.5</v>
      </c>
      <c r="I126" s="207">
        <f>I127+I130+I133+I136+I139</f>
        <v>1408.5</v>
      </c>
      <c r="J126" s="204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3"/>
      <c r="Z126" s="13"/>
    </row>
    <row r="127" spans="1:26" s="5" customFormat="1" ht="33" customHeight="1">
      <c r="A127" s="36" t="s">
        <v>263</v>
      </c>
      <c r="B127" s="75">
        <v>902</v>
      </c>
      <c r="C127" s="75" t="s">
        <v>32</v>
      </c>
      <c r="D127" s="75" t="s">
        <v>32</v>
      </c>
      <c r="E127" s="75" t="s">
        <v>143</v>
      </c>
      <c r="F127" s="75"/>
      <c r="G127" s="106">
        <f>G129</f>
        <v>0</v>
      </c>
      <c r="H127" s="207">
        <f>H128</f>
        <v>400</v>
      </c>
      <c r="I127" s="207">
        <f>I128</f>
        <v>400</v>
      </c>
      <c r="J127" s="204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4"/>
      <c r="Z127" s="4"/>
    </row>
    <row r="128" spans="1:26" s="5" customFormat="1" ht="27.75" customHeight="1">
      <c r="A128" s="36" t="s">
        <v>121</v>
      </c>
      <c r="B128" s="75">
        <v>902</v>
      </c>
      <c r="C128" s="75" t="s">
        <v>32</v>
      </c>
      <c r="D128" s="75" t="s">
        <v>32</v>
      </c>
      <c r="E128" s="75" t="s">
        <v>143</v>
      </c>
      <c r="F128" s="75" t="s">
        <v>114</v>
      </c>
      <c r="G128" s="106">
        <f>G129</f>
        <v>0</v>
      </c>
      <c r="H128" s="207">
        <f>H129</f>
        <v>400</v>
      </c>
      <c r="I128" s="207">
        <f>I129</f>
        <v>400</v>
      </c>
      <c r="J128" s="204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4"/>
      <c r="Z128" s="4"/>
    </row>
    <row r="129" spans="1:26" s="1" customFormat="1" ht="19.5" customHeight="1">
      <c r="A129" s="36" t="s">
        <v>78</v>
      </c>
      <c r="B129" s="75">
        <v>902</v>
      </c>
      <c r="C129" s="75" t="s">
        <v>32</v>
      </c>
      <c r="D129" s="75" t="s">
        <v>32</v>
      </c>
      <c r="E129" s="75" t="s">
        <v>143</v>
      </c>
      <c r="F129" s="75" t="s">
        <v>77</v>
      </c>
      <c r="G129" s="106"/>
      <c r="H129" s="207">
        <v>400</v>
      </c>
      <c r="I129" s="207">
        <f>G129+H129</f>
        <v>400</v>
      </c>
      <c r="J129" s="204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6"/>
      <c r="Z129" s="6"/>
    </row>
    <row r="130" spans="1:26" s="1" customFormat="1" ht="31.5" customHeight="1">
      <c r="A130" s="36" t="s">
        <v>265</v>
      </c>
      <c r="B130" s="75" t="s">
        <v>14</v>
      </c>
      <c r="C130" s="75" t="s">
        <v>32</v>
      </c>
      <c r="D130" s="75" t="s">
        <v>32</v>
      </c>
      <c r="E130" s="75" t="s">
        <v>144</v>
      </c>
      <c r="F130" s="75"/>
      <c r="G130" s="106">
        <f>G132</f>
        <v>0</v>
      </c>
      <c r="H130" s="207">
        <f>H131</f>
        <v>45</v>
      </c>
      <c r="I130" s="207">
        <f>I131</f>
        <v>45</v>
      </c>
      <c r="J130" s="204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6"/>
      <c r="Z130" s="6"/>
    </row>
    <row r="131" spans="1:26" s="1" customFormat="1" ht="29.25" customHeight="1">
      <c r="A131" s="36" t="s">
        <v>121</v>
      </c>
      <c r="B131" s="75" t="s">
        <v>14</v>
      </c>
      <c r="C131" s="75" t="s">
        <v>32</v>
      </c>
      <c r="D131" s="75" t="s">
        <v>32</v>
      </c>
      <c r="E131" s="75" t="s">
        <v>144</v>
      </c>
      <c r="F131" s="75" t="s">
        <v>114</v>
      </c>
      <c r="G131" s="106">
        <f>G132</f>
        <v>0</v>
      </c>
      <c r="H131" s="207">
        <f>H132</f>
        <v>45</v>
      </c>
      <c r="I131" s="207">
        <f>I132</f>
        <v>45</v>
      </c>
      <c r="J131" s="204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6"/>
      <c r="Z131" s="6"/>
    </row>
    <row r="132" spans="1:26" s="1" customFormat="1" ht="19.5" customHeight="1">
      <c r="A132" s="36" t="s">
        <v>78</v>
      </c>
      <c r="B132" s="75" t="s">
        <v>14</v>
      </c>
      <c r="C132" s="75" t="s">
        <v>32</v>
      </c>
      <c r="D132" s="75" t="s">
        <v>32</v>
      </c>
      <c r="E132" s="75" t="s">
        <v>144</v>
      </c>
      <c r="F132" s="75" t="s">
        <v>77</v>
      </c>
      <c r="G132" s="106"/>
      <c r="H132" s="207">
        <v>45</v>
      </c>
      <c r="I132" s="207">
        <f>G132+H132</f>
        <v>45</v>
      </c>
      <c r="J132" s="204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6"/>
      <c r="Z132" s="6"/>
    </row>
    <row r="133" spans="1:26" s="1" customFormat="1" ht="32.25" customHeight="1">
      <c r="A133" s="36" t="s">
        <v>262</v>
      </c>
      <c r="B133" s="75" t="s">
        <v>14</v>
      </c>
      <c r="C133" s="75" t="s">
        <v>32</v>
      </c>
      <c r="D133" s="75" t="s">
        <v>32</v>
      </c>
      <c r="E133" s="75" t="s">
        <v>145</v>
      </c>
      <c r="F133" s="75"/>
      <c r="G133" s="106">
        <f>G135</f>
        <v>0</v>
      </c>
      <c r="H133" s="207">
        <f>H134</f>
        <v>313.5</v>
      </c>
      <c r="I133" s="207">
        <f>I134</f>
        <v>313.5</v>
      </c>
      <c r="J133" s="204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6"/>
      <c r="Z133" s="6"/>
    </row>
    <row r="134" spans="1:26" s="1" customFormat="1" ht="27" customHeight="1">
      <c r="A134" s="36" t="s">
        <v>121</v>
      </c>
      <c r="B134" s="75" t="s">
        <v>14</v>
      </c>
      <c r="C134" s="75" t="s">
        <v>32</v>
      </c>
      <c r="D134" s="75" t="s">
        <v>32</v>
      </c>
      <c r="E134" s="75" t="s">
        <v>145</v>
      </c>
      <c r="F134" s="75" t="s">
        <v>114</v>
      </c>
      <c r="G134" s="106">
        <f>G135</f>
        <v>0</v>
      </c>
      <c r="H134" s="207">
        <f>H135</f>
        <v>313.5</v>
      </c>
      <c r="I134" s="207">
        <f>I135</f>
        <v>313.5</v>
      </c>
      <c r="J134" s="204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6"/>
      <c r="Z134" s="6"/>
    </row>
    <row r="135" spans="1:26" s="1" customFormat="1" ht="18" customHeight="1">
      <c r="A135" s="36" t="s">
        <v>78</v>
      </c>
      <c r="B135" s="75" t="s">
        <v>14</v>
      </c>
      <c r="C135" s="75" t="s">
        <v>32</v>
      </c>
      <c r="D135" s="75" t="s">
        <v>32</v>
      </c>
      <c r="E135" s="75" t="s">
        <v>145</v>
      </c>
      <c r="F135" s="75" t="s">
        <v>77</v>
      </c>
      <c r="G135" s="106"/>
      <c r="H135" s="207">
        <v>313.5</v>
      </c>
      <c r="I135" s="207">
        <f>G135+H135</f>
        <v>313.5</v>
      </c>
      <c r="J135" s="204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6"/>
      <c r="Z135" s="6"/>
    </row>
    <row r="136" spans="1:26" s="1" customFormat="1" ht="27.75" customHeight="1">
      <c r="A136" s="36" t="s">
        <v>264</v>
      </c>
      <c r="B136" s="75" t="s">
        <v>14</v>
      </c>
      <c r="C136" s="75" t="s">
        <v>32</v>
      </c>
      <c r="D136" s="75" t="s">
        <v>32</v>
      </c>
      <c r="E136" s="75" t="s">
        <v>146</v>
      </c>
      <c r="F136" s="75"/>
      <c r="G136" s="106">
        <f>G138</f>
        <v>0</v>
      </c>
      <c r="H136" s="207">
        <f>H137</f>
        <v>50</v>
      </c>
      <c r="I136" s="207">
        <f>I137</f>
        <v>50</v>
      </c>
      <c r="J136" s="204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6"/>
      <c r="Z136" s="6"/>
    </row>
    <row r="137" spans="1:26" s="1" customFormat="1" ht="29.25" customHeight="1">
      <c r="A137" s="36" t="s">
        <v>121</v>
      </c>
      <c r="B137" s="75" t="s">
        <v>14</v>
      </c>
      <c r="C137" s="75" t="s">
        <v>32</v>
      </c>
      <c r="D137" s="75" t="s">
        <v>32</v>
      </c>
      <c r="E137" s="75" t="s">
        <v>146</v>
      </c>
      <c r="F137" s="75" t="s">
        <v>114</v>
      </c>
      <c r="G137" s="106">
        <f>G138</f>
        <v>0</v>
      </c>
      <c r="H137" s="207">
        <f>H138</f>
        <v>50</v>
      </c>
      <c r="I137" s="207">
        <f>I138</f>
        <v>50</v>
      </c>
      <c r="J137" s="204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6"/>
      <c r="Z137" s="6"/>
    </row>
    <row r="138" spans="1:26" s="1" customFormat="1" ht="21" customHeight="1">
      <c r="A138" s="36" t="s">
        <v>78</v>
      </c>
      <c r="B138" s="75" t="s">
        <v>14</v>
      </c>
      <c r="C138" s="75" t="s">
        <v>32</v>
      </c>
      <c r="D138" s="75" t="s">
        <v>32</v>
      </c>
      <c r="E138" s="75" t="s">
        <v>146</v>
      </c>
      <c r="F138" s="75" t="s">
        <v>77</v>
      </c>
      <c r="G138" s="106"/>
      <c r="H138" s="207">
        <v>50</v>
      </c>
      <c r="I138" s="207">
        <f>G138+H138</f>
        <v>50</v>
      </c>
      <c r="J138" s="204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6"/>
      <c r="Z138" s="6"/>
    </row>
    <row r="139" spans="1:26" s="1" customFormat="1" ht="34.5" customHeight="1">
      <c r="A139" s="36" t="s">
        <v>300</v>
      </c>
      <c r="B139" s="75" t="s">
        <v>14</v>
      </c>
      <c r="C139" s="75" t="s">
        <v>32</v>
      </c>
      <c r="D139" s="75" t="s">
        <v>32</v>
      </c>
      <c r="E139" s="75" t="s">
        <v>294</v>
      </c>
      <c r="F139" s="75"/>
      <c r="G139" s="107">
        <f aca="true" t="shared" si="18" ref="G139:I140">G140</f>
        <v>0</v>
      </c>
      <c r="H139" s="207">
        <f t="shared" si="18"/>
        <v>600</v>
      </c>
      <c r="I139" s="207">
        <f t="shared" si="18"/>
        <v>600</v>
      </c>
      <c r="J139" s="204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6"/>
      <c r="Z139" s="6"/>
    </row>
    <row r="140" spans="1:26" s="1" customFormat="1" ht="21" customHeight="1">
      <c r="A140" s="36" t="s">
        <v>121</v>
      </c>
      <c r="B140" s="75" t="s">
        <v>14</v>
      </c>
      <c r="C140" s="75" t="s">
        <v>32</v>
      </c>
      <c r="D140" s="75" t="s">
        <v>32</v>
      </c>
      <c r="E140" s="75" t="s">
        <v>294</v>
      </c>
      <c r="F140" s="75" t="s">
        <v>114</v>
      </c>
      <c r="G140" s="107">
        <f t="shared" si="18"/>
        <v>0</v>
      </c>
      <c r="H140" s="207">
        <f t="shared" si="18"/>
        <v>600</v>
      </c>
      <c r="I140" s="207">
        <f t="shared" si="18"/>
        <v>600</v>
      </c>
      <c r="J140" s="204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6"/>
      <c r="Z140" s="6"/>
    </row>
    <row r="141" spans="1:26" s="1" customFormat="1" ht="21" customHeight="1">
      <c r="A141" s="36" t="s">
        <v>78</v>
      </c>
      <c r="B141" s="75" t="s">
        <v>14</v>
      </c>
      <c r="C141" s="75" t="s">
        <v>32</v>
      </c>
      <c r="D141" s="75" t="s">
        <v>32</v>
      </c>
      <c r="E141" s="75" t="s">
        <v>294</v>
      </c>
      <c r="F141" s="75" t="s">
        <v>77</v>
      </c>
      <c r="G141" s="107"/>
      <c r="H141" s="207">
        <v>600</v>
      </c>
      <c r="I141" s="207">
        <f>G141+H141</f>
        <v>600</v>
      </c>
      <c r="J141" s="204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6"/>
      <c r="Z141" s="6"/>
    </row>
    <row r="142" spans="1:26" s="1" customFormat="1" ht="28.5" customHeight="1">
      <c r="A142" s="36" t="s">
        <v>301</v>
      </c>
      <c r="B142" s="75" t="s">
        <v>14</v>
      </c>
      <c r="C142" s="75" t="s">
        <v>32</v>
      </c>
      <c r="D142" s="75" t="s">
        <v>32</v>
      </c>
      <c r="E142" s="75" t="s">
        <v>299</v>
      </c>
      <c r="F142" s="75"/>
      <c r="G142" s="107">
        <f>G143</f>
        <v>0</v>
      </c>
      <c r="H142" s="207"/>
      <c r="I142" s="207"/>
      <c r="J142" s="204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6"/>
      <c r="Z142" s="6"/>
    </row>
    <row r="143" spans="1:26" s="1" customFormat="1" ht="21" customHeight="1">
      <c r="A143" s="36" t="s">
        <v>121</v>
      </c>
      <c r="B143" s="75" t="s">
        <v>14</v>
      </c>
      <c r="C143" s="75" t="s">
        <v>32</v>
      </c>
      <c r="D143" s="75" t="s">
        <v>32</v>
      </c>
      <c r="E143" s="75" t="s">
        <v>299</v>
      </c>
      <c r="F143" s="75" t="s">
        <v>114</v>
      </c>
      <c r="G143" s="107">
        <f>G144</f>
        <v>0</v>
      </c>
      <c r="H143" s="207"/>
      <c r="I143" s="207"/>
      <c r="J143" s="204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6"/>
      <c r="Z143" s="6"/>
    </row>
    <row r="144" spans="1:26" s="1" customFormat="1" ht="21" customHeight="1">
      <c r="A144" s="36" t="s">
        <v>78</v>
      </c>
      <c r="B144" s="75" t="s">
        <v>14</v>
      </c>
      <c r="C144" s="75" t="s">
        <v>32</v>
      </c>
      <c r="D144" s="75" t="s">
        <v>32</v>
      </c>
      <c r="E144" s="75" t="s">
        <v>299</v>
      </c>
      <c r="F144" s="75" t="s">
        <v>77</v>
      </c>
      <c r="G144" s="107"/>
      <c r="H144" s="207"/>
      <c r="I144" s="207"/>
      <c r="J144" s="204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6"/>
      <c r="Z144" s="6"/>
    </row>
    <row r="145" spans="1:26" s="1" customFormat="1" ht="21" customHeight="1">
      <c r="A145" s="42" t="s">
        <v>195</v>
      </c>
      <c r="B145" s="76" t="s">
        <v>14</v>
      </c>
      <c r="C145" s="209" t="s">
        <v>20</v>
      </c>
      <c r="D145" s="209" t="s">
        <v>8</v>
      </c>
      <c r="E145" s="75"/>
      <c r="F145" s="75"/>
      <c r="G145" s="211"/>
      <c r="H145" s="208">
        <f>H146</f>
        <v>854.3</v>
      </c>
      <c r="I145" s="208">
        <f>I146</f>
        <v>854.3</v>
      </c>
      <c r="J145" s="204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6"/>
      <c r="Z145" s="6"/>
    </row>
    <row r="146" spans="1:26" s="1" customFormat="1" ht="21" customHeight="1">
      <c r="A146" s="154" t="s">
        <v>25</v>
      </c>
      <c r="B146" s="75" t="s">
        <v>14</v>
      </c>
      <c r="C146" s="156" t="s">
        <v>20</v>
      </c>
      <c r="D146" s="156" t="s">
        <v>8</v>
      </c>
      <c r="E146" s="156" t="s">
        <v>132</v>
      </c>
      <c r="F146" s="209"/>
      <c r="G146" s="157"/>
      <c r="H146" s="210">
        <f>H147</f>
        <v>854.3</v>
      </c>
      <c r="I146" s="210">
        <f>I147</f>
        <v>854.3</v>
      </c>
      <c r="J146" s="204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6"/>
      <c r="Z146" s="6"/>
    </row>
    <row r="147" spans="1:26" s="1" customFormat="1" ht="21" customHeight="1">
      <c r="A147" s="162" t="s">
        <v>78</v>
      </c>
      <c r="B147" s="75" t="s">
        <v>14</v>
      </c>
      <c r="C147" s="156" t="s">
        <v>20</v>
      </c>
      <c r="D147" s="156" t="s">
        <v>8</v>
      </c>
      <c r="E147" s="156" t="s">
        <v>132</v>
      </c>
      <c r="F147" s="156" t="s">
        <v>77</v>
      </c>
      <c r="G147" s="157"/>
      <c r="H147" s="210">
        <v>854.3</v>
      </c>
      <c r="I147" s="210">
        <f>G147+H147</f>
        <v>854.3</v>
      </c>
      <c r="J147" s="204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6"/>
      <c r="Z147" s="6"/>
    </row>
    <row r="148" spans="1:26" s="1" customFormat="1" ht="18.75" customHeight="1">
      <c r="A148" s="42" t="s">
        <v>51</v>
      </c>
      <c r="B148" s="76" t="s">
        <v>14</v>
      </c>
      <c r="C148" s="76" t="s">
        <v>34</v>
      </c>
      <c r="D148" s="75"/>
      <c r="E148" s="75"/>
      <c r="F148" s="75"/>
      <c r="G148" s="105">
        <f>+G149+G153</f>
        <v>12194.8</v>
      </c>
      <c r="H148" s="167">
        <f>+H149+H153</f>
        <v>1000</v>
      </c>
      <c r="I148" s="167">
        <f>+I149+I153</f>
        <v>13194.8</v>
      </c>
      <c r="J148" s="204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6"/>
      <c r="Z148" s="6"/>
    </row>
    <row r="149" spans="1:26" s="1" customFormat="1" ht="18.75" customHeight="1">
      <c r="A149" s="33" t="s">
        <v>96</v>
      </c>
      <c r="B149" s="76">
        <v>902</v>
      </c>
      <c r="C149" s="76" t="s">
        <v>34</v>
      </c>
      <c r="D149" s="76" t="s">
        <v>8</v>
      </c>
      <c r="E149" s="76"/>
      <c r="F149" s="76"/>
      <c r="G149" s="108">
        <f>G150</f>
        <v>1500</v>
      </c>
      <c r="H149" s="173">
        <f aca="true" t="shared" si="19" ref="H149:I151">H150</f>
        <v>0</v>
      </c>
      <c r="I149" s="173">
        <f t="shared" si="19"/>
        <v>1500</v>
      </c>
      <c r="J149" s="204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6"/>
      <c r="Z149" s="6"/>
    </row>
    <row r="150" spans="1:26" s="1" customFormat="1" ht="18.75" customHeight="1">
      <c r="A150" s="36" t="s">
        <v>97</v>
      </c>
      <c r="B150" s="75">
        <v>902</v>
      </c>
      <c r="C150" s="75" t="s">
        <v>34</v>
      </c>
      <c r="D150" s="75" t="s">
        <v>8</v>
      </c>
      <c r="E150" s="75" t="s">
        <v>147</v>
      </c>
      <c r="F150" s="75"/>
      <c r="G150" s="106">
        <f>G151</f>
        <v>1500</v>
      </c>
      <c r="H150" s="168">
        <f t="shared" si="19"/>
        <v>0</v>
      </c>
      <c r="I150" s="168">
        <f t="shared" si="19"/>
        <v>1500</v>
      </c>
      <c r="J150" s="204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6"/>
      <c r="Z150" s="6"/>
    </row>
    <row r="151" spans="1:26" s="1" customFormat="1" ht="18.75" customHeight="1">
      <c r="A151" s="36" t="s">
        <v>118</v>
      </c>
      <c r="B151" s="75">
        <v>902</v>
      </c>
      <c r="C151" s="75" t="s">
        <v>34</v>
      </c>
      <c r="D151" s="75" t="s">
        <v>8</v>
      </c>
      <c r="E151" s="75" t="s">
        <v>147</v>
      </c>
      <c r="F151" s="75" t="s">
        <v>119</v>
      </c>
      <c r="G151" s="106">
        <f>G152</f>
        <v>1500</v>
      </c>
      <c r="H151" s="168">
        <f t="shared" si="19"/>
        <v>0</v>
      </c>
      <c r="I151" s="168">
        <f t="shared" si="19"/>
        <v>1500</v>
      </c>
      <c r="J151" s="204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6"/>
      <c r="Z151" s="6"/>
    </row>
    <row r="152" spans="1:26" s="1" customFormat="1" ht="14.25" customHeight="1">
      <c r="A152" s="32" t="s">
        <v>73</v>
      </c>
      <c r="B152" s="75">
        <v>902</v>
      </c>
      <c r="C152" s="75" t="s">
        <v>34</v>
      </c>
      <c r="D152" s="75" t="s">
        <v>8</v>
      </c>
      <c r="E152" s="75" t="s">
        <v>147</v>
      </c>
      <c r="F152" s="75" t="s">
        <v>74</v>
      </c>
      <c r="G152" s="106">
        <v>1500</v>
      </c>
      <c r="H152" s="192"/>
      <c r="I152" s="187">
        <f>G152+H152</f>
        <v>1500</v>
      </c>
      <c r="J152" s="204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6"/>
      <c r="Z152" s="6"/>
    </row>
    <row r="153" spans="1:26" s="1" customFormat="1" ht="14.25" customHeight="1">
      <c r="A153" s="32" t="s">
        <v>286</v>
      </c>
      <c r="B153" s="75">
        <v>902</v>
      </c>
      <c r="C153" s="125" t="s">
        <v>34</v>
      </c>
      <c r="D153" s="103" t="s">
        <v>17</v>
      </c>
      <c r="E153" s="103" t="s">
        <v>285</v>
      </c>
      <c r="F153" s="103"/>
      <c r="G153" s="126">
        <f>G154</f>
        <v>10694.8</v>
      </c>
      <c r="H153" s="175">
        <f>H154</f>
        <v>1000</v>
      </c>
      <c r="I153" s="175">
        <f>I154</f>
        <v>11694.8</v>
      </c>
      <c r="J153" s="204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6"/>
      <c r="Z153" s="6"/>
    </row>
    <row r="154" spans="1:26" s="1" customFormat="1" ht="14.25" customHeight="1">
      <c r="A154" s="32" t="s">
        <v>73</v>
      </c>
      <c r="B154" s="75">
        <v>902</v>
      </c>
      <c r="C154" s="125" t="s">
        <v>34</v>
      </c>
      <c r="D154" s="103" t="s">
        <v>17</v>
      </c>
      <c r="E154" s="103" t="s">
        <v>285</v>
      </c>
      <c r="F154" s="103" t="s">
        <v>74</v>
      </c>
      <c r="G154" s="126">
        <v>10694.8</v>
      </c>
      <c r="H154" s="207">
        <v>1000</v>
      </c>
      <c r="I154" s="187">
        <f>G154+H154</f>
        <v>11694.8</v>
      </c>
      <c r="J154" s="204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6"/>
      <c r="Z154" s="6"/>
    </row>
    <row r="155" spans="1:26" ht="34.5" customHeight="1">
      <c r="A155" s="46" t="s">
        <v>194</v>
      </c>
      <c r="B155" s="77" t="s">
        <v>14</v>
      </c>
      <c r="C155" s="77"/>
      <c r="D155" s="77"/>
      <c r="E155" s="77"/>
      <c r="F155" s="77"/>
      <c r="G155" s="109">
        <f>G156</f>
        <v>17625.100000000002</v>
      </c>
      <c r="H155" s="135">
        <f>H156</f>
        <v>654.1999999999999</v>
      </c>
      <c r="I155" s="135">
        <f>I156</f>
        <v>18279.3</v>
      </c>
      <c r="J155" s="204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3"/>
      <c r="Z155" s="13"/>
    </row>
    <row r="156" spans="1:26" ht="21" customHeight="1">
      <c r="A156" s="33" t="s">
        <v>23</v>
      </c>
      <c r="B156" s="76">
        <v>902</v>
      </c>
      <c r="C156" s="76" t="s">
        <v>8</v>
      </c>
      <c r="D156" s="76" t="s">
        <v>60</v>
      </c>
      <c r="E156" s="75"/>
      <c r="F156" s="75"/>
      <c r="G156" s="108">
        <f>G157+G164</f>
        <v>17625.100000000002</v>
      </c>
      <c r="H156" s="173">
        <f>H157+H164</f>
        <v>654.1999999999999</v>
      </c>
      <c r="I156" s="173">
        <f>I157+I164</f>
        <v>18279.3</v>
      </c>
      <c r="J156" s="204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3"/>
      <c r="Z156" s="13"/>
    </row>
    <row r="157" spans="1:26" ht="21" customHeight="1">
      <c r="A157" s="34" t="s">
        <v>25</v>
      </c>
      <c r="B157" s="75">
        <v>902</v>
      </c>
      <c r="C157" s="75" t="s">
        <v>8</v>
      </c>
      <c r="D157" s="75" t="s">
        <v>60</v>
      </c>
      <c r="E157" s="75" t="s">
        <v>205</v>
      </c>
      <c r="F157" s="75"/>
      <c r="G157" s="106">
        <f>G158+G160+G162</f>
        <v>16026.300000000001</v>
      </c>
      <c r="H157" s="168">
        <f>H158+H160+H162</f>
        <v>605.8</v>
      </c>
      <c r="I157" s="168">
        <f>I158+I160+I162</f>
        <v>16632.1</v>
      </c>
      <c r="J157" s="204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3"/>
      <c r="Z157" s="13"/>
    </row>
    <row r="158" spans="1:26" ht="39" customHeight="1">
      <c r="A158" s="36" t="s">
        <v>112</v>
      </c>
      <c r="B158" s="75">
        <v>902</v>
      </c>
      <c r="C158" s="75" t="s">
        <v>8</v>
      </c>
      <c r="D158" s="75" t="s">
        <v>60</v>
      </c>
      <c r="E158" s="75" t="s">
        <v>205</v>
      </c>
      <c r="F158" s="75" t="s">
        <v>113</v>
      </c>
      <c r="G158" s="106">
        <f>+G159</f>
        <v>13735.9</v>
      </c>
      <c r="H158" s="168">
        <f>+H159</f>
        <v>-1322</v>
      </c>
      <c r="I158" s="168">
        <f>+I159</f>
        <v>12413.9</v>
      </c>
      <c r="J158" s="204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3"/>
      <c r="Z158" s="13"/>
    </row>
    <row r="159" spans="1:26" ht="21" customHeight="1">
      <c r="A159" s="66" t="s">
        <v>133</v>
      </c>
      <c r="B159" s="75">
        <v>902</v>
      </c>
      <c r="C159" s="75" t="s">
        <v>8</v>
      </c>
      <c r="D159" s="75" t="s">
        <v>60</v>
      </c>
      <c r="E159" s="75" t="s">
        <v>205</v>
      </c>
      <c r="F159" s="75" t="s">
        <v>134</v>
      </c>
      <c r="G159" s="106">
        <v>13735.9</v>
      </c>
      <c r="H159" s="190">
        <v>-1322</v>
      </c>
      <c r="I159" s="187">
        <f>G159+H159</f>
        <v>12413.9</v>
      </c>
      <c r="J159" s="204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3"/>
      <c r="Z159" s="13"/>
    </row>
    <row r="160" spans="1:26" ht="29.25" customHeight="1">
      <c r="A160" s="34" t="s">
        <v>122</v>
      </c>
      <c r="B160" s="75">
        <v>902</v>
      </c>
      <c r="C160" s="75" t="s">
        <v>8</v>
      </c>
      <c r="D160" s="75" t="s">
        <v>60</v>
      </c>
      <c r="E160" s="75" t="s">
        <v>205</v>
      </c>
      <c r="F160" s="75" t="s">
        <v>114</v>
      </c>
      <c r="G160" s="106">
        <f>+G161</f>
        <v>2153.8</v>
      </c>
      <c r="H160" s="168">
        <f>+H161</f>
        <v>1927.8</v>
      </c>
      <c r="I160" s="168">
        <f>+I161</f>
        <v>4081.6000000000004</v>
      </c>
      <c r="J160" s="204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3"/>
      <c r="Z160" s="13"/>
    </row>
    <row r="161" spans="1:26" ht="21.75" customHeight="1">
      <c r="A161" s="36" t="s">
        <v>78</v>
      </c>
      <c r="B161" s="75">
        <v>902</v>
      </c>
      <c r="C161" s="75" t="s">
        <v>8</v>
      </c>
      <c r="D161" s="75" t="s">
        <v>60</v>
      </c>
      <c r="E161" s="75" t="s">
        <v>205</v>
      </c>
      <c r="F161" s="75" t="s">
        <v>77</v>
      </c>
      <c r="G161" s="106">
        <v>2153.8</v>
      </c>
      <c r="H161" s="190">
        <v>1927.8</v>
      </c>
      <c r="I161" s="187">
        <f>G161+H161</f>
        <v>4081.6000000000004</v>
      </c>
      <c r="J161" s="20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3"/>
      <c r="Z161" s="13"/>
    </row>
    <row r="162" spans="1:26" ht="21.75" customHeight="1">
      <c r="A162" s="36" t="s">
        <v>79</v>
      </c>
      <c r="B162" s="75">
        <v>902</v>
      </c>
      <c r="C162" s="75" t="s">
        <v>8</v>
      </c>
      <c r="D162" s="75" t="s">
        <v>60</v>
      </c>
      <c r="E162" s="75" t="s">
        <v>205</v>
      </c>
      <c r="F162" s="75" t="s">
        <v>81</v>
      </c>
      <c r="G162" s="106">
        <f>G163</f>
        <v>136.6</v>
      </c>
      <c r="H162" s="168">
        <f>H163</f>
        <v>0</v>
      </c>
      <c r="I162" s="168">
        <f>I163</f>
        <v>136.6</v>
      </c>
      <c r="J162" s="204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3"/>
      <c r="Z162" s="13"/>
    </row>
    <row r="163" spans="1:26" ht="21.75" customHeight="1">
      <c r="A163" s="36" t="s">
        <v>75</v>
      </c>
      <c r="B163" s="75">
        <v>902</v>
      </c>
      <c r="C163" s="75" t="s">
        <v>8</v>
      </c>
      <c r="D163" s="75" t="s">
        <v>60</v>
      </c>
      <c r="E163" s="75" t="s">
        <v>205</v>
      </c>
      <c r="F163" s="75" t="s">
        <v>76</v>
      </c>
      <c r="G163" s="106">
        <v>136.6</v>
      </c>
      <c r="H163" s="190"/>
      <c r="I163" s="187">
        <f>G163+H163</f>
        <v>136.6</v>
      </c>
      <c r="J163" s="204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3"/>
      <c r="Z163" s="13"/>
    </row>
    <row r="164" spans="1:26" ht="21.75" customHeight="1">
      <c r="A164" s="154" t="s">
        <v>308</v>
      </c>
      <c r="B164" s="80">
        <v>902</v>
      </c>
      <c r="C164" s="153" t="s">
        <v>8</v>
      </c>
      <c r="D164" s="153" t="s">
        <v>60</v>
      </c>
      <c r="E164" s="153" t="s">
        <v>307</v>
      </c>
      <c r="F164" s="153" t="s">
        <v>113</v>
      </c>
      <c r="G164" s="106">
        <v>1598.8</v>
      </c>
      <c r="H164" s="190">
        <v>48.4</v>
      </c>
      <c r="I164" s="187">
        <f>G164+H164</f>
        <v>1647.2</v>
      </c>
      <c r="J164" s="204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3"/>
      <c r="Z164" s="13"/>
    </row>
    <row r="165" spans="1:26" ht="35.25" customHeight="1">
      <c r="A165" s="38" t="s">
        <v>64</v>
      </c>
      <c r="B165" s="77">
        <v>902</v>
      </c>
      <c r="C165" s="77"/>
      <c r="D165" s="77"/>
      <c r="E165" s="77"/>
      <c r="F165" s="77"/>
      <c r="G165" s="109">
        <f>G166+G180+G193+G189+G184+G198</f>
        <v>77959.29999999999</v>
      </c>
      <c r="H165" s="135">
        <f>H166+H180+H193+H189+H184+H198</f>
        <v>10469</v>
      </c>
      <c r="I165" s="135">
        <f>I166+I180+I193+I189+I184+I198</f>
        <v>88428.3</v>
      </c>
      <c r="J165" s="204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3"/>
      <c r="Z165" s="13"/>
    </row>
    <row r="166" spans="1:26" ht="15" customHeight="1">
      <c r="A166" s="40" t="s">
        <v>7</v>
      </c>
      <c r="B166" s="76">
        <v>902</v>
      </c>
      <c r="C166" s="76" t="s">
        <v>8</v>
      </c>
      <c r="D166" s="75"/>
      <c r="E166" s="75"/>
      <c r="F166" s="75"/>
      <c r="G166" s="108">
        <f>G167</f>
        <v>4640.700000000001</v>
      </c>
      <c r="H166" s="173">
        <f>H167</f>
        <v>141</v>
      </c>
      <c r="I166" s="173">
        <f>I167</f>
        <v>4781.7</v>
      </c>
      <c r="J166" s="204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3"/>
      <c r="Z166" s="13"/>
    </row>
    <row r="167" spans="1:26" ht="29.25" customHeight="1">
      <c r="A167" s="40" t="s">
        <v>18</v>
      </c>
      <c r="B167" s="79" t="s">
        <v>14</v>
      </c>
      <c r="C167" s="79" t="s">
        <v>8</v>
      </c>
      <c r="D167" s="92" t="s">
        <v>19</v>
      </c>
      <c r="E167" s="92"/>
      <c r="F167" s="92"/>
      <c r="G167" s="110">
        <f>G168+G175+G171+G172+G174</f>
        <v>4640.700000000001</v>
      </c>
      <c r="H167" s="176">
        <f>H168+H175+H171+H172+H174</f>
        <v>141</v>
      </c>
      <c r="I167" s="176">
        <f>I168+I175+I171+I172+I174</f>
        <v>4781.7</v>
      </c>
      <c r="J167" s="204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3"/>
      <c r="Z167" s="13"/>
    </row>
    <row r="168" spans="1:26" ht="42.75" customHeight="1">
      <c r="A168" s="36" t="s">
        <v>112</v>
      </c>
      <c r="B168" s="78" t="s">
        <v>14</v>
      </c>
      <c r="C168" s="78" t="s">
        <v>8</v>
      </c>
      <c r="D168" s="84" t="s">
        <v>19</v>
      </c>
      <c r="E168" s="84" t="s">
        <v>126</v>
      </c>
      <c r="F168" s="84" t="s">
        <v>113</v>
      </c>
      <c r="G168" s="111">
        <f>G169</f>
        <v>3895.3</v>
      </c>
      <c r="H168" s="177">
        <f>H169</f>
        <v>-111.1</v>
      </c>
      <c r="I168" s="177">
        <f>I169</f>
        <v>3784.2000000000003</v>
      </c>
      <c r="J168" s="204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3"/>
      <c r="Z168" s="13"/>
    </row>
    <row r="169" spans="1:26" ht="21" customHeight="1">
      <c r="A169" s="34" t="s">
        <v>111</v>
      </c>
      <c r="B169" s="78" t="s">
        <v>14</v>
      </c>
      <c r="C169" s="78" t="s">
        <v>8</v>
      </c>
      <c r="D169" s="84" t="s">
        <v>19</v>
      </c>
      <c r="E169" s="84" t="s">
        <v>126</v>
      </c>
      <c r="F169" s="84" t="s">
        <v>89</v>
      </c>
      <c r="G169" s="111">
        <f>3845.3+50</f>
        <v>3895.3</v>
      </c>
      <c r="H169" s="190">
        <v>-111.1</v>
      </c>
      <c r="I169" s="187">
        <f>G169+H169</f>
        <v>3784.2000000000003</v>
      </c>
      <c r="J169" s="204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3"/>
      <c r="Z169" s="13"/>
    </row>
    <row r="170" spans="1:26" ht="27.75" customHeight="1">
      <c r="A170" s="34" t="s">
        <v>122</v>
      </c>
      <c r="B170" s="78" t="s">
        <v>14</v>
      </c>
      <c r="C170" s="78" t="s">
        <v>8</v>
      </c>
      <c r="D170" s="84" t="s">
        <v>19</v>
      </c>
      <c r="E170" s="84" t="s">
        <v>126</v>
      </c>
      <c r="F170" s="84" t="s">
        <v>114</v>
      </c>
      <c r="G170" s="112">
        <f>G171</f>
        <v>112.8</v>
      </c>
      <c r="H170" s="178">
        <f>H171</f>
        <v>207.5</v>
      </c>
      <c r="I170" s="178">
        <f>I171</f>
        <v>320.3</v>
      </c>
      <c r="J170" s="204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3"/>
      <c r="Z170" s="13"/>
    </row>
    <row r="171" spans="1:26" ht="19.5" customHeight="1">
      <c r="A171" s="32" t="s">
        <v>78</v>
      </c>
      <c r="B171" s="78" t="s">
        <v>14</v>
      </c>
      <c r="C171" s="78" t="s">
        <v>8</v>
      </c>
      <c r="D171" s="84" t="s">
        <v>19</v>
      </c>
      <c r="E171" s="84" t="s">
        <v>126</v>
      </c>
      <c r="F171" s="84" t="s">
        <v>77</v>
      </c>
      <c r="G171" s="111">
        <v>112.8</v>
      </c>
      <c r="H171" s="190">
        <v>207.5</v>
      </c>
      <c r="I171" s="187">
        <f>G171+H171</f>
        <v>320.3</v>
      </c>
      <c r="J171" s="204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3"/>
      <c r="Z171" s="13"/>
    </row>
    <row r="172" spans="1:26" ht="19.5" customHeight="1">
      <c r="A172" s="36" t="s">
        <v>79</v>
      </c>
      <c r="B172" s="80">
        <v>902</v>
      </c>
      <c r="C172" s="75" t="s">
        <v>8</v>
      </c>
      <c r="D172" s="75" t="s">
        <v>19</v>
      </c>
      <c r="E172" s="75" t="s">
        <v>126</v>
      </c>
      <c r="F172" s="75" t="s">
        <v>81</v>
      </c>
      <c r="G172" s="106">
        <f>+G173</f>
        <v>10</v>
      </c>
      <c r="H172" s="168">
        <f>+H173</f>
        <v>0</v>
      </c>
      <c r="I172" s="168">
        <f>+I173</f>
        <v>10</v>
      </c>
      <c r="J172" s="204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3"/>
      <c r="Z172" s="13"/>
    </row>
    <row r="173" spans="1:26" ht="19.5" customHeight="1">
      <c r="A173" s="32" t="s">
        <v>75</v>
      </c>
      <c r="B173" s="80">
        <v>902</v>
      </c>
      <c r="C173" s="75" t="s">
        <v>8</v>
      </c>
      <c r="D173" s="75" t="s">
        <v>19</v>
      </c>
      <c r="E173" s="75" t="s">
        <v>126</v>
      </c>
      <c r="F173" s="75" t="s">
        <v>76</v>
      </c>
      <c r="G173" s="106">
        <v>10</v>
      </c>
      <c r="H173" s="190"/>
      <c r="I173" s="187">
        <f>G173+H173</f>
        <v>10</v>
      </c>
      <c r="J173" s="204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3"/>
      <c r="Z173" s="13"/>
    </row>
    <row r="174" spans="1:26" ht="60.75" customHeight="1">
      <c r="A174" s="154" t="s">
        <v>308</v>
      </c>
      <c r="B174" s="80">
        <v>902</v>
      </c>
      <c r="C174" s="153" t="s">
        <v>8</v>
      </c>
      <c r="D174" s="153" t="s">
        <v>19</v>
      </c>
      <c r="E174" s="153" t="s">
        <v>307</v>
      </c>
      <c r="F174" s="153" t="s">
        <v>113</v>
      </c>
      <c r="G174" s="106">
        <v>447.6</v>
      </c>
      <c r="H174" s="190">
        <v>44.6</v>
      </c>
      <c r="I174" s="187">
        <f>G174+H174</f>
        <v>492.20000000000005</v>
      </c>
      <c r="J174" s="204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3"/>
      <c r="Z174" s="13"/>
    </row>
    <row r="175" spans="1:26" ht="72.75" customHeight="1">
      <c r="A175" s="44" t="s">
        <v>184</v>
      </c>
      <c r="B175" s="78" t="s">
        <v>14</v>
      </c>
      <c r="C175" s="78" t="s">
        <v>8</v>
      </c>
      <c r="D175" s="84" t="s">
        <v>19</v>
      </c>
      <c r="E175" s="84" t="s">
        <v>185</v>
      </c>
      <c r="F175" s="84"/>
      <c r="G175" s="112">
        <f>G176+G178</f>
        <v>175</v>
      </c>
      <c r="H175" s="178">
        <f>H176+H178</f>
        <v>0</v>
      </c>
      <c r="I175" s="178">
        <f>I176+I178</f>
        <v>175</v>
      </c>
      <c r="J175" s="204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3"/>
      <c r="Z175" s="13"/>
    </row>
    <row r="176" spans="1:26" ht="40.5" customHeight="1">
      <c r="A176" s="32" t="s">
        <v>112</v>
      </c>
      <c r="B176" s="78" t="s">
        <v>14</v>
      </c>
      <c r="C176" s="78" t="s">
        <v>8</v>
      </c>
      <c r="D176" s="84" t="s">
        <v>19</v>
      </c>
      <c r="E176" s="84" t="s">
        <v>185</v>
      </c>
      <c r="F176" s="84" t="s">
        <v>113</v>
      </c>
      <c r="G176" s="112">
        <f>G177</f>
        <v>175</v>
      </c>
      <c r="H176" s="190"/>
      <c r="I176" s="187">
        <f>G176+H176</f>
        <v>175</v>
      </c>
      <c r="J176" s="204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3"/>
      <c r="Z176" s="13"/>
    </row>
    <row r="177" spans="1:26" ht="21" customHeight="1">
      <c r="A177" s="32" t="s">
        <v>111</v>
      </c>
      <c r="B177" s="78" t="s">
        <v>14</v>
      </c>
      <c r="C177" s="78" t="s">
        <v>8</v>
      </c>
      <c r="D177" s="84" t="s">
        <v>19</v>
      </c>
      <c r="E177" s="84" t="s">
        <v>185</v>
      </c>
      <c r="F177" s="84" t="s">
        <v>89</v>
      </c>
      <c r="G177" s="112">
        <v>175</v>
      </c>
      <c r="H177" s="190"/>
      <c r="I177" s="187">
        <f>G177+H177</f>
        <v>175</v>
      </c>
      <c r="J177" s="204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3"/>
      <c r="Z177" s="13"/>
    </row>
    <row r="178" spans="1:26" ht="27.75" customHeight="1">
      <c r="A178" s="34" t="s">
        <v>122</v>
      </c>
      <c r="B178" s="78" t="s">
        <v>14</v>
      </c>
      <c r="C178" s="78" t="s">
        <v>8</v>
      </c>
      <c r="D178" s="84" t="s">
        <v>19</v>
      </c>
      <c r="E178" s="84" t="s">
        <v>185</v>
      </c>
      <c r="F178" s="84" t="s">
        <v>114</v>
      </c>
      <c r="G178" s="112">
        <f>+G179</f>
        <v>0</v>
      </c>
      <c r="H178" s="190"/>
      <c r="I178" s="190"/>
      <c r="J178" s="204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3"/>
      <c r="Z178" s="13"/>
    </row>
    <row r="179" spans="1:26" ht="18.75" customHeight="1">
      <c r="A179" s="32" t="s">
        <v>78</v>
      </c>
      <c r="B179" s="78" t="s">
        <v>14</v>
      </c>
      <c r="C179" s="78" t="s">
        <v>8</v>
      </c>
      <c r="D179" s="84" t="s">
        <v>19</v>
      </c>
      <c r="E179" s="84" t="s">
        <v>185</v>
      </c>
      <c r="F179" s="84" t="s">
        <v>77</v>
      </c>
      <c r="G179" s="112"/>
      <c r="H179" s="190"/>
      <c r="I179" s="190"/>
      <c r="J179" s="204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3"/>
      <c r="Z179" s="13"/>
    </row>
    <row r="180" spans="1:26" ht="19.5" customHeight="1">
      <c r="A180" s="160" t="s">
        <v>309</v>
      </c>
      <c r="B180" s="79" t="s">
        <v>14</v>
      </c>
      <c r="C180" s="89" t="s">
        <v>32</v>
      </c>
      <c r="D180" s="89" t="s">
        <v>15</v>
      </c>
      <c r="E180" s="161"/>
      <c r="F180" s="89"/>
      <c r="G180" s="150">
        <f>G183</f>
        <v>0</v>
      </c>
      <c r="H180" s="219">
        <f>H183+H181</f>
        <v>6949.3</v>
      </c>
      <c r="I180" s="219">
        <f>I183+I181</f>
        <v>6949.3</v>
      </c>
      <c r="J180" s="204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3"/>
      <c r="Z180" s="13"/>
    </row>
    <row r="181" spans="1:26" ht="28.5" customHeight="1">
      <c r="A181" s="162" t="s">
        <v>331</v>
      </c>
      <c r="B181" s="78" t="s">
        <v>14</v>
      </c>
      <c r="C181" s="88" t="s">
        <v>32</v>
      </c>
      <c r="D181" s="88" t="s">
        <v>15</v>
      </c>
      <c r="E181" s="153" t="s">
        <v>329</v>
      </c>
      <c r="F181" s="88"/>
      <c r="G181" s="136"/>
      <c r="H181" s="220">
        <f>H182</f>
        <v>6949.3</v>
      </c>
      <c r="I181" s="220">
        <f>I182</f>
        <v>6949.3</v>
      </c>
      <c r="J181" s="204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3"/>
      <c r="Z181" s="13"/>
    </row>
    <row r="182" spans="1:26" ht="25.5" customHeight="1">
      <c r="A182" s="162" t="s">
        <v>332</v>
      </c>
      <c r="B182" s="78" t="s">
        <v>14</v>
      </c>
      <c r="C182" s="88" t="s">
        <v>32</v>
      </c>
      <c r="D182" s="88" t="s">
        <v>15</v>
      </c>
      <c r="E182" s="153" t="s">
        <v>329</v>
      </c>
      <c r="F182" s="88" t="s">
        <v>330</v>
      </c>
      <c r="G182" s="136"/>
      <c r="H182" s="220">
        <v>6949.3</v>
      </c>
      <c r="I182" s="220">
        <f>G182+H182</f>
        <v>6949.3</v>
      </c>
      <c r="J182" s="204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3"/>
      <c r="Z182" s="13"/>
    </row>
    <row r="183" spans="1:26" ht="30" customHeight="1">
      <c r="A183" s="36"/>
      <c r="B183" s="78"/>
      <c r="C183" s="78"/>
      <c r="D183" s="84"/>
      <c r="E183" s="84"/>
      <c r="F183" s="84"/>
      <c r="G183" s="137"/>
      <c r="H183" s="190"/>
      <c r="I183" s="190"/>
      <c r="J183" s="204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3"/>
      <c r="Z183" s="13"/>
    </row>
    <row r="184" spans="1:26" ht="18.75" customHeight="1">
      <c r="A184" s="42" t="s">
        <v>71</v>
      </c>
      <c r="B184" s="74">
        <v>902</v>
      </c>
      <c r="C184" s="76" t="s">
        <v>54</v>
      </c>
      <c r="D184" s="76"/>
      <c r="E184" s="76"/>
      <c r="F184" s="76"/>
      <c r="G184" s="108">
        <f>G185</f>
        <v>12598.3</v>
      </c>
      <c r="H184" s="173">
        <f>H185</f>
        <v>-331</v>
      </c>
      <c r="I184" s="173">
        <f>I185</f>
        <v>12267.3</v>
      </c>
      <c r="J184" s="204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3"/>
      <c r="Z184" s="13"/>
    </row>
    <row r="185" spans="1:26" ht="19.5" customHeight="1">
      <c r="A185" s="42" t="s">
        <v>106</v>
      </c>
      <c r="B185" s="74">
        <v>902</v>
      </c>
      <c r="C185" s="76" t="s">
        <v>54</v>
      </c>
      <c r="D185" s="76" t="s">
        <v>10</v>
      </c>
      <c r="E185" s="76"/>
      <c r="F185" s="76"/>
      <c r="G185" s="108">
        <f>G186+G188</f>
        <v>12598.3</v>
      </c>
      <c r="H185" s="173">
        <f>H186+H188</f>
        <v>-331</v>
      </c>
      <c r="I185" s="173">
        <f>I186+I188</f>
        <v>12267.3</v>
      </c>
      <c r="J185" s="204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3"/>
      <c r="Z185" s="13"/>
    </row>
    <row r="186" spans="1:26" ht="35.25" customHeight="1">
      <c r="A186" s="36" t="s">
        <v>116</v>
      </c>
      <c r="B186" s="80">
        <v>902</v>
      </c>
      <c r="C186" s="75" t="s">
        <v>54</v>
      </c>
      <c r="D186" s="75" t="s">
        <v>10</v>
      </c>
      <c r="E186" s="75" t="s">
        <v>178</v>
      </c>
      <c r="F186" s="75" t="s">
        <v>117</v>
      </c>
      <c r="G186" s="106">
        <f>G187</f>
        <v>11780.3</v>
      </c>
      <c r="H186" s="168">
        <f>H187</f>
        <v>-352.1</v>
      </c>
      <c r="I186" s="168">
        <f>I187</f>
        <v>11428.199999999999</v>
      </c>
      <c r="J186" s="204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3"/>
      <c r="Z186" s="13"/>
    </row>
    <row r="187" spans="1:26" ht="18" customHeight="1">
      <c r="A187" s="36" t="s">
        <v>84</v>
      </c>
      <c r="B187" s="80">
        <v>902</v>
      </c>
      <c r="C187" s="75" t="s">
        <v>54</v>
      </c>
      <c r="D187" s="75" t="s">
        <v>10</v>
      </c>
      <c r="E187" s="75" t="s">
        <v>178</v>
      </c>
      <c r="F187" s="75" t="s">
        <v>85</v>
      </c>
      <c r="G187" s="106">
        <v>11780.3</v>
      </c>
      <c r="H187" s="190">
        <v>-352.1</v>
      </c>
      <c r="I187" s="187">
        <f>G187+H187</f>
        <v>11428.199999999999</v>
      </c>
      <c r="J187" s="204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3"/>
      <c r="Z187" s="13"/>
    </row>
    <row r="188" spans="1:26" ht="55.5" customHeight="1">
      <c r="A188" s="154" t="s">
        <v>308</v>
      </c>
      <c r="B188" s="80">
        <v>902</v>
      </c>
      <c r="C188" s="153" t="s">
        <v>54</v>
      </c>
      <c r="D188" s="153" t="s">
        <v>10</v>
      </c>
      <c r="E188" s="153" t="s">
        <v>307</v>
      </c>
      <c r="F188" s="156" t="s">
        <v>85</v>
      </c>
      <c r="G188" s="106">
        <v>818</v>
      </c>
      <c r="H188" s="190">
        <v>21.1</v>
      </c>
      <c r="I188" s="187">
        <f>G188+H188</f>
        <v>839.1</v>
      </c>
      <c r="J188" s="204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3"/>
      <c r="Z188" s="13"/>
    </row>
    <row r="189" spans="1:26" ht="19.5" customHeight="1">
      <c r="A189" s="33" t="s">
        <v>102</v>
      </c>
      <c r="B189" s="76">
        <v>902</v>
      </c>
      <c r="C189" s="76" t="s">
        <v>22</v>
      </c>
      <c r="D189" s="75"/>
      <c r="E189" s="75"/>
      <c r="F189" s="75"/>
      <c r="G189" s="108">
        <f>G190</f>
        <v>1000</v>
      </c>
      <c r="H189" s="173">
        <f aca="true" t="shared" si="20" ref="H189:I191">H190</f>
        <v>0</v>
      </c>
      <c r="I189" s="173">
        <f t="shared" si="20"/>
        <v>1000</v>
      </c>
      <c r="J189" s="204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3"/>
      <c r="Z189" s="13"/>
    </row>
    <row r="190" spans="1:26" ht="19.5" customHeight="1">
      <c r="A190" s="33" t="s">
        <v>99</v>
      </c>
      <c r="B190" s="76">
        <v>902</v>
      </c>
      <c r="C190" s="79" t="s">
        <v>22</v>
      </c>
      <c r="D190" s="92" t="s">
        <v>10</v>
      </c>
      <c r="E190" s="92"/>
      <c r="F190" s="92"/>
      <c r="G190" s="108">
        <f>G191</f>
        <v>1000</v>
      </c>
      <c r="H190" s="173">
        <f t="shared" si="20"/>
        <v>0</v>
      </c>
      <c r="I190" s="173">
        <f t="shared" si="20"/>
        <v>1000</v>
      </c>
      <c r="J190" s="204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3"/>
      <c r="Z190" s="13"/>
    </row>
    <row r="191" spans="1:26" ht="27.75" customHeight="1">
      <c r="A191" s="36" t="s">
        <v>116</v>
      </c>
      <c r="B191" s="75">
        <v>902</v>
      </c>
      <c r="C191" s="78" t="s">
        <v>22</v>
      </c>
      <c r="D191" s="84" t="s">
        <v>10</v>
      </c>
      <c r="E191" s="84" t="s">
        <v>179</v>
      </c>
      <c r="F191" s="84" t="s">
        <v>117</v>
      </c>
      <c r="G191" s="106">
        <f>G192</f>
        <v>1000</v>
      </c>
      <c r="H191" s="168">
        <f t="shared" si="20"/>
        <v>0</v>
      </c>
      <c r="I191" s="168">
        <f t="shared" si="20"/>
        <v>1000</v>
      </c>
      <c r="J191" s="204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3"/>
      <c r="Z191" s="13"/>
    </row>
    <row r="192" spans="1:26" ht="24.75" customHeight="1">
      <c r="A192" s="37" t="s">
        <v>100</v>
      </c>
      <c r="B192" s="75">
        <v>902</v>
      </c>
      <c r="C192" s="78" t="s">
        <v>22</v>
      </c>
      <c r="D192" s="84" t="s">
        <v>10</v>
      </c>
      <c r="E192" s="84" t="s">
        <v>179</v>
      </c>
      <c r="F192" s="84" t="s">
        <v>101</v>
      </c>
      <c r="G192" s="106">
        <v>1000</v>
      </c>
      <c r="H192" s="190"/>
      <c r="I192" s="187">
        <f>G192+H192</f>
        <v>1000</v>
      </c>
      <c r="J192" s="204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3"/>
      <c r="Z192" s="13"/>
    </row>
    <row r="193" spans="1:26" ht="24.75" customHeight="1">
      <c r="A193" s="52" t="s">
        <v>91</v>
      </c>
      <c r="B193" s="88">
        <v>902</v>
      </c>
      <c r="C193" s="89" t="s">
        <v>60</v>
      </c>
      <c r="D193" s="89"/>
      <c r="E193" s="89"/>
      <c r="F193" s="89"/>
      <c r="G193" s="105">
        <f>G194</f>
        <v>3.1</v>
      </c>
      <c r="H193" s="167">
        <f aca="true" t="shared" si="21" ref="H193:I196">H194</f>
        <v>0</v>
      </c>
      <c r="I193" s="167">
        <f t="shared" si="21"/>
        <v>3.1</v>
      </c>
      <c r="J193" s="204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3"/>
      <c r="Z193" s="13"/>
    </row>
    <row r="194" spans="1:26" ht="20.25" customHeight="1">
      <c r="A194" s="52" t="s">
        <v>92</v>
      </c>
      <c r="B194" s="89">
        <v>902</v>
      </c>
      <c r="C194" s="95" t="s">
        <v>60</v>
      </c>
      <c r="D194" s="95" t="s">
        <v>8</v>
      </c>
      <c r="E194" s="95"/>
      <c r="F194" s="95"/>
      <c r="G194" s="113">
        <f>G195</f>
        <v>3.1</v>
      </c>
      <c r="H194" s="179">
        <f t="shared" si="21"/>
        <v>0</v>
      </c>
      <c r="I194" s="179">
        <f t="shared" si="21"/>
        <v>3.1</v>
      </c>
      <c r="J194" s="204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3"/>
      <c r="Z194" s="13"/>
    </row>
    <row r="195" spans="1:26" ht="20.25" customHeight="1">
      <c r="A195" s="36" t="s">
        <v>93</v>
      </c>
      <c r="B195" s="75">
        <v>902</v>
      </c>
      <c r="C195" s="78" t="s">
        <v>60</v>
      </c>
      <c r="D195" s="78" t="s">
        <v>8</v>
      </c>
      <c r="E195" s="78" t="s">
        <v>120</v>
      </c>
      <c r="F195" s="78"/>
      <c r="G195" s="111">
        <f>G196</f>
        <v>3.1</v>
      </c>
      <c r="H195" s="177">
        <f t="shared" si="21"/>
        <v>0</v>
      </c>
      <c r="I195" s="177">
        <f t="shared" si="21"/>
        <v>3.1</v>
      </c>
      <c r="J195" s="204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3"/>
      <c r="Z195" s="13"/>
    </row>
    <row r="196" spans="1:26" ht="20.25" customHeight="1">
      <c r="A196" s="36" t="s">
        <v>218</v>
      </c>
      <c r="B196" s="75">
        <v>902</v>
      </c>
      <c r="C196" s="78" t="s">
        <v>60</v>
      </c>
      <c r="D196" s="78" t="s">
        <v>8</v>
      </c>
      <c r="E196" s="78" t="s">
        <v>120</v>
      </c>
      <c r="F196" s="78" t="s">
        <v>94</v>
      </c>
      <c r="G196" s="111">
        <f>G197</f>
        <v>3.1</v>
      </c>
      <c r="H196" s="177">
        <f t="shared" si="21"/>
        <v>0</v>
      </c>
      <c r="I196" s="177">
        <f t="shared" si="21"/>
        <v>3.1</v>
      </c>
      <c r="J196" s="204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3"/>
      <c r="Z196" s="13"/>
    </row>
    <row r="197" spans="1:26" ht="20.25" customHeight="1">
      <c r="A197" s="36" t="s">
        <v>217</v>
      </c>
      <c r="B197" s="75">
        <v>902</v>
      </c>
      <c r="C197" s="78" t="s">
        <v>60</v>
      </c>
      <c r="D197" s="78" t="s">
        <v>8</v>
      </c>
      <c r="E197" s="78" t="s">
        <v>120</v>
      </c>
      <c r="F197" s="78" t="s">
        <v>110</v>
      </c>
      <c r="G197" s="111">
        <v>3.1</v>
      </c>
      <c r="H197" s="190"/>
      <c r="I197" s="187">
        <f>G197+H197</f>
        <v>3.1</v>
      </c>
      <c r="J197" s="204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3"/>
      <c r="Z197" s="13"/>
    </row>
    <row r="198" spans="1:26" ht="28.5" customHeight="1">
      <c r="A198" s="131" t="s">
        <v>186</v>
      </c>
      <c r="B198" s="76" t="s">
        <v>14</v>
      </c>
      <c r="C198" s="76" t="s">
        <v>24</v>
      </c>
      <c r="D198" s="75"/>
      <c r="E198" s="75"/>
      <c r="F198" s="75"/>
      <c r="G198" s="108">
        <f>G199+G206+G210</f>
        <v>59717.2</v>
      </c>
      <c r="H198" s="173">
        <f>H199+H206+H210</f>
        <v>3709.7</v>
      </c>
      <c r="I198" s="173">
        <f>I199+I206+I210</f>
        <v>63426.9</v>
      </c>
      <c r="J198" s="204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3"/>
      <c r="Z198" s="13"/>
    </row>
    <row r="199" spans="1:26" ht="24.75" customHeight="1">
      <c r="A199" s="42" t="s">
        <v>55</v>
      </c>
      <c r="B199" s="90" t="s">
        <v>14</v>
      </c>
      <c r="C199" s="79" t="s">
        <v>24</v>
      </c>
      <c r="D199" s="92" t="s">
        <v>8</v>
      </c>
      <c r="E199" s="92"/>
      <c r="F199" s="92"/>
      <c r="G199" s="110">
        <f>G200+G203</f>
        <v>51458</v>
      </c>
      <c r="H199" s="176">
        <f>H200+H203</f>
        <v>0</v>
      </c>
      <c r="I199" s="176">
        <f>I200+I203</f>
        <v>51458</v>
      </c>
      <c r="J199" s="204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3"/>
      <c r="Z199" s="13"/>
    </row>
    <row r="200" spans="1:26" s="12" customFormat="1" ht="19.5" customHeight="1">
      <c r="A200" s="35" t="s">
        <v>187</v>
      </c>
      <c r="B200" s="81" t="s">
        <v>14</v>
      </c>
      <c r="C200" s="78" t="s">
        <v>24</v>
      </c>
      <c r="D200" s="84" t="s">
        <v>8</v>
      </c>
      <c r="E200" s="84" t="s">
        <v>171</v>
      </c>
      <c r="F200" s="84"/>
      <c r="G200" s="111">
        <f aca="true" t="shared" si="22" ref="G200:I201">G201</f>
        <v>49378</v>
      </c>
      <c r="H200" s="177">
        <f t="shared" si="22"/>
        <v>0</v>
      </c>
      <c r="I200" s="177">
        <f t="shared" si="22"/>
        <v>49378</v>
      </c>
      <c r="J200" s="204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3"/>
      <c r="Z200" s="23"/>
    </row>
    <row r="201" spans="1:26" s="12" customFormat="1" ht="15.75" customHeight="1">
      <c r="A201" s="35" t="s">
        <v>53</v>
      </c>
      <c r="B201" s="81" t="s">
        <v>14</v>
      </c>
      <c r="C201" s="78" t="s">
        <v>24</v>
      </c>
      <c r="D201" s="84" t="s">
        <v>8</v>
      </c>
      <c r="E201" s="84" t="s">
        <v>171</v>
      </c>
      <c r="F201" s="84" t="s">
        <v>12</v>
      </c>
      <c r="G201" s="111">
        <f t="shared" si="22"/>
        <v>49378</v>
      </c>
      <c r="H201" s="177">
        <f t="shared" si="22"/>
        <v>0</v>
      </c>
      <c r="I201" s="177">
        <f t="shared" si="22"/>
        <v>49378</v>
      </c>
      <c r="J201" s="204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3"/>
      <c r="Z201" s="23"/>
    </row>
    <row r="202" spans="1:26" s="12" customFormat="1" ht="15.75" customHeight="1">
      <c r="A202" s="36" t="s">
        <v>86</v>
      </c>
      <c r="B202" s="81" t="s">
        <v>14</v>
      </c>
      <c r="C202" s="78" t="s">
        <v>24</v>
      </c>
      <c r="D202" s="84" t="s">
        <v>8</v>
      </c>
      <c r="E202" s="84" t="s">
        <v>171</v>
      </c>
      <c r="F202" s="84" t="s">
        <v>87</v>
      </c>
      <c r="G202" s="111">
        <v>49378</v>
      </c>
      <c r="H202" s="193"/>
      <c r="I202" s="187">
        <f>G202+H202</f>
        <v>49378</v>
      </c>
      <c r="J202" s="204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3"/>
      <c r="Z202" s="23"/>
    </row>
    <row r="203" spans="1:26" s="12" customFormat="1" ht="27" customHeight="1">
      <c r="A203" s="36" t="s">
        <v>69</v>
      </c>
      <c r="B203" s="81" t="s">
        <v>14</v>
      </c>
      <c r="C203" s="78" t="s">
        <v>24</v>
      </c>
      <c r="D203" s="84" t="s">
        <v>8</v>
      </c>
      <c r="E203" s="84" t="s">
        <v>149</v>
      </c>
      <c r="F203" s="84"/>
      <c r="G203" s="111">
        <f aca="true" t="shared" si="23" ref="G203:I204">G204</f>
        <v>2080</v>
      </c>
      <c r="H203" s="177">
        <f t="shared" si="23"/>
        <v>0</v>
      </c>
      <c r="I203" s="177">
        <f t="shared" si="23"/>
        <v>2080</v>
      </c>
      <c r="J203" s="204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3"/>
      <c r="Z203" s="23"/>
    </row>
    <row r="204" spans="1:26" s="12" customFormat="1" ht="18.75" customHeight="1">
      <c r="A204" s="35" t="s">
        <v>53</v>
      </c>
      <c r="B204" s="81" t="s">
        <v>14</v>
      </c>
      <c r="C204" s="78" t="s">
        <v>24</v>
      </c>
      <c r="D204" s="84" t="s">
        <v>8</v>
      </c>
      <c r="E204" s="84" t="s">
        <v>149</v>
      </c>
      <c r="F204" s="84" t="s">
        <v>12</v>
      </c>
      <c r="G204" s="111">
        <f t="shared" si="23"/>
        <v>2080</v>
      </c>
      <c r="H204" s="177">
        <f t="shared" si="23"/>
        <v>0</v>
      </c>
      <c r="I204" s="177">
        <f t="shared" si="23"/>
        <v>2080</v>
      </c>
      <c r="J204" s="204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3"/>
      <c r="Z204" s="23"/>
    </row>
    <row r="205" spans="1:26" ht="18.75" customHeight="1">
      <c r="A205" s="45" t="s">
        <v>86</v>
      </c>
      <c r="B205" s="78" t="s">
        <v>14</v>
      </c>
      <c r="C205" s="78" t="s">
        <v>24</v>
      </c>
      <c r="D205" s="84" t="s">
        <v>8</v>
      </c>
      <c r="E205" s="84" t="s">
        <v>149</v>
      </c>
      <c r="F205" s="84" t="s">
        <v>87</v>
      </c>
      <c r="G205" s="111">
        <v>2080</v>
      </c>
      <c r="H205" s="190"/>
      <c r="I205" s="187">
        <f>G205+H205</f>
        <v>2080</v>
      </c>
      <c r="J205" s="204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3"/>
      <c r="Z205" s="13"/>
    </row>
    <row r="206" spans="1:26" ht="18.75" customHeight="1">
      <c r="A206" s="42" t="s">
        <v>66</v>
      </c>
      <c r="B206" s="79" t="s">
        <v>14</v>
      </c>
      <c r="C206" s="79" t="s">
        <v>24</v>
      </c>
      <c r="D206" s="92" t="s">
        <v>10</v>
      </c>
      <c r="E206" s="92"/>
      <c r="F206" s="92"/>
      <c r="G206" s="110">
        <f>G207</f>
        <v>0</v>
      </c>
      <c r="H206" s="190"/>
      <c r="I206" s="190"/>
      <c r="J206" s="204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3"/>
      <c r="Z206" s="13"/>
    </row>
    <row r="207" spans="1:26" ht="29.25" customHeight="1">
      <c r="A207" s="44" t="s">
        <v>188</v>
      </c>
      <c r="B207" s="78" t="s">
        <v>14</v>
      </c>
      <c r="C207" s="78" t="s">
        <v>24</v>
      </c>
      <c r="D207" s="84" t="s">
        <v>10</v>
      </c>
      <c r="E207" s="84" t="s">
        <v>170</v>
      </c>
      <c r="F207" s="84"/>
      <c r="G207" s="111">
        <f>G208</f>
        <v>0</v>
      </c>
      <c r="H207" s="190"/>
      <c r="I207" s="190"/>
      <c r="J207" s="204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3"/>
      <c r="Z207" s="13"/>
    </row>
    <row r="208" spans="1:26" ht="18.75" customHeight="1">
      <c r="A208" s="35" t="s">
        <v>53</v>
      </c>
      <c r="B208" s="81" t="s">
        <v>14</v>
      </c>
      <c r="C208" s="78" t="s">
        <v>24</v>
      </c>
      <c r="D208" s="84" t="s">
        <v>10</v>
      </c>
      <c r="E208" s="84" t="s">
        <v>170</v>
      </c>
      <c r="F208" s="84" t="s">
        <v>12</v>
      </c>
      <c r="G208" s="111">
        <f>G209</f>
        <v>0</v>
      </c>
      <c r="H208" s="190"/>
      <c r="I208" s="190"/>
      <c r="J208" s="204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3"/>
      <c r="Z208" s="13"/>
    </row>
    <row r="209" spans="1:26" ht="19.5" customHeight="1">
      <c r="A209" s="45" t="s">
        <v>86</v>
      </c>
      <c r="B209" s="78" t="s">
        <v>14</v>
      </c>
      <c r="C209" s="78" t="s">
        <v>24</v>
      </c>
      <c r="D209" s="84" t="s">
        <v>10</v>
      </c>
      <c r="E209" s="84" t="s">
        <v>170</v>
      </c>
      <c r="F209" s="84" t="s">
        <v>87</v>
      </c>
      <c r="G209" s="111"/>
      <c r="H209" s="190"/>
      <c r="I209" s="190"/>
      <c r="J209" s="204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3"/>
      <c r="Z209" s="13"/>
    </row>
    <row r="210" spans="1:26" ht="19.5" customHeight="1">
      <c r="A210" s="40" t="s">
        <v>202</v>
      </c>
      <c r="B210" s="78" t="s">
        <v>14</v>
      </c>
      <c r="C210" s="114" t="s">
        <v>24</v>
      </c>
      <c r="D210" s="115" t="s">
        <v>15</v>
      </c>
      <c r="E210" s="92"/>
      <c r="F210" s="92"/>
      <c r="G210" s="110">
        <f>G214+G217+G220+G223+G226+G229+G232+G235+G238+G211</f>
        <v>8259.2</v>
      </c>
      <c r="H210" s="176">
        <f>H214+H217+H220+H223+H226+H229+H232+H235+H238+H211</f>
        <v>3709.7</v>
      </c>
      <c r="I210" s="176">
        <f>I214+I217+I220+I223+I226+I229+I232+I235+I238+I211</f>
        <v>11968.900000000001</v>
      </c>
      <c r="J210" s="204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3"/>
      <c r="Z210" s="13"/>
    </row>
    <row r="211" spans="1:26" ht="19.5" customHeight="1">
      <c r="A211" s="154" t="s">
        <v>318</v>
      </c>
      <c r="B211" s="78" t="s">
        <v>14</v>
      </c>
      <c r="C211" s="163" t="s">
        <v>24</v>
      </c>
      <c r="D211" s="164" t="s">
        <v>15</v>
      </c>
      <c r="E211" s="156" t="s">
        <v>317</v>
      </c>
      <c r="F211" s="156"/>
      <c r="G211" s="158">
        <f aca="true" t="shared" si="24" ref="G211:I212">G212</f>
        <v>8257.2</v>
      </c>
      <c r="H211" s="180">
        <f t="shared" si="24"/>
        <v>3709.7</v>
      </c>
      <c r="I211" s="180">
        <f t="shared" si="24"/>
        <v>11966.900000000001</v>
      </c>
      <c r="J211" s="204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3"/>
      <c r="Z211" s="13"/>
    </row>
    <row r="212" spans="1:26" ht="19.5" customHeight="1">
      <c r="A212" s="165" t="s">
        <v>53</v>
      </c>
      <c r="B212" s="78" t="s">
        <v>14</v>
      </c>
      <c r="C212" s="163" t="s">
        <v>24</v>
      </c>
      <c r="D212" s="164" t="s">
        <v>15</v>
      </c>
      <c r="E212" s="156" t="s">
        <v>317</v>
      </c>
      <c r="F212" s="156" t="s">
        <v>12</v>
      </c>
      <c r="G212" s="158">
        <f t="shared" si="24"/>
        <v>8257.2</v>
      </c>
      <c r="H212" s="180">
        <f t="shared" si="24"/>
        <v>3709.7</v>
      </c>
      <c r="I212" s="180">
        <f t="shared" si="24"/>
        <v>11966.900000000001</v>
      </c>
      <c r="J212" s="204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3"/>
      <c r="Z212" s="13"/>
    </row>
    <row r="213" spans="1:26" ht="19.5" customHeight="1">
      <c r="A213" s="154" t="s">
        <v>318</v>
      </c>
      <c r="B213" s="78" t="s">
        <v>14</v>
      </c>
      <c r="C213" s="163" t="s">
        <v>24</v>
      </c>
      <c r="D213" s="164" t="s">
        <v>15</v>
      </c>
      <c r="E213" s="156" t="s">
        <v>317</v>
      </c>
      <c r="F213" s="156" t="s">
        <v>223</v>
      </c>
      <c r="G213" s="158">
        <v>8257.2</v>
      </c>
      <c r="H213" s="190">
        <v>3709.7</v>
      </c>
      <c r="I213" s="187">
        <f>G213+H213</f>
        <v>11966.900000000001</v>
      </c>
      <c r="J213" s="204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3"/>
      <c r="Z213" s="13"/>
    </row>
    <row r="214" spans="1:26" ht="33" customHeight="1">
      <c r="A214" s="96" t="s">
        <v>203</v>
      </c>
      <c r="B214" s="78" t="s">
        <v>14</v>
      </c>
      <c r="C214" s="78" t="s">
        <v>24</v>
      </c>
      <c r="D214" s="84" t="s">
        <v>15</v>
      </c>
      <c r="E214" s="75" t="s">
        <v>129</v>
      </c>
      <c r="F214" s="138"/>
      <c r="G214" s="139">
        <f aca="true" t="shared" si="25" ref="G214:I215">G215</f>
        <v>2</v>
      </c>
      <c r="H214" s="185">
        <f t="shared" si="25"/>
        <v>0</v>
      </c>
      <c r="I214" s="185">
        <f t="shared" si="25"/>
        <v>2</v>
      </c>
      <c r="J214" s="204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3"/>
      <c r="Z214" s="13"/>
    </row>
    <row r="215" spans="1:26" ht="19.5" customHeight="1">
      <c r="A215" s="35" t="s">
        <v>53</v>
      </c>
      <c r="B215" s="78" t="s">
        <v>14</v>
      </c>
      <c r="C215" s="78" t="s">
        <v>24</v>
      </c>
      <c r="D215" s="84" t="s">
        <v>15</v>
      </c>
      <c r="E215" s="75" t="s">
        <v>129</v>
      </c>
      <c r="F215" s="84" t="s">
        <v>12</v>
      </c>
      <c r="G215" s="139">
        <f t="shared" si="25"/>
        <v>2</v>
      </c>
      <c r="H215" s="185">
        <f t="shared" si="25"/>
        <v>0</v>
      </c>
      <c r="I215" s="185">
        <f t="shared" si="25"/>
        <v>2</v>
      </c>
      <c r="J215" s="204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3"/>
      <c r="Z215" s="13"/>
    </row>
    <row r="216" spans="1:26" ht="19.5" customHeight="1">
      <c r="A216" s="97" t="s">
        <v>204</v>
      </c>
      <c r="B216" s="78" t="s">
        <v>14</v>
      </c>
      <c r="C216" s="78" t="s">
        <v>24</v>
      </c>
      <c r="D216" s="84" t="s">
        <v>15</v>
      </c>
      <c r="E216" s="75" t="s">
        <v>129</v>
      </c>
      <c r="F216" s="84" t="s">
        <v>88</v>
      </c>
      <c r="G216" s="139">
        <v>2</v>
      </c>
      <c r="H216" s="190"/>
      <c r="I216" s="187">
        <f>G216+H216</f>
        <v>2</v>
      </c>
      <c r="J216" s="204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3"/>
      <c r="Z216" s="13"/>
    </row>
    <row r="217" spans="1:26" ht="66" customHeight="1">
      <c r="A217" s="128" t="s">
        <v>226</v>
      </c>
      <c r="B217" s="127" t="s">
        <v>14</v>
      </c>
      <c r="C217" s="127" t="s">
        <v>24</v>
      </c>
      <c r="D217" s="147" t="s">
        <v>15</v>
      </c>
      <c r="E217" s="148" t="s">
        <v>225</v>
      </c>
      <c r="F217" s="147"/>
      <c r="G217" s="149">
        <f>G218</f>
        <v>0</v>
      </c>
      <c r="H217" s="194"/>
      <c r="I217" s="195"/>
      <c r="J217" s="204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3"/>
      <c r="Z217" s="13"/>
    </row>
    <row r="218" spans="1:26" ht="17.25" customHeight="1">
      <c r="A218" s="35" t="s">
        <v>53</v>
      </c>
      <c r="B218" s="127" t="s">
        <v>14</v>
      </c>
      <c r="C218" s="127" t="s">
        <v>24</v>
      </c>
      <c r="D218" s="147" t="s">
        <v>15</v>
      </c>
      <c r="E218" s="148" t="s">
        <v>225</v>
      </c>
      <c r="F218" s="147" t="s">
        <v>12</v>
      </c>
      <c r="G218" s="149">
        <f>G219</f>
        <v>0</v>
      </c>
      <c r="H218" s="194"/>
      <c r="I218" s="195"/>
      <c r="J218" s="204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3"/>
      <c r="Z218" s="13"/>
    </row>
    <row r="219" spans="1:26" ht="18.75" customHeight="1">
      <c r="A219" s="129" t="s">
        <v>224</v>
      </c>
      <c r="B219" s="127" t="s">
        <v>14</v>
      </c>
      <c r="C219" s="127" t="s">
        <v>24</v>
      </c>
      <c r="D219" s="147" t="s">
        <v>15</v>
      </c>
      <c r="E219" s="148" t="s">
        <v>225</v>
      </c>
      <c r="F219" s="147" t="s">
        <v>223</v>
      </c>
      <c r="G219" s="149"/>
      <c r="H219" s="194"/>
      <c r="I219" s="195"/>
      <c r="J219" s="204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3"/>
      <c r="Z219" s="13"/>
    </row>
    <row r="220" spans="1:26" ht="39" customHeight="1">
      <c r="A220" s="128" t="s">
        <v>228</v>
      </c>
      <c r="B220" s="127" t="s">
        <v>14</v>
      </c>
      <c r="C220" s="127" t="s">
        <v>24</v>
      </c>
      <c r="D220" s="147" t="s">
        <v>15</v>
      </c>
      <c r="E220" s="148" t="s">
        <v>227</v>
      </c>
      <c r="F220" s="147"/>
      <c r="G220" s="149">
        <f>G221</f>
        <v>0</v>
      </c>
      <c r="H220" s="196"/>
      <c r="I220" s="197"/>
      <c r="J220" s="204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3"/>
      <c r="Z220" s="13"/>
    </row>
    <row r="221" spans="1:26" ht="19.5" customHeight="1">
      <c r="A221" s="35" t="s">
        <v>53</v>
      </c>
      <c r="B221" s="127" t="s">
        <v>14</v>
      </c>
      <c r="C221" s="127" t="s">
        <v>24</v>
      </c>
      <c r="D221" s="147" t="s">
        <v>15</v>
      </c>
      <c r="E221" s="148" t="s">
        <v>227</v>
      </c>
      <c r="F221" s="147" t="s">
        <v>12</v>
      </c>
      <c r="G221" s="149">
        <f>G222</f>
        <v>0</v>
      </c>
      <c r="H221" s="196"/>
      <c r="I221" s="197"/>
      <c r="J221" s="204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3"/>
      <c r="Z221" s="13"/>
    </row>
    <row r="222" spans="1:26" ht="18" customHeight="1">
      <c r="A222" s="129" t="s">
        <v>224</v>
      </c>
      <c r="B222" s="127" t="s">
        <v>14</v>
      </c>
      <c r="C222" s="127" t="s">
        <v>24</v>
      </c>
      <c r="D222" s="147" t="s">
        <v>15</v>
      </c>
      <c r="E222" s="148" t="s">
        <v>227</v>
      </c>
      <c r="F222" s="147" t="s">
        <v>223</v>
      </c>
      <c r="G222" s="149"/>
      <c r="H222" s="190"/>
      <c r="I222" s="190"/>
      <c r="J222" s="204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3"/>
      <c r="Z222" s="13"/>
    </row>
    <row r="223" spans="1:26" ht="28.5" customHeight="1">
      <c r="A223" s="128" t="s">
        <v>232</v>
      </c>
      <c r="B223" s="127" t="s">
        <v>14</v>
      </c>
      <c r="C223" s="127" t="s">
        <v>24</v>
      </c>
      <c r="D223" s="147" t="s">
        <v>15</v>
      </c>
      <c r="E223" s="148" t="s">
        <v>231</v>
      </c>
      <c r="F223" s="147"/>
      <c r="G223" s="149">
        <f>G224</f>
        <v>0</v>
      </c>
      <c r="H223" s="190"/>
      <c r="I223" s="190"/>
      <c r="J223" s="204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3"/>
      <c r="Z223" s="13"/>
    </row>
    <row r="224" spans="1:26" ht="19.5" customHeight="1">
      <c r="A224" s="35" t="s">
        <v>53</v>
      </c>
      <c r="B224" s="127" t="s">
        <v>14</v>
      </c>
      <c r="C224" s="127" t="s">
        <v>24</v>
      </c>
      <c r="D224" s="147" t="s">
        <v>15</v>
      </c>
      <c r="E224" s="148" t="s">
        <v>231</v>
      </c>
      <c r="F224" s="147" t="s">
        <v>12</v>
      </c>
      <c r="G224" s="149">
        <f>G225</f>
        <v>0</v>
      </c>
      <c r="H224" s="190"/>
      <c r="I224" s="190"/>
      <c r="J224" s="204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3"/>
      <c r="Z224" s="13"/>
    </row>
    <row r="225" spans="1:26" ht="19.5" customHeight="1">
      <c r="A225" s="129" t="s">
        <v>224</v>
      </c>
      <c r="B225" s="127" t="s">
        <v>14</v>
      </c>
      <c r="C225" s="127" t="s">
        <v>24</v>
      </c>
      <c r="D225" s="147" t="s">
        <v>15</v>
      </c>
      <c r="E225" s="148" t="s">
        <v>231</v>
      </c>
      <c r="F225" s="147" t="s">
        <v>223</v>
      </c>
      <c r="G225" s="149"/>
      <c r="H225" s="190"/>
      <c r="I225" s="190"/>
      <c r="J225" s="204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3"/>
      <c r="Z225" s="13"/>
    </row>
    <row r="226" spans="1:26" ht="19.5" customHeight="1">
      <c r="A226" s="128" t="s">
        <v>230</v>
      </c>
      <c r="B226" s="127" t="s">
        <v>14</v>
      </c>
      <c r="C226" s="127" t="s">
        <v>24</v>
      </c>
      <c r="D226" s="147" t="s">
        <v>15</v>
      </c>
      <c r="E226" s="148" t="s">
        <v>229</v>
      </c>
      <c r="F226" s="147"/>
      <c r="G226" s="139">
        <f>G227</f>
        <v>0</v>
      </c>
      <c r="H226" s="190"/>
      <c r="I226" s="190"/>
      <c r="J226" s="204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3"/>
      <c r="Z226" s="13"/>
    </row>
    <row r="227" spans="1:26" ht="19.5" customHeight="1">
      <c r="A227" s="35" t="s">
        <v>53</v>
      </c>
      <c r="B227" s="127" t="s">
        <v>14</v>
      </c>
      <c r="C227" s="127" t="s">
        <v>24</v>
      </c>
      <c r="D227" s="147" t="s">
        <v>15</v>
      </c>
      <c r="E227" s="148" t="s">
        <v>229</v>
      </c>
      <c r="F227" s="147" t="s">
        <v>12</v>
      </c>
      <c r="G227" s="139">
        <f>G228</f>
        <v>0</v>
      </c>
      <c r="H227" s="190"/>
      <c r="I227" s="190"/>
      <c r="J227" s="204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3"/>
      <c r="Z227" s="13"/>
    </row>
    <row r="228" spans="1:26" ht="19.5" customHeight="1">
      <c r="A228" s="129" t="s">
        <v>224</v>
      </c>
      <c r="B228" s="127" t="s">
        <v>14</v>
      </c>
      <c r="C228" s="127" t="s">
        <v>24</v>
      </c>
      <c r="D228" s="147" t="s">
        <v>15</v>
      </c>
      <c r="E228" s="148" t="s">
        <v>229</v>
      </c>
      <c r="F228" s="147" t="s">
        <v>223</v>
      </c>
      <c r="G228" s="139"/>
      <c r="H228" s="190"/>
      <c r="I228" s="190"/>
      <c r="J228" s="204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3"/>
      <c r="Z228" s="13"/>
    </row>
    <row r="229" spans="1:26" ht="41.25" customHeight="1">
      <c r="A229" s="128" t="s">
        <v>235</v>
      </c>
      <c r="B229" s="127" t="s">
        <v>14</v>
      </c>
      <c r="C229" s="127" t="s">
        <v>24</v>
      </c>
      <c r="D229" s="147" t="s">
        <v>15</v>
      </c>
      <c r="E229" s="148" t="s">
        <v>233</v>
      </c>
      <c r="F229" s="147"/>
      <c r="G229" s="149">
        <f>G230</f>
        <v>0</v>
      </c>
      <c r="H229" s="190"/>
      <c r="I229" s="190"/>
      <c r="J229" s="204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3"/>
      <c r="Z229" s="13"/>
    </row>
    <row r="230" spans="1:26" ht="19.5" customHeight="1">
      <c r="A230" s="35" t="s">
        <v>53</v>
      </c>
      <c r="B230" s="127" t="s">
        <v>14</v>
      </c>
      <c r="C230" s="127" t="s">
        <v>24</v>
      </c>
      <c r="D230" s="147" t="s">
        <v>15</v>
      </c>
      <c r="E230" s="148" t="s">
        <v>233</v>
      </c>
      <c r="F230" s="147" t="s">
        <v>12</v>
      </c>
      <c r="G230" s="149">
        <f>G231</f>
        <v>0</v>
      </c>
      <c r="H230" s="190"/>
      <c r="I230" s="190"/>
      <c r="J230" s="204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3"/>
      <c r="Z230" s="13"/>
    </row>
    <row r="231" spans="1:26" ht="19.5" customHeight="1">
      <c r="A231" s="129" t="s">
        <v>222</v>
      </c>
      <c r="B231" s="127" t="s">
        <v>14</v>
      </c>
      <c r="C231" s="127" t="s">
        <v>24</v>
      </c>
      <c r="D231" s="147" t="s">
        <v>15</v>
      </c>
      <c r="E231" s="148" t="s">
        <v>233</v>
      </c>
      <c r="F231" s="147" t="s">
        <v>223</v>
      </c>
      <c r="G231" s="111"/>
      <c r="H231" s="190"/>
      <c r="I231" s="190"/>
      <c r="J231" s="204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3"/>
      <c r="Z231" s="13"/>
    </row>
    <row r="232" spans="1:26" ht="104.25" customHeight="1">
      <c r="A232" s="128" t="s">
        <v>238</v>
      </c>
      <c r="B232" s="127" t="s">
        <v>14</v>
      </c>
      <c r="C232" s="127" t="s">
        <v>24</v>
      </c>
      <c r="D232" s="147" t="s">
        <v>15</v>
      </c>
      <c r="E232" s="148" t="s">
        <v>239</v>
      </c>
      <c r="F232" s="147"/>
      <c r="G232" s="111">
        <f>G233</f>
        <v>0</v>
      </c>
      <c r="H232" s="190"/>
      <c r="I232" s="190"/>
      <c r="J232" s="204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3"/>
      <c r="Z232" s="13"/>
    </row>
    <row r="233" spans="1:26" ht="21.75" customHeight="1">
      <c r="A233" s="35" t="s">
        <v>53</v>
      </c>
      <c r="B233" s="127" t="s">
        <v>14</v>
      </c>
      <c r="C233" s="127" t="s">
        <v>24</v>
      </c>
      <c r="D233" s="147" t="s">
        <v>15</v>
      </c>
      <c r="E233" s="148" t="s">
        <v>239</v>
      </c>
      <c r="F233" s="147" t="s">
        <v>12</v>
      </c>
      <c r="G233" s="111">
        <f>G234</f>
        <v>0</v>
      </c>
      <c r="H233" s="190"/>
      <c r="I233" s="190"/>
      <c r="J233" s="204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3"/>
      <c r="Z233" s="13"/>
    </row>
    <row r="234" spans="1:26" ht="18.75" customHeight="1">
      <c r="A234" s="129" t="s">
        <v>222</v>
      </c>
      <c r="B234" s="127" t="s">
        <v>14</v>
      </c>
      <c r="C234" s="127" t="s">
        <v>24</v>
      </c>
      <c r="D234" s="147" t="s">
        <v>15</v>
      </c>
      <c r="E234" s="148" t="s">
        <v>239</v>
      </c>
      <c r="F234" s="147" t="s">
        <v>12</v>
      </c>
      <c r="G234" s="111"/>
      <c r="H234" s="190"/>
      <c r="I234" s="190"/>
      <c r="J234" s="204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3"/>
      <c r="Z234" s="13"/>
    </row>
    <row r="235" spans="1:26" ht="169.5" customHeight="1">
      <c r="A235" s="130" t="s">
        <v>240</v>
      </c>
      <c r="B235" s="127" t="s">
        <v>14</v>
      </c>
      <c r="C235" s="127" t="s">
        <v>24</v>
      </c>
      <c r="D235" s="147" t="s">
        <v>15</v>
      </c>
      <c r="E235" s="148" t="s">
        <v>234</v>
      </c>
      <c r="F235" s="147" t="s">
        <v>12</v>
      </c>
      <c r="G235" s="111">
        <f>G236</f>
        <v>0</v>
      </c>
      <c r="H235" s="190"/>
      <c r="I235" s="190"/>
      <c r="J235" s="204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3"/>
      <c r="Z235" s="13"/>
    </row>
    <row r="236" spans="1:26" ht="19.5" customHeight="1">
      <c r="A236" s="35" t="s">
        <v>53</v>
      </c>
      <c r="B236" s="127" t="s">
        <v>14</v>
      </c>
      <c r="C236" s="127" t="s">
        <v>24</v>
      </c>
      <c r="D236" s="147" t="s">
        <v>15</v>
      </c>
      <c r="E236" s="148" t="s">
        <v>234</v>
      </c>
      <c r="F236" s="147" t="s">
        <v>12</v>
      </c>
      <c r="G236" s="111">
        <f>G237</f>
        <v>0</v>
      </c>
      <c r="H236" s="190"/>
      <c r="I236" s="190"/>
      <c r="J236" s="204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3"/>
      <c r="Z236" s="13"/>
    </row>
    <row r="237" spans="1:26" ht="19.5" customHeight="1">
      <c r="A237" s="129" t="s">
        <v>224</v>
      </c>
      <c r="B237" s="127" t="s">
        <v>14</v>
      </c>
      <c r="C237" s="127" t="s">
        <v>24</v>
      </c>
      <c r="D237" s="147" t="s">
        <v>15</v>
      </c>
      <c r="E237" s="148" t="s">
        <v>234</v>
      </c>
      <c r="F237" s="147" t="s">
        <v>223</v>
      </c>
      <c r="G237" s="111"/>
      <c r="H237" s="190"/>
      <c r="I237" s="190"/>
      <c r="J237" s="204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3"/>
      <c r="Z237" s="13"/>
    </row>
    <row r="238" spans="1:26" ht="27.75" customHeight="1">
      <c r="A238" s="130" t="s">
        <v>237</v>
      </c>
      <c r="B238" s="127" t="s">
        <v>14</v>
      </c>
      <c r="C238" s="127" t="s">
        <v>24</v>
      </c>
      <c r="D238" s="147" t="s">
        <v>15</v>
      </c>
      <c r="E238" s="148" t="s">
        <v>236</v>
      </c>
      <c r="F238" s="147"/>
      <c r="G238" s="149">
        <f>G239</f>
        <v>0</v>
      </c>
      <c r="H238" s="190"/>
      <c r="I238" s="190"/>
      <c r="J238" s="204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3"/>
      <c r="Z238" s="13"/>
    </row>
    <row r="239" spans="1:26" ht="15.75" customHeight="1">
      <c r="A239" s="35" t="s">
        <v>53</v>
      </c>
      <c r="B239" s="127" t="s">
        <v>14</v>
      </c>
      <c r="C239" s="127" t="s">
        <v>24</v>
      </c>
      <c r="D239" s="147" t="s">
        <v>15</v>
      </c>
      <c r="E239" s="148" t="s">
        <v>236</v>
      </c>
      <c r="F239" s="147" t="s">
        <v>12</v>
      </c>
      <c r="G239" s="149">
        <f>G240</f>
        <v>0</v>
      </c>
      <c r="H239" s="190"/>
      <c r="I239" s="190"/>
      <c r="J239" s="204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3"/>
      <c r="Z239" s="13"/>
    </row>
    <row r="240" spans="1:26" ht="19.5" customHeight="1">
      <c r="A240" s="129" t="s">
        <v>224</v>
      </c>
      <c r="B240" s="127" t="s">
        <v>14</v>
      </c>
      <c r="C240" s="127" t="s">
        <v>24</v>
      </c>
      <c r="D240" s="147" t="s">
        <v>15</v>
      </c>
      <c r="E240" s="148" t="s">
        <v>236</v>
      </c>
      <c r="F240" s="147" t="s">
        <v>223</v>
      </c>
      <c r="G240" s="149"/>
      <c r="H240" s="190"/>
      <c r="I240" s="190"/>
      <c r="J240" s="204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3"/>
      <c r="Z240" s="13"/>
    </row>
    <row r="241" spans="1:26" ht="23.25" customHeight="1">
      <c r="A241" s="39" t="s">
        <v>58</v>
      </c>
      <c r="B241" s="77">
        <v>902</v>
      </c>
      <c r="C241" s="116"/>
      <c r="D241" s="99"/>
      <c r="E241" s="99"/>
      <c r="F241" s="99"/>
      <c r="G241" s="152">
        <f aca="true" t="shared" si="26" ref="G241:I242">G242</f>
        <v>729.1</v>
      </c>
      <c r="H241" s="198">
        <f t="shared" si="26"/>
        <v>-21</v>
      </c>
      <c r="I241" s="198">
        <f t="shared" si="26"/>
        <v>708.1</v>
      </c>
      <c r="J241" s="204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3"/>
      <c r="Z241" s="13"/>
    </row>
    <row r="242" spans="1:26" ht="16.5" customHeight="1">
      <c r="A242" s="40" t="s">
        <v>7</v>
      </c>
      <c r="B242" s="74">
        <v>902</v>
      </c>
      <c r="C242" s="76" t="s">
        <v>8</v>
      </c>
      <c r="D242" s="76"/>
      <c r="E242" s="76"/>
      <c r="F242" s="76"/>
      <c r="G242" s="108">
        <f t="shared" si="26"/>
        <v>729.1</v>
      </c>
      <c r="H242" s="173">
        <f t="shared" si="26"/>
        <v>-21</v>
      </c>
      <c r="I242" s="173">
        <f t="shared" si="26"/>
        <v>708.1</v>
      </c>
      <c r="J242" s="204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3"/>
      <c r="Z242" s="13"/>
    </row>
    <row r="243" spans="1:26" ht="16.5" customHeight="1">
      <c r="A243" s="40" t="s">
        <v>13</v>
      </c>
      <c r="B243" s="74">
        <v>902</v>
      </c>
      <c r="C243" s="76" t="s">
        <v>8</v>
      </c>
      <c r="D243" s="76" t="s">
        <v>15</v>
      </c>
      <c r="E243" s="76"/>
      <c r="F243" s="76"/>
      <c r="G243" s="108">
        <f>G244+G248</f>
        <v>729.1</v>
      </c>
      <c r="H243" s="173">
        <f>H244+H248</f>
        <v>-21</v>
      </c>
      <c r="I243" s="173">
        <f>I244+I248</f>
        <v>708.1</v>
      </c>
      <c r="J243" s="204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3"/>
      <c r="Z243" s="13"/>
    </row>
    <row r="244" spans="1:26" ht="42" customHeight="1">
      <c r="A244" s="32" t="s">
        <v>112</v>
      </c>
      <c r="B244" s="80">
        <v>902</v>
      </c>
      <c r="C244" s="75" t="s">
        <v>8</v>
      </c>
      <c r="D244" s="75" t="s">
        <v>15</v>
      </c>
      <c r="E244" s="75" t="s">
        <v>126</v>
      </c>
      <c r="F244" s="75" t="s">
        <v>113</v>
      </c>
      <c r="G244" s="106">
        <f>G245+G247</f>
        <v>681.2</v>
      </c>
      <c r="H244" s="168">
        <f>H245+H247</f>
        <v>-22.6</v>
      </c>
      <c r="I244" s="168">
        <f>I245+I247</f>
        <v>658.6</v>
      </c>
      <c r="J244" s="204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3"/>
      <c r="Z244" s="13"/>
    </row>
    <row r="245" spans="1:26" ht="21" customHeight="1">
      <c r="A245" s="34" t="s">
        <v>111</v>
      </c>
      <c r="B245" s="80">
        <v>902</v>
      </c>
      <c r="C245" s="75" t="s">
        <v>8</v>
      </c>
      <c r="D245" s="75" t="s">
        <v>15</v>
      </c>
      <c r="E245" s="75" t="s">
        <v>126</v>
      </c>
      <c r="F245" s="75" t="s">
        <v>89</v>
      </c>
      <c r="G245" s="106">
        <v>681.2</v>
      </c>
      <c r="H245" s="190">
        <v>-38.6</v>
      </c>
      <c r="I245" s="187">
        <f>G245+H245</f>
        <v>642.6</v>
      </c>
      <c r="J245" s="204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3"/>
      <c r="Z245" s="13"/>
    </row>
    <row r="246" spans="1:26" ht="25.5" customHeight="1">
      <c r="A246" s="34" t="s">
        <v>122</v>
      </c>
      <c r="B246" s="80">
        <v>902</v>
      </c>
      <c r="C246" s="75" t="s">
        <v>8</v>
      </c>
      <c r="D246" s="75" t="s">
        <v>15</v>
      </c>
      <c r="E246" s="75" t="s">
        <v>126</v>
      </c>
      <c r="F246" s="75" t="s">
        <v>114</v>
      </c>
      <c r="G246" s="117">
        <f>G247</f>
        <v>0</v>
      </c>
      <c r="H246" s="190"/>
      <c r="I246" s="187">
        <f>G246+H246</f>
        <v>0</v>
      </c>
      <c r="J246" s="204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3"/>
      <c r="Z246" s="13"/>
    </row>
    <row r="247" spans="1:26" ht="22.5" customHeight="1">
      <c r="A247" s="32" t="s">
        <v>78</v>
      </c>
      <c r="B247" s="80">
        <v>902</v>
      </c>
      <c r="C247" s="75" t="s">
        <v>8</v>
      </c>
      <c r="D247" s="75" t="s">
        <v>15</v>
      </c>
      <c r="E247" s="75" t="s">
        <v>126</v>
      </c>
      <c r="F247" s="75" t="s">
        <v>77</v>
      </c>
      <c r="G247" s="106"/>
      <c r="H247" s="190">
        <v>16</v>
      </c>
      <c r="I247" s="187">
        <f>G247+H247</f>
        <v>16</v>
      </c>
      <c r="J247" s="204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3"/>
      <c r="Z247" s="13"/>
    </row>
    <row r="248" spans="1:26" ht="22.5" customHeight="1">
      <c r="A248" s="154" t="s">
        <v>308</v>
      </c>
      <c r="B248" s="80">
        <v>902</v>
      </c>
      <c r="C248" s="153" t="s">
        <v>8</v>
      </c>
      <c r="D248" s="153" t="s">
        <v>15</v>
      </c>
      <c r="E248" s="153" t="s">
        <v>307</v>
      </c>
      <c r="F248" s="75" t="s">
        <v>113</v>
      </c>
      <c r="G248" s="106">
        <v>47.9</v>
      </c>
      <c r="H248" s="190">
        <v>1.6</v>
      </c>
      <c r="I248" s="187">
        <f>G248+H248</f>
        <v>49.5</v>
      </c>
      <c r="J248" s="204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3"/>
      <c r="Z248" s="13"/>
    </row>
    <row r="249" spans="1:26" ht="36" customHeight="1">
      <c r="A249" s="38" t="s">
        <v>151</v>
      </c>
      <c r="B249" s="91">
        <v>902</v>
      </c>
      <c r="C249" s="118"/>
      <c r="D249" s="118"/>
      <c r="E249" s="100"/>
      <c r="F249" s="118"/>
      <c r="G249" s="109">
        <f>G250</f>
        <v>1325.4</v>
      </c>
      <c r="H249" s="135">
        <f>H250</f>
        <v>-103.00000000000001</v>
      </c>
      <c r="I249" s="135">
        <f>I250</f>
        <v>1222.4</v>
      </c>
      <c r="J249" s="204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3"/>
      <c r="Z249" s="13"/>
    </row>
    <row r="250" spans="1:26" ht="26.25" customHeight="1">
      <c r="A250" s="40" t="s">
        <v>67</v>
      </c>
      <c r="B250" s="74">
        <v>902</v>
      </c>
      <c r="C250" s="76" t="s">
        <v>8</v>
      </c>
      <c r="D250" s="76" t="s">
        <v>19</v>
      </c>
      <c r="E250" s="76"/>
      <c r="F250" s="76"/>
      <c r="G250" s="108">
        <f>G254+G251+G261</f>
        <v>1325.4</v>
      </c>
      <c r="H250" s="173">
        <f>H254+H251+H261</f>
        <v>-103.00000000000001</v>
      </c>
      <c r="I250" s="173">
        <f>I254+I251+I261</f>
        <v>1222.4</v>
      </c>
      <c r="J250" s="204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3"/>
      <c r="Z250" s="13"/>
    </row>
    <row r="251" spans="1:26" ht="19.5" customHeight="1">
      <c r="A251" s="32" t="s">
        <v>70</v>
      </c>
      <c r="B251" s="80">
        <v>902</v>
      </c>
      <c r="C251" s="75" t="s">
        <v>8</v>
      </c>
      <c r="D251" s="75" t="s">
        <v>19</v>
      </c>
      <c r="E251" s="75" t="s">
        <v>152</v>
      </c>
      <c r="F251" s="75"/>
      <c r="G251" s="106">
        <f aca="true" t="shared" si="27" ref="G251:I252">+G252</f>
        <v>729.2</v>
      </c>
      <c r="H251" s="168">
        <f t="shared" si="27"/>
        <v>-70.9</v>
      </c>
      <c r="I251" s="168">
        <f t="shared" si="27"/>
        <v>658.3000000000001</v>
      </c>
      <c r="J251" s="204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3"/>
      <c r="Z251" s="13"/>
    </row>
    <row r="252" spans="1:26" ht="42.75" customHeight="1">
      <c r="A252" s="32" t="s">
        <v>112</v>
      </c>
      <c r="B252" s="80">
        <v>902</v>
      </c>
      <c r="C252" s="75" t="s">
        <v>8</v>
      </c>
      <c r="D252" s="75" t="s">
        <v>19</v>
      </c>
      <c r="E252" s="75" t="s">
        <v>152</v>
      </c>
      <c r="F252" s="75" t="s">
        <v>113</v>
      </c>
      <c r="G252" s="106">
        <f t="shared" si="27"/>
        <v>729.2</v>
      </c>
      <c r="H252" s="168">
        <f t="shared" si="27"/>
        <v>-70.9</v>
      </c>
      <c r="I252" s="168">
        <f t="shared" si="27"/>
        <v>658.3000000000001</v>
      </c>
      <c r="J252" s="204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3"/>
      <c r="Z252" s="13"/>
    </row>
    <row r="253" spans="1:26" ht="18" customHeight="1">
      <c r="A253" s="34" t="s">
        <v>111</v>
      </c>
      <c r="B253" s="80">
        <v>902</v>
      </c>
      <c r="C253" s="75" t="s">
        <v>8</v>
      </c>
      <c r="D253" s="75" t="s">
        <v>19</v>
      </c>
      <c r="E253" s="75" t="s">
        <v>152</v>
      </c>
      <c r="F253" s="75" t="s">
        <v>89</v>
      </c>
      <c r="G253" s="106">
        <v>729.2</v>
      </c>
      <c r="H253" s="190">
        <v>-70.9</v>
      </c>
      <c r="I253" s="187">
        <f>G253+H253</f>
        <v>658.3000000000001</v>
      </c>
      <c r="J253" s="204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3"/>
      <c r="Z253" s="13"/>
    </row>
    <row r="254" spans="1:26" ht="28.5" customHeight="1">
      <c r="A254" s="32" t="s">
        <v>115</v>
      </c>
      <c r="B254" s="80">
        <v>902</v>
      </c>
      <c r="C254" s="75" t="s">
        <v>8</v>
      </c>
      <c r="D254" s="75" t="s">
        <v>19</v>
      </c>
      <c r="E254" s="75" t="s">
        <v>126</v>
      </c>
      <c r="F254" s="75"/>
      <c r="G254" s="106">
        <f>+G255+G257+G259</f>
        <v>460.3</v>
      </c>
      <c r="H254" s="168">
        <f>+H255+H257+H259</f>
        <v>-36.2</v>
      </c>
      <c r="I254" s="168">
        <f>+I255+I257+I259</f>
        <v>424.1</v>
      </c>
      <c r="J254" s="204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3"/>
      <c r="Z254" s="13"/>
    </row>
    <row r="255" spans="1:26" ht="44.25" customHeight="1">
      <c r="A255" s="32" t="s">
        <v>112</v>
      </c>
      <c r="B255" s="80">
        <v>902</v>
      </c>
      <c r="C255" s="75" t="s">
        <v>8</v>
      </c>
      <c r="D255" s="75" t="s">
        <v>19</v>
      </c>
      <c r="E255" s="75" t="s">
        <v>126</v>
      </c>
      <c r="F255" s="75" t="s">
        <v>113</v>
      </c>
      <c r="G255" s="106">
        <f>+G256</f>
        <v>448.3</v>
      </c>
      <c r="H255" s="168">
        <f>+H256</f>
        <v>-36.2</v>
      </c>
      <c r="I255" s="168">
        <f>+I256</f>
        <v>412.1</v>
      </c>
      <c r="J255" s="204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3"/>
      <c r="Z255" s="13"/>
    </row>
    <row r="256" spans="1:26" ht="20.25" customHeight="1">
      <c r="A256" s="34" t="s">
        <v>111</v>
      </c>
      <c r="B256" s="80">
        <v>902</v>
      </c>
      <c r="C256" s="75" t="s">
        <v>8</v>
      </c>
      <c r="D256" s="75" t="s">
        <v>19</v>
      </c>
      <c r="E256" s="75" t="s">
        <v>126</v>
      </c>
      <c r="F256" s="75" t="s">
        <v>89</v>
      </c>
      <c r="G256" s="106">
        <f>438.3+10</f>
        <v>448.3</v>
      </c>
      <c r="H256" s="190">
        <v>-36.2</v>
      </c>
      <c r="I256" s="187">
        <f>G256+H256</f>
        <v>412.1</v>
      </c>
      <c r="J256" s="204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3"/>
      <c r="Z256" s="13"/>
    </row>
    <row r="257" spans="1:26" ht="27.75" customHeight="1">
      <c r="A257" s="32" t="s">
        <v>121</v>
      </c>
      <c r="B257" s="80">
        <v>902</v>
      </c>
      <c r="C257" s="75" t="s">
        <v>8</v>
      </c>
      <c r="D257" s="75" t="s">
        <v>19</v>
      </c>
      <c r="E257" s="75" t="s">
        <v>126</v>
      </c>
      <c r="F257" s="75" t="s">
        <v>114</v>
      </c>
      <c r="G257" s="106">
        <f>+G258</f>
        <v>12</v>
      </c>
      <c r="H257" s="168">
        <f>+H258</f>
        <v>0</v>
      </c>
      <c r="I257" s="168">
        <f>+I258</f>
        <v>12</v>
      </c>
      <c r="J257" s="204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3"/>
      <c r="Z257" s="13"/>
    </row>
    <row r="258" spans="1:26" ht="22.5" customHeight="1">
      <c r="A258" s="32" t="s">
        <v>78</v>
      </c>
      <c r="B258" s="80">
        <v>902</v>
      </c>
      <c r="C258" s="75" t="s">
        <v>8</v>
      </c>
      <c r="D258" s="75" t="s">
        <v>19</v>
      </c>
      <c r="E258" s="75" t="s">
        <v>126</v>
      </c>
      <c r="F258" s="75" t="s">
        <v>77</v>
      </c>
      <c r="G258" s="106">
        <v>12</v>
      </c>
      <c r="H258" s="190"/>
      <c r="I258" s="187">
        <f>G258+H258</f>
        <v>12</v>
      </c>
      <c r="J258" s="204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3"/>
      <c r="Z258" s="13"/>
    </row>
    <row r="259" spans="1:26" ht="21" customHeight="1">
      <c r="A259" s="36" t="s">
        <v>79</v>
      </c>
      <c r="B259" s="80">
        <v>902</v>
      </c>
      <c r="C259" s="75" t="s">
        <v>8</v>
      </c>
      <c r="D259" s="75" t="s">
        <v>19</v>
      </c>
      <c r="E259" s="75" t="s">
        <v>126</v>
      </c>
      <c r="F259" s="75" t="s">
        <v>81</v>
      </c>
      <c r="G259" s="106">
        <f>+G260</f>
        <v>0</v>
      </c>
      <c r="H259" s="190"/>
      <c r="I259" s="187">
        <f>G259+H259</f>
        <v>0</v>
      </c>
      <c r="J259" s="204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3"/>
      <c r="Z259" s="13"/>
    </row>
    <row r="260" spans="1:26" ht="21" customHeight="1">
      <c r="A260" s="32" t="s">
        <v>75</v>
      </c>
      <c r="B260" s="80">
        <v>902</v>
      </c>
      <c r="C260" s="75" t="s">
        <v>8</v>
      </c>
      <c r="D260" s="75" t="s">
        <v>19</v>
      </c>
      <c r="E260" s="75" t="s">
        <v>126</v>
      </c>
      <c r="F260" s="75" t="s">
        <v>76</v>
      </c>
      <c r="G260" s="106"/>
      <c r="H260" s="190"/>
      <c r="I260" s="187">
        <f>G260+H260</f>
        <v>0</v>
      </c>
      <c r="J260" s="204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3"/>
      <c r="Z260" s="13"/>
    </row>
    <row r="261" spans="1:26" ht="40.5" customHeight="1">
      <c r="A261" s="154" t="s">
        <v>308</v>
      </c>
      <c r="B261" s="80">
        <v>902</v>
      </c>
      <c r="C261" s="153" t="s">
        <v>8</v>
      </c>
      <c r="D261" s="153" t="s">
        <v>19</v>
      </c>
      <c r="E261" s="153" t="s">
        <v>307</v>
      </c>
      <c r="F261" s="75" t="s">
        <v>113</v>
      </c>
      <c r="G261" s="106">
        <v>135.9</v>
      </c>
      <c r="H261" s="190">
        <v>4.1</v>
      </c>
      <c r="I261" s="187">
        <f>G261+H261</f>
        <v>140</v>
      </c>
      <c r="J261" s="204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3"/>
      <c r="Z261" s="13"/>
    </row>
    <row r="262" spans="1:26" ht="27.75" customHeight="1">
      <c r="A262" s="39" t="s">
        <v>148</v>
      </c>
      <c r="B262" s="77">
        <v>907</v>
      </c>
      <c r="C262" s="77"/>
      <c r="D262" s="77"/>
      <c r="E262" s="77"/>
      <c r="F262" s="77"/>
      <c r="G262" s="109">
        <f>G263+G281</f>
        <v>2695.4</v>
      </c>
      <c r="H262" s="135">
        <f>H263+H281</f>
        <v>646.4</v>
      </c>
      <c r="I262" s="135">
        <f>I263+I281</f>
        <v>3341.7999999999997</v>
      </c>
      <c r="J262" s="204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3"/>
      <c r="Z262" s="13"/>
    </row>
    <row r="263" spans="1:26" ht="16.5" customHeight="1">
      <c r="A263" s="40" t="s">
        <v>57</v>
      </c>
      <c r="B263" s="82">
        <v>907</v>
      </c>
      <c r="C263" s="76" t="s">
        <v>17</v>
      </c>
      <c r="D263" s="76"/>
      <c r="E263" s="76"/>
      <c r="F263" s="76"/>
      <c r="G263" s="119">
        <f>G264</f>
        <v>2695.4</v>
      </c>
      <c r="H263" s="181">
        <f>H264</f>
        <v>434.4</v>
      </c>
      <c r="I263" s="181">
        <f>I264</f>
        <v>3129.7999999999997</v>
      </c>
      <c r="J263" s="204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3"/>
      <c r="Z263" s="13"/>
    </row>
    <row r="264" spans="1:26" ht="16.5" customHeight="1">
      <c r="A264" s="40" t="s">
        <v>31</v>
      </c>
      <c r="B264" s="82">
        <v>907</v>
      </c>
      <c r="C264" s="76" t="s">
        <v>17</v>
      </c>
      <c r="D264" s="76" t="s">
        <v>32</v>
      </c>
      <c r="E264" s="76"/>
      <c r="F264" s="76"/>
      <c r="G264" s="119">
        <f>+G265+G272+G279</f>
        <v>2695.4</v>
      </c>
      <c r="H264" s="181">
        <f>+H265+H272+H279+H275+H277</f>
        <v>434.4</v>
      </c>
      <c r="I264" s="181">
        <f>+I265+I272+I279+I275+I277</f>
        <v>3129.7999999999997</v>
      </c>
      <c r="J264" s="204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3"/>
      <c r="Z264" s="13"/>
    </row>
    <row r="265" spans="1:26" ht="16.5" customHeight="1">
      <c r="A265" s="32" t="s">
        <v>50</v>
      </c>
      <c r="B265" s="83">
        <v>907</v>
      </c>
      <c r="C265" s="75" t="s">
        <v>17</v>
      </c>
      <c r="D265" s="75" t="s">
        <v>32</v>
      </c>
      <c r="E265" s="75" t="s">
        <v>126</v>
      </c>
      <c r="F265" s="75"/>
      <c r="G265" s="120">
        <f>+G266+G269+G271</f>
        <v>2432.9</v>
      </c>
      <c r="H265" s="182">
        <f>+H266+H269+H271</f>
        <v>-61.3</v>
      </c>
      <c r="I265" s="182">
        <f>+I266+I269+I271</f>
        <v>2371.6</v>
      </c>
      <c r="J265" s="204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3"/>
      <c r="Z265" s="13"/>
    </row>
    <row r="266" spans="1:26" ht="42.75" customHeight="1">
      <c r="A266" s="32" t="s">
        <v>112</v>
      </c>
      <c r="B266" s="83">
        <v>907</v>
      </c>
      <c r="C266" s="75" t="s">
        <v>17</v>
      </c>
      <c r="D266" s="75" t="s">
        <v>32</v>
      </c>
      <c r="E266" s="75" t="s">
        <v>126</v>
      </c>
      <c r="F266" s="75" t="s">
        <v>113</v>
      </c>
      <c r="G266" s="120">
        <f>+G267</f>
        <v>2295.3</v>
      </c>
      <c r="H266" s="182">
        <f>+H267</f>
        <v>-71.3</v>
      </c>
      <c r="I266" s="182">
        <f>+I267</f>
        <v>2224</v>
      </c>
      <c r="J266" s="204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3"/>
      <c r="Z266" s="13"/>
    </row>
    <row r="267" spans="1:26" ht="19.5" customHeight="1">
      <c r="A267" s="34" t="s">
        <v>111</v>
      </c>
      <c r="B267" s="83">
        <v>907</v>
      </c>
      <c r="C267" s="75" t="s">
        <v>17</v>
      </c>
      <c r="D267" s="75" t="s">
        <v>32</v>
      </c>
      <c r="E267" s="75" t="s">
        <v>126</v>
      </c>
      <c r="F267" s="75" t="s">
        <v>89</v>
      </c>
      <c r="G267" s="120">
        <v>2295.3</v>
      </c>
      <c r="H267" s="190">
        <v>-71.3</v>
      </c>
      <c r="I267" s="187">
        <f>G267+H267</f>
        <v>2224</v>
      </c>
      <c r="J267" s="204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3"/>
      <c r="Z267" s="13"/>
    </row>
    <row r="268" spans="1:26" ht="27" customHeight="1">
      <c r="A268" s="32" t="s">
        <v>121</v>
      </c>
      <c r="B268" s="83">
        <v>907</v>
      </c>
      <c r="C268" s="75" t="s">
        <v>17</v>
      </c>
      <c r="D268" s="75" t="s">
        <v>32</v>
      </c>
      <c r="E268" s="75" t="s">
        <v>126</v>
      </c>
      <c r="F268" s="75" t="s">
        <v>114</v>
      </c>
      <c r="G268" s="120">
        <f>G269</f>
        <v>97.6</v>
      </c>
      <c r="H268" s="182">
        <f>H269</f>
        <v>10</v>
      </c>
      <c r="I268" s="182">
        <f>I269</f>
        <v>107.6</v>
      </c>
      <c r="J268" s="204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3"/>
      <c r="Z268" s="13"/>
    </row>
    <row r="269" spans="1:26" ht="18" customHeight="1">
      <c r="A269" s="32" t="s">
        <v>78</v>
      </c>
      <c r="B269" s="83">
        <v>907</v>
      </c>
      <c r="C269" s="75" t="s">
        <v>17</v>
      </c>
      <c r="D269" s="75" t="s">
        <v>32</v>
      </c>
      <c r="E269" s="75" t="s">
        <v>126</v>
      </c>
      <c r="F269" s="75" t="s">
        <v>77</v>
      </c>
      <c r="G269" s="120">
        <v>97.6</v>
      </c>
      <c r="H269" s="190">
        <v>10</v>
      </c>
      <c r="I269" s="187">
        <f>G269+H269</f>
        <v>107.6</v>
      </c>
      <c r="J269" s="204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3"/>
      <c r="Z269" s="13"/>
    </row>
    <row r="270" spans="1:26" ht="18" customHeight="1">
      <c r="A270" s="36" t="s">
        <v>79</v>
      </c>
      <c r="B270" s="83">
        <v>907</v>
      </c>
      <c r="C270" s="75" t="s">
        <v>17</v>
      </c>
      <c r="D270" s="75" t="s">
        <v>32</v>
      </c>
      <c r="E270" s="75" t="s">
        <v>126</v>
      </c>
      <c r="F270" s="75" t="s">
        <v>81</v>
      </c>
      <c r="G270" s="111">
        <f>G271</f>
        <v>40</v>
      </c>
      <c r="H270" s="177">
        <f>H271</f>
        <v>0</v>
      </c>
      <c r="I270" s="177">
        <f>I271</f>
        <v>40</v>
      </c>
      <c r="J270" s="204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3"/>
      <c r="Z270" s="13"/>
    </row>
    <row r="271" spans="1:26" ht="18" customHeight="1">
      <c r="A271" s="32" t="s">
        <v>75</v>
      </c>
      <c r="B271" s="83">
        <v>907</v>
      </c>
      <c r="C271" s="75" t="s">
        <v>17</v>
      </c>
      <c r="D271" s="75" t="s">
        <v>32</v>
      </c>
      <c r="E271" s="75" t="s">
        <v>126</v>
      </c>
      <c r="F271" s="75" t="s">
        <v>76</v>
      </c>
      <c r="G271" s="120">
        <v>40</v>
      </c>
      <c r="H271" s="190"/>
      <c r="I271" s="187">
        <f>G271+H271</f>
        <v>40</v>
      </c>
      <c r="J271" s="204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3"/>
      <c r="Z271" s="13"/>
    </row>
    <row r="272" spans="1:26" ht="18" customHeight="1">
      <c r="A272" s="32" t="s">
        <v>216</v>
      </c>
      <c r="B272" s="83">
        <v>907</v>
      </c>
      <c r="C272" s="75" t="s">
        <v>17</v>
      </c>
      <c r="D272" s="75" t="s">
        <v>32</v>
      </c>
      <c r="E272" s="75" t="s">
        <v>215</v>
      </c>
      <c r="F272" s="75"/>
      <c r="G272" s="120">
        <f>G273</f>
        <v>0</v>
      </c>
      <c r="H272" s="190"/>
      <c r="I272" s="187">
        <f>G272+H272</f>
        <v>0</v>
      </c>
      <c r="J272" s="204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3"/>
      <c r="Z272" s="13"/>
    </row>
    <row r="273" spans="1:26" ht="32.25" customHeight="1">
      <c r="A273" s="34" t="s">
        <v>122</v>
      </c>
      <c r="B273" s="83">
        <v>907</v>
      </c>
      <c r="C273" s="75" t="s">
        <v>17</v>
      </c>
      <c r="D273" s="75" t="s">
        <v>32</v>
      </c>
      <c r="E273" s="75" t="s">
        <v>215</v>
      </c>
      <c r="F273" s="75" t="s">
        <v>114</v>
      </c>
      <c r="G273" s="120">
        <f>G274</f>
        <v>0</v>
      </c>
      <c r="H273" s="190"/>
      <c r="I273" s="187">
        <f>G273+H273</f>
        <v>0</v>
      </c>
      <c r="J273" s="204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3"/>
      <c r="Z273" s="13"/>
    </row>
    <row r="274" spans="1:26" ht="18" customHeight="1">
      <c r="A274" s="32" t="s">
        <v>78</v>
      </c>
      <c r="B274" s="83">
        <v>907</v>
      </c>
      <c r="C274" s="75" t="s">
        <v>17</v>
      </c>
      <c r="D274" s="75" t="s">
        <v>32</v>
      </c>
      <c r="E274" s="75" t="s">
        <v>215</v>
      </c>
      <c r="F274" s="75" t="s">
        <v>77</v>
      </c>
      <c r="G274" s="120"/>
      <c r="H274" s="190"/>
      <c r="I274" s="187">
        <f>G274+H274</f>
        <v>0</v>
      </c>
      <c r="J274" s="204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3"/>
      <c r="Z274" s="13"/>
    </row>
    <row r="275" spans="1:26" ht="18" customHeight="1">
      <c r="A275" s="162" t="s">
        <v>122</v>
      </c>
      <c r="B275" s="75">
        <v>902</v>
      </c>
      <c r="C275" s="153" t="s">
        <v>17</v>
      </c>
      <c r="D275" s="153" t="s">
        <v>32</v>
      </c>
      <c r="E275" s="153" t="s">
        <v>312</v>
      </c>
      <c r="F275" s="153" t="s">
        <v>114</v>
      </c>
      <c r="G275" s="155">
        <f>G276</f>
        <v>0</v>
      </c>
      <c r="H275" s="172">
        <f>H276</f>
        <v>376.1</v>
      </c>
      <c r="I275" s="172">
        <f>I276</f>
        <v>376.1</v>
      </c>
      <c r="J275" s="204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3"/>
      <c r="Z275" s="13"/>
    </row>
    <row r="276" spans="1:26" ht="18" customHeight="1">
      <c r="A276" s="154" t="s">
        <v>78</v>
      </c>
      <c r="B276" s="75">
        <v>902</v>
      </c>
      <c r="C276" s="153" t="s">
        <v>17</v>
      </c>
      <c r="D276" s="153" t="s">
        <v>32</v>
      </c>
      <c r="E276" s="153" t="s">
        <v>312</v>
      </c>
      <c r="F276" s="153" t="s">
        <v>77</v>
      </c>
      <c r="G276" s="155"/>
      <c r="H276" s="190">
        <v>376.1</v>
      </c>
      <c r="I276" s="187">
        <f>G276+H276</f>
        <v>376.1</v>
      </c>
      <c r="J276" s="204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3"/>
      <c r="Z276" s="13"/>
    </row>
    <row r="277" spans="1:26" ht="18" customHeight="1">
      <c r="A277" s="162" t="s">
        <v>122</v>
      </c>
      <c r="B277" s="75">
        <v>902</v>
      </c>
      <c r="C277" s="153" t="s">
        <v>17</v>
      </c>
      <c r="D277" s="153" t="s">
        <v>32</v>
      </c>
      <c r="E277" s="153" t="s">
        <v>313</v>
      </c>
      <c r="F277" s="153" t="s">
        <v>113</v>
      </c>
      <c r="G277" s="155">
        <f>G278</f>
        <v>0</v>
      </c>
      <c r="H277" s="172">
        <f>H278</f>
        <v>95.9</v>
      </c>
      <c r="I277" s="172">
        <f>I278</f>
        <v>95.9</v>
      </c>
      <c r="J277" s="204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3"/>
      <c r="Z277" s="13"/>
    </row>
    <row r="278" spans="1:26" ht="18" customHeight="1">
      <c r="A278" s="154" t="s">
        <v>78</v>
      </c>
      <c r="B278" s="75">
        <v>902</v>
      </c>
      <c r="C278" s="153" t="s">
        <v>17</v>
      </c>
      <c r="D278" s="153" t="s">
        <v>32</v>
      </c>
      <c r="E278" s="153" t="s">
        <v>313</v>
      </c>
      <c r="F278" s="153" t="s">
        <v>89</v>
      </c>
      <c r="G278" s="155"/>
      <c r="H278" s="190">
        <v>95.9</v>
      </c>
      <c r="I278" s="187">
        <f>G278+H278</f>
        <v>95.9</v>
      </c>
      <c r="J278" s="204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3"/>
      <c r="Z278" s="13"/>
    </row>
    <row r="279" spans="1:26" ht="42.75" customHeight="1">
      <c r="A279" s="154" t="s">
        <v>308</v>
      </c>
      <c r="B279" s="83">
        <v>907</v>
      </c>
      <c r="C279" s="153" t="s">
        <v>17</v>
      </c>
      <c r="D279" s="153" t="s">
        <v>32</v>
      </c>
      <c r="E279" s="153" t="s">
        <v>307</v>
      </c>
      <c r="F279" s="153" t="s">
        <v>113</v>
      </c>
      <c r="G279" s="155">
        <v>262.5</v>
      </c>
      <c r="H279" s="190">
        <v>23.7</v>
      </c>
      <c r="I279" s="187">
        <f>G279+H279</f>
        <v>286.2</v>
      </c>
      <c r="J279" s="204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3"/>
      <c r="Z279" s="13"/>
    </row>
    <row r="280" spans="1:26" ht="18" customHeight="1">
      <c r="A280" s="42" t="s">
        <v>51</v>
      </c>
      <c r="B280" s="82">
        <v>907</v>
      </c>
      <c r="C280" s="76" t="s">
        <v>34</v>
      </c>
      <c r="D280" s="75"/>
      <c r="E280" s="75"/>
      <c r="F280" s="75"/>
      <c r="G280" s="119">
        <f>G281</f>
        <v>0</v>
      </c>
      <c r="H280" s="191">
        <f>H281</f>
        <v>212</v>
      </c>
      <c r="I280" s="191">
        <f>I281</f>
        <v>212</v>
      </c>
      <c r="J280" s="204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3"/>
      <c r="Z280" s="13"/>
    </row>
    <row r="281" spans="1:26" ht="18" customHeight="1">
      <c r="A281" s="40" t="s">
        <v>98</v>
      </c>
      <c r="B281" s="76" t="s">
        <v>72</v>
      </c>
      <c r="C281" s="76" t="s">
        <v>34</v>
      </c>
      <c r="D281" s="76" t="s">
        <v>15</v>
      </c>
      <c r="E281" s="76"/>
      <c r="F281" s="76"/>
      <c r="G281" s="119">
        <f>+G282</f>
        <v>0</v>
      </c>
      <c r="H281" s="191">
        <f aca="true" t="shared" si="28" ref="H281:I283">H282</f>
        <v>212</v>
      </c>
      <c r="I281" s="191">
        <f t="shared" si="28"/>
        <v>212</v>
      </c>
      <c r="J281" s="204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3"/>
      <c r="Z281" s="13"/>
    </row>
    <row r="282" spans="1:26" ht="33.75" customHeight="1">
      <c r="A282" s="32" t="s">
        <v>297</v>
      </c>
      <c r="B282" s="75" t="s">
        <v>72</v>
      </c>
      <c r="C282" s="75" t="s">
        <v>34</v>
      </c>
      <c r="D282" s="75" t="s">
        <v>15</v>
      </c>
      <c r="E282" s="75" t="s">
        <v>298</v>
      </c>
      <c r="F282" s="75"/>
      <c r="G282" s="106">
        <f>+G284</f>
        <v>0</v>
      </c>
      <c r="H282" s="190">
        <f t="shared" si="28"/>
        <v>212</v>
      </c>
      <c r="I282" s="190">
        <f t="shared" si="28"/>
        <v>212</v>
      </c>
      <c r="J282" s="204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3"/>
      <c r="Z282" s="13"/>
    </row>
    <row r="283" spans="1:26" ht="17.25" customHeight="1">
      <c r="A283" s="34" t="s">
        <v>118</v>
      </c>
      <c r="B283" s="75" t="s">
        <v>72</v>
      </c>
      <c r="C283" s="75" t="s">
        <v>34</v>
      </c>
      <c r="D283" s="75" t="s">
        <v>15</v>
      </c>
      <c r="E283" s="75" t="s">
        <v>298</v>
      </c>
      <c r="F283" s="75" t="s">
        <v>119</v>
      </c>
      <c r="G283" s="106">
        <f>G284</f>
        <v>0</v>
      </c>
      <c r="H283" s="190">
        <f t="shared" si="28"/>
        <v>212</v>
      </c>
      <c r="I283" s="190">
        <f t="shared" si="28"/>
        <v>212</v>
      </c>
      <c r="J283" s="204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3"/>
      <c r="Z283" s="13"/>
    </row>
    <row r="284" spans="1:26" ht="25.5" customHeight="1">
      <c r="A284" s="32" t="s">
        <v>73</v>
      </c>
      <c r="B284" s="75" t="s">
        <v>72</v>
      </c>
      <c r="C284" s="75" t="s">
        <v>34</v>
      </c>
      <c r="D284" s="75" t="s">
        <v>15</v>
      </c>
      <c r="E284" s="75" t="s">
        <v>298</v>
      </c>
      <c r="F284" s="75" t="s">
        <v>74</v>
      </c>
      <c r="G284" s="106"/>
      <c r="H284" s="190">
        <v>212</v>
      </c>
      <c r="I284" s="190">
        <f>G284+H284</f>
        <v>212</v>
      </c>
      <c r="J284" s="204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3"/>
      <c r="Z284" s="13"/>
    </row>
    <row r="285" spans="1:26" ht="29.25" customHeight="1">
      <c r="A285" s="38" t="s">
        <v>210</v>
      </c>
      <c r="B285" s="91">
        <v>917</v>
      </c>
      <c r="C285" s="77"/>
      <c r="D285" s="77"/>
      <c r="E285" s="77"/>
      <c r="F285" s="77"/>
      <c r="G285" s="109">
        <f>G286</f>
        <v>0</v>
      </c>
      <c r="H285" s="109">
        <f aca="true" t="shared" si="29" ref="H285:I287">H286</f>
        <v>870</v>
      </c>
      <c r="I285" s="109">
        <f t="shared" si="29"/>
        <v>870</v>
      </c>
      <c r="J285" s="204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3"/>
      <c r="Z285" s="13"/>
    </row>
    <row r="286" spans="1:26" ht="18.75" customHeight="1">
      <c r="A286" s="42" t="s">
        <v>30</v>
      </c>
      <c r="B286" s="76" t="s">
        <v>65</v>
      </c>
      <c r="C286" s="76" t="s">
        <v>17</v>
      </c>
      <c r="D286" s="76"/>
      <c r="E286" s="76"/>
      <c r="F286" s="76"/>
      <c r="G286" s="108">
        <f>G287</f>
        <v>0</v>
      </c>
      <c r="H286" s="108">
        <f t="shared" si="29"/>
        <v>870</v>
      </c>
      <c r="I286" s="108">
        <f t="shared" si="29"/>
        <v>870</v>
      </c>
      <c r="J286" s="204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3"/>
      <c r="Z286" s="13"/>
    </row>
    <row r="287" spans="1:26" ht="18.75" customHeight="1">
      <c r="A287" s="42" t="s">
        <v>35</v>
      </c>
      <c r="B287" s="76" t="s">
        <v>65</v>
      </c>
      <c r="C287" s="76" t="s">
        <v>17</v>
      </c>
      <c r="D287" s="76" t="s">
        <v>22</v>
      </c>
      <c r="E287" s="76"/>
      <c r="F287" s="76"/>
      <c r="G287" s="108">
        <f>G288</f>
        <v>0</v>
      </c>
      <c r="H287" s="108">
        <f t="shared" si="29"/>
        <v>870</v>
      </c>
      <c r="I287" s="108">
        <f t="shared" si="29"/>
        <v>870</v>
      </c>
      <c r="J287" s="204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3"/>
      <c r="Z287" s="13"/>
    </row>
    <row r="288" spans="1:26" ht="18.75" customHeight="1">
      <c r="A288" s="32" t="s">
        <v>108</v>
      </c>
      <c r="B288" s="75" t="s">
        <v>65</v>
      </c>
      <c r="C288" s="75" t="s">
        <v>17</v>
      </c>
      <c r="D288" s="75" t="s">
        <v>22</v>
      </c>
      <c r="E288" s="75" t="s">
        <v>139</v>
      </c>
      <c r="F288" s="75"/>
      <c r="G288" s="106">
        <f>G289+G292+G295</f>
        <v>0</v>
      </c>
      <c r="H288" s="106">
        <f>H289+H292+H295</f>
        <v>870</v>
      </c>
      <c r="I288" s="106">
        <f>I289+I292+I295</f>
        <v>870</v>
      </c>
      <c r="J288" s="204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0" customHeight="1">
      <c r="A289" s="32" t="s">
        <v>246</v>
      </c>
      <c r="B289" s="75" t="s">
        <v>65</v>
      </c>
      <c r="C289" s="75" t="s">
        <v>17</v>
      </c>
      <c r="D289" s="75" t="s">
        <v>22</v>
      </c>
      <c r="E289" s="75" t="s">
        <v>247</v>
      </c>
      <c r="F289" s="75"/>
      <c r="G289" s="106">
        <f>G291</f>
        <v>0</v>
      </c>
      <c r="H289" s="186">
        <f>H290</f>
        <v>220</v>
      </c>
      <c r="I289" s="186">
        <f>I290</f>
        <v>220</v>
      </c>
      <c r="J289" s="204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0.75" customHeight="1">
      <c r="A290" s="32" t="s">
        <v>121</v>
      </c>
      <c r="B290" s="75" t="s">
        <v>65</v>
      </c>
      <c r="C290" s="75" t="s">
        <v>17</v>
      </c>
      <c r="D290" s="75" t="s">
        <v>22</v>
      </c>
      <c r="E290" s="75" t="s">
        <v>247</v>
      </c>
      <c r="F290" s="75" t="s">
        <v>114</v>
      </c>
      <c r="G290" s="106">
        <f>G291</f>
        <v>0</v>
      </c>
      <c r="H290" s="186">
        <f>H291</f>
        <v>220</v>
      </c>
      <c r="I290" s="186">
        <f>I291</f>
        <v>220</v>
      </c>
      <c r="J290" s="204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20.25" customHeight="1">
      <c r="A291" s="32" t="s">
        <v>78</v>
      </c>
      <c r="B291" s="75" t="s">
        <v>65</v>
      </c>
      <c r="C291" s="75" t="s">
        <v>17</v>
      </c>
      <c r="D291" s="75" t="s">
        <v>22</v>
      </c>
      <c r="E291" s="75" t="s">
        <v>247</v>
      </c>
      <c r="F291" s="75" t="s">
        <v>77</v>
      </c>
      <c r="G291" s="106"/>
      <c r="H291" s="186">
        <v>220</v>
      </c>
      <c r="I291" s="187">
        <f>G291+H291</f>
        <v>220</v>
      </c>
      <c r="J291" s="204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29.25" customHeight="1">
      <c r="A292" s="48" t="s">
        <v>248</v>
      </c>
      <c r="B292" s="75" t="s">
        <v>65</v>
      </c>
      <c r="C292" s="75" t="s">
        <v>17</v>
      </c>
      <c r="D292" s="75" t="s">
        <v>22</v>
      </c>
      <c r="E292" s="75" t="s">
        <v>212</v>
      </c>
      <c r="F292" s="75"/>
      <c r="G292" s="106">
        <f>+G293</f>
        <v>0</v>
      </c>
      <c r="H292" s="186">
        <f>H293</f>
        <v>600</v>
      </c>
      <c r="I292" s="186">
        <f>I293</f>
        <v>600</v>
      </c>
      <c r="J292" s="204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0" customHeight="1">
      <c r="A293" s="36" t="s">
        <v>121</v>
      </c>
      <c r="B293" s="75" t="s">
        <v>65</v>
      </c>
      <c r="C293" s="75" t="s">
        <v>17</v>
      </c>
      <c r="D293" s="75" t="s">
        <v>22</v>
      </c>
      <c r="E293" s="75" t="s">
        <v>212</v>
      </c>
      <c r="F293" s="75" t="s">
        <v>114</v>
      </c>
      <c r="G293" s="106">
        <f>+G294</f>
        <v>0</v>
      </c>
      <c r="H293" s="186">
        <f>H294</f>
        <v>600</v>
      </c>
      <c r="I293" s="186">
        <f>I294</f>
        <v>600</v>
      </c>
      <c r="J293" s="204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21" customHeight="1">
      <c r="A294" s="36" t="s">
        <v>78</v>
      </c>
      <c r="B294" s="75" t="s">
        <v>65</v>
      </c>
      <c r="C294" s="75" t="s">
        <v>17</v>
      </c>
      <c r="D294" s="75" t="s">
        <v>22</v>
      </c>
      <c r="E294" s="75" t="s">
        <v>212</v>
      </c>
      <c r="F294" s="75" t="s">
        <v>77</v>
      </c>
      <c r="G294" s="106"/>
      <c r="H294" s="186">
        <v>600</v>
      </c>
      <c r="I294" s="187">
        <f>H294+G294</f>
        <v>600</v>
      </c>
      <c r="J294" s="204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1.5" customHeight="1">
      <c r="A295" s="48" t="s">
        <v>249</v>
      </c>
      <c r="B295" s="75" t="s">
        <v>65</v>
      </c>
      <c r="C295" s="78" t="s">
        <v>17</v>
      </c>
      <c r="D295" s="78" t="s">
        <v>22</v>
      </c>
      <c r="E295" s="101" t="s">
        <v>213</v>
      </c>
      <c r="F295" s="84"/>
      <c r="G295" s="106">
        <f>+G296</f>
        <v>0</v>
      </c>
      <c r="H295" s="186">
        <f>H296</f>
        <v>50</v>
      </c>
      <c r="I295" s="186">
        <f>I296</f>
        <v>50</v>
      </c>
      <c r="J295" s="204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27.75" customHeight="1">
      <c r="A296" s="36" t="s">
        <v>121</v>
      </c>
      <c r="B296" s="75" t="s">
        <v>65</v>
      </c>
      <c r="C296" s="78" t="s">
        <v>17</v>
      </c>
      <c r="D296" s="78" t="s">
        <v>22</v>
      </c>
      <c r="E296" s="101" t="s">
        <v>213</v>
      </c>
      <c r="F296" s="84" t="s">
        <v>114</v>
      </c>
      <c r="G296" s="106">
        <f>+G297</f>
        <v>0</v>
      </c>
      <c r="H296" s="186">
        <f>H297</f>
        <v>50</v>
      </c>
      <c r="I296" s="186">
        <f>I297</f>
        <v>50</v>
      </c>
      <c r="J296" s="204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21.75" customHeight="1">
      <c r="A297" s="36" t="s">
        <v>78</v>
      </c>
      <c r="B297" s="75" t="s">
        <v>65</v>
      </c>
      <c r="C297" s="78" t="s">
        <v>17</v>
      </c>
      <c r="D297" s="78" t="s">
        <v>22</v>
      </c>
      <c r="E297" s="101" t="s">
        <v>213</v>
      </c>
      <c r="F297" s="84" t="s">
        <v>77</v>
      </c>
      <c r="G297" s="106"/>
      <c r="H297" s="186">
        <v>50</v>
      </c>
      <c r="I297" s="187">
        <f>G297+H297</f>
        <v>50</v>
      </c>
      <c r="J297" s="204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0.75" customHeight="1">
      <c r="A298" s="36" t="s">
        <v>250</v>
      </c>
      <c r="B298" s="75" t="s">
        <v>65</v>
      </c>
      <c r="C298" s="140" t="s">
        <v>17</v>
      </c>
      <c r="D298" s="140" t="s">
        <v>22</v>
      </c>
      <c r="E298" s="101" t="s">
        <v>211</v>
      </c>
      <c r="F298" s="101"/>
      <c r="G298" s="106">
        <f>G299</f>
        <v>0</v>
      </c>
      <c r="H298" s="186"/>
      <c r="I298" s="186"/>
      <c r="J298" s="204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27" customHeight="1">
      <c r="A299" s="36" t="s">
        <v>121</v>
      </c>
      <c r="B299" s="75" t="s">
        <v>65</v>
      </c>
      <c r="C299" s="140" t="s">
        <v>17</v>
      </c>
      <c r="D299" s="140" t="s">
        <v>22</v>
      </c>
      <c r="E299" s="101" t="s">
        <v>211</v>
      </c>
      <c r="F299" s="101" t="s">
        <v>114</v>
      </c>
      <c r="G299" s="106">
        <f>G300</f>
        <v>0</v>
      </c>
      <c r="H299" s="186"/>
      <c r="I299" s="186"/>
      <c r="J299" s="204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8.75" customHeight="1">
      <c r="A300" s="36" t="s">
        <v>78</v>
      </c>
      <c r="B300" s="75" t="s">
        <v>65</v>
      </c>
      <c r="C300" s="140" t="s">
        <v>17</v>
      </c>
      <c r="D300" s="140" t="s">
        <v>22</v>
      </c>
      <c r="E300" s="101" t="s">
        <v>211</v>
      </c>
      <c r="F300" s="101" t="s">
        <v>77</v>
      </c>
      <c r="G300" s="106"/>
      <c r="H300" s="186"/>
      <c r="I300" s="186"/>
      <c r="J300" s="204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0.75" customHeight="1">
      <c r="A301" s="39" t="s">
        <v>107</v>
      </c>
      <c r="B301" s="77" t="s">
        <v>39</v>
      </c>
      <c r="C301" s="77"/>
      <c r="D301" s="77"/>
      <c r="E301" s="77"/>
      <c r="F301" s="77"/>
      <c r="G301" s="109">
        <f>G302+G307+G391+G412+G418</f>
        <v>593526.7</v>
      </c>
      <c r="H301" s="135">
        <f>H302+H307+H391+H412+H418</f>
        <v>13107.100000000002</v>
      </c>
      <c r="I301" s="135">
        <f>I302+I307+I391+I412+I418</f>
        <v>606633.7999999999</v>
      </c>
      <c r="J301" s="204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8" customHeight="1">
      <c r="A302" s="33" t="s">
        <v>7</v>
      </c>
      <c r="B302" s="76" t="s">
        <v>39</v>
      </c>
      <c r="C302" s="76" t="s">
        <v>8</v>
      </c>
      <c r="D302" s="75"/>
      <c r="E302" s="75"/>
      <c r="F302" s="75"/>
      <c r="G302" s="105">
        <f>G303</f>
        <v>0</v>
      </c>
      <c r="H302" s="167">
        <f aca="true" t="shared" si="30" ref="H302:I305">H303</f>
        <v>0</v>
      </c>
      <c r="I302" s="167">
        <f t="shared" si="30"/>
        <v>0</v>
      </c>
      <c r="J302" s="204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9.5" customHeight="1">
      <c r="A303" s="33" t="s">
        <v>23</v>
      </c>
      <c r="B303" s="76" t="s">
        <v>39</v>
      </c>
      <c r="C303" s="76" t="s">
        <v>8</v>
      </c>
      <c r="D303" s="76" t="s">
        <v>60</v>
      </c>
      <c r="E303" s="76"/>
      <c r="F303" s="75"/>
      <c r="G303" s="108">
        <f>G304</f>
        <v>0</v>
      </c>
      <c r="H303" s="173">
        <f t="shared" si="30"/>
        <v>0</v>
      </c>
      <c r="I303" s="173">
        <f t="shared" si="30"/>
        <v>0</v>
      </c>
      <c r="J303" s="204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9.5" customHeight="1">
      <c r="A304" s="34" t="s">
        <v>25</v>
      </c>
      <c r="B304" s="75" t="s">
        <v>39</v>
      </c>
      <c r="C304" s="75" t="s">
        <v>8</v>
      </c>
      <c r="D304" s="75" t="s">
        <v>60</v>
      </c>
      <c r="E304" s="75" t="s">
        <v>132</v>
      </c>
      <c r="F304" s="75"/>
      <c r="G304" s="106">
        <f>G305</f>
        <v>0</v>
      </c>
      <c r="H304" s="168">
        <f t="shared" si="30"/>
        <v>0</v>
      </c>
      <c r="I304" s="168">
        <f t="shared" si="30"/>
        <v>0</v>
      </c>
      <c r="J304" s="204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42" customHeight="1">
      <c r="A305" s="32" t="s">
        <v>112</v>
      </c>
      <c r="B305" s="75" t="s">
        <v>39</v>
      </c>
      <c r="C305" s="75" t="s">
        <v>8</v>
      </c>
      <c r="D305" s="75" t="s">
        <v>60</v>
      </c>
      <c r="E305" s="75" t="s">
        <v>132</v>
      </c>
      <c r="F305" s="75" t="s">
        <v>113</v>
      </c>
      <c r="G305" s="106">
        <f>G306</f>
        <v>0</v>
      </c>
      <c r="H305" s="168">
        <f t="shared" si="30"/>
        <v>0</v>
      </c>
      <c r="I305" s="168">
        <f t="shared" si="30"/>
        <v>0</v>
      </c>
      <c r="J305" s="204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20.25" customHeight="1">
      <c r="A306" s="66" t="s">
        <v>133</v>
      </c>
      <c r="B306" s="75" t="s">
        <v>39</v>
      </c>
      <c r="C306" s="75" t="s">
        <v>8</v>
      </c>
      <c r="D306" s="75" t="s">
        <v>60</v>
      </c>
      <c r="E306" s="75" t="s">
        <v>132</v>
      </c>
      <c r="F306" s="75" t="s">
        <v>134</v>
      </c>
      <c r="G306" s="106"/>
      <c r="H306" s="168"/>
      <c r="I306" s="168"/>
      <c r="J306" s="204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20.25" customHeight="1">
      <c r="A307" s="43" t="s">
        <v>38</v>
      </c>
      <c r="B307" s="76" t="s">
        <v>39</v>
      </c>
      <c r="C307" s="76" t="s">
        <v>20</v>
      </c>
      <c r="D307" s="75"/>
      <c r="E307" s="75"/>
      <c r="F307" s="75"/>
      <c r="G307" s="105">
        <f>G308+G320+G343+G349+G363</f>
        <v>542578.2</v>
      </c>
      <c r="H307" s="167">
        <f>H308+H320+H343+H349+H363</f>
        <v>6078.800000000001</v>
      </c>
      <c r="I307" s="167">
        <f>I308+I320+I343+I349+I363</f>
        <v>548656.9999999999</v>
      </c>
      <c r="J307" s="204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22.5" customHeight="1">
      <c r="A308" s="42" t="s">
        <v>195</v>
      </c>
      <c r="B308" s="92" t="s">
        <v>39</v>
      </c>
      <c r="C308" s="92" t="s">
        <v>20</v>
      </c>
      <c r="D308" s="92" t="s">
        <v>8</v>
      </c>
      <c r="E308" s="92"/>
      <c r="F308" s="92"/>
      <c r="G308" s="121">
        <f>+G309+G311+G315+G318+G314</f>
        <v>125631.59999999999</v>
      </c>
      <c r="H308" s="183">
        <f>+H309+H311+H315+H318+H314</f>
        <v>1256.7</v>
      </c>
      <c r="I308" s="183">
        <f>+I309+I311+I315+I318+I314</f>
        <v>126888.3</v>
      </c>
      <c r="J308" s="204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27" customHeight="1">
      <c r="A309" s="36" t="s">
        <v>116</v>
      </c>
      <c r="B309" s="84" t="s">
        <v>39</v>
      </c>
      <c r="C309" s="84" t="s">
        <v>20</v>
      </c>
      <c r="D309" s="84" t="s">
        <v>8</v>
      </c>
      <c r="E309" s="84" t="s">
        <v>156</v>
      </c>
      <c r="F309" s="84" t="s">
        <v>117</v>
      </c>
      <c r="G309" s="122">
        <f>G310</f>
        <v>56455.9</v>
      </c>
      <c r="H309" s="184">
        <f>H310</f>
        <v>1114.2</v>
      </c>
      <c r="I309" s="184">
        <f>I310</f>
        <v>57570.1</v>
      </c>
      <c r="J309" s="204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8" customHeight="1">
      <c r="A310" s="36" t="s">
        <v>84</v>
      </c>
      <c r="B310" s="84" t="s">
        <v>39</v>
      </c>
      <c r="C310" s="84" t="s">
        <v>20</v>
      </c>
      <c r="D310" s="84" t="s">
        <v>8</v>
      </c>
      <c r="E310" s="84" t="s">
        <v>156</v>
      </c>
      <c r="F310" s="84" t="s">
        <v>85</v>
      </c>
      <c r="G310" s="122">
        <v>56455.9</v>
      </c>
      <c r="H310" s="186">
        <v>1114.2</v>
      </c>
      <c r="I310" s="187">
        <f>G310+H310</f>
        <v>57570.1</v>
      </c>
      <c r="J310" s="204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27" customHeight="1">
      <c r="A311" s="36" t="s">
        <v>95</v>
      </c>
      <c r="B311" s="84" t="s">
        <v>39</v>
      </c>
      <c r="C311" s="84" t="s">
        <v>20</v>
      </c>
      <c r="D311" s="84" t="s">
        <v>8</v>
      </c>
      <c r="E311" s="84" t="s">
        <v>177</v>
      </c>
      <c r="F311" s="84"/>
      <c r="G311" s="122">
        <f aca="true" t="shared" si="31" ref="G311:I312">G312</f>
        <v>65599.4</v>
      </c>
      <c r="H311" s="184">
        <f t="shared" si="31"/>
        <v>0</v>
      </c>
      <c r="I311" s="184">
        <f t="shared" si="31"/>
        <v>65599.4</v>
      </c>
      <c r="J311" s="204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26.25" customHeight="1">
      <c r="A312" s="36" t="s">
        <v>116</v>
      </c>
      <c r="B312" s="84" t="s">
        <v>39</v>
      </c>
      <c r="C312" s="84" t="s">
        <v>20</v>
      </c>
      <c r="D312" s="84" t="s">
        <v>8</v>
      </c>
      <c r="E312" s="84" t="s">
        <v>177</v>
      </c>
      <c r="F312" s="84" t="s">
        <v>117</v>
      </c>
      <c r="G312" s="122">
        <f t="shared" si="31"/>
        <v>65599.4</v>
      </c>
      <c r="H312" s="184">
        <f t="shared" si="31"/>
        <v>0</v>
      </c>
      <c r="I312" s="184">
        <f t="shared" si="31"/>
        <v>65599.4</v>
      </c>
      <c r="J312" s="204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24.75" customHeight="1">
      <c r="A313" s="36" t="s">
        <v>84</v>
      </c>
      <c r="B313" s="84" t="s">
        <v>39</v>
      </c>
      <c r="C313" s="84" t="s">
        <v>20</v>
      </c>
      <c r="D313" s="84" t="s">
        <v>8</v>
      </c>
      <c r="E313" s="84" t="s">
        <v>177</v>
      </c>
      <c r="F313" s="84" t="s">
        <v>85</v>
      </c>
      <c r="G313" s="141">
        <v>65599.4</v>
      </c>
      <c r="H313" s="186"/>
      <c r="I313" s="187">
        <f>G313+H313</f>
        <v>65599.4</v>
      </c>
      <c r="J313" s="204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48" customHeight="1">
      <c r="A314" s="154" t="s">
        <v>308</v>
      </c>
      <c r="B314" s="84" t="s">
        <v>39</v>
      </c>
      <c r="C314" s="156" t="s">
        <v>20</v>
      </c>
      <c r="D314" s="156" t="s">
        <v>8</v>
      </c>
      <c r="E314" s="153" t="s">
        <v>307</v>
      </c>
      <c r="F314" s="156" t="s">
        <v>85</v>
      </c>
      <c r="G314" s="157">
        <v>3576.3</v>
      </c>
      <c r="H314" s="186">
        <v>92.5</v>
      </c>
      <c r="I314" s="187">
        <f>G314+H314</f>
        <v>3668.8</v>
      </c>
      <c r="J314" s="204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s="1" customFormat="1" ht="28.5" customHeight="1">
      <c r="A315" s="37" t="s">
        <v>252</v>
      </c>
      <c r="B315" s="84" t="s">
        <v>39</v>
      </c>
      <c r="C315" s="84" t="s">
        <v>20</v>
      </c>
      <c r="D315" s="84" t="s">
        <v>8</v>
      </c>
      <c r="E315" s="84" t="s">
        <v>153</v>
      </c>
      <c r="F315" s="84"/>
      <c r="G315" s="122">
        <f>G316</f>
        <v>0</v>
      </c>
      <c r="H315" s="129">
        <f>H316</f>
        <v>50</v>
      </c>
      <c r="I315" s="129">
        <f>I316</f>
        <v>50</v>
      </c>
      <c r="J315" s="204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s="1" customFormat="1" ht="27.75" customHeight="1">
      <c r="A316" s="36" t="s">
        <v>116</v>
      </c>
      <c r="B316" s="84" t="s">
        <v>39</v>
      </c>
      <c r="C316" s="84" t="s">
        <v>20</v>
      </c>
      <c r="D316" s="84" t="s">
        <v>8</v>
      </c>
      <c r="E316" s="84" t="s">
        <v>153</v>
      </c>
      <c r="F316" s="84" t="s">
        <v>117</v>
      </c>
      <c r="G316" s="122">
        <f>+G317</f>
        <v>0</v>
      </c>
      <c r="H316" s="129">
        <f>H317</f>
        <v>50</v>
      </c>
      <c r="I316" s="129">
        <f>I317</f>
        <v>50</v>
      </c>
      <c r="J316" s="204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s="1" customFormat="1" ht="24.75" customHeight="1">
      <c r="A317" s="32" t="s">
        <v>84</v>
      </c>
      <c r="B317" s="84" t="s">
        <v>39</v>
      </c>
      <c r="C317" s="84" t="s">
        <v>20</v>
      </c>
      <c r="D317" s="84" t="s">
        <v>8</v>
      </c>
      <c r="E317" s="84" t="s">
        <v>153</v>
      </c>
      <c r="F317" s="84" t="s">
        <v>85</v>
      </c>
      <c r="G317" s="122"/>
      <c r="H317" s="129">
        <v>50</v>
      </c>
      <c r="I317" s="212">
        <f>G317+H317</f>
        <v>50</v>
      </c>
      <c r="J317" s="204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s="1" customFormat="1" ht="42" customHeight="1">
      <c r="A318" s="32" t="s">
        <v>292</v>
      </c>
      <c r="B318" s="84" t="s">
        <v>39</v>
      </c>
      <c r="C318" s="101" t="s">
        <v>20</v>
      </c>
      <c r="D318" s="101" t="s">
        <v>8</v>
      </c>
      <c r="E318" s="101" t="s">
        <v>289</v>
      </c>
      <c r="F318" s="101"/>
      <c r="G318" s="141">
        <f>G319</f>
        <v>0</v>
      </c>
      <c r="H318" s="199"/>
      <c r="I318" s="199"/>
      <c r="J318" s="204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s="1" customFormat="1" ht="24.75" customHeight="1">
      <c r="A319" s="32" t="s">
        <v>291</v>
      </c>
      <c r="B319" s="84" t="s">
        <v>39</v>
      </c>
      <c r="C319" s="101" t="s">
        <v>20</v>
      </c>
      <c r="D319" s="101" t="s">
        <v>8</v>
      </c>
      <c r="E319" s="101" t="s">
        <v>289</v>
      </c>
      <c r="F319" s="101" t="s">
        <v>290</v>
      </c>
      <c r="G319" s="141"/>
      <c r="H319" s="199"/>
      <c r="I319" s="199"/>
      <c r="J319" s="204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1" customFormat="1" ht="17.25" customHeight="1">
      <c r="A320" s="52" t="s">
        <v>40</v>
      </c>
      <c r="B320" s="93" t="s">
        <v>39</v>
      </c>
      <c r="C320" s="93" t="s">
        <v>20</v>
      </c>
      <c r="D320" s="93" t="s">
        <v>10</v>
      </c>
      <c r="E320" s="93"/>
      <c r="F320" s="93"/>
      <c r="G320" s="121">
        <f>G321+G324+G327+G331+G334+G336+G338+G340+G330+G342</f>
        <v>354827.69999999995</v>
      </c>
      <c r="H320" s="183">
        <f>H321+H324+H327+H331+H334+H336+H338+H340+H330+H342</f>
        <v>9816.1</v>
      </c>
      <c r="I320" s="183">
        <f>I321+I324+I327+I331+I334+I336+I338+I340+I330+I342</f>
        <v>364643.7999999999</v>
      </c>
      <c r="J320" s="204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s="1" customFormat="1" ht="28.5" customHeight="1">
      <c r="A321" s="36" t="s">
        <v>95</v>
      </c>
      <c r="B321" s="78" t="s">
        <v>39</v>
      </c>
      <c r="C321" s="78" t="s">
        <v>20</v>
      </c>
      <c r="D321" s="84" t="s">
        <v>10</v>
      </c>
      <c r="E321" s="84" t="s">
        <v>177</v>
      </c>
      <c r="F321" s="84"/>
      <c r="G321" s="111">
        <f aca="true" t="shared" si="32" ref="G321:I322">+G322</f>
        <v>216349.4</v>
      </c>
      <c r="H321" s="177">
        <f t="shared" si="32"/>
        <v>0</v>
      </c>
      <c r="I321" s="177">
        <f t="shared" si="32"/>
        <v>216349.4</v>
      </c>
      <c r="J321" s="204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s="1" customFormat="1" ht="24.75" customHeight="1">
      <c r="A322" s="36" t="s">
        <v>116</v>
      </c>
      <c r="B322" s="78" t="s">
        <v>39</v>
      </c>
      <c r="C322" s="78" t="s">
        <v>20</v>
      </c>
      <c r="D322" s="84" t="s">
        <v>10</v>
      </c>
      <c r="E322" s="84" t="s">
        <v>177</v>
      </c>
      <c r="F322" s="84" t="s">
        <v>117</v>
      </c>
      <c r="G322" s="111">
        <f t="shared" si="32"/>
        <v>216349.4</v>
      </c>
      <c r="H322" s="177">
        <f t="shared" si="32"/>
        <v>0</v>
      </c>
      <c r="I322" s="177">
        <f t="shared" si="32"/>
        <v>216349.4</v>
      </c>
      <c r="J322" s="204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1" customFormat="1" ht="24.75" customHeight="1">
      <c r="A323" s="36" t="s">
        <v>84</v>
      </c>
      <c r="B323" s="78" t="s">
        <v>39</v>
      </c>
      <c r="C323" s="78" t="s">
        <v>20</v>
      </c>
      <c r="D323" s="84" t="s">
        <v>10</v>
      </c>
      <c r="E323" s="84" t="s">
        <v>177</v>
      </c>
      <c r="F323" s="84" t="s">
        <v>85</v>
      </c>
      <c r="G323" s="123">
        <v>216349.4</v>
      </c>
      <c r="H323" s="199"/>
      <c r="I323" s="187">
        <f>G323+H323</f>
        <v>216349.4</v>
      </c>
      <c r="J323" s="204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s="1" customFormat="1" ht="21.75" customHeight="1">
      <c r="A324" s="36" t="s">
        <v>41</v>
      </c>
      <c r="B324" s="78" t="s">
        <v>39</v>
      </c>
      <c r="C324" s="78" t="s">
        <v>20</v>
      </c>
      <c r="D324" s="84" t="s">
        <v>10</v>
      </c>
      <c r="E324" s="84" t="s">
        <v>157</v>
      </c>
      <c r="F324" s="84"/>
      <c r="G324" s="111">
        <f aca="true" t="shared" si="33" ref="G324:I325">+G325</f>
        <v>80160.4</v>
      </c>
      <c r="H324" s="177">
        <f t="shared" si="33"/>
        <v>9033</v>
      </c>
      <c r="I324" s="177">
        <f t="shared" si="33"/>
        <v>89193.4</v>
      </c>
      <c r="J324" s="204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s="1" customFormat="1" ht="29.25" customHeight="1">
      <c r="A325" s="36" t="s">
        <v>116</v>
      </c>
      <c r="B325" s="78" t="s">
        <v>39</v>
      </c>
      <c r="C325" s="78" t="s">
        <v>20</v>
      </c>
      <c r="D325" s="84" t="s">
        <v>10</v>
      </c>
      <c r="E325" s="84" t="s">
        <v>157</v>
      </c>
      <c r="F325" s="84" t="s">
        <v>117</v>
      </c>
      <c r="G325" s="111">
        <f t="shared" si="33"/>
        <v>80160.4</v>
      </c>
      <c r="H325" s="177">
        <f t="shared" si="33"/>
        <v>9033</v>
      </c>
      <c r="I325" s="177">
        <f t="shared" si="33"/>
        <v>89193.4</v>
      </c>
      <c r="J325" s="204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s="1" customFormat="1" ht="17.25" customHeight="1">
      <c r="A326" s="36" t="s">
        <v>84</v>
      </c>
      <c r="B326" s="78" t="s">
        <v>39</v>
      </c>
      <c r="C326" s="78" t="s">
        <v>20</v>
      </c>
      <c r="D326" s="84" t="s">
        <v>10</v>
      </c>
      <c r="E326" s="84" t="s">
        <v>157</v>
      </c>
      <c r="F326" s="84" t="s">
        <v>85</v>
      </c>
      <c r="G326" s="111">
        <v>80160.4</v>
      </c>
      <c r="H326" s="129">
        <v>9033</v>
      </c>
      <c r="I326" s="187">
        <f>G326+H326</f>
        <v>89193.4</v>
      </c>
      <c r="J326" s="204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s="1" customFormat="1" ht="18.75" customHeight="1">
      <c r="A327" s="36" t="s">
        <v>42</v>
      </c>
      <c r="B327" s="78" t="s">
        <v>39</v>
      </c>
      <c r="C327" s="78" t="s">
        <v>20</v>
      </c>
      <c r="D327" s="84" t="s">
        <v>10</v>
      </c>
      <c r="E327" s="84" t="s">
        <v>158</v>
      </c>
      <c r="F327" s="84"/>
      <c r="G327" s="111">
        <f aca="true" t="shared" si="34" ref="G327:I328">+G328</f>
        <v>2916.7</v>
      </c>
      <c r="H327" s="177">
        <f t="shared" si="34"/>
        <v>-287.1</v>
      </c>
      <c r="I327" s="177">
        <f t="shared" si="34"/>
        <v>2629.6</v>
      </c>
      <c r="J327" s="204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s="1" customFormat="1" ht="24.75" customHeight="1">
      <c r="A328" s="36" t="s">
        <v>116</v>
      </c>
      <c r="B328" s="78" t="s">
        <v>39</v>
      </c>
      <c r="C328" s="78" t="s">
        <v>20</v>
      </c>
      <c r="D328" s="84" t="s">
        <v>10</v>
      </c>
      <c r="E328" s="84" t="s">
        <v>158</v>
      </c>
      <c r="F328" s="84" t="s">
        <v>117</v>
      </c>
      <c r="G328" s="111">
        <f t="shared" si="34"/>
        <v>2916.7</v>
      </c>
      <c r="H328" s="177">
        <f t="shared" si="34"/>
        <v>-287.1</v>
      </c>
      <c r="I328" s="177">
        <f t="shared" si="34"/>
        <v>2629.6</v>
      </c>
      <c r="J328" s="204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s="1" customFormat="1" ht="24.75" customHeight="1">
      <c r="A329" s="36" t="s">
        <v>84</v>
      </c>
      <c r="B329" s="78" t="s">
        <v>39</v>
      </c>
      <c r="C329" s="78" t="s">
        <v>20</v>
      </c>
      <c r="D329" s="84" t="s">
        <v>10</v>
      </c>
      <c r="E329" s="84" t="s">
        <v>158</v>
      </c>
      <c r="F329" s="84" t="s">
        <v>85</v>
      </c>
      <c r="G329" s="111">
        <v>2916.7</v>
      </c>
      <c r="H329" s="129">
        <v>-287.1</v>
      </c>
      <c r="I329" s="187">
        <f>G329+H329</f>
        <v>2629.6</v>
      </c>
      <c r="J329" s="204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s="1" customFormat="1" ht="24.75" customHeight="1">
      <c r="A330" s="154" t="s">
        <v>308</v>
      </c>
      <c r="B330" s="78" t="s">
        <v>39</v>
      </c>
      <c r="C330" s="156" t="s">
        <v>20</v>
      </c>
      <c r="D330" s="156" t="s">
        <v>10</v>
      </c>
      <c r="E330" s="153" t="s">
        <v>307</v>
      </c>
      <c r="F330" s="156" t="s">
        <v>85</v>
      </c>
      <c r="G330" s="158">
        <v>3868.5</v>
      </c>
      <c r="H330" s="129">
        <v>100.1</v>
      </c>
      <c r="I330" s="187">
        <f>G330+H330</f>
        <v>3968.6</v>
      </c>
      <c r="J330" s="204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s="1" customFormat="1" ht="29.25" customHeight="1">
      <c r="A331" s="32" t="s">
        <v>43</v>
      </c>
      <c r="B331" s="78" t="s">
        <v>39</v>
      </c>
      <c r="C331" s="78" t="s">
        <v>20</v>
      </c>
      <c r="D331" s="84" t="s">
        <v>10</v>
      </c>
      <c r="E331" s="84" t="s">
        <v>155</v>
      </c>
      <c r="F331" s="84"/>
      <c r="G331" s="111">
        <f aca="true" t="shared" si="35" ref="G331:I332">+G332</f>
        <v>10111.5</v>
      </c>
      <c r="H331" s="177">
        <f t="shared" si="35"/>
        <v>0</v>
      </c>
      <c r="I331" s="177">
        <f t="shared" si="35"/>
        <v>10111.5</v>
      </c>
      <c r="J331" s="204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s="1" customFormat="1" ht="27" customHeight="1">
      <c r="A332" s="32" t="s">
        <v>116</v>
      </c>
      <c r="B332" s="78" t="s">
        <v>39</v>
      </c>
      <c r="C332" s="78" t="s">
        <v>20</v>
      </c>
      <c r="D332" s="84" t="s">
        <v>10</v>
      </c>
      <c r="E332" s="84" t="s">
        <v>155</v>
      </c>
      <c r="F332" s="84" t="s">
        <v>117</v>
      </c>
      <c r="G332" s="111">
        <f t="shared" si="35"/>
        <v>10111.5</v>
      </c>
      <c r="H332" s="177">
        <f t="shared" si="35"/>
        <v>0</v>
      </c>
      <c r="I332" s="177">
        <f t="shared" si="35"/>
        <v>10111.5</v>
      </c>
      <c r="J332" s="204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s="1" customFormat="1" ht="18.75" customHeight="1">
      <c r="A333" s="32" t="s">
        <v>84</v>
      </c>
      <c r="B333" s="78" t="s">
        <v>39</v>
      </c>
      <c r="C333" s="78" t="s">
        <v>20</v>
      </c>
      <c r="D333" s="84" t="s">
        <v>10</v>
      </c>
      <c r="E333" s="84" t="s">
        <v>155</v>
      </c>
      <c r="F333" s="84" t="s">
        <v>85</v>
      </c>
      <c r="G333" s="123">
        <v>10111.5</v>
      </c>
      <c r="H333" s="199"/>
      <c r="I333" s="187">
        <f>G333+H333</f>
        <v>10111.5</v>
      </c>
      <c r="J333" s="204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7.75" customHeight="1">
      <c r="A334" s="36" t="s">
        <v>251</v>
      </c>
      <c r="B334" s="78" t="s">
        <v>39</v>
      </c>
      <c r="C334" s="78" t="s">
        <v>20</v>
      </c>
      <c r="D334" s="84" t="s">
        <v>10</v>
      </c>
      <c r="E334" s="84" t="s">
        <v>169</v>
      </c>
      <c r="F334" s="84"/>
      <c r="G334" s="111">
        <f>G335</f>
        <v>0</v>
      </c>
      <c r="H334" s="186">
        <f>H335</f>
        <v>970</v>
      </c>
      <c r="I334" s="186">
        <f>I335</f>
        <v>970</v>
      </c>
      <c r="J334" s="204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24.75" customHeight="1">
      <c r="A335" s="36" t="s">
        <v>84</v>
      </c>
      <c r="B335" s="78" t="s">
        <v>39</v>
      </c>
      <c r="C335" s="78" t="s">
        <v>20</v>
      </c>
      <c r="D335" s="84" t="s">
        <v>10</v>
      </c>
      <c r="E335" s="84" t="s">
        <v>169</v>
      </c>
      <c r="F335" s="84" t="s">
        <v>85</v>
      </c>
      <c r="G335" s="111"/>
      <c r="H335" s="186">
        <v>970</v>
      </c>
      <c r="I335" s="187">
        <f>G335+H335</f>
        <v>970</v>
      </c>
      <c r="J335" s="204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24.75" customHeight="1">
      <c r="A336" s="36" t="s">
        <v>275</v>
      </c>
      <c r="B336" s="78" t="s">
        <v>39</v>
      </c>
      <c r="C336" s="140" t="s">
        <v>20</v>
      </c>
      <c r="D336" s="101" t="s">
        <v>10</v>
      </c>
      <c r="E336" s="101" t="s">
        <v>274</v>
      </c>
      <c r="F336" s="101"/>
      <c r="G336" s="123">
        <f>G337</f>
        <v>19920.6</v>
      </c>
      <c r="H336" s="185">
        <f>H337</f>
        <v>0</v>
      </c>
      <c r="I336" s="185">
        <f>I337</f>
        <v>19920.6</v>
      </c>
      <c r="J336" s="204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24.75" customHeight="1">
      <c r="A337" s="32" t="s">
        <v>84</v>
      </c>
      <c r="B337" s="78" t="s">
        <v>39</v>
      </c>
      <c r="C337" s="140" t="s">
        <v>20</v>
      </c>
      <c r="D337" s="101" t="s">
        <v>10</v>
      </c>
      <c r="E337" s="101" t="s">
        <v>274</v>
      </c>
      <c r="F337" s="101" t="s">
        <v>85</v>
      </c>
      <c r="G337" s="123">
        <v>19920.6</v>
      </c>
      <c r="H337" s="186"/>
      <c r="I337" s="187">
        <f>G337+H337</f>
        <v>19920.6</v>
      </c>
      <c r="J337" s="204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55.5" customHeight="1">
      <c r="A338" s="32" t="s">
        <v>277</v>
      </c>
      <c r="B338" s="78" t="s">
        <v>39</v>
      </c>
      <c r="C338" s="140" t="s">
        <v>20</v>
      </c>
      <c r="D338" s="101" t="s">
        <v>10</v>
      </c>
      <c r="E338" s="101" t="s">
        <v>276</v>
      </c>
      <c r="F338" s="101"/>
      <c r="G338" s="123">
        <f>G339</f>
        <v>2624.8</v>
      </c>
      <c r="H338" s="185">
        <f>H339</f>
        <v>0</v>
      </c>
      <c r="I338" s="185">
        <f>I339</f>
        <v>2624.8</v>
      </c>
      <c r="J338" s="204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24.75" customHeight="1">
      <c r="A339" s="32" t="s">
        <v>84</v>
      </c>
      <c r="B339" s="78" t="s">
        <v>39</v>
      </c>
      <c r="C339" s="140" t="s">
        <v>20</v>
      </c>
      <c r="D339" s="101" t="s">
        <v>10</v>
      </c>
      <c r="E339" s="101" t="s">
        <v>276</v>
      </c>
      <c r="F339" s="101" t="s">
        <v>85</v>
      </c>
      <c r="G339" s="123">
        <v>2624.8</v>
      </c>
      <c r="H339" s="186"/>
      <c r="I339" s="187">
        <f>G339+H339</f>
        <v>2624.8</v>
      </c>
      <c r="J339" s="204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24.75" customHeight="1">
      <c r="A340" s="32" t="s">
        <v>288</v>
      </c>
      <c r="B340" s="78" t="s">
        <v>39</v>
      </c>
      <c r="C340" s="140" t="s">
        <v>20</v>
      </c>
      <c r="D340" s="101" t="s">
        <v>10</v>
      </c>
      <c r="E340" s="101" t="s">
        <v>287</v>
      </c>
      <c r="F340" s="101"/>
      <c r="G340" s="123">
        <f>G341</f>
        <v>15749.2</v>
      </c>
      <c r="H340" s="185">
        <f>H341</f>
        <v>0.1</v>
      </c>
      <c r="I340" s="185">
        <f>I341</f>
        <v>15749.300000000001</v>
      </c>
      <c r="J340" s="204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24.75" customHeight="1">
      <c r="A341" s="32" t="s">
        <v>84</v>
      </c>
      <c r="B341" s="78" t="s">
        <v>39</v>
      </c>
      <c r="C341" s="140" t="s">
        <v>20</v>
      </c>
      <c r="D341" s="101" t="s">
        <v>10</v>
      </c>
      <c r="E341" s="101" t="s">
        <v>287</v>
      </c>
      <c r="F341" s="101" t="s">
        <v>85</v>
      </c>
      <c r="G341" s="123">
        <v>15749.2</v>
      </c>
      <c r="H341" s="186">
        <v>0.1</v>
      </c>
      <c r="I341" s="187">
        <f>G341+H341</f>
        <v>15749.300000000001</v>
      </c>
      <c r="J341" s="204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7.5" customHeight="1">
      <c r="A342" s="154" t="s">
        <v>315</v>
      </c>
      <c r="B342" s="78" t="s">
        <v>39</v>
      </c>
      <c r="C342" s="159" t="s">
        <v>20</v>
      </c>
      <c r="D342" s="156" t="s">
        <v>10</v>
      </c>
      <c r="E342" s="156" t="s">
        <v>314</v>
      </c>
      <c r="F342" s="156" t="s">
        <v>85</v>
      </c>
      <c r="G342" s="158">
        <v>3126.6</v>
      </c>
      <c r="H342" s="186"/>
      <c r="I342" s="187">
        <f>G342+H342</f>
        <v>3126.6</v>
      </c>
      <c r="J342" s="204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24.75" customHeight="1">
      <c r="A343" s="94" t="s">
        <v>154</v>
      </c>
      <c r="B343" s="93" t="s">
        <v>39</v>
      </c>
      <c r="C343" s="93" t="s">
        <v>20</v>
      </c>
      <c r="D343" s="93" t="s">
        <v>15</v>
      </c>
      <c r="E343" s="93"/>
      <c r="F343" s="93"/>
      <c r="G343" s="121">
        <f>+G344+G348</f>
        <v>46724.5</v>
      </c>
      <c r="H343" s="183">
        <f>+H344+H348+H346</f>
        <v>-4904.5</v>
      </c>
      <c r="I343" s="183">
        <f>+I344+I348+I346</f>
        <v>41820</v>
      </c>
      <c r="J343" s="204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0" customHeight="1">
      <c r="A344" s="36" t="s">
        <v>116</v>
      </c>
      <c r="B344" s="84" t="s">
        <v>39</v>
      </c>
      <c r="C344" s="84" t="s">
        <v>20</v>
      </c>
      <c r="D344" s="84" t="s">
        <v>15</v>
      </c>
      <c r="E344" s="84" t="s">
        <v>168</v>
      </c>
      <c r="F344" s="84" t="s">
        <v>117</v>
      </c>
      <c r="G344" s="122">
        <f>+G345</f>
        <v>42402.8</v>
      </c>
      <c r="H344" s="184">
        <f>+H345</f>
        <v>-23421.7</v>
      </c>
      <c r="I344" s="184">
        <f>+I345</f>
        <v>18981.100000000002</v>
      </c>
      <c r="J344" s="204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24.75" customHeight="1">
      <c r="A345" s="36" t="s">
        <v>84</v>
      </c>
      <c r="B345" s="84" t="s">
        <v>39</v>
      </c>
      <c r="C345" s="84" t="s">
        <v>20</v>
      </c>
      <c r="D345" s="84" t="s">
        <v>15</v>
      </c>
      <c r="E345" s="84" t="s">
        <v>168</v>
      </c>
      <c r="F345" s="84" t="s">
        <v>85</v>
      </c>
      <c r="G345" s="122">
        <v>42402.8</v>
      </c>
      <c r="H345" s="186">
        <f>-4717.8-18703.9</f>
        <v>-23421.7</v>
      </c>
      <c r="I345" s="187">
        <f>G345+H345</f>
        <v>18981.100000000002</v>
      </c>
      <c r="J345" s="204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24.75" customHeight="1">
      <c r="A346" s="154" t="s">
        <v>334</v>
      </c>
      <c r="B346" s="84" t="s">
        <v>39</v>
      </c>
      <c r="C346" s="156" t="s">
        <v>20</v>
      </c>
      <c r="D346" s="156" t="s">
        <v>15</v>
      </c>
      <c r="E346" s="156" t="s">
        <v>333</v>
      </c>
      <c r="F346" s="156" t="s">
        <v>117</v>
      </c>
      <c r="G346" s="157"/>
      <c r="H346" s="277">
        <f>H347</f>
        <v>18703.9</v>
      </c>
      <c r="I346" s="276">
        <f>I347</f>
        <v>18703.9</v>
      </c>
      <c r="J346" s="204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24.75" customHeight="1">
      <c r="A347" s="154" t="s">
        <v>84</v>
      </c>
      <c r="B347" s="84" t="s">
        <v>39</v>
      </c>
      <c r="C347" s="156" t="s">
        <v>20</v>
      </c>
      <c r="D347" s="156" t="s">
        <v>15</v>
      </c>
      <c r="E347" s="156" t="s">
        <v>333</v>
      </c>
      <c r="F347" s="156" t="s">
        <v>85</v>
      </c>
      <c r="G347" s="157"/>
      <c r="H347" s="277">
        <v>18703.9</v>
      </c>
      <c r="I347" s="276">
        <f>G347+H347</f>
        <v>18703.9</v>
      </c>
      <c r="J347" s="204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7.5" customHeight="1">
      <c r="A348" s="154" t="s">
        <v>308</v>
      </c>
      <c r="B348" s="84" t="s">
        <v>39</v>
      </c>
      <c r="C348" s="156" t="s">
        <v>20</v>
      </c>
      <c r="D348" s="156" t="s">
        <v>15</v>
      </c>
      <c r="E348" s="153" t="s">
        <v>307</v>
      </c>
      <c r="F348" s="156" t="s">
        <v>85</v>
      </c>
      <c r="G348" s="157">
        <v>4321.7</v>
      </c>
      <c r="H348" s="186">
        <v>-186.7</v>
      </c>
      <c r="I348" s="187">
        <f>G348+H348</f>
        <v>4135</v>
      </c>
      <c r="J348" s="204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9.5" customHeight="1">
      <c r="A349" s="52" t="s">
        <v>159</v>
      </c>
      <c r="B349" s="95" t="s">
        <v>39</v>
      </c>
      <c r="C349" s="95" t="s">
        <v>20</v>
      </c>
      <c r="D349" s="93" t="s">
        <v>20</v>
      </c>
      <c r="E349" s="93"/>
      <c r="F349" s="93"/>
      <c r="G349" s="113">
        <f>+G356+G353+G350</f>
        <v>4674.6</v>
      </c>
      <c r="H349" s="179">
        <f>+H356+H353+H350</f>
        <v>300</v>
      </c>
      <c r="I349" s="179">
        <f>+I356+I353+I350</f>
        <v>4974.6</v>
      </c>
      <c r="J349" s="204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9.5" customHeight="1">
      <c r="A350" s="142" t="s">
        <v>220</v>
      </c>
      <c r="B350" s="127" t="s">
        <v>39</v>
      </c>
      <c r="C350" s="140" t="s">
        <v>20</v>
      </c>
      <c r="D350" s="101" t="s">
        <v>20</v>
      </c>
      <c r="E350" s="101" t="s">
        <v>221</v>
      </c>
      <c r="F350" s="101"/>
      <c r="G350" s="123">
        <f aca="true" t="shared" si="36" ref="G350:I351">G351</f>
        <v>0</v>
      </c>
      <c r="H350" s="185">
        <f t="shared" si="36"/>
        <v>0</v>
      </c>
      <c r="I350" s="185">
        <f t="shared" si="36"/>
        <v>0</v>
      </c>
      <c r="J350" s="204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>
      <c r="A351" s="36" t="s">
        <v>116</v>
      </c>
      <c r="B351" s="127" t="s">
        <v>39</v>
      </c>
      <c r="C351" s="140" t="s">
        <v>20</v>
      </c>
      <c r="D351" s="101" t="s">
        <v>20</v>
      </c>
      <c r="E351" s="101" t="s">
        <v>221</v>
      </c>
      <c r="F351" s="101" t="s">
        <v>117</v>
      </c>
      <c r="G351" s="123">
        <f t="shared" si="36"/>
        <v>0</v>
      </c>
      <c r="H351" s="185">
        <f t="shared" si="36"/>
        <v>0</v>
      </c>
      <c r="I351" s="185">
        <f t="shared" si="36"/>
        <v>0</v>
      </c>
      <c r="J351" s="204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23.25" customHeight="1">
      <c r="A352" s="36" t="s">
        <v>84</v>
      </c>
      <c r="B352" s="127" t="s">
        <v>39</v>
      </c>
      <c r="C352" s="140" t="s">
        <v>20</v>
      </c>
      <c r="D352" s="101" t="s">
        <v>20</v>
      </c>
      <c r="E352" s="101" t="s">
        <v>221</v>
      </c>
      <c r="F352" s="101" t="s">
        <v>85</v>
      </c>
      <c r="G352" s="123"/>
      <c r="H352" s="185"/>
      <c r="I352" s="185"/>
      <c r="J352" s="204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28.5" customHeight="1">
      <c r="A353" s="32" t="s">
        <v>253</v>
      </c>
      <c r="B353" s="75" t="s">
        <v>39</v>
      </c>
      <c r="C353" s="75" t="s">
        <v>20</v>
      </c>
      <c r="D353" s="75" t="s">
        <v>20</v>
      </c>
      <c r="E353" s="75" t="s">
        <v>160</v>
      </c>
      <c r="F353" s="75"/>
      <c r="G353" s="124">
        <f aca="true" t="shared" si="37" ref="G353:I354">+G354</f>
        <v>4674.6</v>
      </c>
      <c r="H353" s="170">
        <f t="shared" si="37"/>
        <v>0</v>
      </c>
      <c r="I353" s="170">
        <f t="shared" si="37"/>
        <v>4674.6</v>
      </c>
      <c r="J353" s="204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29.25" customHeight="1">
      <c r="A354" s="32" t="s">
        <v>116</v>
      </c>
      <c r="B354" s="75" t="s">
        <v>39</v>
      </c>
      <c r="C354" s="75" t="s">
        <v>20</v>
      </c>
      <c r="D354" s="75" t="s">
        <v>20</v>
      </c>
      <c r="E354" s="75" t="s">
        <v>160</v>
      </c>
      <c r="F354" s="75" t="s">
        <v>117</v>
      </c>
      <c r="G354" s="106">
        <f t="shared" si="37"/>
        <v>4674.6</v>
      </c>
      <c r="H354" s="168">
        <f t="shared" si="37"/>
        <v>0</v>
      </c>
      <c r="I354" s="168">
        <f t="shared" si="37"/>
        <v>4674.6</v>
      </c>
      <c r="J354" s="204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7.25" customHeight="1">
      <c r="A355" s="32" t="s">
        <v>84</v>
      </c>
      <c r="B355" s="75" t="s">
        <v>39</v>
      </c>
      <c r="C355" s="75" t="s">
        <v>20</v>
      </c>
      <c r="D355" s="75" t="s">
        <v>20</v>
      </c>
      <c r="E355" s="75" t="s">
        <v>160</v>
      </c>
      <c r="F355" s="75" t="s">
        <v>85</v>
      </c>
      <c r="G355" s="106">
        <v>4674.6</v>
      </c>
      <c r="H355" s="186"/>
      <c r="I355" s="187">
        <f>G355+H355</f>
        <v>4674.6</v>
      </c>
      <c r="J355" s="204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7.25" customHeight="1">
      <c r="A356" s="36" t="s">
        <v>109</v>
      </c>
      <c r="B356" s="75" t="s">
        <v>39</v>
      </c>
      <c r="C356" s="75" t="s">
        <v>20</v>
      </c>
      <c r="D356" s="75" t="s">
        <v>20</v>
      </c>
      <c r="E356" s="75" t="s">
        <v>139</v>
      </c>
      <c r="F356" s="75"/>
      <c r="G356" s="106">
        <f>+G357+G360</f>
        <v>0</v>
      </c>
      <c r="H356" s="186">
        <f>H357+H360</f>
        <v>300</v>
      </c>
      <c r="I356" s="186">
        <f>I357+I360</f>
        <v>300</v>
      </c>
      <c r="J356" s="204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s="10" customFormat="1" ht="26.25" customHeight="1">
      <c r="A357" s="36" t="s">
        <v>256</v>
      </c>
      <c r="B357" s="75" t="s">
        <v>39</v>
      </c>
      <c r="C357" s="75" t="s">
        <v>20</v>
      </c>
      <c r="D357" s="75" t="s">
        <v>20</v>
      </c>
      <c r="E357" s="75" t="s">
        <v>167</v>
      </c>
      <c r="F357" s="75"/>
      <c r="G357" s="124">
        <f>+G358</f>
        <v>0</v>
      </c>
      <c r="H357" s="213">
        <f>H358</f>
        <v>100</v>
      </c>
      <c r="I357" s="213">
        <f>I358</f>
        <v>100</v>
      </c>
      <c r="J357" s="20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8.5" customHeight="1">
      <c r="A358" s="36" t="s">
        <v>116</v>
      </c>
      <c r="B358" s="75" t="s">
        <v>39</v>
      </c>
      <c r="C358" s="75" t="s">
        <v>20</v>
      </c>
      <c r="D358" s="75" t="s">
        <v>20</v>
      </c>
      <c r="E358" s="75" t="s">
        <v>167</v>
      </c>
      <c r="F358" s="75" t="s">
        <v>117</v>
      </c>
      <c r="G358" s="106">
        <f>+G359</f>
        <v>0</v>
      </c>
      <c r="H358" s="186">
        <f>H359</f>
        <v>100</v>
      </c>
      <c r="I358" s="186">
        <f>I359</f>
        <v>100</v>
      </c>
      <c r="J358" s="204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22.5" customHeight="1">
      <c r="A359" s="36" t="s">
        <v>84</v>
      </c>
      <c r="B359" s="75" t="s">
        <v>39</v>
      </c>
      <c r="C359" s="75" t="s">
        <v>20</v>
      </c>
      <c r="D359" s="75" t="s">
        <v>20</v>
      </c>
      <c r="E359" s="75" t="s">
        <v>167</v>
      </c>
      <c r="F359" s="75" t="s">
        <v>85</v>
      </c>
      <c r="G359" s="106"/>
      <c r="H359" s="186">
        <v>100</v>
      </c>
      <c r="I359" s="187">
        <f>G359+H359</f>
        <v>100</v>
      </c>
      <c r="J359" s="204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22.5" customHeight="1">
      <c r="A360" s="32" t="s">
        <v>253</v>
      </c>
      <c r="B360" s="75" t="s">
        <v>39</v>
      </c>
      <c r="C360" s="75" t="s">
        <v>20</v>
      </c>
      <c r="D360" s="75" t="s">
        <v>20</v>
      </c>
      <c r="E360" s="75" t="s">
        <v>293</v>
      </c>
      <c r="F360" s="75"/>
      <c r="G360" s="107">
        <f>+G361</f>
        <v>0</v>
      </c>
      <c r="H360" s="186">
        <f>H361</f>
        <v>200</v>
      </c>
      <c r="I360" s="186">
        <f>I361</f>
        <v>200</v>
      </c>
      <c r="J360" s="204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22.5" customHeight="1">
      <c r="A361" s="32" t="s">
        <v>116</v>
      </c>
      <c r="B361" s="75" t="s">
        <v>39</v>
      </c>
      <c r="C361" s="75" t="s">
        <v>20</v>
      </c>
      <c r="D361" s="75" t="s">
        <v>20</v>
      </c>
      <c r="E361" s="75" t="s">
        <v>293</v>
      </c>
      <c r="F361" s="75" t="s">
        <v>117</v>
      </c>
      <c r="G361" s="107">
        <f>+G362</f>
        <v>0</v>
      </c>
      <c r="H361" s="186">
        <f>H362</f>
        <v>200</v>
      </c>
      <c r="I361" s="186">
        <f>I362</f>
        <v>200</v>
      </c>
      <c r="J361" s="204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22.5" customHeight="1">
      <c r="A362" s="32" t="s">
        <v>84</v>
      </c>
      <c r="B362" s="75" t="s">
        <v>39</v>
      </c>
      <c r="C362" s="75" t="s">
        <v>20</v>
      </c>
      <c r="D362" s="75" t="s">
        <v>20</v>
      </c>
      <c r="E362" s="75" t="s">
        <v>293</v>
      </c>
      <c r="F362" s="75" t="s">
        <v>85</v>
      </c>
      <c r="G362" s="107"/>
      <c r="H362" s="186">
        <v>200</v>
      </c>
      <c r="I362" s="190">
        <f>G362+H362</f>
        <v>200</v>
      </c>
      <c r="J362" s="204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22.5" customHeight="1">
      <c r="A363" s="33" t="s">
        <v>44</v>
      </c>
      <c r="B363" s="79" t="s">
        <v>39</v>
      </c>
      <c r="C363" s="79" t="s">
        <v>20</v>
      </c>
      <c r="D363" s="92" t="s">
        <v>28</v>
      </c>
      <c r="E363" s="92"/>
      <c r="F363" s="92"/>
      <c r="G363" s="113">
        <f>G364+G369+G376+G384+G388+G383</f>
        <v>10719.8</v>
      </c>
      <c r="H363" s="179">
        <f>H364+H369+H376+H384+H388+H383</f>
        <v>-389.5</v>
      </c>
      <c r="I363" s="179">
        <f>I364+I369+I376+I384+I388+I383</f>
        <v>10330.3</v>
      </c>
      <c r="J363" s="204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22.5" customHeight="1">
      <c r="A364" s="34" t="s">
        <v>45</v>
      </c>
      <c r="B364" s="78" t="s">
        <v>39</v>
      </c>
      <c r="C364" s="78" t="s">
        <v>20</v>
      </c>
      <c r="D364" s="84" t="s">
        <v>28</v>
      </c>
      <c r="E364" s="84" t="s">
        <v>126</v>
      </c>
      <c r="F364" s="84"/>
      <c r="G364" s="111">
        <f>G366+G368</f>
        <v>3403.1</v>
      </c>
      <c r="H364" s="177">
        <f>H366+H368</f>
        <v>-152.1</v>
      </c>
      <c r="I364" s="177">
        <f>I366+I368</f>
        <v>3251</v>
      </c>
      <c r="J364" s="204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42.75" customHeight="1">
      <c r="A365" s="32" t="s">
        <v>112</v>
      </c>
      <c r="B365" s="78" t="s">
        <v>39</v>
      </c>
      <c r="C365" s="78" t="s">
        <v>20</v>
      </c>
      <c r="D365" s="84" t="s">
        <v>28</v>
      </c>
      <c r="E365" s="84" t="s">
        <v>126</v>
      </c>
      <c r="F365" s="84" t="s">
        <v>113</v>
      </c>
      <c r="G365" s="111">
        <f>G366</f>
        <v>3353.1</v>
      </c>
      <c r="H365" s="177">
        <f>H366</f>
        <v>-157.1</v>
      </c>
      <c r="I365" s="177">
        <f>I366</f>
        <v>3196</v>
      </c>
      <c r="J365" s="204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8" customHeight="1">
      <c r="A366" s="34" t="s">
        <v>111</v>
      </c>
      <c r="B366" s="78" t="s">
        <v>39</v>
      </c>
      <c r="C366" s="78" t="s">
        <v>20</v>
      </c>
      <c r="D366" s="84" t="s">
        <v>28</v>
      </c>
      <c r="E366" s="84" t="s">
        <v>126</v>
      </c>
      <c r="F366" s="84" t="s">
        <v>89</v>
      </c>
      <c r="G366" s="111">
        <v>3353.1</v>
      </c>
      <c r="H366" s="186">
        <v>-157.1</v>
      </c>
      <c r="I366" s="187">
        <f>G366+H366</f>
        <v>3196</v>
      </c>
      <c r="J366" s="204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27.75" customHeight="1">
      <c r="A367" s="36" t="s">
        <v>121</v>
      </c>
      <c r="B367" s="78" t="s">
        <v>39</v>
      </c>
      <c r="C367" s="78" t="s">
        <v>20</v>
      </c>
      <c r="D367" s="84" t="s">
        <v>28</v>
      </c>
      <c r="E367" s="84" t="s">
        <v>126</v>
      </c>
      <c r="F367" s="84" t="s">
        <v>114</v>
      </c>
      <c r="G367" s="111">
        <f>G368</f>
        <v>50</v>
      </c>
      <c r="H367" s="177">
        <f>H368</f>
        <v>5</v>
      </c>
      <c r="I367" s="177">
        <f>I368</f>
        <v>55</v>
      </c>
      <c r="J367" s="204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7.25" customHeight="1">
      <c r="A368" s="32" t="s">
        <v>78</v>
      </c>
      <c r="B368" s="78" t="s">
        <v>39</v>
      </c>
      <c r="C368" s="78" t="s">
        <v>20</v>
      </c>
      <c r="D368" s="84" t="s">
        <v>28</v>
      </c>
      <c r="E368" s="84" t="s">
        <v>126</v>
      </c>
      <c r="F368" s="84" t="s">
        <v>77</v>
      </c>
      <c r="G368" s="111">
        <v>50</v>
      </c>
      <c r="H368" s="186">
        <v>5</v>
      </c>
      <c r="I368" s="187">
        <f>G368+H368</f>
        <v>55</v>
      </c>
      <c r="J368" s="204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8.75" customHeight="1">
      <c r="A369" s="34" t="s">
        <v>90</v>
      </c>
      <c r="B369" s="78" t="s">
        <v>39</v>
      </c>
      <c r="C369" s="78" t="s">
        <v>20</v>
      </c>
      <c r="D369" s="84" t="s">
        <v>28</v>
      </c>
      <c r="E369" s="84" t="s">
        <v>161</v>
      </c>
      <c r="F369" s="84"/>
      <c r="G369" s="111">
        <f>G370+G373+G374</f>
        <v>2602.3</v>
      </c>
      <c r="H369" s="177">
        <f>H370+H373+H374</f>
        <v>-229.5</v>
      </c>
      <c r="I369" s="177">
        <f>I370+I373+I374</f>
        <v>2372.8</v>
      </c>
      <c r="J369" s="204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40.5" customHeight="1">
      <c r="A370" s="32" t="s">
        <v>112</v>
      </c>
      <c r="B370" s="78" t="s">
        <v>39</v>
      </c>
      <c r="C370" s="78" t="s">
        <v>20</v>
      </c>
      <c r="D370" s="84" t="s">
        <v>28</v>
      </c>
      <c r="E370" s="84" t="s">
        <v>161</v>
      </c>
      <c r="F370" s="84" t="s">
        <v>113</v>
      </c>
      <c r="G370" s="111">
        <f>G371</f>
        <v>2502.3</v>
      </c>
      <c r="H370" s="177">
        <f>H371</f>
        <v>-234.5</v>
      </c>
      <c r="I370" s="177">
        <f>I371</f>
        <v>2267.8</v>
      </c>
      <c r="J370" s="204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7.25" customHeight="1">
      <c r="A371" s="66" t="s">
        <v>133</v>
      </c>
      <c r="B371" s="78" t="s">
        <v>39</v>
      </c>
      <c r="C371" s="78" t="s">
        <v>20</v>
      </c>
      <c r="D371" s="84" t="s">
        <v>28</v>
      </c>
      <c r="E371" s="84" t="s">
        <v>161</v>
      </c>
      <c r="F371" s="84" t="s">
        <v>134</v>
      </c>
      <c r="G371" s="111">
        <v>2502.3</v>
      </c>
      <c r="H371" s="186">
        <v>-234.5</v>
      </c>
      <c r="I371" s="187">
        <f>G371+H371</f>
        <v>2267.8</v>
      </c>
      <c r="J371" s="204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26.25" customHeight="1">
      <c r="A372" s="36" t="s">
        <v>121</v>
      </c>
      <c r="B372" s="78" t="s">
        <v>39</v>
      </c>
      <c r="C372" s="78" t="s">
        <v>20</v>
      </c>
      <c r="D372" s="84" t="s">
        <v>28</v>
      </c>
      <c r="E372" s="84" t="s">
        <v>161</v>
      </c>
      <c r="F372" s="84" t="s">
        <v>114</v>
      </c>
      <c r="G372" s="111">
        <f>G373</f>
        <v>100</v>
      </c>
      <c r="H372" s="177">
        <f>H373</f>
        <v>5</v>
      </c>
      <c r="I372" s="177">
        <f>I373</f>
        <v>105</v>
      </c>
      <c r="J372" s="204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8" customHeight="1">
      <c r="A373" s="32" t="s">
        <v>78</v>
      </c>
      <c r="B373" s="78" t="s">
        <v>39</v>
      </c>
      <c r="C373" s="78" t="s">
        <v>20</v>
      </c>
      <c r="D373" s="84" t="s">
        <v>28</v>
      </c>
      <c r="E373" s="84" t="s">
        <v>161</v>
      </c>
      <c r="F373" s="84" t="s">
        <v>77</v>
      </c>
      <c r="G373" s="111">
        <v>100</v>
      </c>
      <c r="H373" s="186">
        <v>5</v>
      </c>
      <c r="I373" s="187">
        <f>G373+H373</f>
        <v>105</v>
      </c>
      <c r="J373" s="204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8" customHeight="1">
      <c r="A374" s="36" t="s">
        <v>79</v>
      </c>
      <c r="B374" s="78" t="s">
        <v>39</v>
      </c>
      <c r="C374" s="140" t="s">
        <v>20</v>
      </c>
      <c r="D374" s="101" t="s">
        <v>28</v>
      </c>
      <c r="E374" s="101" t="s">
        <v>161</v>
      </c>
      <c r="F374" s="101" t="s">
        <v>81</v>
      </c>
      <c r="G374" s="123">
        <f>G375</f>
        <v>0</v>
      </c>
      <c r="H374" s="186"/>
      <c r="I374" s="186"/>
      <c r="J374" s="204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8" customHeight="1">
      <c r="A375" s="32" t="s">
        <v>75</v>
      </c>
      <c r="B375" s="78" t="s">
        <v>39</v>
      </c>
      <c r="C375" s="140" t="s">
        <v>20</v>
      </c>
      <c r="D375" s="101" t="s">
        <v>28</v>
      </c>
      <c r="E375" s="101" t="s">
        <v>161</v>
      </c>
      <c r="F375" s="101" t="s">
        <v>76</v>
      </c>
      <c r="G375" s="123"/>
      <c r="H375" s="186"/>
      <c r="I375" s="186"/>
      <c r="J375" s="204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7.25" customHeight="1">
      <c r="A376" s="34" t="s">
        <v>214</v>
      </c>
      <c r="B376" s="78" t="s">
        <v>39</v>
      </c>
      <c r="C376" s="78" t="s">
        <v>20</v>
      </c>
      <c r="D376" s="84" t="s">
        <v>28</v>
      </c>
      <c r="E376" s="84" t="s">
        <v>162</v>
      </c>
      <c r="F376" s="84"/>
      <c r="G376" s="111">
        <f>G377+G380+G381</f>
        <v>1575.5</v>
      </c>
      <c r="H376" s="177">
        <f>H377+H380+H381</f>
        <v>-52.69999999999999</v>
      </c>
      <c r="I376" s="177">
        <f>I377+I380+I381</f>
        <v>1522.8</v>
      </c>
      <c r="J376" s="204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41.25" customHeight="1">
      <c r="A377" s="32" t="s">
        <v>112</v>
      </c>
      <c r="B377" s="78" t="s">
        <v>39</v>
      </c>
      <c r="C377" s="78" t="s">
        <v>20</v>
      </c>
      <c r="D377" s="84" t="s">
        <v>28</v>
      </c>
      <c r="E377" s="84" t="s">
        <v>162</v>
      </c>
      <c r="F377" s="84" t="s">
        <v>113</v>
      </c>
      <c r="G377" s="111">
        <f>G378</f>
        <v>1575.5</v>
      </c>
      <c r="H377" s="177">
        <f>H378</f>
        <v>-157.7</v>
      </c>
      <c r="I377" s="177">
        <f>I378</f>
        <v>1417.8</v>
      </c>
      <c r="J377" s="204"/>
      <c r="K377" s="24"/>
      <c r="L377" s="24"/>
      <c r="M377" s="24"/>
      <c r="N377" s="25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9.5" customHeight="1">
      <c r="A378" s="66" t="s">
        <v>133</v>
      </c>
      <c r="B378" s="78" t="s">
        <v>39</v>
      </c>
      <c r="C378" s="78" t="s">
        <v>20</v>
      </c>
      <c r="D378" s="84" t="s">
        <v>28</v>
      </c>
      <c r="E378" s="84" t="s">
        <v>162</v>
      </c>
      <c r="F378" s="84" t="s">
        <v>134</v>
      </c>
      <c r="G378" s="111">
        <v>1575.5</v>
      </c>
      <c r="H378" s="214">
        <v>-157.7</v>
      </c>
      <c r="I378" s="187">
        <f aca="true" t="shared" si="38" ref="I378:I383">G378+H378</f>
        <v>1417.8</v>
      </c>
      <c r="J378" s="204"/>
      <c r="K378" s="24"/>
      <c r="L378" s="24"/>
      <c r="M378" s="24"/>
      <c r="N378" s="25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28.5" customHeight="1">
      <c r="A379" s="36" t="s">
        <v>121</v>
      </c>
      <c r="B379" s="78" t="s">
        <v>39</v>
      </c>
      <c r="C379" s="78" t="s">
        <v>20</v>
      </c>
      <c r="D379" s="84" t="s">
        <v>28</v>
      </c>
      <c r="E379" s="84" t="s">
        <v>162</v>
      </c>
      <c r="F379" s="84" t="s">
        <v>114</v>
      </c>
      <c r="G379" s="111">
        <f>G380</f>
        <v>0</v>
      </c>
      <c r="H379" s="201"/>
      <c r="I379" s="187">
        <f t="shared" si="38"/>
        <v>0</v>
      </c>
      <c r="J379" s="204"/>
      <c r="K379" s="24"/>
      <c r="L379" s="24"/>
      <c r="M379" s="24"/>
      <c r="N379" s="25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9.5" customHeight="1">
      <c r="A380" s="32" t="s">
        <v>78</v>
      </c>
      <c r="B380" s="78" t="s">
        <v>39</v>
      </c>
      <c r="C380" s="78" t="s">
        <v>20</v>
      </c>
      <c r="D380" s="84" t="s">
        <v>28</v>
      </c>
      <c r="E380" s="84" t="s">
        <v>162</v>
      </c>
      <c r="F380" s="84" t="s">
        <v>77</v>
      </c>
      <c r="G380" s="111"/>
      <c r="H380" s="216">
        <v>105</v>
      </c>
      <c r="I380" s="187">
        <f t="shared" si="38"/>
        <v>105</v>
      </c>
      <c r="J380" s="204"/>
      <c r="K380" s="24"/>
      <c r="L380" s="24"/>
      <c r="M380" s="24"/>
      <c r="N380" s="25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9.5" customHeight="1">
      <c r="A381" s="36" t="s">
        <v>79</v>
      </c>
      <c r="B381" s="78" t="s">
        <v>39</v>
      </c>
      <c r="C381" s="140" t="s">
        <v>20</v>
      </c>
      <c r="D381" s="101" t="s">
        <v>28</v>
      </c>
      <c r="E381" s="101" t="s">
        <v>162</v>
      </c>
      <c r="F381" s="101" t="s">
        <v>81</v>
      </c>
      <c r="G381" s="123">
        <f>G382</f>
        <v>0</v>
      </c>
      <c r="H381" s="201"/>
      <c r="I381" s="187">
        <f t="shared" si="38"/>
        <v>0</v>
      </c>
      <c r="J381" s="204"/>
      <c r="K381" s="24"/>
      <c r="L381" s="24"/>
      <c r="M381" s="24"/>
      <c r="N381" s="25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9.5" customHeight="1">
      <c r="A382" s="32" t="s">
        <v>75</v>
      </c>
      <c r="B382" s="78" t="s">
        <v>39</v>
      </c>
      <c r="C382" s="140" t="s">
        <v>20</v>
      </c>
      <c r="D382" s="101" t="s">
        <v>28</v>
      </c>
      <c r="E382" s="101" t="s">
        <v>162</v>
      </c>
      <c r="F382" s="101" t="s">
        <v>76</v>
      </c>
      <c r="G382" s="123"/>
      <c r="H382" s="201"/>
      <c r="I382" s="187">
        <f t="shared" si="38"/>
        <v>0</v>
      </c>
      <c r="J382" s="204"/>
      <c r="K382" s="24"/>
      <c r="L382" s="24"/>
      <c r="M382" s="24"/>
      <c r="N382" s="25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42.75" customHeight="1">
      <c r="A383" s="154" t="s">
        <v>308</v>
      </c>
      <c r="B383" s="78" t="s">
        <v>39</v>
      </c>
      <c r="C383" s="156" t="s">
        <v>20</v>
      </c>
      <c r="D383" s="156" t="s">
        <v>28</v>
      </c>
      <c r="E383" s="153" t="s">
        <v>307</v>
      </c>
      <c r="F383" s="156" t="s">
        <v>113</v>
      </c>
      <c r="G383" s="123">
        <v>860.2</v>
      </c>
      <c r="H383" s="215">
        <v>44.8</v>
      </c>
      <c r="I383" s="187">
        <f t="shared" si="38"/>
        <v>905</v>
      </c>
      <c r="J383" s="204"/>
      <c r="K383" s="24"/>
      <c r="L383" s="24"/>
      <c r="M383" s="24"/>
      <c r="N383" s="25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27.75" customHeight="1">
      <c r="A384" s="32" t="s">
        <v>61</v>
      </c>
      <c r="B384" s="78" t="s">
        <v>39</v>
      </c>
      <c r="C384" s="78" t="s">
        <v>20</v>
      </c>
      <c r="D384" s="84" t="s">
        <v>28</v>
      </c>
      <c r="E384" s="84" t="s">
        <v>206</v>
      </c>
      <c r="F384" s="84"/>
      <c r="G384" s="111">
        <f aca="true" t="shared" si="39" ref="G384:I385">+G385</f>
        <v>2151.4</v>
      </c>
      <c r="H384" s="177">
        <f t="shared" si="39"/>
        <v>0</v>
      </c>
      <c r="I384" s="177">
        <f t="shared" si="39"/>
        <v>2151.4</v>
      </c>
      <c r="J384" s="204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42" customHeight="1">
      <c r="A385" s="32" t="s">
        <v>112</v>
      </c>
      <c r="B385" s="78" t="s">
        <v>39</v>
      </c>
      <c r="C385" s="78" t="s">
        <v>20</v>
      </c>
      <c r="D385" s="84" t="s">
        <v>28</v>
      </c>
      <c r="E385" s="84" t="s">
        <v>206</v>
      </c>
      <c r="F385" s="84" t="s">
        <v>113</v>
      </c>
      <c r="G385" s="111">
        <f t="shared" si="39"/>
        <v>2151.4</v>
      </c>
      <c r="H385" s="177">
        <f t="shared" si="39"/>
        <v>0</v>
      </c>
      <c r="I385" s="177">
        <f t="shared" si="39"/>
        <v>2151.4</v>
      </c>
      <c r="J385" s="204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8.75" customHeight="1">
      <c r="A386" s="32" t="s">
        <v>111</v>
      </c>
      <c r="B386" s="78" t="s">
        <v>39</v>
      </c>
      <c r="C386" s="78" t="s">
        <v>20</v>
      </c>
      <c r="D386" s="84" t="s">
        <v>28</v>
      </c>
      <c r="E386" s="84" t="s">
        <v>206</v>
      </c>
      <c r="F386" s="84" t="s">
        <v>89</v>
      </c>
      <c r="G386" s="123">
        <v>2151.4</v>
      </c>
      <c r="H386" s="186"/>
      <c r="I386" s="187">
        <f>G386+H386</f>
        <v>2151.4</v>
      </c>
      <c r="J386" s="204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41.25" customHeight="1">
      <c r="A387" s="34" t="s">
        <v>62</v>
      </c>
      <c r="B387" s="78" t="s">
        <v>39</v>
      </c>
      <c r="C387" s="78" t="s">
        <v>20</v>
      </c>
      <c r="D387" s="84" t="s">
        <v>28</v>
      </c>
      <c r="E387" s="84" t="s">
        <v>163</v>
      </c>
      <c r="F387" s="84"/>
      <c r="G387" s="111"/>
      <c r="H387" s="186"/>
      <c r="I387" s="186"/>
      <c r="J387" s="204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8" customHeight="1">
      <c r="A388" s="32" t="s">
        <v>219</v>
      </c>
      <c r="B388" s="78" t="s">
        <v>39</v>
      </c>
      <c r="C388" s="78" t="s">
        <v>20</v>
      </c>
      <c r="D388" s="84" t="s">
        <v>28</v>
      </c>
      <c r="E388" s="84" t="s">
        <v>189</v>
      </c>
      <c r="F388" s="84"/>
      <c r="G388" s="112">
        <f aca="true" t="shared" si="40" ref="G388:I389">+G389</f>
        <v>127.3</v>
      </c>
      <c r="H388" s="178">
        <f t="shared" si="40"/>
        <v>0</v>
      </c>
      <c r="I388" s="178">
        <f t="shared" si="40"/>
        <v>127.3</v>
      </c>
      <c r="J388" s="204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9.75" customHeight="1">
      <c r="A389" s="32" t="s">
        <v>112</v>
      </c>
      <c r="B389" s="78" t="s">
        <v>39</v>
      </c>
      <c r="C389" s="78" t="s">
        <v>20</v>
      </c>
      <c r="D389" s="84" t="s">
        <v>28</v>
      </c>
      <c r="E389" s="84" t="s">
        <v>189</v>
      </c>
      <c r="F389" s="84" t="s">
        <v>113</v>
      </c>
      <c r="G389" s="112">
        <f t="shared" si="40"/>
        <v>127.3</v>
      </c>
      <c r="H389" s="178">
        <f t="shared" si="40"/>
        <v>0</v>
      </c>
      <c r="I389" s="178">
        <f t="shared" si="40"/>
        <v>127.3</v>
      </c>
      <c r="J389" s="204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21" customHeight="1">
      <c r="A390" s="32" t="s">
        <v>111</v>
      </c>
      <c r="B390" s="78" t="s">
        <v>39</v>
      </c>
      <c r="C390" s="78" t="s">
        <v>20</v>
      </c>
      <c r="D390" s="84" t="s">
        <v>28</v>
      </c>
      <c r="E390" s="84" t="s">
        <v>189</v>
      </c>
      <c r="F390" s="84" t="s">
        <v>89</v>
      </c>
      <c r="G390" s="123">
        <v>127.3</v>
      </c>
      <c r="H390" s="186"/>
      <c r="I390" s="187">
        <f>G390+H390</f>
        <v>127.3</v>
      </c>
      <c r="J390" s="204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8.75" customHeight="1">
      <c r="A391" s="42" t="s">
        <v>59</v>
      </c>
      <c r="B391" s="74">
        <v>926</v>
      </c>
      <c r="C391" s="76" t="s">
        <v>33</v>
      </c>
      <c r="D391" s="76"/>
      <c r="E391" s="76"/>
      <c r="F391" s="76"/>
      <c r="G391" s="105">
        <f>G392</f>
        <v>33654.7</v>
      </c>
      <c r="H391" s="167">
        <f>H392</f>
        <v>6432.099999999999</v>
      </c>
      <c r="I391" s="167">
        <f>I392</f>
        <v>40086.8</v>
      </c>
      <c r="J391" s="204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21.75" customHeight="1">
      <c r="A392" s="42" t="s">
        <v>46</v>
      </c>
      <c r="B392" s="74">
        <v>926</v>
      </c>
      <c r="C392" s="92" t="s">
        <v>33</v>
      </c>
      <c r="D392" s="92" t="s">
        <v>8</v>
      </c>
      <c r="E392" s="92"/>
      <c r="F392" s="92"/>
      <c r="G392" s="108">
        <f>G393+G396+G399+G403+G407+G402</f>
        <v>33654.7</v>
      </c>
      <c r="H392" s="173">
        <f>H393+H396+H399+H403+H407+H402</f>
        <v>6432.099999999999</v>
      </c>
      <c r="I392" s="173">
        <f>I393+I396+I399+I403+I407+I402</f>
        <v>40086.8</v>
      </c>
      <c r="J392" s="204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22.5" customHeight="1">
      <c r="A393" s="36" t="s">
        <v>47</v>
      </c>
      <c r="B393" s="80">
        <v>926</v>
      </c>
      <c r="C393" s="84" t="s">
        <v>33</v>
      </c>
      <c r="D393" s="84" t="s">
        <v>8</v>
      </c>
      <c r="E393" s="84" t="s">
        <v>164</v>
      </c>
      <c r="F393" s="84"/>
      <c r="G393" s="106">
        <f aca="true" t="shared" si="41" ref="G393:I394">+G394</f>
        <v>18525</v>
      </c>
      <c r="H393" s="168">
        <f t="shared" si="41"/>
        <v>-1904</v>
      </c>
      <c r="I393" s="168">
        <f t="shared" si="41"/>
        <v>16621</v>
      </c>
      <c r="J393" s="204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24.75" customHeight="1">
      <c r="A394" s="36" t="s">
        <v>116</v>
      </c>
      <c r="B394" s="80">
        <v>926</v>
      </c>
      <c r="C394" s="84" t="s">
        <v>33</v>
      </c>
      <c r="D394" s="84" t="s">
        <v>8</v>
      </c>
      <c r="E394" s="84" t="s">
        <v>164</v>
      </c>
      <c r="F394" s="84" t="s">
        <v>117</v>
      </c>
      <c r="G394" s="106">
        <f t="shared" si="41"/>
        <v>18525</v>
      </c>
      <c r="H394" s="168">
        <f t="shared" si="41"/>
        <v>-1904</v>
      </c>
      <c r="I394" s="168">
        <f t="shared" si="41"/>
        <v>16621</v>
      </c>
      <c r="J394" s="204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21" customHeight="1">
      <c r="A395" s="36" t="s">
        <v>84</v>
      </c>
      <c r="B395" s="80">
        <v>926</v>
      </c>
      <c r="C395" s="84" t="s">
        <v>33</v>
      </c>
      <c r="D395" s="84" t="s">
        <v>8</v>
      </c>
      <c r="E395" s="84" t="s">
        <v>164</v>
      </c>
      <c r="F395" s="84" t="s">
        <v>85</v>
      </c>
      <c r="G395" s="106">
        <v>18525</v>
      </c>
      <c r="H395" s="186">
        <v>-1904</v>
      </c>
      <c r="I395" s="187">
        <f>G395+H395</f>
        <v>16621</v>
      </c>
      <c r="J395" s="204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20.25" customHeight="1">
      <c r="A396" s="36" t="s">
        <v>48</v>
      </c>
      <c r="B396" s="80">
        <v>926</v>
      </c>
      <c r="C396" s="84" t="s">
        <v>33</v>
      </c>
      <c r="D396" s="84" t="s">
        <v>8</v>
      </c>
      <c r="E396" s="84" t="s">
        <v>165</v>
      </c>
      <c r="F396" s="84"/>
      <c r="G396" s="106">
        <f aca="true" t="shared" si="42" ref="G396:I397">+G397</f>
        <v>1426.6</v>
      </c>
      <c r="H396" s="168">
        <f t="shared" si="42"/>
        <v>-39.9</v>
      </c>
      <c r="I396" s="168">
        <f t="shared" si="42"/>
        <v>1386.6999999999998</v>
      </c>
      <c r="J396" s="204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24.75" customHeight="1">
      <c r="A397" s="36" t="s">
        <v>116</v>
      </c>
      <c r="B397" s="80">
        <v>926</v>
      </c>
      <c r="C397" s="84" t="s">
        <v>33</v>
      </c>
      <c r="D397" s="84" t="s">
        <v>8</v>
      </c>
      <c r="E397" s="84" t="s">
        <v>165</v>
      </c>
      <c r="F397" s="84" t="s">
        <v>117</v>
      </c>
      <c r="G397" s="106">
        <f t="shared" si="42"/>
        <v>1426.6</v>
      </c>
      <c r="H397" s="168">
        <f t="shared" si="42"/>
        <v>-39.9</v>
      </c>
      <c r="I397" s="168">
        <f t="shared" si="42"/>
        <v>1386.6999999999998</v>
      </c>
      <c r="J397" s="204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8.75" customHeight="1">
      <c r="A398" s="36" t="s">
        <v>84</v>
      </c>
      <c r="B398" s="80">
        <v>926</v>
      </c>
      <c r="C398" s="84" t="s">
        <v>33</v>
      </c>
      <c r="D398" s="84" t="s">
        <v>8</v>
      </c>
      <c r="E398" s="84" t="s">
        <v>165</v>
      </c>
      <c r="F398" s="84" t="s">
        <v>85</v>
      </c>
      <c r="G398" s="106">
        <v>1426.6</v>
      </c>
      <c r="H398" s="186">
        <v>-39.9</v>
      </c>
      <c r="I398" s="187">
        <f>G398+H398</f>
        <v>1386.6999999999998</v>
      </c>
      <c r="J398" s="204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24.75" customHeight="1">
      <c r="A399" s="36" t="s">
        <v>49</v>
      </c>
      <c r="B399" s="80">
        <v>926</v>
      </c>
      <c r="C399" s="78" t="s">
        <v>33</v>
      </c>
      <c r="D399" s="84" t="s">
        <v>8</v>
      </c>
      <c r="E399" s="84" t="s">
        <v>166</v>
      </c>
      <c r="F399" s="84"/>
      <c r="G399" s="106">
        <f aca="true" t="shared" si="43" ref="G399:I400">+G400</f>
        <v>10655.6</v>
      </c>
      <c r="H399" s="168">
        <f t="shared" si="43"/>
        <v>-857.1</v>
      </c>
      <c r="I399" s="168">
        <f t="shared" si="43"/>
        <v>9798.5</v>
      </c>
      <c r="J399" s="204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24.75" customHeight="1">
      <c r="A400" s="36" t="s">
        <v>116</v>
      </c>
      <c r="B400" s="80">
        <v>926</v>
      </c>
      <c r="C400" s="78" t="s">
        <v>33</v>
      </c>
      <c r="D400" s="84" t="s">
        <v>8</v>
      </c>
      <c r="E400" s="84" t="s">
        <v>166</v>
      </c>
      <c r="F400" s="84" t="s">
        <v>117</v>
      </c>
      <c r="G400" s="106">
        <f t="shared" si="43"/>
        <v>10655.6</v>
      </c>
      <c r="H400" s="168">
        <f t="shared" si="43"/>
        <v>-857.1</v>
      </c>
      <c r="I400" s="168">
        <f t="shared" si="43"/>
        <v>9798.5</v>
      </c>
      <c r="J400" s="204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24.75" customHeight="1">
      <c r="A401" s="36" t="s">
        <v>84</v>
      </c>
      <c r="B401" s="80">
        <v>926</v>
      </c>
      <c r="C401" s="78" t="s">
        <v>33</v>
      </c>
      <c r="D401" s="84" t="s">
        <v>8</v>
      </c>
      <c r="E401" s="84" t="s">
        <v>166</v>
      </c>
      <c r="F401" s="84" t="s">
        <v>85</v>
      </c>
      <c r="G401" s="106">
        <v>10655.6</v>
      </c>
      <c r="H401" s="186">
        <v>-857.1</v>
      </c>
      <c r="I401" s="187">
        <f>G401+H401</f>
        <v>9798.5</v>
      </c>
      <c r="J401" s="204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24.75" customHeight="1">
      <c r="A402" s="154" t="s">
        <v>308</v>
      </c>
      <c r="B402" s="80">
        <v>926</v>
      </c>
      <c r="C402" s="159" t="s">
        <v>33</v>
      </c>
      <c r="D402" s="156" t="s">
        <v>8</v>
      </c>
      <c r="E402" s="153" t="s">
        <v>307</v>
      </c>
      <c r="F402" s="156" t="s">
        <v>85</v>
      </c>
      <c r="G402" s="155">
        <v>3047.5</v>
      </c>
      <c r="H402" s="186">
        <v>27.3</v>
      </c>
      <c r="I402" s="187">
        <f>G402+H402</f>
        <v>3074.8</v>
      </c>
      <c r="J402" s="204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8.75" customHeight="1">
      <c r="A403" s="36" t="s">
        <v>108</v>
      </c>
      <c r="B403" s="80">
        <v>926</v>
      </c>
      <c r="C403" s="84" t="s">
        <v>33</v>
      </c>
      <c r="D403" s="84" t="s">
        <v>8</v>
      </c>
      <c r="E403" s="84" t="s">
        <v>139</v>
      </c>
      <c r="F403" s="84"/>
      <c r="G403" s="106">
        <f>+G404+G409</f>
        <v>0</v>
      </c>
      <c r="H403" s="186">
        <f aca="true" t="shared" si="44" ref="H403:I405">H404</f>
        <v>450</v>
      </c>
      <c r="I403" s="186">
        <f t="shared" si="44"/>
        <v>450</v>
      </c>
      <c r="J403" s="204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0" customHeight="1">
      <c r="A404" s="36" t="s">
        <v>254</v>
      </c>
      <c r="B404" s="80">
        <v>926</v>
      </c>
      <c r="C404" s="84" t="s">
        <v>33</v>
      </c>
      <c r="D404" s="84" t="s">
        <v>8</v>
      </c>
      <c r="E404" s="84" t="s">
        <v>172</v>
      </c>
      <c r="F404" s="84"/>
      <c r="G404" s="106">
        <f>+G405</f>
        <v>0</v>
      </c>
      <c r="H404" s="186">
        <f t="shared" si="44"/>
        <v>450</v>
      </c>
      <c r="I404" s="186">
        <f t="shared" si="44"/>
        <v>450</v>
      </c>
      <c r="J404" s="204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24.75" customHeight="1">
      <c r="A405" s="36" t="s">
        <v>116</v>
      </c>
      <c r="B405" s="80">
        <v>926</v>
      </c>
      <c r="C405" s="84" t="s">
        <v>33</v>
      </c>
      <c r="D405" s="84" t="s">
        <v>8</v>
      </c>
      <c r="E405" s="84" t="s">
        <v>172</v>
      </c>
      <c r="F405" s="84" t="s">
        <v>117</v>
      </c>
      <c r="G405" s="106">
        <f>G406</f>
        <v>0</v>
      </c>
      <c r="H405" s="186">
        <f t="shared" si="44"/>
        <v>450</v>
      </c>
      <c r="I405" s="186">
        <f t="shared" si="44"/>
        <v>450</v>
      </c>
      <c r="J405" s="204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8.75" customHeight="1">
      <c r="A406" s="36" t="s">
        <v>84</v>
      </c>
      <c r="B406" s="80">
        <v>926</v>
      </c>
      <c r="C406" s="84" t="s">
        <v>33</v>
      </c>
      <c r="D406" s="84" t="s">
        <v>8</v>
      </c>
      <c r="E406" s="84" t="s">
        <v>172</v>
      </c>
      <c r="F406" s="84" t="s">
        <v>85</v>
      </c>
      <c r="G406" s="106"/>
      <c r="H406" s="186">
        <v>450</v>
      </c>
      <c r="I406" s="187">
        <f>G406+H406</f>
        <v>450</v>
      </c>
      <c r="J406" s="204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8.75" customHeight="1">
      <c r="A407" s="154" t="s">
        <v>327</v>
      </c>
      <c r="B407" s="80">
        <v>926</v>
      </c>
      <c r="C407" s="159" t="s">
        <v>33</v>
      </c>
      <c r="D407" s="156" t="s">
        <v>8</v>
      </c>
      <c r="E407" s="156" t="s">
        <v>325</v>
      </c>
      <c r="F407" s="164"/>
      <c r="G407" s="137"/>
      <c r="H407" s="217">
        <f>H408</f>
        <v>8755.8</v>
      </c>
      <c r="I407" s="218">
        <f>I408</f>
        <v>8755.8</v>
      </c>
      <c r="J407" s="204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8.75" customHeight="1">
      <c r="A408" s="154" t="s">
        <v>84</v>
      </c>
      <c r="B408" s="80">
        <v>926</v>
      </c>
      <c r="C408" s="159" t="s">
        <v>33</v>
      </c>
      <c r="D408" s="156" t="s">
        <v>8</v>
      </c>
      <c r="E408" s="156" t="s">
        <v>326</v>
      </c>
      <c r="F408" s="164" t="s">
        <v>85</v>
      </c>
      <c r="G408" s="137"/>
      <c r="H408" s="217">
        <f>8318+437.8</f>
        <v>8755.8</v>
      </c>
      <c r="I408" s="218">
        <f>G408+H408</f>
        <v>8755.8</v>
      </c>
      <c r="J408" s="204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0" customHeight="1">
      <c r="A409" s="32" t="s">
        <v>303</v>
      </c>
      <c r="B409" s="80">
        <v>926</v>
      </c>
      <c r="C409" s="101" t="s">
        <v>33</v>
      </c>
      <c r="D409" s="101" t="s">
        <v>8</v>
      </c>
      <c r="E409" s="101" t="s">
        <v>302</v>
      </c>
      <c r="F409" s="101"/>
      <c r="G409" s="107">
        <f>G410</f>
        <v>0</v>
      </c>
      <c r="H409" s="186"/>
      <c r="I409" s="186"/>
      <c r="J409" s="204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26.25" customHeight="1">
      <c r="A410" s="32" t="s">
        <v>116</v>
      </c>
      <c r="B410" s="80">
        <v>926</v>
      </c>
      <c r="C410" s="101" t="s">
        <v>33</v>
      </c>
      <c r="D410" s="101" t="s">
        <v>8</v>
      </c>
      <c r="E410" s="101" t="s">
        <v>302</v>
      </c>
      <c r="F410" s="101" t="s">
        <v>117</v>
      </c>
      <c r="G410" s="107">
        <f>G411</f>
        <v>0</v>
      </c>
      <c r="H410" s="186"/>
      <c r="I410" s="186"/>
      <c r="J410" s="204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8.75" customHeight="1">
      <c r="A411" s="32" t="s">
        <v>84</v>
      </c>
      <c r="B411" s="80">
        <v>926</v>
      </c>
      <c r="C411" s="101" t="s">
        <v>33</v>
      </c>
      <c r="D411" s="101" t="s">
        <v>8</v>
      </c>
      <c r="E411" s="101" t="s">
        <v>302</v>
      </c>
      <c r="F411" s="101" t="s">
        <v>85</v>
      </c>
      <c r="G411" s="107"/>
      <c r="H411" s="186"/>
      <c r="I411" s="186"/>
      <c r="J411" s="204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s="10" customFormat="1" ht="19.5" customHeight="1">
      <c r="A412" s="42" t="s">
        <v>71</v>
      </c>
      <c r="B412" s="74">
        <v>11</v>
      </c>
      <c r="C412" s="84"/>
      <c r="D412" s="84"/>
      <c r="E412" s="84"/>
      <c r="F412" s="84"/>
      <c r="G412" s="105">
        <f aca="true" t="shared" si="45" ref="G412:I414">G413</f>
        <v>0</v>
      </c>
      <c r="H412" s="200">
        <f t="shared" si="45"/>
        <v>596.2</v>
      </c>
      <c r="I412" s="200">
        <f t="shared" si="45"/>
        <v>596.2</v>
      </c>
      <c r="J412" s="20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s="10" customFormat="1" ht="19.5" customHeight="1">
      <c r="A413" s="42" t="s">
        <v>106</v>
      </c>
      <c r="B413" s="74">
        <v>11</v>
      </c>
      <c r="C413" s="92" t="s">
        <v>10</v>
      </c>
      <c r="D413" s="84"/>
      <c r="E413" s="84"/>
      <c r="F413" s="84"/>
      <c r="G413" s="108">
        <f t="shared" si="45"/>
        <v>0</v>
      </c>
      <c r="H413" s="200">
        <f t="shared" si="45"/>
        <v>596.2</v>
      </c>
      <c r="I413" s="200">
        <f t="shared" si="45"/>
        <v>596.2</v>
      </c>
      <c r="J413" s="20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s="10" customFormat="1" ht="19.5" customHeight="1">
      <c r="A414" s="36" t="s">
        <v>109</v>
      </c>
      <c r="B414" s="75" t="s">
        <v>39</v>
      </c>
      <c r="C414" s="75" t="s">
        <v>54</v>
      </c>
      <c r="D414" s="75" t="s">
        <v>10</v>
      </c>
      <c r="E414" s="75" t="s">
        <v>173</v>
      </c>
      <c r="F414" s="75"/>
      <c r="G414" s="106">
        <f t="shared" si="45"/>
        <v>0</v>
      </c>
      <c r="H414" s="213">
        <f t="shared" si="45"/>
        <v>596.2</v>
      </c>
      <c r="I414" s="213">
        <f t="shared" si="45"/>
        <v>596.2</v>
      </c>
      <c r="J414" s="20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6.25" customHeight="1">
      <c r="A415" s="36" t="s">
        <v>255</v>
      </c>
      <c r="B415" s="75" t="s">
        <v>39</v>
      </c>
      <c r="C415" s="75" t="s">
        <v>54</v>
      </c>
      <c r="D415" s="75" t="s">
        <v>10</v>
      </c>
      <c r="E415" s="75" t="s">
        <v>174</v>
      </c>
      <c r="F415" s="75"/>
      <c r="G415" s="106">
        <f>G417</f>
        <v>0</v>
      </c>
      <c r="H415" s="186">
        <f>H416</f>
        <v>596.2</v>
      </c>
      <c r="I415" s="186">
        <f>I416</f>
        <v>596.2</v>
      </c>
      <c r="J415" s="204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27.75" customHeight="1">
      <c r="A416" s="36" t="s">
        <v>121</v>
      </c>
      <c r="B416" s="75" t="s">
        <v>39</v>
      </c>
      <c r="C416" s="75" t="s">
        <v>54</v>
      </c>
      <c r="D416" s="75" t="s">
        <v>10</v>
      </c>
      <c r="E416" s="75" t="s">
        <v>174</v>
      </c>
      <c r="F416" s="75" t="s">
        <v>114</v>
      </c>
      <c r="G416" s="106">
        <f>G417</f>
        <v>0</v>
      </c>
      <c r="H416" s="186">
        <f>H417</f>
        <v>596.2</v>
      </c>
      <c r="I416" s="186">
        <f>I417</f>
        <v>596.2</v>
      </c>
      <c r="J416" s="204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8.75" customHeight="1">
      <c r="A417" s="32" t="s">
        <v>78</v>
      </c>
      <c r="B417" s="75" t="s">
        <v>39</v>
      </c>
      <c r="C417" s="75" t="s">
        <v>54</v>
      </c>
      <c r="D417" s="75" t="s">
        <v>10</v>
      </c>
      <c r="E417" s="75" t="s">
        <v>174</v>
      </c>
      <c r="F417" s="75" t="s">
        <v>328</v>
      </c>
      <c r="G417" s="106"/>
      <c r="H417" s="186">
        <v>596.2</v>
      </c>
      <c r="I417" s="187">
        <f>G417+H417</f>
        <v>596.2</v>
      </c>
      <c r="J417" s="204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8.75" customHeight="1">
      <c r="A418" s="42" t="s">
        <v>51</v>
      </c>
      <c r="B418" s="79" t="s">
        <v>39</v>
      </c>
      <c r="C418" s="79" t="s">
        <v>34</v>
      </c>
      <c r="D418" s="84"/>
      <c r="E418" s="84"/>
      <c r="F418" s="84"/>
      <c r="G418" s="105">
        <f>G419</f>
        <v>17293.8</v>
      </c>
      <c r="H418" s="167">
        <f>H419</f>
        <v>0</v>
      </c>
      <c r="I418" s="167">
        <f>I419</f>
        <v>17293.8</v>
      </c>
      <c r="J418" s="204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8.75" customHeight="1">
      <c r="A419" s="33" t="s">
        <v>52</v>
      </c>
      <c r="B419" s="79" t="s">
        <v>39</v>
      </c>
      <c r="C419" s="79" t="s">
        <v>34</v>
      </c>
      <c r="D419" s="92" t="s">
        <v>17</v>
      </c>
      <c r="E419" s="92"/>
      <c r="F419" s="92"/>
      <c r="G419" s="113">
        <f>G420+G423+G426+G429+G432</f>
        <v>17293.8</v>
      </c>
      <c r="H419" s="179">
        <f>H420+H423+H426+H429+H432</f>
        <v>0</v>
      </c>
      <c r="I419" s="179">
        <f>I420+I423+I426+I429+I432</f>
        <v>17293.8</v>
      </c>
      <c r="J419" s="204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4" ht="43.5" customHeight="1">
      <c r="A420" s="34" t="s">
        <v>63</v>
      </c>
      <c r="B420" s="78" t="s">
        <v>39</v>
      </c>
      <c r="C420" s="78" t="s">
        <v>34</v>
      </c>
      <c r="D420" s="84" t="s">
        <v>17</v>
      </c>
      <c r="E420" s="84" t="s">
        <v>175</v>
      </c>
      <c r="F420" s="84"/>
      <c r="G420" s="111">
        <f>G422</f>
        <v>2168.6</v>
      </c>
      <c r="H420" s="177">
        <f>H422</f>
        <v>0</v>
      </c>
      <c r="I420" s="177">
        <f>I422</f>
        <v>2168.6</v>
      </c>
      <c r="J420" s="204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22.5" customHeight="1">
      <c r="A421" s="34" t="s">
        <v>118</v>
      </c>
      <c r="B421" s="78" t="s">
        <v>39</v>
      </c>
      <c r="C421" s="78" t="s">
        <v>34</v>
      </c>
      <c r="D421" s="84" t="s">
        <v>17</v>
      </c>
      <c r="E421" s="84" t="s">
        <v>175</v>
      </c>
      <c r="F421" s="84" t="s">
        <v>119</v>
      </c>
      <c r="G421" s="111">
        <f>G422</f>
        <v>2168.6</v>
      </c>
      <c r="H421" s="177">
        <f>H422</f>
        <v>0</v>
      </c>
      <c r="I421" s="177">
        <f>I422</f>
        <v>2168.6</v>
      </c>
      <c r="J421" s="204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8" customHeight="1">
      <c r="A422" s="36" t="s">
        <v>73</v>
      </c>
      <c r="B422" s="78" t="s">
        <v>39</v>
      </c>
      <c r="C422" s="78" t="s">
        <v>34</v>
      </c>
      <c r="D422" s="84" t="s">
        <v>17</v>
      </c>
      <c r="E422" s="84" t="s">
        <v>175</v>
      </c>
      <c r="F422" s="84" t="s">
        <v>74</v>
      </c>
      <c r="G422" s="123">
        <v>2168.6</v>
      </c>
      <c r="H422" s="186"/>
      <c r="I422" s="187">
        <f>G422+H422</f>
        <v>2168.6</v>
      </c>
      <c r="J422" s="204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16" ht="39.75" customHeight="1">
      <c r="A423" s="143" t="s">
        <v>209</v>
      </c>
      <c r="B423" s="78" t="s">
        <v>39</v>
      </c>
      <c r="C423" s="78" t="s">
        <v>34</v>
      </c>
      <c r="D423" s="84" t="s">
        <v>17</v>
      </c>
      <c r="E423" s="84" t="s">
        <v>207</v>
      </c>
      <c r="F423" s="84"/>
      <c r="G423" s="111">
        <f>G425</f>
        <v>15025.2</v>
      </c>
      <c r="H423" s="177">
        <f>H425</f>
        <v>0</v>
      </c>
      <c r="I423" s="177">
        <f>I425</f>
        <v>15025.2</v>
      </c>
      <c r="J423" s="204"/>
      <c r="K423" s="13"/>
      <c r="L423" s="13"/>
      <c r="M423" s="13"/>
      <c r="N423" s="13"/>
      <c r="O423" s="13"/>
      <c r="P423" s="13"/>
    </row>
    <row r="424" spans="1:16" ht="20.25" customHeight="1">
      <c r="A424" s="34" t="s">
        <v>196</v>
      </c>
      <c r="B424" s="78" t="s">
        <v>39</v>
      </c>
      <c r="C424" s="78" t="s">
        <v>34</v>
      </c>
      <c r="D424" s="84" t="s">
        <v>17</v>
      </c>
      <c r="E424" s="84" t="s">
        <v>207</v>
      </c>
      <c r="F424" s="84" t="s">
        <v>119</v>
      </c>
      <c r="G424" s="111">
        <f>G425</f>
        <v>15025.2</v>
      </c>
      <c r="H424" s="177">
        <f>H425</f>
        <v>0</v>
      </c>
      <c r="I424" s="177">
        <f>I425</f>
        <v>15025.2</v>
      </c>
      <c r="J424" s="204"/>
      <c r="K424" s="13"/>
      <c r="L424" s="13"/>
      <c r="M424" s="13"/>
      <c r="N424" s="13"/>
      <c r="O424" s="13"/>
      <c r="P424" s="13"/>
    </row>
    <row r="425" spans="1:16" ht="20.25" customHeight="1">
      <c r="A425" s="36" t="s">
        <v>73</v>
      </c>
      <c r="B425" s="78" t="s">
        <v>39</v>
      </c>
      <c r="C425" s="78" t="s">
        <v>34</v>
      </c>
      <c r="D425" s="84" t="s">
        <v>17</v>
      </c>
      <c r="E425" s="84" t="s">
        <v>207</v>
      </c>
      <c r="F425" s="84" t="s">
        <v>74</v>
      </c>
      <c r="G425" s="123">
        <v>15025.2</v>
      </c>
      <c r="H425" s="202"/>
      <c r="I425" s="187">
        <f>G425+H425</f>
        <v>15025.2</v>
      </c>
      <c r="J425" s="204"/>
      <c r="K425" s="13"/>
      <c r="L425" s="13"/>
      <c r="M425" s="13"/>
      <c r="N425" s="13"/>
      <c r="O425" s="13"/>
      <c r="P425" s="13"/>
    </row>
    <row r="426" spans="1:16" ht="27" customHeight="1">
      <c r="A426" s="32" t="s">
        <v>199</v>
      </c>
      <c r="B426" s="78" t="s">
        <v>39</v>
      </c>
      <c r="C426" s="78" t="s">
        <v>34</v>
      </c>
      <c r="D426" s="84" t="s">
        <v>17</v>
      </c>
      <c r="E426" s="84" t="s">
        <v>190</v>
      </c>
      <c r="F426" s="84"/>
      <c r="G426" s="112">
        <f>+G427</f>
        <v>0</v>
      </c>
      <c r="H426" s="202"/>
      <c r="I426" s="202"/>
      <c r="J426" s="204"/>
      <c r="K426" s="13"/>
      <c r="L426" s="13"/>
      <c r="M426" s="13"/>
      <c r="N426" s="13"/>
      <c r="O426" s="13"/>
      <c r="P426" s="13"/>
    </row>
    <row r="427" spans="1:16" ht="42" customHeight="1">
      <c r="A427" s="32" t="s">
        <v>112</v>
      </c>
      <c r="B427" s="78" t="s">
        <v>39</v>
      </c>
      <c r="C427" s="78" t="s">
        <v>34</v>
      </c>
      <c r="D427" s="84" t="s">
        <v>17</v>
      </c>
      <c r="E427" s="84" t="s">
        <v>190</v>
      </c>
      <c r="F427" s="84" t="s">
        <v>113</v>
      </c>
      <c r="G427" s="112">
        <f>+G428</f>
        <v>0</v>
      </c>
      <c r="H427" s="202"/>
      <c r="I427" s="202"/>
      <c r="J427" s="204"/>
      <c r="K427" s="13"/>
      <c r="L427" s="13"/>
      <c r="M427" s="13"/>
      <c r="N427" s="13"/>
      <c r="O427" s="13"/>
      <c r="P427" s="13"/>
    </row>
    <row r="428" spans="1:16" ht="22.5" customHeight="1">
      <c r="A428" s="32" t="s">
        <v>111</v>
      </c>
      <c r="B428" s="78" t="s">
        <v>39</v>
      </c>
      <c r="C428" s="78" t="s">
        <v>34</v>
      </c>
      <c r="D428" s="84" t="s">
        <v>17</v>
      </c>
      <c r="E428" s="84" t="s">
        <v>190</v>
      </c>
      <c r="F428" s="84" t="s">
        <v>89</v>
      </c>
      <c r="G428" s="112"/>
      <c r="H428" s="202"/>
      <c r="I428" s="202"/>
      <c r="J428" s="204"/>
      <c r="K428" s="13"/>
      <c r="L428" s="13"/>
      <c r="M428" s="13"/>
      <c r="N428" s="13"/>
      <c r="O428" s="13"/>
      <c r="P428" s="13"/>
    </row>
    <row r="429" spans="1:16" ht="54.75" customHeight="1">
      <c r="A429" s="44" t="s">
        <v>208</v>
      </c>
      <c r="B429" s="85" t="s">
        <v>39</v>
      </c>
      <c r="C429" s="85" t="s">
        <v>34</v>
      </c>
      <c r="D429" s="102" t="s">
        <v>17</v>
      </c>
      <c r="E429" s="102" t="s">
        <v>191</v>
      </c>
      <c r="F429" s="84"/>
      <c r="G429" s="112">
        <f>G430</f>
        <v>0</v>
      </c>
      <c r="H429" s="202"/>
      <c r="I429" s="202"/>
      <c r="J429" s="204"/>
      <c r="K429" s="13"/>
      <c r="L429" s="13"/>
      <c r="M429" s="13"/>
      <c r="N429" s="13"/>
      <c r="O429" s="13"/>
      <c r="P429" s="13"/>
    </row>
    <row r="430" spans="1:16" ht="29.25" customHeight="1">
      <c r="A430" s="35" t="s">
        <v>192</v>
      </c>
      <c r="B430" s="78" t="s">
        <v>39</v>
      </c>
      <c r="C430" s="78" t="s">
        <v>34</v>
      </c>
      <c r="D430" s="84" t="s">
        <v>17</v>
      </c>
      <c r="E430" s="84" t="s">
        <v>191</v>
      </c>
      <c r="F430" s="84" t="s">
        <v>114</v>
      </c>
      <c r="G430" s="112">
        <f>G431</f>
        <v>0</v>
      </c>
      <c r="H430" s="202"/>
      <c r="I430" s="202"/>
      <c r="J430" s="204"/>
      <c r="K430" s="13"/>
      <c r="L430" s="13"/>
      <c r="M430" s="13"/>
      <c r="N430" s="13"/>
      <c r="O430" s="13"/>
      <c r="P430" s="13"/>
    </row>
    <row r="431" spans="1:16" ht="29.25" customHeight="1">
      <c r="A431" s="35" t="s">
        <v>193</v>
      </c>
      <c r="B431" s="78" t="s">
        <v>39</v>
      </c>
      <c r="C431" s="78" t="s">
        <v>34</v>
      </c>
      <c r="D431" s="84" t="s">
        <v>17</v>
      </c>
      <c r="E431" s="84" t="s">
        <v>191</v>
      </c>
      <c r="F431" s="84" t="s">
        <v>77</v>
      </c>
      <c r="G431" s="123"/>
      <c r="H431" s="202"/>
      <c r="I431" s="202"/>
      <c r="J431" s="204"/>
      <c r="K431" s="13"/>
      <c r="L431" s="13"/>
      <c r="M431" s="13"/>
      <c r="N431" s="13"/>
      <c r="O431" s="13"/>
      <c r="P431" s="13"/>
    </row>
    <row r="432" spans="1:16" ht="29.25" customHeight="1">
      <c r="A432" s="34" t="s">
        <v>200</v>
      </c>
      <c r="B432" s="78" t="s">
        <v>39</v>
      </c>
      <c r="C432" s="140" t="s">
        <v>34</v>
      </c>
      <c r="D432" s="101" t="s">
        <v>17</v>
      </c>
      <c r="E432" s="101" t="s">
        <v>201</v>
      </c>
      <c r="F432" s="101"/>
      <c r="G432" s="123">
        <f>G434</f>
        <v>100</v>
      </c>
      <c r="H432" s="185">
        <f>H434</f>
        <v>0</v>
      </c>
      <c r="I432" s="185">
        <f>I434</f>
        <v>100</v>
      </c>
      <c r="J432" s="204"/>
      <c r="K432" s="13"/>
      <c r="L432" s="13"/>
      <c r="M432" s="13"/>
      <c r="N432" s="13"/>
      <c r="O432" s="13"/>
      <c r="P432" s="13"/>
    </row>
    <row r="433" spans="1:16" ht="19.5" customHeight="1">
      <c r="A433" s="34" t="s">
        <v>196</v>
      </c>
      <c r="B433" s="78" t="s">
        <v>39</v>
      </c>
      <c r="C433" s="140" t="s">
        <v>34</v>
      </c>
      <c r="D433" s="101" t="s">
        <v>17</v>
      </c>
      <c r="E433" s="101" t="s">
        <v>201</v>
      </c>
      <c r="F433" s="101" t="s">
        <v>119</v>
      </c>
      <c r="G433" s="123">
        <f>G434</f>
        <v>100</v>
      </c>
      <c r="H433" s="185">
        <f>H434</f>
        <v>0</v>
      </c>
      <c r="I433" s="185">
        <f>I434</f>
        <v>100</v>
      </c>
      <c r="J433" s="204"/>
      <c r="K433" s="13"/>
      <c r="L433" s="13"/>
      <c r="M433" s="13"/>
      <c r="N433" s="13"/>
      <c r="O433" s="13"/>
      <c r="P433" s="13"/>
    </row>
    <row r="434" spans="1:16" ht="18" customHeight="1">
      <c r="A434" s="32" t="s">
        <v>73</v>
      </c>
      <c r="B434" s="78" t="s">
        <v>39</v>
      </c>
      <c r="C434" s="140" t="s">
        <v>34</v>
      </c>
      <c r="D434" s="101" t="s">
        <v>17</v>
      </c>
      <c r="E434" s="101" t="s">
        <v>201</v>
      </c>
      <c r="F434" s="101" t="s">
        <v>74</v>
      </c>
      <c r="G434" s="123">
        <v>100</v>
      </c>
      <c r="H434" s="202"/>
      <c r="I434" s="187">
        <f>G434+H434</f>
        <v>100</v>
      </c>
      <c r="J434" s="204"/>
      <c r="K434" s="13"/>
      <c r="L434" s="13"/>
      <c r="M434" s="13"/>
      <c r="N434" s="13"/>
      <c r="O434" s="13"/>
      <c r="P434" s="13"/>
    </row>
    <row r="435" spans="1:16" ht="24.75" customHeight="1">
      <c r="A435" s="132" t="s">
        <v>68</v>
      </c>
      <c r="B435" s="133"/>
      <c r="C435" s="134"/>
      <c r="D435" s="134"/>
      <c r="E435" s="134"/>
      <c r="F435" s="134"/>
      <c r="G435" s="135">
        <f>+G14+G165+G241+G249+G262+G285+G301+G155</f>
        <v>751216.3999999999</v>
      </c>
      <c r="H435" s="135">
        <f>+H14+H165+H241+H249+H262+H285+H301+H155</f>
        <v>32667.700000000004</v>
      </c>
      <c r="I435" s="135">
        <f>+I14+I165+I241+I249+I262+I285+I301+I155</f>
        <v>783884.1</v>
      </c>
      <c r="J435" s="204"/>
      <c r="K435" s="13"/>
      <c r="L435" s="13"/>
      <c r="M435" s="13"/>
      <c r="N435" s="13"/>
      <c r="O435" s="13"/>
      <c r="P435" s="13"/>
    </row>
    <row r="436" spans="1:16" ht="14.25" customHeight="1">
      <c r="A436" s="67"/>
      <c r="B436" s="86"/>
      <c r="C436" s="69"/>
      <c r="D436" s="69"/>
      <c r="E436" s="69"/>
      <c r="F436" s="69"/>
      <c r="G436" s="70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 ht="74.25" customHeight="1">
      <c r="A437" s="67"/>
      <c r="B437" s="86"/>
      <c r="C437" s="69"/>
      <c r="D437" s="69"/>
      <c r="E437" s="69"/>
      <c r="F437" s="69"/>
      <c r="G437" s="54"/>
      <c r="H437" s="13"/>
      <c r="I437" s="13">
        <v>783884.1</v>
      </c>
      <c r="J437" s="13"/>
      <c r="K437" s="13"/>
      <c r="L437" s="13"/>
      <c r="M437" s="13"/>
      <c r="N437" s="13"/>
      <c r="O437" s="13"/>
      <c r="P437" s="13"/>
    </row>
    <row r="438" spans="1:16" ht="12.75">
      <c r="A438" s="67"/>
      <c r="B438" s="86"/>
      <c r="C438" s="69"/>
      <c r="D438" s="69"/>
      <c r="E438" s="69"/>
      <c r="F438" s="69"/>
      <c r="G438" s="5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ht="12.75">
      <c r="A439" s="67"/>
      <c r="B439" s="86"/>
      <c r="C439" s="69"/>
      <c r="D439" s="69"/>
      <c r="E439" s="69"/>
      <c r="F439" s="69"/>
      <c r="G439" s="70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 ht="12.75">
      <c r="A440" s="67"/>
      <c r="B440" s="86"/>
      <c r="C440" s="69"/>
      <c r="D440" s="69"/>
      <c r="E440" s="69"/>
      <c r="F440" s="69"/>
      <c r="G440" s="70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 ht="12.75">
      <c r="A441" s="67"/>
      <c r="B441" s="86"/>
      <c r="C441" s="69"/>
      <c r="D441" s="69"/>
      <c r="E441" s="69"/>
      <c r="F441" s="69"/>
      <c r="G441" s="70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 ht="12.75">
      <c r="A442" s="67"/>
      <c r="B442" s="86"/>
      <c r="C442" s="69"/>
      <c r="D442" s="69"/>
      <c r="E442" s="69"/>
      <c r="F442" s="69"/>
      <c r="G442" s="70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 ht="15">
      <c r="A443" s="67"/>
      <c r="B443" s="86"/>
      <c r="C443" s="69"/>
      <c r="D443" s="69"/>
      <c r="E443" s="69"/>
      <c r="F443" s="69"/>
      <c r="G443" s="71"/>
      <c r="H443" s="9"/>
      <c r="I443" s="13"/>
      <c r="J443" s="13"/>
      <c r="K443" s="13"/>
      <c r="L443" s="13"/>
      <c r="M443" s="13"/>
      <c r="N443" s="13"/>
      <c r="O443" s="13"/>
      <c r="P443" s="13"/>
    </row>
    <row r="444" spans="1:16" ht="15">
      <c r="A444" s="67"/>
      <c r="B444" s="86"/>
      <c r="C444" s="69"/>
      <c r="D444" s="69"/>
      <c r="E444" s="69"/>
      <c r="F444" s="69"/>
      <c r="G444" s="72"/>
      <c r="H444" s="9"/>
      <c r="I444" s="13"/>
      <c r="J444" s="13"/>
      <c r="K444" s="13"/>
      <c r="L444" s="13"/>
      <c r="M444" s="13"/>
      <c r="N444" s="13"/>
      <c r="O444" s="13"/>
      <c r="P444" s="13"/>
    </row>
    <row r="445" spans="1:16" ht="15">
      <c r="A445" s="67"/>
      <c r="B445" s="86"/>
      <c r="C445" s="69"/>
      <c r="D445" s="69"/>
      <c r="E445" s="69"/>
      <c r="F445" s="69"/>
      <c r="G445" s="69"/>
      <c r="H445" s="9"/>
      <c r="I445" s="13"/>
      <c r="J445" s="13"/>
      <c r="K445" s="13"/>
      <c r="L445" s="13"/>
      <c r="M445" s="13"/>
      <c r="N445" s="13"/>
      <c r="O445" s="13"/>
      <c r="P445" s="13"/>
    </row>
    <row r="446" spans="1:16" ht="12.75">
      <c r="A446" s="67"/>
      <c r="B446" s="86"/>
      <c r="C446" s="69"/>
      <c r="D446" s="69"/>
      <c r="E446" s="69"/>
      <c r="F446" s="69"/>
      <c r="G446" s="70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 ht="12.75">
      <c r="A447" s="67"/>
      <c r="B447" s="86"/>
      <c r="C447" s="69"/>
      <c r="D447" s="69"/>
      <c r="E447" s="69"/>
      <c r="F447" s="69"/>
      <c r="G447" s="70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 ht="12.75">
      <c r="A448" s="67"/>
      <c r="B448" s="86"/>
      <c r="C448" s="69"/>
      <c r="D448" s="69"/>
      <c r="E448" s="69"/>
      <c r="F448" s="69"/>
      <c r="G448" s="70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 ht="12.75">
      <c r="A449" s="67"/>
      <c r="B449" s="86"/>
      <c r="C449" s="69"/>
      <c r="D449" s="69"/>
      <c r="E449" s="69"/>
      <c r="F449" s="69"/>
      <c r="G449" s="70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 ht="12.75">
      <c r="A450" s="67"/>
      <c r="B450" s="86"/>
      <c r="C450" s="69"/>
      <c r="D450" s="69"/>
      <c r="E450" s="69"/>
      <c r="F450" s="69"/>
      <c r="G450" s="70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 ht="12.75">
      <c r="A451" s="67"/>
      <c r="B451" s="86"/>
      <c r="C451" s="69"/>
      <c r="D451" s="69"/>
      <c r="E451" s="69"/>
      <c r="F451" s="69"/>
      <c r="G451" s="70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 ht="12.75">
      <c r="A452" s="67"/>
      <c r="B452" s="86"/>
      <c r="C452" s="69"/>
      <c r="D452" s="69"/>
      <c r="E452" s="69"/>
      <c r="F452" s="69"/>
      <c r="G452" s="70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 ht="12.75">
      <c r="A453" s="67"/>
      <c r="B453" s="86"/>
      <c r="C453" s="69"/>
      <c r="D453" s="69"/>
      <c r="E453" s="69"/>
      <c r="F453" s="69"/>
      <c r="G453" s="70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 ht="12.75">
      <c r="A454" s="67"/>
      <c r="B454" s="86"/>
      <c r="C454" s="69"/>
      <c r="D454" s="69"/>
      <c r="E454" s="69"/>
      <c r="F454" s="69"/>
      <c r="G454" s="70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 ht="12.75">
      <c r="A455" s="67"/>
      <c r="B455" s="86"/>
      <c r="C455" s="69"/>
      <c r="D455" s="69"/>
      <c r="E455" s="69"/>
      <c r="F455" s="69"/>
      <c r="G455" s="70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 ht="12.75">
      <c r="A456" s="67"/>
      <c r="B456" s="86"/>
      <c r="C456" s="69"/>
      <c r="D456" s="69"/>
      <c r="E456" s="69"/>
      <c r="F456" s="69"/>
      <c r="G456" s="70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 ht="12.75">
      <c r="A457" s="67"/>
      <c r="B457" s="86"/>
      <c r="C457" s="69"/>
      <c r="D457" s="69"/>
      <c r="E457" s="69"/>
      <c r="F457" s="69"/>
      <c r="G457" s="70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 ht="12.75">
      <c r="A458" s="67"/>
      <c r="B458" s="86"/>
      <c r="C458" s="69"/>
      <c r="D458" s="69"/>
      <c r="E458" s="69"/>
      <c r="F458" s="69"/>
      <c r="G458" s="70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 ht="12.75">
      <c r="A459" s="67"/>
      <c r="B459" s="86"/>
      <c r="C459" s="69"/>
      <c r="D459" s="69"/>
      <c r="E459" s="69"/>
      <c r="F459" s="69"/>
      <c r="G459" s="70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ht="12.75">
      <c r="A460" s="67"/>
      <c r="B460" s="86"/>
      <c r="C460" s="69"/>
      <c r="D460" s="69"/>
      <c r="E460" s="69"/>
      <c r="F460" s="69"/>
      <c r="G460" s="70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 ht="12.75">
      <c r="A461" s="67"/>
      <c r="B461" s="86"/>
      <c r="C461" s="69"/>
      <c r="D461" s="69"/>
      <c r="E461" s="69"/>
      <c r="F461" s="69"/>
      <c r="G461" s="70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ht="12.75">
      <c r="A462" s="67"/>
      <c r="B462" s="86"/>
      <c r="C462" s="69"/>
      <c r="D462" s="69"/>
      <c r="E462" s="69"/>
      <c r="F462" s="69"/>
      <c r="G462" s="70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ht="12.75">
      <c r="A463" s="67"/>
      <c r="B463" s="86"/>
      <c r="C463" s="69"/>
      <c r="D463" s="69"/>
      <c r="E463" s="69"/>
      <c r="F463" s="69"/>
      <c r="G463" s="70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 ht="12.75">
      <c r="A464" s="67"/>
      <c r="B464" s="86"/>
      <c r="C464" s="69"/>
      <c r="D464" s="69"/>
      <c r="E464" s="69"/>
      <c r="F464" s="69"/>
      <c r="G464" s="70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ht="12.75">
      <c r="A465" s="67"/>
      <c r="B465" s="86"/>
      <c r="C465" s="69"/>
      <c r="D465" s="69"/>
      <c r="E465" s="69"/>
      <c r="F465" s="69"/>
      <c r="G465" s="70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ht="12.75">
      <c r="A466" s="67"/>
      <c r="B466" s="86"/>
      <c r="C466" s="69"/>
      <c r="D466" s="69"/>
      <c r="E466" s="69"/>
      <c r="F466" s="69"/>
      <c r="G466" s="70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 ht="12.75">
      <c r="A467" s="67"/>
      <c r="B467" s="86"/>
      <c r="C467" s="69"/>
      <c r="D467" s="69"/>
      <c r="E467" s="69"/>
      <c r="F467" s="69"/>
      <c r="G467" s="70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ht="12.75">
      <c r="A468" s="67"/>
      <c r="B468" s="86"/>
      <c r="C468" s="69"/>
      <c r="D468" s="69"/>
      <c r="E468" s="69"/>
      <c r="F468" s="69"/>
      <c r="G468" s="70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ht="12.75">
      <c r="A469" s="67"/>
      <c r="B469" s="86"/>
      <c r="C469" s="69"/>
      <c r="D469" s="69"/>
      <c r="E469" s="69"/>
      <c r="F469" s="69"/>
      <c r="G469" s="70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 ht="12.75">
      <c r="A470" s="67"/>
      <c r="B470" s="86"/>
      <c r="C470" s="69"/>
      <c r="D470" s="69"/>
      <c r="E470" s="69"/>
      <c r="F470" s="69"/>
      <c r="G470" s="70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ht="12.75">
      <c r="A471" s="67"/>
      <c r="B471" s="86"/>
      <c r="C471" s="69"/>
      <c r="D471" s="69"/>
      <c r="E471" s="69"/>
      <c r="F471" s="69"/>
      <c r="G471" s="70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ht="12.75">
      <c r="A472" s="67"/>
      <c r="B472" s="86"/>
      <c r="C472" s="69"/>
      <c r="D472" s="69"/>
      <c r="E472" s="69"/>
      <c r="F472" s="69"/>
      <c r="G472" s="70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 ht="12.75">
      <c r="A473" s="67"/>
      <c r="B473" s="86"/>
      <c r="C473" s="69"/>
      <c r="D473" s="69"/>
      <c r="E473" s="69"/>
      <c r="F473" s="69"/>
      <c r="G473" s="70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ht="12.75">
      <c r="A474" s="67"/>
      <c r="B474" s="86"/>
      <c r="C474" s="69"/>
      <c r="D474" s="69"/>
      <c r="E474" s="69"/>
      <c r="F474" s="69"/>
      <c r="G474" s="70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ht="12.75">
      <c r="A475" s="67"/>
      <c r="B475" s="86"/>
      <c r="C475" s="69"/>
      <c r="D475" s="69"/>
      <c r="E475" s="69"/>
      <c r="F475" s="69"/>
      <c r="G475" s="70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 ht="12.75">
      <c r="A476" s="67"/>
      <c r="B476" s="86"/>
      <c r="C476" s="69"/>
      <c r="D476" s="69"/>
      <c r="E476" s="69"/>
      <c r="F476" s="69"/>
      <c r="G476" s="70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ht="12.75">
      <c r="A477" s="67"/>
      <c r="B477" s="86"/>
      <c r="C477" s="69"/>
      <c r="D477" s="69"/>
      <c r="E477" s="69"/>
      <c r="F477" s="69"/>
      <c r="G477" s="70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ht="12.75">
      <c r="A478" s="67"/>
      <c r="B478" s="86"/>
      <c r="C478" s="69"/>
      <c r="D478" s="69"/>
      <c r="E478" s="69"/>
      <c r="F478" s="69"/>
      <c r="G478" s="70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 ht="12.75">
      <c r="A479" s="67"/>
      <c r="B479" s="86"/>
      <c r="C479" s="69"/>
      <c r="D479" s="69"/>
      <c r="E479" s="69"/>
      <c r="F479" s="69"/>
      <c r="G479" s="70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ht="12.75">
      <c r="A480" s="67"/>
      <c r="B480" s="86"/>
      <c r="C480" s="69"/>
      <c r="D480" s="69"/>
      <c r="E480" s="69"/>
      <c r="F480" s="69"/>
      <c r="G480" s="70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ht="12.75">
      <c r="A481" s="67"/>
      <c r="B481" s="86"/>
      <c r="C481" s="69"/>
      <c r="D481" s="69"/>
      <c r="E481" s="69"/>
      <c r="F481" s="69"/>
      <c r="G481" s="70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 ht="12.75">
      <c r="A482" s="67"/>
      <c r="B482" s="86"/>
      <c r="C482" s="69"/>
      <c r="D482" s="69"/>
      <c r="E482" s="69"/>
      <c r="F482" s="69"/>
      <c r="G482" s="70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ht="12.75">
      <c r="A483" s="67"/>
      <c r="B483" s="86"/>
      <c r="C483" s="69"/>
      <c r="D483" s="69"/>
      <c r="E483" s="69"/>
      <c r="F483" s="69"/>
      <c r="G483" s="70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ht="12.75">
      <c r="A484" s="67"/>
      <c r="B484" s="86"/>
      <c r="C484" s="69"/>
      <c r="D484" s="69"/>
      <c r="E484" s="69"/>
      <c r="F484" s="69"/>
      <c r="G484" s="70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ht="12.75">
      <c r="A485" s="67"/>
      <c r="B485" s="86"/>
      <c r="C485" s="69"/>
      <c r="D485" s="69"/>
      <c r="E485" s="69"/>
      <c r="F485" s="69"/>
      <c r="G485" s="70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ht="12.75">
      <c r="A486" s="67"/>
      <c r="B486" s="86"/>
      <c r="C486" s="69"/>
      <c r="D486" s="69"/>
      <c r="E486" s="69"/>
      <c r="F486" s="69"/>
      <c r="G486" s="70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ht="12.75">
      <c r="A487" s="67"/>
      <c r="B487" s="86"/>
      <c r="C487" s="69"/>
      <c r="D487" s="69"/>
      <c r="E487" s="69"/>
      <c r="F487" s="69"/>
      <c r="G487" s="70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 ht="12.75">
      <c r="A488" s="67"/>
      <c r="B488" s="86"/>
      <c r="C488" s="69"/>
      <c r="D488" s="69"/>
      <c r="E488" s="69"/>
      <c r="F488" s="69"/>
      <c r="G488" s="70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ht="12.75">
      <c r="A489" s="67"/>
      <c r="B489" s="86"/>
      <c r="C489" s="69"/>
      <c r="D489" s="69"/>
      <c r="E489" s="69"/>
      <c r="F489" s="69"/>
      <c r="G489" s="70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ht="12.75">
      <c r="A490" s="67"/>
      <c r="B490" s="86"/>
      <c r="C490" s="69"/>
      <c r="D490" s="69"/>
      <c r="E490" s="69"/>
      <c r="F490" s="69"/>
      <c r="G490" s="70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ht="12.75">
      <c r="A491" s="67"/>
      <c r="B491" s="86"/>
      <c r="C491" s="69"/>
      <c r="D491" s="69"/>
      <c r="E491" s="69"/>
      <c r="F491" s="69"/>
      <c r="G491" s="70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ht="12.75">
      <c r="A492" s="67"/>
      <c r="B492" s="86"/>
      <c r="C492" s="69"/>
      <c r="D492" s="69"/>
      <c r="E492" s="69"/>
      <c r="F492" s="69"/>
      <c r="G492" s="70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ht="12.75">
      <c r="A493" s="67"/>
      <c r="B493" s="86"/>
      <c r="C493" s="69"/>
      <c r="D493" s="69"/>
      <c r="E493" s="69"/>
      <c r="F493" s="69"/>
      <c r="G493" s="70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ht="12.75">
      <c r="A494" s="67"/>
      <c r="B494" s="86"/>
      <c r="C494" s="69"/>
      <c r="D494" s="69"/>
      <c r="E494" s="69"/>
      <c r="F494" s="69"/>
      <c r="G494" s="70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 ht="12.75">
      <c r="A495" s="67"/>
      <c r="B495" s="86"/>
      <c r="C495" s="69"/>
      <c r="D495" s="69"/>
      <c r="E495" s="69"/>
      <c r="F495" s="69"/>
      <c r="G495" s="70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ht="12.75">
      <c r="A496" s="67"/>
      <c r="B496" s="86"/>
      <c r="C496" s="69"/>
      <c r="D496" s="69"/>
      <c r="E496" s="69"/>
      <c r="F496" s="69"/>
      <c r="G496" s="70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ht="12.75">
      <c r="A497" s="67"/>
      <c r="B497" s="86"/>
      <c r="C497" s="69"/>
      <c r="D497" s="69"/>
      <c r="E497" s="69"/>
      <c r="F497" s="69"/>
      <c r="G497" s="70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ht="12.75">
      <c r="A498" s="67"/>
      <c r="B498" s="86"/>
      <c r="C498" s="69"/>
      <c r="D498" s="69"/>
      <c r="E498" s="69"/>
      <c r="F498" s="69"/>
      <c r="G498" s="70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ht="12.75">
      <c r="A499" s="67"/>
      <c r="B499" s="86"/>
      <c r="C499" s="69"/>
      <c r="D499" s="69"/>
      <c r="E499" s="69"/>
      <c r="F499" s="69"/>
      <c r="G499" s="70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 ht="12.75">
      <c r="A500" s="68"/>
      <c r="B500" s="87"/>
      <c r="C500" s="63"/>
      <c r="D500" s="63"/>
      <c r="E500" s="63"/>
      <c r="F500" s="63"/>
      <c r="G500" s="64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ht="12.75">
      <c r="A501" s="68"/>
      <c r="B501" s="87"/>
      <c r="C501" s="63"/>
      <c r="D501" s="63"/>
      <c r="E501" s="63"/>
      <c r="F501" s="63"/>
      <c r="G501" s="64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ht="12.75">
      <c r="A502" s="68"/>
      <c r="B502" s="87"/>
      <c r="C502" s="63"/>
      <c r="D502" s="63"/>
      <c r="E502" s="63"/>
      <c r="F502" s="63"/>
      <c r="G502" s="64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 ht="12.75">
      <c r="A503" s="68"/>
      <c r="B503" s="87"/>
      <c r="C503" s="63"/>
      <c r="D503" s="63"/>
      <c r="E503" s="63"/>
      <c r="F503" s="63"/>
      <c r="G503" s="64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ht="12.75">
      <c r="A504" s="68"/>
      <c r="B504" s="87"/>
      <c r="C504" s="63"/>
      <c r="D504" s="63"/>
      <c r="E504" s="63"/>
      <c r="F504" s="63"/>
      <c r="G504" s="64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ht="12.75">
      <c r="A505" s="68"/>
      <c r="B505" s="87"/>
      <c r="C505" s="63"/>
      <c r="D505" s="63"/>
      <c r="E505" s="63"/>
      <c r="F505" s="63"/>
      <c r="G505" s="64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 ht="12.75">
      <c r="A506" s="68"/>
      <c r="B506" s="87"/>
      <c r="C506" s="63"/>
      <c r="D506" s="63"/>
      <c r="E506" s="63"/>
      <c r="F506" s="63"/>
      <c r="G506" s="64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ht="12.75">
      <c r="A507" s="68"/>
      <c r="B507" s="87"/>
      <c r="C507" s="63"/>
      <c r="D507" s="63"/>
      <c r="E507" s="63"/>
      <c r="F507" s="63"/>
      <c r="G507" s="64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7" ht="12.75">
      <c r="A508" s="68"/>
      <c r="B508" s="87"/>
      <c r="C508" s="63"/>
      <c r="D508" s="63"/>
      <c r="E508" s="63"/>
      <c r="F508" s="63"/>
      <c r="G508" s="64"/>
    </row>
    <row r="509" spans="1:7" ht="12.75">
      <c r="A509" s="68"/>
      <c r="B509" s="87"/>
      <c r="C509" s="63"/>
      <c r="D509" s="63"/>
      <c r="E509" s="63"/>
      <c r="F509" s="63"/>
      <c r="G509" s="64"/>
    </row>
    <row r="510" spans="1:7" ht="12.75">
      <c r="A510" s="68"/>
      <c r="B510" s="87"/>
      <c r="C510" s="63"/>
      <c r="D510" s="63"/>
      <c r="E510" s="63"/>
      <c r="F510" s="63"/>
      <c r="G510" s="64"/>
    </row>
    <row r="511" spans="1:7" ht="12.75">
      <c r="A511" s="68"/>
      <c r="B511" s="87"/>
      <c r="C511" s="63"/>
      <c r="D511" s="63"/>
      <c r="E511" s="63"/>
      <c r="F511" s="63"/>
      <c r="G511" s="64"/>
    </row>
    <row r="512" spans="1:7" ht="12.75">
      <c r="A512" s="68"/>
      <c r="B512" s="87"/>
      <c r="C512" s="63"/>
      <c r="D512" s="63"/>
      <c r="E512" s="63"/>
      <c r="F512" s="63"/>
      <c r="G512" s="64"/>
    </row>
    <row r="513" spans="1:7" ht="12.75">
      <c r="A513" s="68"/>
      <c r="B513" s="87"/>
      <c r="C513" s="63"/>
      <c r="D513" s="63"/>
      <c r="E513" s="63"/>
      <c r="F513" s="63"/>
      <c r="G513" s="64"/>
    </row>
    <row r="514" spans="1:7" ht="12.75">
      <c r="A514" s="68"/>
      <c r="B514" s="87"/>
      <c r="C514" s="63"/>
      <c r="D514" s="63"/>
      <c r="E514" s="63"/>
      <c r="F514" s="63"/>
      <c r="G514" s="64"/>
    </row>
    <row r="515" spans="1:7" ht="12.75">
      <c r="A515" s="68"/>
      <c r="B515" s="87"/>
      <c r="C515" s="63"/>
      <c r="D515" s="63"/>
      <c r="E515" s="63"/>
      <c r="F515" s="63"/>
      <c r="G515" s="64"/>
    </row>
    <row r="516" spans="1:7" ht="12.75">
      <c r="A516" s="68"/>
      <c r="B516" s="87"/>
      <c r="C516" s="63"/>
      <c r="D516" s="63"/>
      <c r="E516" s="63"/>
      <c r="F516" s="63"/>
      <c r="G516" s="64"/>
    </row>
    <row r="517" spans="1:7" ht="12.75">
      <c r="A517" s="68"/>
      <c r="B517" s="87"/>
      <c r="C517" s="63"/>
      <c r="D517" s="63"/>
      <c r="E517" s="63"/>
      <c r="F517" s="63"/>
      <c r="G517" s="64"/>
    </row>
    <row r="518" spans="1:7" ht="12.75">
      <c r="A518" s="68"/>
      <c r="B518" s="87"/>
      <c r="C518" s="63"/>
      <c r="D518" s="63"/>
      <c r="E518" s="63"/>
      <c r="F518" s="63"/>
      <c r="G518" s="64"/>
    </row>
    <row r="519" spans="1:7" ht="12.75">
      <c r="A519" s="68"/>
      <c r="B519" s="87"/>
      <c r="C519" s="63"/>
      <c r="D519" s="63"/>
      <c r="E519" s="63"/>
      <c r="F519" s="63"/>
      <c r="G519" s="64"/>
    </row>
    <row r="520" spans="1:7" ht="12.75">
      <c r="A520" s="68"/>
      <c r="B520" s="87"/>
      <c r="C520" s="63"/>
      <c r="D520" s="63"/>
      <c r="E520" s="63"/>
      <c r="F520" s="63"/>
      <c r="G520" s="64"/>
    </row>
    <row r="521" spans="1:7" ht="12.75">
      <c r="A521" s="68"/>
      <c r="B521" s="87"/>
      <c r="C521" s="63"/>
      <c r="D521" s="63"/>
      <c r="E521" s="63"/>
      <c r="F521" s="63"/>
      <c r="G521" s="64"/>
    </row>
    <row r="522" spans="1:7" ht="12.75">
      <c r="A522" s="68"/>
      <c r="B522" s="87"/>
      <c r="C522" s="63"/>
      <c r="D522" s="63"/>
      <c r="E522" s="63"/>
      <c r="F522" s="63"/>
      <c r="G522" s="64"/>
    </row>
    <row r="523" spans="1:7" ht="12.75">
      <c r="A523" s="68"/>
      <c r="B523" s="87"/>
      <c r="C523" s="63"/>
      <c r="D523" s="63"/>
      <c r="E523" s="63"/>
      <c r="F523" s="63"/>
      <c r="G523" s="64"/>
    </row>
    <row r="524" spans="1:7" ht="12.75">
      <c r="A524" s="68"/>
      <c r="B524" s="87"/>
      <c r="C524" s="63"/>
      <c r="D524" s="63"/>
      <c r="E524" s="63"/>
      <c r="F524" s="63"/>
      <c r="G524" s="64"/>
    </row>
    <row r="525" spans="1:7" ht="12.75">
      <c r="A525" s="68"/>
      <c r="B525" s="87"/>
      <c r="C525" s="63"/>
      <c r="D525" s="63"/>
      <c r="E525" s="63"/>
      <c r="F525" s="63"/>
      <c r="G525" s="64"/>
    </row>
    <row r="526" spans="1:7" ht="12.75">
      <c r="A526" s="68"/>
      <c r="B526" s="87"/>
      <c r="C526" s="63"/>
      <c r="D526" s="63"/>
      <c r="E526" s="63"/>
      <c r="F526" s="63"/>
      <c r="G526" s="64"/>
    </row>
    <row r="527" spans="1:7" ht="12.75">
      <c r="A527" s="68"/>
      <c r="B527" s="87"/>
      <c r="C527" s="63"/>
      <c r="D527" s="63"/>
      <c r="E527" s="63"/>
      <c r="F527" s="63"/>
      <c r="G527" s="64"/>
    </row>
    <row r="528" spans="1:7" ht="12.75">
      <c r="A528" s="68"/>
      <c r="B528" s="87"/>
      <c r="C528" s="63"/>
      <c r="D528" s="63"/>
      <c r="E528" s="63"/>
      <c r="F528" s="63"/>
      <c r="G528" s="64"/>
    </row>
    <row r="529" spans="1:7" ht="12.75">
      <c r="A529" s="68"/>
      <c r="B529" s="87"/>
      <c r="C529" s="63"/>
      <c r="D529" s="63"/>
      <c r="E529" s="63"/>
      <c r="F529" s="63"/>
      <c r="G529" s="64"/>
    </row>
    <row r="530" spans="1:7" ht="12.75">
      <c r="A530" s="62"/>
      <c r="B530" s="87"/>
      <c r="C530" s="63"/>
      <c r="D530" s="63"/>
      <c r="E530" s="63"/>
      <c r="F530" s="63"/>
      <c r="G530" s="64"/>
    </row>
    <row r="531" spans="1:7" ht="12.75">
      <c r="A531" s="62"/>
      <c r="B531" s="87"/>
      <c r="C531" s="63"/>
      <c r="D531" s="63"/>
      <c r="E531" s="63"/>
      <c r="F531" s="63"/>
      <c r="G531" s="64"/>
    </row>
    <row r="532" spans="1:7" ht="12.75">
      <c r="A532" s="62"/>
      <c r="B532" s="87"/>
      <c r="C532" s="63"/>
      <c r="D532" s="63"/>
      <c r="E532" s="63"/>
      <c r="F532" s="63"/>
      <c r="G532" s="64"/>
    </row>
    <row r="533" spans="1:7" ht="12.75">
      <c r="A533" s="62"/>
      <c r="B533" s="87"/>
      <c r="C533" s="63"/>
      <c r="D533" s="63"/>
      <c r="E533" s="63"/>
      <c r="F533" s="63"/>
      <c r="G533" s="64"/>
    </row>
    <row r="534" spans="1:7" ht="12.75">
      <c r="A534" s="62"/>
      <c r="B534" s="87"/>
      <c r="C534" s="63"/>
      <c r="D534" s="63"/>
      <c r="E534" s="63"/>
      <c r="F534" s="63"/>
      <c r="G534" s="64"/>
    </row>
    <row r="535" spans="1:7" ht="12.75">
      <c r="A535" s="62"/>
      <c r="B535" s="87"/>
      <c r="C535" s="63"/>
      <c r="D535" s="63"/>
      <c r="E535" s="63"/>
      <c r="F535" s="63"/>
      <c r="G535" s="64"/>
    </row>
    <row r="536" spans="1:7" ht="12.75">
      <c r="A536" s="62"/>
      <c r="B536" s="87"/>
      <c r="C536" s="63"/>
      <c r="D536" s="63"/>
      <c r="E536" s="63"/>
      <c r="F536" s="63"/>
      <c r="G536" s="64"/>
    </row>
    <row r="537" spans="1:7" ht="12.75">
      <c r="A537" s="62"/>
      <c r="B537" s="87"/>
      <c r="C537" s="63"/>
      <c r="D537" s="63"/>
      <c r="E537" s="63"/>
      <c r="F537" s="63"/>
      <c r="G537" s="64"/>
    </row>
    <row r="538" spans="1:7" ht="12.75">
      <c r="A538" s="62"/>
      <c r="B538" s="87"/>
      <c r="C538" s="63"/>
      <c r="D538" s="63"/>
      <c r="E538" s="63"/>
      <c r="F538" s="63"/>
      <c r="G538" s="64"/>
    </row>
    <row r="539" spans="1:7" ht="12.75">
      <c r="A539" s="62"/>
      <c r="B539" s="87"/>
      <c r="C539" s="63"/>
      <c r="D539" s="63"/>
      <c r="E539" s="63"/>
      <c r="F539" s="63"/>
      <c r="G539" s="64"/>
    </row>
    <row r="540" spans="1:7" ht="12.75">
      <c r="A540" s="62"/>
      <c r="B540" s="87"/>
      <c r="C540" s="63"/>
      <c r="D540" s="63"/>
      <c r="E540" s="63"/>
      <c r="F540" s="63"/>
      <c r="G540" s="64"/>
    </row>
    <row r="541" spans="1:7" ht="12.75">
      <c r="A541" s="62"/>
      <c r="B541" s="87"/>
      <c r="C541" s="63"/>
      <c r="D541" s="63"/>
      <c r="E541" s="63"/>
      <c r="F541" s="63"/>
      <c r="G541" s="64"/>
    </row>
    <row r="542" spans="1:7" ht="12.75">
      <c r="A542" s="62"/>
      <c r="B542" s="87"/>
      <c r="C542" s="63"/>
      <c r="D542" s="63"/>
      <c r="E542" s="63"/>
      <c r="F542" s="63"/>
      <c r="G542" s="64"/>
    </row>
    <row r="543" spans="1:7" ht="12.75">
      <c r="A543" s="62"/>
      <c r="B543" s="87"/>
      <c r="C543" s="63"/>
      <c r="D543" s="63"/>
      <c r="E543" s="63"/>
      <c r="F543" s="63"/>
      <c r="G543" s="64"/>
    </row>
    <row r="544" spans="1:7" ht="12.75">
      <c r="A544" s="62"/>
      <c r="B544" s="87"/>
      <c r="C544" s="63"/>
      <c r="D544" s="63"/>
      <c r="E544" s="63"/>
      <c r="F544" s="63"/>
      <c r="G544" s="64"/>
    </row>
    <row r="545" spans="1:7" ht="12.75">
      <c r="A545" s="62"/>
      <c r="B545" s="87"/>
      <c r="C545" s="63"/>
      <c r="D545" s="63"/>
      <c r="E545" s="63"/>
      <c r="F545" s="63"/>
      <c r="G545" s="64"/>
    </row>
    <row r="546" spans="1:7" ht="12.75">
      <c r="A546" s="62"/>
      <c r="B546" s="87"/>
      <c r="C546" s="63"/>
      <c r="D546" s="63"/>
      <c r="E546" s="63"/>
      <c r="F546" s="63"/>
      <c r="G546" s="64"/>
    </row>
    <row r="547" spans="1:7" ht="12.75">
      <c r="A547" s="62"/>
      <c r="B547" s="87"/>
      <c r="C547" s="63"/>
      <c r="D547" s="63"/>
      <c r="E547" s="63"/>
      <c r="F547" s="63"/>
      <c r="G547" s="64"/>
    </row>
    <row r="548" spans="1:7" ht="12.75">
      <c r="A548" s="62"/>
      <c r="B548" s="87"/>
      <c r="C548" s="63"/>
      <c r="D548" s="63"/>
      <c r="E548" s="63"/>
      <c r="F548" s="63"/>
      <c r="G548" s="64"/>
    </row>
    <row r="549" spans="1:7" ht="12.75">
      <c r="A549" s="62"/>
      <c r="B549" s="87"/>
      <c r="C549" s="63"/>
      <c r="D549" s="63"/>
      <c r="E549" s="63"/>
      <c r="F549" s="63"/>
      <c r="G549" s="64"/>
    </row>
    <row r="550" spans="1:7" ht="12.75">
      <c r="A550" s="62"/>
      <c r="B550" s="87"/>
      <c r="C550" s="63"/>
      <c r="D550" s="63"/>
      <c r="E550" s="63"/>
      <c r="F550" s="63"/>
      <c r="G550" s="64"/>
    </row>
    <row r="551" spans="1:7" ht="12.75">
      <c r="A551" s="62"/>
      <c r="B551" s="87"/>
      <c r="C551" s="63"/>
      <c r="D551" s="63"/>
      <c r="E551" s="63"/>
      <c r="F551" s="63"/>
      <c r="G551" s="64"/>
    </row>
    <row r="552" spans="1:7" ht="12.75">
      <c r="A552" s="62"/>
      <c r="B552" s="87"/>
      <c r="C552" s="63"/>
      <c r="D552" s="63"/>
      <c r="E552" s="63"/>
      <c r="F552" s="63"/>
      <c r="G552" s="64"/>
    </row>
    <row r="553" spans="1:7" ht="12.75">
      <c r="A553" s="62"/>
      <c r="B553" s="87"/>
      <c r="C553" s="63"/>
      <c r="D553" s="63"/>
      <c r="E553" s="63"/>
      <c r="F553" s="63"/>
      <c r="G553" s="64"/>
    </row>
    <row r="554" spans="1:7" ht="12.75">
      <c r="A554" s="62"/>
      <c r="B554" s="87"/>
      <c r="C554" s="63"/>
      <c r="D554" s="63"/>
      <c r="E554" s="63"/>
      <c r="F554" s="63"/>
      <c r="G554" s="64"/>
    </row>
    <row r="555" spans="1:7" ht="12.75">
      <c r="A555" s="62"/>
      <c r="B555" s="87"/>
      <c r="C555" s="63"/>
      <c r="D555" s="63"/>
      <c r="E555" s="63"/>
      <c r="F555" s="63"/>
      <c r="G555" s="64"/>
    </row>
    <row r="556" spans="1:7" ht="12.75">
      <c r="A556" s="62"/>
      <c r="B556" s="87"/>
      <c r="C556" s="63"/>
      <c r="D556" s="63"/>
      <c r="E556" s="63"/>
      <c r="F556" s="63"/>
      <c r="G556" s="64"/>
    </row>
    <row r="557" spans="1:7" ht="12.75">
      <c r="A557" s="62"/>
      <c r="B557" s="87"/>
      <c r="C557" s="63"/>
      <c r="D557" s="63"/>
      <c r="E557" s="63"/>
      <c r="F557" s="63"/>
      <c r="G557" s="64"/>
    </row>
    <row r="558" spans="1:7" ht="12.75">
      <c r="A558" s="62"/>
      <c r="B558" s="87"/>
      <c r="C558" s="63"/>
      <c r="D558" s="63"/>
      <c r="E558" s="63"/>
      <c r="F558" s="63"/>
      <c r="G558" s="64"/>
    </row>
    <row r="559" spans="1:7" ht="12.75">
      <c r="A559" s="62"/>
      <c r="B559" s="87"/>
      <c r="C559" s="63"/>
      <c r="D559" s="63"/>
      <c r="E559" s="63"/>
      <c r="F559" s="63"/>
      <c r="G559" s="64"/>
    </row>
    <row r="560" spans="1:7" ht="12.75">
      <c r="A560" s="62"/>
      <c r="B560" s="87"/>
      <c r="C560" s="63"/>
      <c r="D560" s="63"/>
      <c r="E560" s="63"/>
      <c r="F560" s="63"/>
      <c r="G560" s="64"/>
    </row>
    <row r="561" spans="1:7" ht="12.75">
      <c r="A561" s="62"/>
      <c r="B561" s="87"/>
      <c r="C561" s="63"/>
      <c r="D561" s="63"/>
      <c r="E561" s="63"/>
      <c r="F561" s="63"/>
      <c r="G561" s="64"/>
    </row>
    <row r="562" spans="1:7" ht="12.75">
      <c r="A562" s="62"/>
      <c r="B562" s="87"/>
      <c r="C562" s="63"/>
      <c r="D562" s="63"/>
      <c r="E562" s="63"/>
      <c r="F562" s="63"/>
      <c r="G562" s="64"/>
    </row>
    <row r="563" spans="1:7" ht="12.75">
      <c r="A563" s="62"/>
      <c r="B563" s="87"/>
      <c r="C563" s="63"/>
      <c r="D563" s="63"/>
      <c r="E563" s="63"/>
      <c r="F563" s="63"/>
      <c r="G563" s="64"/>
    </row>
    <row r="564" spans="1:7" ht="12.75">
      <c r="A564" s="62"/>
      <c r="B564" s="87"/>
      <c r="C564" s="63"/>
      <c r="D564" s="63"/>
      <c r="E564" s="63"/>
      <c r="F564" s="63"/>
      <c r="G564" s="64"/>
    </row>
    <row r="565" spans="1:7" ht="12.75">
      <c r="A565" s="62"/>
      <c r="B565" s="87"/>
      <c r="C565" s="63"/>
      <c r="D565" s="63"/>
      <c r="E565" s="63"/>
      <c r="F565" s="63"/>
      <c r="G565" s="64"/>
    </row>
    <row r="566" spans="1:7" ht="12.75">
      <c r="A566" s="62"/>
      <c r="B566" s="87"/>
      <c r="C566" s="63"/>
      <c r="D566" s="63"/>
      <c r="E566" s="63"/>
      <c r="F566" s="63"/>
      <c r="G566" s="64"/>
    </row>
    <row r="567" spans="1:7" ht="12.75">
      <c r="A567" s="62"/>
      <c r="B567" s="87"/>
      <c r="C567" s="63"/>
      <c r="D567" s="63"/>
      <c r="E567" s="63"/>
      <c r="F567" s="63"/>
      <c r="G567" s="64"/>
    </row>
    <row r="568" spans="1:7" ht="12.75">
      <c r="A568" s="62"/>
      <c r="B568" s="87"/>
      <c r="C568" s="63"/>
      <c r="D568" s="63"/>
      <c r="E568" s="63"/>
      <c r="F568" s="63"/>
      <c r="G568" s="64"/>
    </row>
    <row r="569" spans="1:7" ht="12.75">
      <c r="A569" s="62"/>
      <c r="B569" s="87"/>
      <c r="C569" s="63"/>
      <c r="D569" s="63"/>
      <c r="E569" s="63"/>
      <c r="F569" s="63"/>
      <c r="G569" s="64"/>
    </row>
    <row r="570" spans="1:7" ht="12.75">
      <c r="A570" s="62"/>
      <c r="B570" s="87"/>
      <c r="C570" s="63"/>
      <c r="D570" s="63"/>
      <c r="E570" s="63"/>
      <c r="F570" s="63"/>
      <c r="G570" s="64"/>
    </row>
    <row r="571" spans="1:7" ht="12.75">
      <c r="A571" s="62"/>
      <c r="B571" s="87"/>
      <c r="C571" s="63"/>
      <c r="D571" s="63"/>
      <c r="E571" s="63"/>
      <c r="F571" s="63"/>
      <c r="G571" s="64"/>
    </row>
    <row r="572" spans="1:7" ht="12.75">
      <c r="A572" s="62"/>
      <c r="B572" s="87"/>
      <c r="C572" s="63"/>
      <c r="D572" s="63"/>
      <c r="E572" s="63"/>
      <c r="F572" s="63"/>
      <c r="G572" s="64"/>
    </row>
    <row r="573" spans="1:7" ht="12.75">
      <c r="A573" s="62"/>
      <c r="B573" s="87"/>
      <c r="C573" s="63"/>
      <c r="D573" s="63"/>
      <c r="E573" s="63"/>
      <c r="F573" s="63"/>
      <c r="G573" s="64"/>
    </row>
    <row r="574" spans="1:7" ht="12.75">
      <c r="A574" s="62"/>
      <c r="B574" s="87"/>
      <c r="C574" s="63"/>
      <c r="D574" s="63"/>
      <c r="E574" s="63"/>
      <c r="F574" s="63"/>
      <c r="G574" s="64"/>
    </row>
    <row r="575" spans="1:7" ht="12.75">
      <c r="A575" s="62"/>
      <c r="B575" s="87"/>
      <c r="C575" s="63"/>
      <c r="D575" s="63"/>
      <c r="E575" s="63"/>
      <c r="F575" s="63"/>
      <c r="G575" s="64"/>
    </row>
    <row r="576" spans="1:7" ht="12.75">
      <c r="A576" s="62"/>
      <c r="B576" s="87"/>
      <c r="C576" s="63"/>
      <c r="D576" s="63"/>
      <c r="E576" s="63"/>
      <c r="F576" s="63"/>
      <c r="G576" s="64"/>
    </row>
    <row r="577" spans="1:7" ht="12.75">
      <c r="A577" s="62"/>
      <c r="B577" s="87"/>
      <c r="C577" s="63"/>
      <c r="D577" s="63"/>
      <c r="E577" s="63"/>
      <c r="F577" s="63"/>
      <c r="G577" s="64"/>
    </row>
    <row r="578" spans="1:7" ht="12.75">
      <c r="A578" s="62"/>
      <c r="B578" s="87"/>
      <c r="C578" s="63"/>
      <c r="D578" s="63"/>
      <c r="E578" s="63"/>
      <c r="F578" s="63"/>
      <c r="G578" s="64"/>
    </row>
    <row r="579" spans="1:7" ht="12.75">
      <c r="A579" s="62"/>
      <c r="B579" s="87"/>
      <c r="C579" s="63"/>
      <c r="D579" s="63"/>
      <c r="E579" s="63"/>
      <c r="F579" s="63"/>
      <c r="G579" s="64"/>
    </row>
    <row r="580" spans="1:7" ht="12.75">
      <c r="A580" s="62"/>
      <c r="B580" s="62"/>
      <c r="C580" s="63"/>
      <c r="D580" s="63"/>
      <c r="E580" s="63"/>
      <c r="F580" s="63"/>
      <c r="G580" s="64"/>
    </row>
    <row r="581" spans="1:7" ht="12.75">
      <c r="A581" s="62"/>
      <c r="B581" s="62"/>
      <c r="C581" s="63"/>
      <c r="D581" s="63"/>
      <c r="E581" s="63"/>
      <c r="F581" s="63"/>
      <c r="G581" s="64"/>
    </row>
    <row r="582" spans="1:7" ht="12.75">
      <c r="A582" s="62"/>
      <c r="B582" s="62"/>
      <c r="C582" s="63"/>
      <c r="D582" s="63"/>
      <c r="E582" s="63"/>
      <c r="F582" s="63"/>
      <c r="G582" s="64"/>
    </row>
    <row r="583" spans="1:7" ht="12.75">
      <c r="A583" s="62"/>
      <c r="B583" s="62"/>
      <c r="C583" s="63"/>
      <c r="D583" s="63"/>
      <c r="E583" s="63"/>
      <c r="F583" s="63"/>
      <c r="G583" s="64"/>
    </row>
    <row r="584" spans="1:7" ht="12.75">
      <c r="A584" s="62"/>
      <c r="B584" s="62"/>
      <c r="C584" s="63"/>
      <c r="D584" s="63"/>
      <c r="E584" s="63"/>
      <c r="F584" s="63"/>
      <c r="G584" s="64"/>
    </row>
    <row r="585" spans="1:7" ht="12.75">
      <c r="A585" s="62"/>
      <c r="B585" s="62"/>
      <c r="C585" s="63"/>
      <c r="D585" s="63"/>
      <c r="E585" s="63"/>
      <c r="F585" s="63"/>
      <c r="G585" s="64"/>
    </row>
    <row r="586" spans="1:7" ht="12.75">
      <c r="A586" s="62"/>
      <c r="B586" s="62"/>
      <c r="C586" s="63"/>
      <c r="D586" s="63"/>
      <c r="E586" s="63"/>
      <c r="F586" s="63"/>
      <c r="G586" s="64"/>
    </row>
    <row r="587" spans="1:7" ht="12.75">
      <c r="A587" s="62"/>
      <c r="B587" s="62"/>
      <c r="C587" s="63"/>
      <c r="D587" s="63"/>
      <c r="E587" s="63"/>
      <c r="F587" s="63"/>
      <c r="G587" s="64"/>
    </row>
    <row r="588" spans="1:7" ht="12.75">
      <c r="A588" s="62"/>
      <c r="B588" s="62"/>
      <c r="C588" s="63"/>
      <c r="D588" s="63"/>
      <c r="E588" s="63"/>
      <c r="F588" s="63"/>
      <c r="G588" s="64"/>
    </row>
    <row r="589" spans="1:7" ht="12.75">
      <c r="A589" s="62"/>
      <c r="B589" s="62"/>
      <c r="C589" s="63"/>
      <c r="D589" s="63"/>
      <c r="E589" s="63"/>
      <c r="F589" s="63"/>
      <c r="G589" s="64"/>
    </row>
    <row r="590" spans="1:7" ht="12.75">
      <c r="A590" s="62"/>
      <c r="B590" s="62"/>
      <c r="C590" s="63"/>
      <c r="D590" s="63"/>
      <c r="E590" s="63"/>
      <c r="F590" s="63"/>
      <c r="G590" s="64"/>
    </row>
    <row r="591" spans="1:7" ht="12.75">
      <c r="A591" s="62"/>
      <c r="B591" s="62"/>
      <c r="C591" s="63"/>
      <c r="D591" s="63"/>
      <c r="E591" s="63"/>
      <c r="F591" s="63"/>
      <c r="G591" s="64"/>
    </row>
    <row r="592" spans="1:7" ht="12.75">
      <c r="A592" s="62"/>
      <c r="B592" s="62"/>
      <c r="C592" s="63"/>
      <c r="D592" s="63"/>
      <c r="E592" s="63"/>
      <c r="F592" s="63"/>
      <c r="G592" s="64"/>
    </row>
    <row r="593" spans="1:7" ht="12.75">
      <c r="A593" s="62"/>
      <c r="B593" s="62"/>
      <c r="C593" s="63"/>
      <c r="D593" s="63"/>
      <c r="E593" s="63"/>
      <c r="F593" s="63"/>
      <c r="G593" s="64"/>
    </row>
    <row r="594" spans="1:7" ht="12.75">
      <c r="A594" s="62"/>
      <c r="B594" s="62"/>
      <c r="C594" s="63"/>
      <c r="D594" s="63"/>
      <c r="E594" s="63"/>
      <c r="F594" s="63"/>
      <c r="G594" s="64"/>
    </row>
    <row r="595" spans="1:7" ht="12.75">
      <c r="A595" s="62"/>
      <c r="B595" s="62"/>
      <c r="C595" s="63"/>
      <c r="D595" s="63"/>
      <c r="E595" s="63"/>
      <c r="F595" s="63"/>
      <c r="G595" s="64"/>
    </row>
    <row r="596" spans="1:7" ht="12.75">
      <c r="A596" s="62"/>
      <c r="B596" s="62"/>
      <c r="C596" s="63"/>
      <c r="D596" s="63"/>
      <c r="E596" s="63"/>
      <c r="F596" s="63"/>
      <c r="G596" s="64"/>
    </row>
    <row r="597" spans="1:7" ht="12.75">
      <c r="A597" s="62"/>
      <c r="B597" s="62"/>
      <c r="C597" s="63"/>
      <c r="D597" s="63"/>
      <c r="E597" s="63"/>
      <c r="F597" s="63"/>
      <c r="G597" s="64"/>
    </row>
    <row r="598" spans="1:7" ht="12.75">
      <c r="A598" s="62"/>
      <c r="B598" s="62"/>
      <c r="C598" s="63"/>
      <c r="D598" s="63"/>
      <c r="E598" s="63"/>
      <c r="F598" s="63"/>
      <c r="G598" s="64"/>
    </row>
    <row r="599" spans="1:7" ht="12.75">
      <c r="A599" s="62"/>
      <c r="B599" s="62"/>
      <c r="C599" s="63"/>
      <c r="D599" s="63"/>
      <c r="E599" s="63"/>
      <c r="F599" s="63"/>
      <c r="G599" s="64"/>
    </row>
    <row r="600" spans="1:7" ht="12.75">
      <c r="A600" s="62"/>
      <c r="B600" s="62"/>
      <c r="C600" s="63"/>
      <c r="D600" s="63"/>
      <c r="E600" s="63"/>
      <c r="F600" s="63"/>
      <c r="G600" s="64"/>
    </row>
    <row r="601" spans="1:7" ht="12.75">
      <c r="A601" s="62"/>
      <c r="B601" s="62"/>
      <c r="C601" s="63"/>
      <c r="D601" s="63"/>
      <c r="E601" s="63"/>
      <c r="F601" s="63"/>
      <c r="G601" s="64"/>
    </row>
    <row r="602" spans="1:7" ht="12.75">
      <c r="A602" s="62"/>
      <c r="B602" s="62"/>
      <c r="C602" s="63"/>
      <c r="D602" s="63"/>
      <c r="E602" s="63"/>
      <c r="F602" s="63"/>
      <c r="G602" s="64"/>
    </row>
    <row r="603" spans="1:7" ht="12.75">
      <c r="A603" s="62"/>
      <c r="B603" s="62"/>
      <c r="C603" s="63"/>
      <c r="D603" s="63"/>
      <c r="E603" s="63"/>
      <c r="F603" s="63"/>
      <c r="G603" s="64"/>
    </row>
    <row r="604" spans="1:7" ht="12.75">
      <c r="A604" s="62"/>
      <c r="B604" s="62"/>
      <c r="C604" s="63"/>
      <c r="D604" s="63"/>
      <c r="E604" s="63"/>
      <c r="F604" s="63"/>
      <c r="G604" s="64"/>
    </row>
    <row r="605" spans="1:7" ht="12.75">
      <c r="A605" s="62"/>
      <c r="B605" s="62"/>
      <c r="C605" s="63"/>
      <c r="D605" s="63"/>
      <c r="E605" s="63"/>
      <c r="F605" s="63"/>
      <c r="G605" s="64"/>
    </row>
    <row r="606" spans="1:7" ht="12.75">
      <c r="A606" s="62"/>
      <c r="B606" s="62"/>
      <c r="C606" s="63"/>
      <c r="D606" s="63"/>
      <c r="E606" s="63"/>
      <c r="F606" s="63"/>
      <c r="G606" s="64"/>
    </row>
    <row r="607" spans="1:7" ht="12.75">
      <c r="A607" s="62"/>
      <c r="B607" s="62"/>
      <c r="C607" s="63"/>
      <c r="D607" s="63"/>
      <c r="E607" s="63"/>
      <c r="F607" s="63"/>
      <c r="G607" s="64"/>
    </row>
    <row r="608" spans="1:7" ht="12.75">
      <c r="A608" s="62"/>
      <c r="B608" s="62"/>
      <c r="C608" s="63"/>
      <c r="D608" s="63"/>
      <c r="E608" s="63"/>
      <c r="F608" s="63"/>
      <c r="G608" s="64"/>
    </row>
    <row r="609" spans="1:7" ht="12.75">
      <c r="A609" s="62"/>
      <c r="B609" s="62"/>
      <c r="C609" s="63"/>
      <c r="D609" s="63"/>
      <c r="E609" s="63"/>
      <c r="F609" s="63"/>
      <c r="G609" s="64"/>
    </row>
    <row r="610" spans="1:7" ht="12.75">
      <c r="A610" s="62"/>
      <c r="B610" s="62"/>
      <c r="C610" s="63"/>
      <c r="D610" s="63"/>
      <c r="E610" s="63"/>
      <c r="F610" s="63"/>
      <c r="G610" s="64"/>
    </row>
    <row r="611" spans="1:7" ht="12.75">
      <c r="A611" s="62"/>
      <c r="B611" s="62"/>
      <c r="C611" s="63"/>
      <c r="D611" s="63"/>
      <c r="E611" s="63"/>
      <c r="F611" s="63"/>
      <c r="G611" s="64"/>
    </row>
    <row r="612" spans="1:7" ht="12.75">
      <c r="A612" s="62"/>
      <c r="B612" s="62"/>
      <c r="C612" s="63"/>
      <c r="D612" s="63"/>
      <c r="E612" s="63"/>
      <c r="F612" s="63"/>
      <c r="G612" s="64"/>
    </row>
    <row r="613" spans="1:7" ht="12.75">
      <c r="A613" s="62"/>
      <c r="B613" s="62"/>
      <c r="C613" s="63"/>
      <c r="D613" s="63"/>
      <c r="E613" s="63"/>
      <c r="F613" s="63"/>
      <c r="G613" s="64"/>
    </row>
    <row r="614" spans="1:7" ht="12.75">
      <c r="A614" s="62"/>
      <c r="B614" s="62"/>
      <c r="C614" s="63"/>
      <c r="D614" s="63"/>
      <c r="E614" s="63"/>
      <c r="F614" s="63"/>
      <c r="G614" s="64"/>
    </row>
  </sheetData>
  <sheetProtection/>
  <autoFilter ref="A13:Z435"/>
  <mergeCells count="12">
    <mergeCell ref="C1:G1"/>
    <mergeCell ref="C2:G2"/>
    <mergeCell ref="C5:G5"/>
    <mergeCell ref="C6:G6"/>
    <mergeCell ref="A8:G8"/>
    <mergeCell ref="A9:G9"/>
    <mergeCell ref="H11:H12"/>
    <mergeCell ref="I11:I12"/>
    <mergeCell ref="A11:A12"/>
    <mergeCell ref="B11:B12"/>
    <mergeCell ref="C11:F11"/>
    <mergeCell ref="G11:G12"/>
  </mergeCells>
  <printOptions horizontalCentered="1"/>
  <pageMargins left="0.5511811023622047" right="0.1968503937007874" top="0.43307086614173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4"/>
  <sheetViews>
    <sheetView zoomScaleSheetLayoutView="64" zoomScalePageLayoutView="75" workbookViewId="0" topLeftCell="A334">
      <selection activeCell="A346" sqref="A346:I347"/>
    </sheetView>
  </sheetViews>
  <sheetFormatPr defaultColWidth="9.00390625" defaultRowHeight="12.75"/>
  <cols>
    <col min="1" max="1" width="76.625" style="7" customWidth="1"/>
    <col min="2" max="2" width="9.125" style="7" customWidth="1"/>
    <col min="3" max="3" width="5.00390625" style="8" customWidth="1"/>
    <col min="4" max="4" width="4.625" style="8" customWidth="1"/>
    <col min="5" max="5" width="15.125" style="8" customWidth="1"/>
    <col min="6" max="6" width="5.00390625" style="8" customWidth="1"/>
    <col min="7" max="7" width="11.75390625" style="250" customWidth="1"/>
    <col min="8" max="8" width="10.875" style="222" customWidth="1"/>
    <col min="9" max="9" width="11.625" style="222" customWidth="1"/>
  </cols>
  <sheetData>
    <row r="1" spans="1:26" ht="15">
      <c r="A1" s="55"/>
      <c r="B1" s="55"/>
      <c r="C1" s="272" t="s">
        <v>316</v>
      </c>
      <c r="D1" s="272"/>
      <c r="E1" s="272"/>
      <c r="F1" s="272"/>
      <c r="G1" s="272"/>
      <c r="H1" s="221"/>
      <c r="I1" s="22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8.75" customHeight="1">
      <c r="A2" s="56"/>
      <c r="B2" s="56"/>
      <c r="C2" s="272" t="s">
        <v>271</v>
      </c>
      <c r="D2" s="272"/>
      <c r="E2" s="272"/>
      <c r="F2" s="272"/>
      <c r="G2" s="272"/>
      <c r="H2" s="221"/>
      <c r="I2" s="22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1.75" customHeight="1">
      <c r="A3" s="56"/>
      <c r="B3" s="56"/>
      <c r="C3" s="28" t="s">
        <v>319</v>
      </c>
      <c r="D3" s="28"/>
      <c r="E3" s="28"/>
      <c r="F3" s="28"/>
      <c r="G3" s="31"/>
      <c r="H3" s="221"/>
      <c r="I3" s="22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.75" customHeight="1">
      <c r="A4" s="56"/>
      <c r="B4" s="56"/>
      <c r="C4" s="28" t="s">
        <v>304</v>
      </c>
      <c r="D4" s="30"/>
      <c r="E4" s="28"/>
      <c r="F4" s="28"/>
      <c r="G4" s="31"/>
      <c r="H4" s="221"/>
      <c r="I4" s="22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3.25" customHeight="1">
      <c r="A5" s="56"/>
      <c r="B5" s="56"/>
      <c r="C5" s="272" t="s">
        <v>320</v>
      </c>
      <c r="D5" s="272"/>
      <c r="E5" s="272"/>
      <c r="F5" s="272"/>
      <c r="G5" s="272"/>
      <c r="H5" s="221"/>
      <c r="I5" s="2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56"/>
      <c r="B6" s="56"/>
      <c r="C6" s="273" t="s">
        <v>321</v>
      </c>
      <c r="D6" s="274"/>
      <c r="E6" s="274"/>
      <c r="F6" s="274"/>
      <c r="G6" s="274"/>
      <c r="H6" s="221"/>
      <c r="I6" s="22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>
      <c r="A7" s="56"/>
      <c r="B7" s="56"/>
      <c r="C7" s="26"/>
      <c r="D7" s="26"/>
      <c r="E7" s="26"/>
      <c r="F7" s="26"/>
      <c r="G7" s="257"/>
      <c r="H7" s="221"/>
      <c r="I7" s="22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>
      <c r="A8" s="275" t="s">
        <v>197</v>
      </c>
      <c r="B8" s="275"/>
      <c r="C8" s="275"/>
      <c r="D8" s="275"/>
      <c r="E8" s="275"/>
      <c r="F8" s="275"/>
      <c r="G8" s="275"/>
      <c r="H8" s="221"/>
      <c r="I8" s="22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>
      <c r="A9" s="275" t="s">
        <v>305</v>
      </c>
      <c r="B9" s="275"/>
      <c r="C9" s="275"/>
      <c r="D9" s="275"/>
      <c r="E9" s="275"/>
      <c r="F9" s="275"/>
      <c r="G9" s="275"/>
      <c r="H9" s="221"/>
      <c r="I9" s="22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7" ht="15">
      <c r="A10" s="57"/>
      <c r="B10" s="57"/>
      <c r="C10" s="58"/>
      <c r="D10" s="58"/>
      <c r="E10" s="58"/>
      <c r="F10" s="58"/>
      <c r="G10" s="59"/>
    </row>
    <row r="11" spans="1:9" ht="15.75" customHeight="1">
      <c r="A11" s="264" t="s">
        <v>0</v>
      </c>
      <c r="B11" s="266" t="s">
        <v>1</v>
      </c>
      <c r="C11" s="268" t="s">
        <v>2</v>
      </c>
      <c r="D11" s="269"/>
      <c r="E11" s="269"/>
      <c r="F11" s="270"/>
      <c r="G11" s="271" t="s">
        <v>306</v>
      </c>
      <c r="H11" s="262" t="s">
        <v>323</v>
      </c>
      <c r="I11" s="262" t="s">
        <v>324</v>
      </c>
    </row>
    <row r="12" spans="1:9" ht="47.25" customHeight="1">
      <c r="A12" s="265"/>
      <c r="B12" s="267"/>
      <c r="C12" s="60" t="s">
        <v>3</v>
      </c>
      <c r="D12" s="60" t="s">
        <v>4</v>
      </c>
      <c r="E12" s="60" t="s">
        <v>5</v>
      </c>
      <c r="F12" s="60" t="s">
        <v>6</v>
      </c>
      <c r="G12" s="271"/>
      <c r="H12" s="263"/>
      <c r="I12" s="263"/>
    </row>
    <row r="13" spans="1:26" ht="12.7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203">
        <v>8</v>
      </c>
      <c r="I13" s="203">
        <v>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4.75" customHeight="1">
      <c r="A14" s="65" t="s">
        <v>56</v>
      </c>
      <c r="B14" s="73">
        <v>902</v>
      </c>
      <c r="C14" s="73"/>
      <c r="D14" s="73"/>
      <c r="E14" s="73"/>
      <c r="F14" s="73"/>
      <c r="G14" s="104">
        <f>G15+G74+G148+G100+G118</f>
        <v>57355.4</v>
      </c>
      <c r="H14" s="104">
        <f>H15+H74+H148+H100+H118+H145</f>
        <v>7045</v>
      </c>
      <c r="I14" s="104">
        <f>I15+I74+I148+I100+I118+I145</f>
        <v>64400.4</v>
      </c>
      <c r="J14" s="20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>
      <c r="A15" s="40" t="s">
        <v>7</v>
      </c>
      <c r="B15" s="74">
        <v>902</v>
      </c>
      <c r="C15" s="76" t="s">
        <v>8</v>
      </c>
      <c r="D15" s="76"/>
      <c r="E15" s="76"/>
      <c r="F15" s="76"/>
      <c r="G15" s="105">
        <f>G21+G16+G40+G43+G47</f>
        <v>19511.7</v>
      </c>
      <c r="H15" s="105">
        <f>H21+H16+H40+H43+H47</f>
        <v>1636</v>
      </c>
      <c r="I15" s="105">
        <f>I21+I16+I40+I43+I47</f>
        <v>21147.699999999997</v>
      </c>
      <c r="J15" s="20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7.25" customHeight="1">
      <c r="A16" s="40" t="s">
        <v>9</v>
      </c>
      <c r="B16" s="76">
        <v>902</v>
      </c>
      <c r="C16" s="76" t="s">
        <v>8</v>
      </c>
      <c r="D16" s="76" t="s">
        <v>10</v>
      </c>
      <c r="E16" s="76"/>
      <c r="F16" s="76"/>
      <c r="G16" s="105">
        <f>G17+G20</f>
        <v>1306.1000000000001</v>
      </c>
      <c r="H16" s="105">
        <f>H17+H20</f>
        <v>-106.1</v>
      </c>
      <c r="I16" s="105">
        <f>I17+I20</f>
        <v>1200</v>
      </c>
      <c r="J16" s="20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7.25" customHeight="1">
      <c r="A17" s="32" t="s">
        <v>11</v>
      </c>
      <c r="B17" s="75">
        <v>902</v>
      </c>
      <c r="C17" s="75" t="s">
        <v>8</v>
      </c>
      <c r="D17" s="75" t="s">
        <v>10</v>
      </c>
      <c r="E17" s="75" t="s">
        <v>150</v>
      </c>
      <c r="F17" s="75"/>
      <c r="G17" s="106">
        <f aca="true" t="shared" si="0" ref="G17:I18">+G18</f>
        <v>1169.9</v>
      </c>
      <c r="H17" s="106">
        <f t="shared" si="0"/>
        <v>-110.5</v>
      </c>
      <c r="I17" s="106">
        <f t="shared" si="0"/>
        <v>1059.4</v>
      </c>
      <c r="J17" s="20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44.25" customHeight="1">
      <c r="A18" s="32" t="s">
        <v>112</v>
      </c>
      <c r="B18" s="75" t="s">
        <v>14</v>
      </c>
      <c r="C18" s="75" t="s">
        <v>8</v>
      </c>
      <c r="D18" s="75" t="s">
        <v>10</v>
      </c>
      <c r="E18" s="75" t="s">
        <v>150</v>
      </c>
      <c r="F18" s="75" t="s">
        <v>113</v>
      </c>
      <c r="G18" s="106">
        <f t="shared" si="0"/>
        <v>1169.9</v>
      </c>
      <c r="H18" s="106">
        <f t="shared" si="0"/>
        <v>-110.5</v>
      </c>
      <c r="I18" s="106">
        <f t="shared" si="0"/>
        <v>1059.4</v>
      </c>
      <c r="J18" s="20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2.5" customHeight="1">
      <c r="A19" s="34" t="s">
        <v>111</v>
      </c>
      <c r="B19" s="75">
        <v>902</v>
      </c>
      <c r="C19" s="75" t="s">
        <v>8</v>
      </c>
      <c r="D19" s="75" t="s">
        <v>10</v>
      </c>
      <c r="E19" s="75" t="s">
        <v>150</v>
      </c>
      <c r="F19" s="75" t="s">
        <v>89</v>
      </c>
      <c r="G19" s="106">
        <v>1169.9</v>
      </c>
      <c r="H19" s="223">
        <v>-110.5</v>
      </c>
      <c r="I19" s="251">
        <f>G19+H19</f>
        <v>1059.4</v>
      </c>
      <c r="J19" s="20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55.5" customHeight="1">
      <c r="A20" s="154" t="s">
        <v>308</v>
      </c>
      <c r="B20" s="75" t="s">
        <v>14</v>
      </c>
      <c r="C20" s="153" t="s">
        <v>8</v>
      </c>
      <c r="D20" s="153" t="s">
        <v>10</v>
      </c>
      <c r="E20" s="153" t="s">
        <v>307</v>
      </c>
      <c r="F20" s="153" t="s">
        <v>113</v>
      </c>
      <c r="G20" s="106">
        <v>136.2</v>
      </c>
      <c r="H20" s="223">
        <v>4.4</v>
      </c>
      <c r="I20" s="251">
        <f>G20+H20</f>
        <v>140.6</v>
      </c>
      <c r="J20" s="20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3" customFormat="1" ht="18" customHeight="1">
      <c r="A21" s="33" t="s">
        <v>16</v>
      </c>
      <c r="B21" s="76">
        <v>902</v>
      </c>
      <c r="C21" s="76" t="s">
        <v>8</v>
      </c>
      <c r="D21" s="76" t="s">
        <v>17</v>
      </c>
      <c r="E21" s="76"/>
      <c r="F21" s="76"/>
      <c r="G21" s="105">
        <f>G22+G29+G32+G35+G38+G28</f>
        <v>9902.300000000001</v>
      </c>
      <c r="H21" s="105">
        <f>H22+H29+H32+H35+H38+H28</f>
        <v>-525.2</v>
      </c>
      <c r="I21" s="105">
        <f>I22+I29+I32+I35+I38+I28</f>
        <v>9377.099999999999</v>
      </c>
      <c r="J21" s="20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2" customFormat="1" ht="18" customHeight="1">
      <c r="A22" s="34" t="s">
        <v>127</v>
      </c>
      <c r="B22" s="75">
        <v>902</v>
      </c>
      <c r="C22" s="75" t="s">
        <v>8</v>
      </c>
      <c r="D22" s="75" t="s">
        <v>17</v>
      </c>
      <c r="E22" s="75" t="s">
        <v>126</v>
      </c>
      <c r="F22" s="75"/>
      <c r="G22" s="106">
        <f>G23+G24+G26</f>
        <v>8131.2</v>
      </c>
      <c r="H22" s="106">
        <f>H23+H24+H26</f>
        <v>-575.5</v>
      </c>
      <c r="I22" s="106">
        <f>I23+I24+I26</f>
        <v>7555.7</v>
      </c>
      <c r="J22" s="20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2" customFormat="1" ht="26.25" customHeight="1">
      <c r="A23" s="34" t="s">
        <v>111</v>
      </c>
      <c r="B23" s="75">
        <v>902</v>
      </c>
      <c r="C23" s="75" t="s">
        <v>8</v>
      </c>
      <c r="D23" s="75" t="s">
        <v>17</v>
      </c>
      <c r="E23" s="75" t="s">
        <v>126</v>
      </c>
      <c r="F23" s="75" t="s">
        <v>89</v>
      </c>
      <c r="G23" s="106">
        <v>8131.2</v>
      </c>
      <c r="H23" s="106">
        <v>-575.5</v>
      </c>
      <c r="I23" s="251">
        <f aca="true" t="shared" si="1" ref="I23:I28">G23+H23</f>
        <v>7555.7</v>
      </c>
      <c r="J23" s="20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2" customFormat="1" ht="32.25" customHeight="1" hidden="1">
      <c r="A24" s="34" t="s">
        <v>122</v>
      </c>
      <c r="B24" s="75">
        <v>902</v>
      </c>
      <c r="C24" s="75" t="s">
        <v>8</v>
      </c>
      <c r="D24" s="75" t="s">
        <v>17</v>
      </c>
      <c r="E24" s="75" t="s">
        <v>126</v>
      </c>
      <c r="F24" s="75" t="s">
        <v>114</v>
      </c>
      <c r="G24" s="106">
        <f>G25</f>
        <v>0</v>
      </c>
      <c r="H24" s="224"/>
      <c r="I24" s="251">
        <f t="shared" si="1"/>
        <v>0</v>
      </c>
      <c r="J24" s="20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2" customFormat="1" ht="20.25" customHeight="1" hidden="1">
      <c r="A25" s="36" t="s">
        <v>78</v>
      </c>
      <c r="B25" s="75">
        <v>902</v>
      </c>
      <c r="C25" s="75" t="s">
        <v>8</v>
      </c>
      <c r="D25" s="75" t="s">
        <v>17</v>
      </c>
      <c r="E25" s="75" t="s">
        <v>126</v>
      </c>
      <c r="F25" s="75" t="s">
        <v>77</v>
      </c>
      <c r="G25" s="106"/>
      <c r="H25" s="224"/>
      <c r="I25" s="251">
        <f t="shared" si="1"/>
        <v>0</v>
      </c>
      <c r="J25" s="20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2" customFormat="1" ht="20.25" customHeight="1" hidden="1">
      <c r="A26" s="36" t="s">
        <v>79</v>
      </c>
      <c r="B26" s="75">
        <v>902</v>
      </c>
      <c r="C26" s="75" t="s">
        <v>8</v>
      </c>
      <c r="D26" s="75" t="s">
        <v>17</v>
      </c>
      <c r="E26" s="75" t="s">
        <v>126</v>
      </c>
      <c r="F26" s="75" t="s">
        <v>81</v>
      </c>
      <c r="G26" s="106">
        <f>G27</f>
        <v>0</v>
      </c>
      <c r="H26" s="224"/>
      <c r="I26" s="251">
        <f t="shared" si="1"/>
        <v>0</v>
      </c>
      <c r="J26" s="20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2" customFormat="1" ht="20.25" customHeight="1" hidden="1">
      <c r="A27" s="36" t="s">
        <v>75</v>
      </c>
      <c r="B27" s="75">
        <v>902</v>
      </c>
      <c r="C27" s="75" t="s">
        <v>8</v>
      </c>
      <c r="D27" s="75" t="s">
        <v>17</v>
      </c>
      <c r="E27" s="75" t="s">
        <v>126</v>
      </c>
      <c r="F27" s="75" t="s">
        <v>76</v>
      </c>
      <c r="G27" s="106"/>
      <c r="H27" s="224"/>
      <c r="I27" s="251">
        <f t="shared" si="1"/>
        <v>0</v>
      </c>
      <c r="J27" s="20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2" customFormat="1" ht="59.25" customHeight="1">
      <c r="A28" s="154" t="s">
        <v>308</v>
      </c>
      <c r="B28" s="75" t="s">
        <v>14</v>
      </c>
      <c r="C28" s="153" t="s">
        <v>8</v>
      </c>
      <c r="D28" s="153" t="s">
        <v>17</v>
      </c>
      <c r="E28" s="153" t="s">
        <v>307</v>
      </c>
      <c r="F28" s="153" t="s">
        <v>113</v>
      </c>
      <c r="G28" s="106">
        <v>933.6</v>
      </c>
      <c r="H28" s="225">
        <v>50.3</v>
      </c>
      <c r="I28" s="251">
        <f t="shared" si="1"/>
        <v>983.9</v>
      </c>
      <c r="J28" s="20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2" customFormat="1" ht="26.25" customHeight="1" hidden="1">
      <c r="A29" s="36" t="s">
        <v>123</v>
      </c>
      <c r="B29" s="75" t="s">
        <v>14</v>
      </c>
      <c r="C29" s="75" t="s">
        <v>8</v>
      </c>
      <c r="D29" s="75" t="s">
        <v>17</v>
      </c>
      <c r="E29" s="75" t="s">
        <v>130</v>
      </c>
      <c r="F29" s="75"/>
      <c r="G29" s="106">
        <f>+G30</f>
        <v>261.7</v>
      </c>
      <c r="H29" s="106">
        <f>+H30</f>
        <v>0</v>
      </c>
      <c r="I29" s="106">
        <f>+I30</f>
        <v>261.7</v>
      </c>
      <c r="J29" s="20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2" customFormat="1" ht="45" customHeight="1" hidden="1">
      <c r="A30" s="36" t="s">
        <v>112</v>
      </c>
      <c r="B30" s="75" t="s">
        <v>14</v>
      </c>
      <c r="C30" s="75" t="s">
        <v>8</v>
      </c>
      <c r="D30" s="75" t="s">
        <v>17</v>
      </c>
      <c r="E30" s="75" t="s">
        <v>130</v>
      </c>
      <c r="F30" s="75" t="s">
        <v>113</v>
      </c>
      <c r="G30" s="106">
        <f>G31</f>
        <v>261.7</v>
      </c>
      <c r="H30" s="106">
        <f>H31</f>
        <v>0</v>
      </c>
      <c r="I30" s="106">
        <f>I31</f>
        <v>261.7</v>
      </c>
      <c r="J30" s="20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2" customFormat="1" ht="18" customHeight="1" hidden="1">
      <c r="A31" s="36" t="s">
        <v>111</v>
      </c>
      <c r="B31" s="75" t="s">
        <v>14</v>
      </c>
      <c r="C31" s="75" t="s">
        <v>8</v>
      </c>
      <c r="D31" s="75" t="s">
        <v>17</v>
      </c>
      <c r="E31" s="75" t="s">
        <v>130</v>
      </c>
      <c r="F31" s="75" t="s">
        <v>89</v>
      </c>
      <c r="G31" s="107">
        <v>261.7</v>
      </c>
      <c r="H31" s="224"/>
      <c r="I31" s="251">
        <f>G31+H31</f>
        <v>261.7</v>
      </c>
      <c r="J31" s="20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2" customFormat="1" ht="27" customHeight="1" hidden="1">
      <c r="A32" s="34" t="s">
        <v>128</v>
      </c>
      <c r="B32" s="75" t="s">
        <v>14</v>
      </c>
      <c r="C32" s="75" t="s">
        <v>8</v>
      </c>
      <c r="D32" s="75" t="s">
        <v>17</v>
      </c>
      <c r="E32" s="75" t="s">
        <v>129</v>
      </c>
      <c r="F32" s="75"/>
      <c r="G32" s="106">
        <f aca="true" t="shared" si="2" ref="G32:I33">+G33</f>
        <v>7.2</v>
      </c>
      <c r="H32" s="106">
        <f t="shared" si="2"/>
        <v>0</v>
      </c>
      <c r="I32" s="106">
        <f t="shared" si="2"/>
        <v>7.2</v>
      </c>
      <c r="J32" s="20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  <c r="Z32" s="16"/>
    </row>
    <row r="33" spans="1:26" s="2" customFormat="1" ht="24.75" customHeight="1" hidden="1">
      <c r="A33" s="34" t="s">
        <v>122</v>
      </c>
      <c r="B33" s="75">
        <v>902</v>
      </c>
      <c r="C33" s="75" t="s">
        <v>8</v>
      </c>
      <c r="D33" s="75" t="s">
        <v>17</v>
      </c>
      <c r="E33" s="75" t="s">
        <v>129</v>
      </c>
      <c r="F33" s="75" t="s">
        <v>114</v>
      </c>
      <c r="G33" s="106">
        <f t="shared" si="2"/>
        <v>7.2</v>
      </c>
      <c r="H33" s="106">
        <f t="shared" si="2"/>
        <v>0</v>
      </c>
      <c r="I33" s="106">
        <f t="shared" si="2"/>
        <v>7.2</v>
      </c>
      <c r="J33" s="20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6"/>
      <c r="Z33" s="16"/>
    </row>
    <row r="34" spans="1:26" s="2" customFormat="1" ht="24.75" customHeight="1" hidden="1">
      <c r="A34" s="36" t="s">
        <v>78</v>
      </c>
      <c r="B34" s="75">
        <v>902</v>
      </c>
      <c r="C34" s="75" t="s">
        <v>8</v>
      </c>
      <c r="D34" s="75" t="s">
        <v>17</v>
      </c>
      <c r="E34" s="75" t="s">
        <v>129</v>
      </c>
      <c r="F34" s="75" t="s">
        <v>77</v>
      </c>
      <c r="G34" s="107">
        <v>7.2</v>
      </c>
      <c r="H34" s="226"/>
      <c r="I34" s="251">
        <f>G34+H34</f>
        <v>7.2</v>
      </c>
      <c r="J34" s="20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6"/>
      <c r="Z34" s="16"/>
    </row>
    <row r="35" spans="1:26" s="2" customFormat="1" ht="27" customHeight="1">
      <c r="A35" s="34" t="s">
        <v>198</v>
      </c>
      <c r="B35" s="75" t="s">
        <v>14</v>
      </c>
      <c r="C35" s="75" t="s">
        <v>8</v>
      </c>
      <c r="D35" s="75" t="s">
        <v>17</v>
      </c>
      <c r="E35" s="75" t="s">
        <v>183</v>
      </c>
      <c r="F35" s="75"/>
      <c r="G35" s="107">
        <f aca="true" t="shared" si="3" ref="G35:I36">+G36</f>
        <v>568.6</v>
      </c>
      <c r="H35" s="107">
        <f t="shared" si="3"/>
        <v>-0.5</v>
      </c>
      <c r="I35" s="107">
        <f t="shared" si="3"/>
        <v>568.1</v>
      </c>
      <c r="J35" s="20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6"/>
      <c r="Z35" s="16"/>
    </row>
    <row r="36" spans="1:26" s="2" customFormat="1" ht="41.25" customHeight="1">
      <c r="A36" s="36" t="s">
        <v>112</v>
      </c>
      <c r="B36" s="75" t="s">
        <v>14</v>
      </c>
      <c r="C36" s="75" t="s">
        <v>8</v>
      </c>
      <c r="D36" s="75" t="s">
        <v>17</v>
      </c>
      <c r="E36" s="75" t="s">
        <v>183</v>
      </c>
      <c r="F36" s="75" t="s">
        <v>113</v>
      </c>
      <c r="G36" s="107">
        <f t="shared" si="3"/>
        <v>568.6</v>
      </c>
      <c r="H36" s="107">
        <f t="shared" si="3"/>
        <v>-0.5</v>
      </c>
      <c r="I36" s="107">
        <f t="shared" si="3"/>
        <v>568.1</v>
      </c>
      <c r="J36" s="20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  <c r="Z36" s="16"/>
    </row>
    <row r="37" spans="1:26" s="2" customFormat="1" ht="18" customHeight="1">
      <c r="A37" s="36" t="s">
        <v>111</v>
      </c>
      <c r="B37" s="75" t="s">
        <v>14</v>
      </c>
      <c r="C37" s="75" t="s">
        <v>8</v>
      </c>
      <c r="D37" s="75" t="s">
        <v>17</v>
      </c>
      <c r="E37" s="75" t="s">
        <v>183</v>
      </c>
      <c r="F37" s="75" t="s">
        <v>89</v>
      </c>
      <c r="G37" s="107">
        <v>568.6</v>
      </c>
      <c r="H37" s="227">
        <v>-0.5</v>
      </c>
      <c r="I37" s="252">
        <f>G37+H37</f>
        <v>568.1</v>
      </c>
      <c r="J37" s="20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6"/>
      <c r="Z37" s="16"/>
    </row>
    <row r="38" spans="1:26" s="2" customFormat="1" ht="29.25" customHeight="1">
      <c r="A38" s="34" t="s">
        <v>122</v>
      </c>
      <c r="B38" s="75" t="s">
        <v>14</v>
      </c>
      <c r="C38" s="75" t="s">
        <v>8</v>
      </c>
      <c r="D38" s="75" t="s">
        <v>17</v>
      </c>
      <c r="E38" s="75" t="s">
        <v>183</v>
      </c>
      <c r="F38" s="75" t="s">
        <v>114</v>
      </c>
      <c r="G38" s="107">
        <f>G39</f>
        <v>0</v>
      </c>
      <c r="H38" s="227">
        <f>H39</f>
        <v>0.5</v>
      </c>
      <c r="I38" s="227">
        <f>I39</f>
        <v>0.5</v>
      </c>
      <c r="J38" s="20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6"/>
      <c r="Z38" s="16"/>
    </row>
    <row r="39" spans="1:26" s="2" customFormat="1" ht="15.75" customHeight="1">
      <c r="A39" s="32" t="s">
        <v>78</v>
      </c>
      <c r="B39" s="75" t="s">
        <v>14</v>
      </c>
      <c r="C39" s="75" t="s">
        <v>8</v>
      </c>
      <c r="D39" s="75" t="s">
        <v>17</v>
      </c>
      <c r="E39" s="75" t="s">
        <v>183</v>
      </c>
      <c r="F39" s="75" t="s">
        <v>77</v>
      </c>
      <c r="G39" s="107">
        <v>0</v>
      </c>
      <c r="H39" s="227">
        <v>0.5</v>
      </c>
      <c r="I39" s="227">
        <f>G39+H39</f>
        <v>0.5</v>
      </c>
      <c r="J39" s="20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6"/>
      <c r="Z39" s="16"/>
    </row>
    <row r="40" spans="1:26" ht="20.25" customHeight="1">
      <c r="A40" s="52" t="s">
        <v>181</v>
      </c>
      <c r="B40" s="89">
        <v>902</v>
      </c>
      <c r="C40" s="89" t="s">
        <v>8</v>
      </c>
      <c r="D40" s="89" t="s">
        <v>20</v>
      </c>
      <c r="E40" s="89"/>
      <c r="F40" s="89"/>
      <c r="G40" s="105">
        <f aca="true" t="shared" si="4" ref="G40:I41">G41</f>
        <v>0</v>
      </c>
      <c r="H40" s="228">
        <f t="shared" si="4"/>
        <v>600</v>
      </c>
      <c r="I40" s="228">
        <f t="shared" si="4"/>
        <v>600</v>
      </c>
      <c r="J40" s="20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3"/>
      <c r="Z40" s="13"/>
    </row>
    <row r="41" spans="1:26" ht="30" customHeight="1">
      <c r="A41" s="34" t="s">
        <v>122</v>
      </c>
      <c r="B41" s="75">
        <v>902</v>
      </c>
      <c r="C41" s="75" t="s">
        <v>8</v>
      </c>
      <c r="D41" s="75" t="s">
        <v>20</v>
      </c>
      <c r="E41" s="75" t="s">
        <v>182</v>
      </c>
      <c r="F41" s="75" t="s">
        <v>114</v>
      </c>
      <c r="G41" s="106">
        <f t="shared" si="4"/>
        <v>0</v>
      </c>
      <c r="H41" s="229">
        <f t="shared" si="4"/>
        <v>600</v>
      </c>
      <c r="I41" s="229">
        <f t="shared" si="4"/>
        <v>600</v>
      </c>
      <c r="J41" s="204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3"/>
      <c r="Z41" s="13"/>
    </row>
    <row r="42" spans="1:26" ht="23.25" customHeight="1">
      <c r="A42" s="36" t="s">
        <v>78</v>
      </c>
      <c r="B42" s="75">
        <v>902</v>
      </c>
      <c r="C42" s="75" t="s">
        <v>8</v>
      </c>
      <c r="D42" s="75" t="s">
        <v>20</v>
      </c>
      <c r="E42" s="75" t="s">
        <v>182</v>
      </c>
      <c r="F42" s="75" t="s">
        <v>77</v>
      </c>
      <c r="G42" s="106"/>
      <c r="H42" s="229">
        <v>600</v>
      </c>
      <c r="I42" s="229">
        <f>G42+H42</f>
        <v>600</v>
      </c>
      <c r="J42" s="20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3"/>
      <c r="Z42" s="13"/>
    </row>
    <row r="43" spans="1:26" ht="20.25" customHeight="1">
      <c r="A43" s="47" t="s">
        <v>21</v>
      </c>
      <c r="B43" s="89">
        <v>902</v>
      </c>
      <c r="C43" s="89" t="s">
        <v>8</v>
      </c>
      <c r="D43" s="89" t="s">
        <v>54</v>
      </c>
      <c r="E43" s="89"/>
      <c r="F43" s="89"/>
      <c r="G43" s="105">
        <f>+G44</f>
        <v>150</v>
      </c>
      <c r="H43" s="105">
        <f aca="true" t="shared" si="5" ref="H43:I45">+H44</f>
        <v>100</v>
      </c>
      <c r="I43" s="105">
        <f t="shared" si="5"/>
        <v>250</v>
      </c>
      <c r="J43" s="20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3"/>
      <c r="Z43" s="13"/>
    </row>
    <row r="44" spans="1:26" ht="20.25" customHeight="1">
      <c r="A44" s="34" t="s">
        <v>104</v>
      </c>
      <c r="B44" s="75">
        <v>902</v>
      </c>
      <c r="C44" s="75" t="s">
        <v>8</v>
      </c>
      <c r="D44" s="75" t="s">
        <v>54</v>
      </c>
      <c r="E44" s="75" t="s">
        <v>131</v>
      </c>
      <c r="F44" s="75"/>
      <c r="G44" s="106">
        <f>+G45</f>
        <v>150</v>
      </c>
      <c r="H44" s="106">
        <f t="shared" si="5"/>
        <v>100</v>
      </c>
      <c r="I44" s="106">
        <f t="shared" si="5"/>
        <v>250</v>
      </c>
      <c r="J44" s="20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3"/>
      <c r="Z44" s="13"/>
    </row>
    <row r="45" spans="1:26" ht="20.25" customHeight="1">
      <c r="A45" s="34" t="s">
        <v>79</v>
      </c>
      <c r="B45" s="75">
        <v>902</v>
      </c>
      <c r="C45" s="75" t="s">
        <v>8</v>
      </c>
      <c r="D45" s="75" t="s">
        <v>54</v>
      </c>
      <c r="E45" s="75" t="s">
        <v>131</v>
      </c>
      <c r="F45" s="75" t="s">
        <v>81</v>
      </c>
      <c r="G45" s="106">
        <f>+G46</f>
        <v>150</v>
      </c>
      <c r="H45" s="106">
        <f t="shared" si="5"/>
        <v>100</v>
      </c>
      <c r="I45" s="106">
        <f t="shared" si="5"/>
        <v>250</v>
      </c>
      <c r="J45" s="204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3"/>
      <c r="Z45" s="13"/>
    </row>
    <row r="46" spans="1:26" ht="20.25" customHeight="1">
      <c r="A46" s="37" t="s">
        <v>80</v>
      </c>
      <c r="B46" s="75">
        <v>902</v>
      </c>
      <c r="C46" s="75" t="s">
        <v>8</v>
      </c>
      <c r="D46" s="75" t="s">
        <v>54</v>
      </c>
      <c r="E46" s="75" t="s">
        <v>131</v>
      </c>
      <c r="F46" s="75" t="s">
        <v>82</v>
      </c>
      <c r="G46" s="106">
        <v>150</v>
      </c>
      <c r="H46" s="229">
        <v>100</v>
      </c>
      <c r="I46" s="251">
        <f>G46+H46</f>
        <v>250</v>
      </c>
      <c r="J46" s="20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3"/>
      <c r="Z46" s="13"/>
    </row>
    <row r="47" spans="1:26" ht="22.5" customHeight="1">
      <c r="A47" s="47" t="s">
        <v>23</v>
      </c>
      <c r="B47" s="89" t="s">
        <v>14</v>
      </c>
      <c r="C47" s="89" t="s">
        <v>8</v>
      </c>
      <c r="D47" s="89" t="s">
        <v>60</v>
      </c>
      <c r="E47" s="89"/>
      <c r="F47" s="89"/>
      <c r="G47" s="105">
        <f>G48+G56+G59+G62+G65+G71+G68+G55</f>
        <v>8153.3</v>
      </c>
      <c r="H47" s="105">
        <f>H48+H56+H59+H62+H65+H71+H68+H55</f>
        <v>1567.3000000000002</v>
      </c>
      <c r="I47" s="105">
        <f>I48+I56+I59+I62+I65+I71+I68+I55</f>
        <v>9720.599999999999</v>
      </c>
      <c r="J47" s="20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3"/>
      <c r="Z47" s="13"/>
    </row>
    <row r="48" spans="1:26" ht="22.5" customHeight="1">
      <c r="A48" s="34" t="s">
        <v>25</v>
      </c>
      <c r="B48" s="75">
        <v>902</v>
      </c>
      <c r="C48" s="75" t="s">
        <v>8</v>
      </c>
      <c r="D48" s="75" t="s">
        <v>60</v>
      </c>
      <c r="E48" s="75" t="s">
        <v>132</v>
      </c>
      <c r="F48" s="75"/>
      <c r="G48" s="124">
        <f>G49+G51+G53</f>
        <v>7962</v>
      </c>
      <c r="H48" s="124">
        <f>H49+H51+H53</f>
        <v>1493.3000000000002</v>
      </c>
      <c r="I48" s="124">
        <f>I49+I51+I53</f>
        <v>9455.3</v>
      </c>
      <c r="J48" s="204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3"/>
      <c r="Z48" s="13"/>
    </row>
    <row r="49" spans="1:26" ht="39.75" customHeight="1">
      <c r="A49" s="36" t="s">
        <v>112</v>
      </c>
      <c r="B49" s="75">
        <v>902</v>
      </c>
      <c r="C49" s="75" t="s">
        <v>8</v>
      </c>
      <c r="D49" s="75" t="s">
        <v>60</v>
      </c>
      <c r="E49" s="75" t="s">
        <v>132</v>
      </c>
      <c r="F49" s="75" t="s">
        <v>113</v>
      </c>
      <c r="G49" s="124">
        <f>G50</f>
        <v>992.9</v>
      </c>
      <c r="H49" s="124">
        <f>H50</f>
        <v>-58.4</v>
      </c>
      <c r="I49" s="124">
        <f>I50</f>
        <v>934.5</v>
      </c>
      <c r="J49" s="204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3"/>
      <c r="Z49" s="13"/>
    </row>
    <row r="50" spans="1:26" ht="22.5" customHeight="1">
      <c r="A50" s="66" t="s">
        <v>133</v>
      </c>
      <c r="B50" s="75">
        <v>902</v>
      </c>
      <c r="C50" s="75" t="s">
        <v>8</v>
      </c>
      <c r="D50" s="75" t="s">
        <v>60</v>
      </c>
      <c r="E50" s="75" t="s">
        <v>132</v>
      </c>
      <c r="F50" s="75" t="s">
        <v>134</v>
      </c>
      <c r="G50" s="124">
        <v>992.9</v>
      </c>
      <c r="H50" s="229">
        <v>-58.4</v>
      </c>
      <c r="I50" s="251">
        <f>G50+H50</f>
        <v>934.5</v>
      </c>
      <c r="J50" s="204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3"/>
      <c r="Z50" s="13"/>
    </row>
    <row r="51" spans="1:26" ht="30.75" customHeight="1">
      <c r="A51" s="49" t="s">
        <v>122</v>
      </c>
      <c r="B51" s="88" t="s">
        <v>14</v>
      </c>
      <c r="C51" s="88" t="s">
        <v>8</v>
      </c>
      <c r="D51" s="88" t="s">
        <v>60</v>
      </c>
      <c r="E51" s="88" t="s">
        <v>132</v>
      </c>
      <c r="F51" s="88" t="s">
        <v>114</v>
      </c>
      <c r="G51" s="136">
        <f>+G52</f>
        <v>6969.1</v>
      </c>
      <c r="H51" s="136">
        <f>+H52</f>
        <v>-817.1</v>
      </c>
      <c r="I51" s="136">
        <f>+I52</f>
        <v>6152</v>
      </c>
      <c r="J51" s="204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3"/>
      <c r="Z51" s="13"/>
    </row>
    <row r="52" spans="1:26" ht="27.75" customHeight="1">
      <c r="A52" s="48" t="s">
        <v>78</v>
      </c>
      <c r="B52" s="88" t="s">
        <v>14</v>
      </c>
      <c r="C52" s="88" t="s">
        <v>8</v>
      </c>
      <c r="D52" s="88" t="s">
        <v>60</v>
      </c>
      <c r="E52" s="88" t="s">
        <v>132</v>
      </c>
      <c r="F52" s="88" t="s">
        <v>77</v>
      </c>
      <c r="G52" s="136">
        <f>5551.8+1417.3</f>
        <v>6969.1</v>
      </c>
      <c r="H52" s="229">
        <v>-817.1</v>
      </c>
      <c r="I52" s="251">
        <f>G52+H52</f>
        <v>6152</v>
      </c>
      <c r="J52" s="204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3"/>
      <c r="Z52" s="13"/>
    </row>
    <row r="53" spans="1:26" ht="21.75" customHeight="1">
      <c r="A53" s="34" t="s">
        <v>79</v>
      </c>
      <c r="B53" s="75">
        <v>902</v>
      </c>
      <c r="C53" s="75" t="s">
        <v>8</v>
      </c>
      <c r="D53" s="75" t="s">
        <v>60</v>
      </c>
      <c r="E53" s="75" t="s">
        <v>132</v>
      </c>
      <c r="F53" s="75" t="s">
        <v>81</v>
      </c>
      <c r="G53" s="106">
        <f>G54</f>
        <v>0</v>
      </c>
      <c r="H53" s="229">
        <f>H54</f>
        <v>2368.8</v>
      </c>
      <c r="I53" s="251">
        <f>G53+H53</f>
        <v>2368.8</v>
      </c>
      <c r="J53" s="204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3"/>
      <c r="Z53" s="13"/>
    </row>
    <row r="54" spans="1:26" ht="22.5" customHeight="1">
      <c r="A54" s="36" t="s">
        <v>241</v>
      </c>
      <c r="B54" s="75">
        <v>902</v>
      </c>
      <c r="C54" s="75" t="s">
        <v>8</v>
      </c>
      <c r="D54" s="75" t="s">
        <v>60</v>
      </c>
      <c r="E54" s="75" t="s">
        <v>132</v>
      </c>
      <c r="F54" s="75" t="s">
        <v>176</v>
      </c>
      <c r="G54" s="106"/>
      <c r="H54" s="229">
        <v>2368.8</v>
      </c>
      <c r="I54" s="251">
        <f>G54+H54</f>
        <v>2368.8</v>
      </c>
      <c r="J54" s="204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3"/>
      <c r="Z54" s="13"/>
    </row>
    <row r="55" spans="1:26" ht="22.5" customHeight="1">
      <c r="A55" s="154" t="s">
        <v>308</v>
      </c>
      <c r="B55" s="75" t="s">
        <v>14</v>
      </c>
      <c r="C55" s="153" t="s">
        <v>8</v>
      </c>
      <c r="D55" s="153" t="s">
        <v>60</v>
      </c>
      <c r="E55" s="153" t="s">
        <v>307</v>
      </c>
      <c r="F55" s="153" t="s">
        <v>113</v>
      </c>
      <c r="G55" s="106">
        <v>115.5</v>
      </c>
      <c r="H55" s="229">
        <v>4</v>
      </c>
      <c r="I55" s="251">
        <f>G55+H55</f>
        <v>119.5</v>
      </c>
      <c r="J55" s="20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3"/>
      <c r="Z55" s="13"/>
    </row>
    <row r="56" spans="1:26" ht="30" customHeight="1">
      <c r="A56" s="36" t="s">
        <v>124</v>
      </c>
      <c r="B56" s="75">
        <v>902</v>
      </c>
      <c r="C56" s="75" t="s">
        <v>8</v>
      </c>
      <c r="D56" s="75" t="s">
        <v>60</v>
      </c>
      <c r="E56" s="75" t="s">
        <v>135</v>
      </c>
      <c r="F56" s="83"/>
      <c r="G56" s="106">
        <f aca="true" t="shared" si="6" ref="G56:I57">+G57</f>
        <v>75.8</v>
      </c>
      <c r="H56" s="106">
        <f t="shared" si="6"/>
        <v>0</v>
      </c>
      <c r="I56" s="106">
        <f t="shared" si="6"/>
        <v>75.8</v>
      </c>
      <c r="J56" s="20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3"/>
      <c r="Z56" s="13"/>
    </row>
    <row r="57" spans="1:26" ht="28.5" customHeight="1">
      <c r="A57" s="34" t="s">
        <v>122</v>
      </c>
      <c r="B57" s="75">
        <v>902</v>
      </c>
      <c r="C57" s="75" t="s">
        <v>8</v>
      </c>
      <c r="D57" s="75" t="s">
        <v>60</v>
      </c>
      <c r="E57" s="75" t="s">
        <v>135</v>
      </c>
      <c r="F57" s="75" t="s">
        <v>114</v>
      </c>
      <c r="G57" s="106">
        <f t="shared" si="6"/>
        <v>75.8</v>
      </c>
      <c r="H57" s="106">
        <f t="shared" si="6"/>
        <v>0</v>
      </c>
      <c r="I57" s="106">
        <f t="shared" si="6"/>
        <v>75.8</v>
      </c>
      <c r="J57" s="204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3"/>
      <c r="Z57" s="13"/>
    </row>
    <row r="58" spans="1:26" ht="19.5" customHeight="1">
      <c r="A58" s="36" t="s">
        <v>78</v>
      </c>
      <c r="B58" s="75">
        <v>902</v>
      </c>
      <c r="C58" s="75" t="s">
        <v>8</v>
      </c>
      <c r="D58" s="75" t="s">
        <v>60</v>
      </c>
      <c r="E58" s="75" t="s">
        <v>135</v>
      </c>
      <c r="F58" s="75" t="s">
        <v>77</v>
      </c>
      <c r="G58" s="106">
        <v>75.8</v>
      </c>
      <c r="H58" s="229"/>
      <c r="I58" s="251">
        <f>G58+H58</f>
        <v>75.8</v>
      </c>
      <c r="J58" s="20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3"/>
      <c r="Z58" s="13"/>
    </row>
    <row r="59" spans="1:26" ht="33.75" customHeight="1">
      <c r="A59" s="48" t="s">
        <v>261</v>
      </c>
      <c r="B59" s="75" t="s">
        <v>14</v>
      </c>
      <c r="C59" s="75" t="s">
        <v>8</v>
      </c>
      <c r="D59" s="75" t="s">
        <v>60</v>
      </c>
      <c r="E59" s="75" t="s">
        <v>125</v>
      </c>
      <c r="F59" s="75"/>
      <c r="G59" s="106">
        <f>+G60</f>
        <v>0</v>
      </c>
      <c r="H59" s="229">
        <f>H60</f>
        <v>10</v>
      </c>
      <c r="I59" s="229">
        <f>I60</f>
        <v>10</v>
      </c>
      <c r="J59" s="204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3"/>
      <c r="Z59" s="13"/>
    </row>
    <row r="60" spans="1:26" ht="27.75" customHeight="1">
      <c r="A60" s="34" t="s">
        <v>122</v>
      </c>
      <c r="B60" s="75" t="s">
        <v>14</v>
      </c>
      <c r="C60" s="75" t="s">
        <v>8</v>
      </c>
      <c r="D60" s="75" t="s">
        <v>60</v>
      </c>
      <c r="E60" s="75" t="s">
        <v>136</v>
      </c>
      <c r="F60" s="75" t="s">
        <v>114</v>
      </c>
      <c r="G60" s="106">
        <f>+G61</f>
        <v>0</v>
      </c>
      <c r="H60" s="229">
        <f>H61</f>
        <v>10</v>
      </c>
      <c r="I60" s="229">
        <f>I61</f>
        <v>10</v>
      </c>
      <c r="J60" s="204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3"/>
      <c r="Z60" s="13"/>
    </row>
    <row r="61" spans="1:26" ht="18" customHeight="1">
      <c r="A61" s="36" t="s">
        <v>78</v>
      </c>
      <c r="B61" s="75" t="s">
        <v>14</v>
      </c>
      <c r="C61" s="75" t="s">
        <v>8</v>
      </c>
      <c r="D61" s="75" t="s">
        <v>60</v>
      </c>
      <c r="E61" s="75" t="s">
        <v>136</v>
      </c>
      <c r="F61" s="75" t="s">
        <v>77</v>
      </c>
      <c r="G61" s="106"/>
      <c r="H61" s="229">
        <v>10</v>
      </c>
      <c r="I61" s="229">
        <f>G61+H61</f>
        <v>10</v>
      </c>
      <c r="J61" s="204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3"/>
      <c r="Z61" s="13"/>
    </row>
    <row r="62" spans="1:26" ht="32.25" customHeight="1">
      <c r="A62" s="48" t="s">
        <v>257</v>
      </c>
      <c r="B62" s="75" t="s">
        <v>14</v>
      </c>
      <c r="C62" s="75" t="s">
        <v>8</v>
      </c>
      <c r="D62" s="75" t="s">
        <v>60</v>
      </c>
      <c r="E62" s="75" t="s">
        <v>180</v>
      </c>
      <c r="F62" s="75"/>
      <c r="G62" s="107">
        <f aca="true" t="shared" si="7" ref="G62:I63">G63</f>
        <v>0</v>
      </c>
      <c r="H62" s="229">
        <f t="shared" si="7"/>
        <v>20</v>
      </c>
      <c r="I62" s="229">
        <f t="shared" si="7"/>
        <v>20</v>
      </c>
      <c r="J62" s="20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3"/>
      <c r="Z62" s="13"/>
    </row>
    <row r="63" spans="1:26" ht="30" customHeight="1">
      <c r="A63" s="34" t="s">
        <v>122</v>
      </c>
      <c r="B63" s="75" t="s">
        <v>14</v>
      </c>
      <c r="C63" s="75" t="s">
        <v>8</v>
      </c>
      <c r="D63" s="75" t="s">
        <v>60</v>
      </c>
      <c r="E63" s="75" t="s">
        <v>180</v>
      </c>
      <c r="F63" s="75" t="s">
        <v>114</v>
      </c>
      <c r="G63" s="107">
        <f t="shared" si="7"/>
        <v>0</v>
      </c>
      <c r="H63" s="229">
        <f t="shared" si="7"/>
        <v>20</v>
      </c>
      <c r="I63" s="229">
        <f t="shared" si="7"/>
        <v>20</v>
      </c>
      <c r="J63" s="20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3"/>
      <c r="Z63" s="13"/>
    </row>
    <row r="64" spans="1:26" ht="19.5" customHeight="1">
      <c r="A64" s="36" t="s">
        <v>78</v>
      </c>
      <c r="B64" s="75" t="s">
        <v>14</v>
      </c>
      <c r="C64" s="75" t="s">
        <v>8</v>
      </c>
      <c r="D64" s="75" t="s">
        <v>60</v>
      </c>
      <c r="E64" s="75" t="s">
        <v>180</v>
      </c>
      <c r="F64" s="75" t="s">
        <v>77</v>
      </c>
      <c r="G64" s="107"/>
      <c r="H64" s="229">
        <v>20</v>
      </c>
      <c r="I64" s="229">
        <f>G64+H64</f>
        <v>20</v>
      </c>
      <c r="J64" s="20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3"/>
      <c r="Z64" s="13"/>
    </row>
    <row r="65" spans="1:26" ht="27" customHeight="1">
      <c r="A65" s="98" t="s">
        <v>258</v>
      </c>
      <c r="B65" s="75" t="s">
        <v>14</v>
      </c>
      <c r="C65" s="88" t="s">
        <v>8</v>
      </c>
      <c r="D65" s="88" t="s">
        <v>60</v>
      </c>
      <c r="E65" s="88" t="s">
        <v>259</v>
      </c>
      <c r="F65" s="88"/>
      <c r="G65" s="136">
        <f aca="true" t="shared" si="8" ref="G65:I66">G66</f>
        <v>0</v>
      </c>
      <c r="H65" s="229">
        <f t="shared" si="8"/>
        <v>10</v>
      </c>
      <c r="I65" s="229">
        <f t="shared" si="8"/>
        <v>10</v>
      </c>
      <c r="J65" s="20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3"/>
      <c r="Z65" s="13"/>
    </row>
    <row r="66" spans="1:26" ht="29.25" customHeight="1">
      <c r="A66" s="49" t="s">
        <v>122</v>
      </c>
      <c r="B66" s="75" t="s">
        <v>14</v>
      </c>
      <c r="C66" s="88" t="s">
        <v>8</v>
      </c>
      <c r="D66" s="88" t="s">
        <v>60</v>
      </c>
      <c r="E66" s="88" t="s">
        <v>259</v>
      </c>
      <c r="F66" s="88" t="s">
        <v>114</v>
      </c>
      <c r="G66" s="136">
        <f t="shared" si="8"/>
        <v>0</v>
      </c>
      <c r="H66" s="229">
        <f t="shared" si="8"/>
        <v>10</v>
      </c>
      <c r="I66" s="229">
        <f t="shared" si="8"/>
        <v>10</v>
      </c>
      <c r="J66" s="204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3"/>
      <c r="Z66" s="13"/>
    </row>
    <row r="67" spans="1:26" ht="24" customHeight="1">
      <c r="A67" s="51" t="s">
        <v>78</v>
      </c>
      <c r="B67" s="75" t="s">
        <v>14</v>
      </c>
      <c r="C67" s="88" t="s">
        <v>8</v>
      </c>
      <c r="D67" s="88" t="s">
        <v>60</v>
      </c>
      <c r="E67" s="88" t="s">
        <v>259</v>
      </c>
      <c r="F67" s="88" t="s">
        <v>77</v>
      </c>
      <c r="G67" s="136"/>
      <c r="H67" s="229">
        <v>10</v>
      </c>
      <c r="I67" s="229">
        <f>G67+H67</f>
        <v>10</v>
      </c>
      <c r="J67" s="204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3"/>
      <c r="Z67" s="13"/>
    </row>
    <row r="68" spans="1:26" ht="24" customHeight="1">
      <c r="A68" s="98" t="s">
        <v>296</v>
      </c>
      <c r="B68" s="75" t="s">
        <v>14</v>
      </c>
      <c r="C68" s="88" t="s">
        <v>8</v>
      </c>
      <c r="D68" s="88" t="s">
        <v>60</v>
      </c>
      <c r="E68" s="88" t="s">
        <v>295</v>
      </c>
      <c r="F68" s="88"/>
      <c r="G68" s="136">
        <f aca="true" t="shared" si="9" ref="G68:I69">G69</f>
        <v>0</v>
      </c>
      <c r="H68" s="229">
        <f t="shared" si="9"/>
        <v>30</v>
      </c>
      <c r="I68" s="229">
        <f t="shared" si="9"/>
        <v>30</v>
      </c>
      <c r="J68" s="204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3"/>
      <c r="Z68" s="13"/>
    </row>
    <row r="69" spans="1:26" ht="24" customHeight="1">
      <c r="A69" s="49" t="s">
        <v>122</v>
      </c>
      <c r="B69" s="75" t="s">
        <v>14</v>
      </c>
      <c r="C69" s="88" t="s">
        <v>8</v>
      </c>
      <c r="D69" s="88" t="s">
        <v>60</v>
      </c>
      <c r="E69" s="88" t="s">
        <v>295</v>
      </c>
      <c r="F69" s="88" t="s">
        <v>114</v>
      </c>
      <c r="G69" s="136">
        <f t="shared" si="9"/>
        <v>0</v>
      </c>
      <c r="H69" s="229">
        <f t="shared" si="9"/>
        <v>30</v>
      </c>
      <c r="I69" s="229">
        <f t="shared" si="9"/>
        <v>30</v>
      </c>
      <c r="J69" s="204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3"/>
      <c r="Z69" s="13"/>
    </row>
    <row r="70" spans="1:26" ht="24" customHeight="1">
      <c r="A70" s="51" t="s">
        <v>78</v>
      </c>
      <c r="B70" s="75" t="s">
        <v>14</v>
      </c>
      <c r="C70" s="88" t="s">
        <v>8</v>
      </c>
      <c r="D70" s="88" t="s">
        <v>60</v>
      </c>
      <c r="E70" s="88" t="s">
        <v>295</v>
      </c>
      <c r="F70" s="88" t="s">
        <v>77</v>
      </c>
      <c r="G70" s="136"/>
      <c r="H70" s="229">
        <v>30</v>
      </c>
      <c r="I70" s="229">
        <f>G70+H70</f>
        <v>30</v>
      </c>
      <c r="J70" s="204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3"/>
      <c r="Z70" s="13"/>
    </row>
    <row r="71" spans="1:26" ht="24" customHeight="1" hidden="1">
      <c r="A71" s="51" t="s">
        <v>242</v>
      </c>
      <c r="B71" s="75" t="s">
        <v>14</v>
      </c>
      <c r="C71" s="88" t="s">
        <v>8</v>
      </c>
      <c r="D71" s="88" t="s">
        <v>60</v>
      </c>
      <c r="E71" s="88" t="s">
        <v>243</v>
      </c>
      <c r="F71" s="88"/>
      <c r="G71" s="136">
        <f>G72</f>
        <v>0</v>
      </c>
      <c r="H71" s="229"/>
      <c r="I71" s="229"/>
      <c r="J71" s="204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3"/>
      <c r="Z71" s="13"/>
    </row>
    <row r="72" spans="1:26" ht="24" customHeight="1" hidden="1">
      <c r="A72" s="49" t="s">
        <v>122</v>
      </c>
      <c r="B72" s="75" t="s">
        <v>14</v>
      </c>
      <c r="C72" s="88" t="s">
        <v>8</v>
      </c>
      <c r="D72" s="88" t="s">
        <v>60</v>
      </c>
      <c r="E72" s="88" t="s">
        <v>243</v>
      </c>
      <c r="F72" s="88" t="s">
        <v>114</v>
      </c>
      <c r="G72" s="136">
        <f>G73</f>
        <v>0</v>
      </c>
      <c r="H72" s="229"/>
      <c r="I72" s="229"/>
      <c r="J72" s="204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3"/>
      <c r="Z72" s="13"/>
    </row>
    <row r="73" spans="1:26" ht="24" customHeight="1" hidden="1">
      <c r="A73" s="51" t="s">
        <v>78</v>
      </c>
      <c r="B73" s="75" t="s">
        <v>14</v>
      </c>
      <c r="C73" s="88" t="s">
        <v>8</v>
      </c>
      <c r="D73" s="88" t="s">
        <v>60</v>
      </c>
      <c r="E73" s="88" t="s">
        <v>243</v>
      </c>
      <c r="F73" s="88" t="s">
        <v>77</v>
      </c>
      <c r="G73" s="136"/>
      <c r="H73" s="229"/>
      <c r="I73" s="229"/>
      <c r="J73" s="204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3"/>
      <c r="Z73" s="13"/>
    </row>
    <row r="74" spans="1:26" ht="24.75" customHeight="1">
      <c r="A74" s="52" t="s">
        <v>26</v>
      </c>
      <c r="B74" s="89">
        <v>902</v>
      </c>
      <c r="C74" s="89" t="s">
        <v>15</v>
      </c>
      <c r="D74" s="89"/>
      <c r="E74" s="89"/>
      <c r="F74" s="89"/>
      <c r="G74" s="105">
        <f>G75+G87</f>
        <v>4016.1</v>
      </c>
      <c r="H74" s="105">
        <f>H75+H87</f>
        <v>50.69999999999999</v>
      </c>
      <c r="I74" s="105">
        <f>I75+I87</f>
        <v>4066.8</v>
      </c>
      <c r="J74" s="204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3"/>
      <c r="Z74" s="13"/>
    </row>
    <row r="75" spans="1:26" ht="30" customHeight="1">
      <c r="A75" s="42" t="s">
        <v>27</v>
      </c>
      <c r="B75" s="76">
        <v>902</v>
      </c>
      <c r="C75" s="76" t="s">
        <v>15</v>
      </c>
      <c r="D75" s="76" t="s">
        <v>28</v>
      </c>
      <c r="E75" s="76"/>
      <c r="F75" s="76"/>
      <c r="G75" s="105">
        <f>G76+G83+G82+G79</f>
        <v>4016.1</v>
      </c>
      <c r="H75" s="105">
        <f>H76+H83+H82+H79</f>
        <v>-144.3</v>
      </c>
      <c r="I75" s="105">
        <f>I76+I83+I82+I79</f>
        <v>3871.8</v>
      </c>
      <c r="J75" s="204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3"/>
      <c r="Z75" s="13"/>
    </row>
    <row r="76" spans="1:26" ht="27.75" customHeight="1">
      <c r="A76" s="36" t="s">
        <v>83</v>
      </c>
      <c r="B76" s="75">
        <v>902</v>
      </c>
      <c r="C76" s="75" t="s">
        <v>15</v>
      </c>
      <c r="D76" s="75" t="s">
        <v>28</v>
      </c>
      <c r="E76" s="75" t="s">
        <v>137</v>
      </c>
      <c r="F76" s="75"/>
      <c r="G76" s="106">
        <f aca="true" t="shared" si="10" ref="G76:I77">G77</f>
        <v>150</v>
      </c>
      <c r="H76" s="106">
        <f t="shared" si="10"/>
        <v>150</v>
      </c>
      <c r="I76" s="106">
        <f t="shared" si="10"/>
        <v>300</v>
      </c>
      <c r="J76" s="204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3"/>
      <c r="Z76" s="13"/>
    </row>
    <row r="77" spans="1:26" ht="29.25" customHeight="1">
      <c r="A77" s="34" t="s">
        <v>122</v>
      </c>
      <c r="B77" s="75">
        <v>902</v>
      </c>
      <c r="C77" s="75" t="s">
        <v>15</v>
      </c>
      <c r="D77" s="75" t="s">
        <v>28</v>
      </c>
      <c r="E77" s="75" t="s">
        <v>137</v>
      </c>
      <c r="F77" s="75" t="s">
        <v>114</v>
      </c>
      <c r="G77" s="106">
        <f t="shared" si="10"/>
        <v>150</v>
      </c>
      <c r="H77" s="106">
        <f t="shared" si="10"/>
        <v>150</v>
      </c>
      <c r="I77" s="106">
        <f t="shared" si="10"/>
        <v>300</v>
      </c>
      <c r="J77" s="204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3"/>
      <c r="Z77" s="13"/>
    </row>
    <row r="78" spans="1:26" ht="24" customHeight="1">
      <c r="A78" s="144" t="s">
        <v>244</v>
      </c>
      <c r="B78" s="75">
        <v>902</v>
      </c>
      <c r="C78" s="75" t="s">
        <v>15</v>
      </c>
      <c r="D78" s="75" t="s">
        <v>28</v>
      </c>
      <c r="E78" s="75" t="s">
        <v>137</v>
      </c>
      <c r="F78" s="75" t="s">
        <v>77</v>
      </c>
      <c r="G78" s="106">
        <v>150</v>
      </c>
      <c r="H78" s="229">
        <v>150</v>
      </c>
      <c r="I78" s="251">
        <f>G78+H78</f>
        <v>300</v>
      </c>
      <c r="J78" s="204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3"/>
      <c r="Z78" s="13"/>
    </row>
    <row r="79" spans="1:26" ht="24" customHeight="1">
      <c r="A79" s="151" t="s">
        <v>272</v>
      </c>
      <c r="B79" s="75" t="s">
        <v>14</v>
      </c>
      <c r="C79" s="75" t="s">
        <v>15</v>
      </c>
      <c r="D79" s="75" t="s">
        <v>28</v>
      </c>
      <c r="E79" s="75" t="s">
        <v>273</v>
      </c>
      <c r="F79" s="75"/>
      <c r="G79" s="124">
        <f aca="true" t="shared" si="11" ref="G79:I80">G80</f>
        <v>3463</v>
      </c>
      <c r="H79" s="124">
        <f t="shared" si="11"/>
        <v>-336.1</v>
      </c>
      <c r="I79" s="124">
        <f t="shared" si="11"/>
        <v>3126.9</v>
      </c>
      <c r="J79" s="204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3"/>
      <c r="Z79" s="13"/>
    </row>
    <row r="80" spans="1:26" ht="24" customHeight="1">
      <c r="A80" s="32" t="s">
        <v>112</v>
      </c>
      <c r="B80" s="75" t="s">
        <v>14</v>
      </c>
      <c r="C80" s="75" t="s">
        <v>15</v>
      </c>
      <c r="D80" s="75" t="s">
        <v>28</v>
      </c>
      <c r="E80" s="75" t="s">
        <v>273</v>
      </c>
      <c r="F80" s="75" t="s">
        <v>113</v>
      </c>
      <c r="G80" s="124">
        <f t="shared" si="11"/>
        <v>3463</v>
      </c>
      <c r="H80" s="124">
        <f t="shared" si="11"/>
        <v>-336.1</v>
      </c>
      <c r="I80" s="124">
        <f t="shared" si="11"/>
        <v>3126.9</v>
      </c>
      <c r="J80" s="204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3"/>
      <c r="Z80" s="13"/>
    </row>
    <row r="81" spans="1:26" ht="24" customHeight="1">
      <c r="A81" s="66" t="s">
        <v>133</v>
      </c>
      <c r="B81" s="75" t="s">
        <v>14</v>
      </c>
      <c r="C81" s="75" t="s">
        <v>15</v>
      </c>
      <c r="D81" s="75" t="s">
        <v>28</v>
      </c>
      <c r="E81" s="75" t="s">
        <v>273</v>
      </c>
      <c r="F81" s="75" t="s">
        <v>134</v>
      </c>
      <c r="G81" s="124">
        <v>3463</v>
      </c>
      <c r="H81" s="229">
        <v>-336.1</v>
      </c>
      <c r="I81" s="251">
        <f>G81+H81</f>
        <v>3126.9</v>
      </c>
      <c r="J81" s="204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3"/>
      <c r="Z81" s="13"/>
    </row>
    <row r="82" spans="1:26" ht="39.75" customHeight="1">
      <c r="A82" s="154" t="s">
        <v>308</v>
      </c>
      <c r="B82" s="75" t="s">
        <v>14</v>
      </c>
      <c r="C82" s="153" t="s">
        <v>15</v>
      </c>
      <c r="D82" s="153" t="s">
        <v>28</v>
      </c>
      <c r="E82" s="153" t="s">
        <v>307</v>
      </c>
      <c r="F82" s="153" t="s">
        <v>113</v>
      </c>
      <c r="G82" s="155">
        <v>403.1</v>
      </c>
      <c r="H82" s="229">
        <v>11.8</v>
      </c>
      <c r="I82" s="251">
        <f>G82+H82</f>
        <v>414.90000000000003</v>
      </c>
      <c r="J82" s="204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3"/>
      <c r="Z82" s="13"/>
    </row>
    <row r="83" spans="1:26" ht="30" customHeight="1">
      <c r="A83" s="50" t="s">
        <v>267</v>
      </c>
      <c r="B83" s="75">
        <v>902</v>
      </c>
      <c r="C83" s="75" t="s">
        <v>15</v>
      </c>
      <c r="D83" s="75" t="s">
        <v>28</v>
      </c>
      <c r="E83" s="75" t="s">
        <v>138</v>
      </c>
      <c r="F83" s="75"/>
      <c r="G83" s="106">
        <f aca="true" t="shared" si="12" ref="G83:I84">G84</f>
        <v>0</v>
      </c>
      <c r="H83" s="229">
        <f t="shared" si="12"/>
        <v>30</v>
      </c>
      <c r="I83" s="229">
        <f t="shared" si="12"/>
        <v>30</v>
      </c>
      <c r="J83" s="204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3"/>
      <c r="Z83" s="13"/>
    </row>
    <row r="84" spans="1:26" ht="24.75" customHeight="1">
      <c r="A84" s="34" t="s">
        <v>122</v>
      </c>
      <c r="B84" s="75">
        <v>902</v>
      </c>
      <c r="C84" s="75" t="s">
        <v>15</v>
      </c>
      <c r="D84" s="75" t="s">
        <v>28</v>
      </c>
      <c r="E84" s="75" t="s">
        <v>138</v>
      </c>
      <c r="F84" s="75" t="s">
        <v>114</v>
      </c>
      <c r="G84" s="106">
        <f t="shared" si="12"/>
        <v>0</v>
      </c>
      <c r="H84" s="229">
        <f t="shared" si="12"/>
        <v>30</v>
      </c>
      <c r="I84" s="229">
        <f t="shared" si="12"/>
        <v>30</v>
      </c>
      <c r="J84" s="204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3"/>
      <c r="Z84" s="13"/>
    </row>
    <row r="85" spans="1:26" ht="19.5" customHeight="1">
      <c r="A85" s="36" t="s">
        <v>78</v>
      </c>
      <c r="B85" s="75">
        <v>902</v>
      </c>
      <c r="C85" s="75" t="s">
        <v>15</v>
      </c>
      <c r="D85" s="75" t="s">
        <v>28</v>
      </c>
      <c r="E85" s="75" t="s">
        <v>138</v>
      </c>
      <c r="F85" s="75" t="s">
        <v>77</v>
      </c>
      <c r="G85" s="106"/>
      <c r="H85" s="229">
        <v>30</v>
      </c>
      <c r="I85" s="229">
        <f>G85+H85</f>
        <v>30</v>
      </c>
      <c r="J85" s="204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3"/>
      <c r="Z85" s="13"/>
    </row>
    <row r="86" spans="1:26" s="10" customFormat="1" ht="30" customHeight="1">
      <c r="A86" s="42" t="s">
        <v>29</v>
      </c>
      <c r="B86" s="76">
        <v>902</v>
      </c>
      <c r="C86" s="76" t="s">
        <v>15</v>
      </c>
      <c r="D86" s="76" t="s">
        <v>24</v>
      </c>
      <c r="E86" s="76"/>
      <c r="F86" s="76"/>
      <c r="G86" s="105">
        <f>G87</f>
        <v>0</v>
      </c>
      <c r="H86" s="228">
        <f>H87</f>
        <v>195</v>
      </c>
      <c r="I86" s="228">
        <f>I87</f>
        <v>195</v>
      </c>
      <c r="J86" s="204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4"/>
      <c r="Z86" s="14"/>
    </row>
    <row r="87" spans="1:26" s="10" customFormat="1" ht="17.25" customHeight="1">
      <c r="A87" s="36" t="s">
        <v>108</v>
      </c>
      <c r="B87" s="75">
        <v>902</v>
      </c>
      <c r="C87" s="75" t="s">
        <v>15</v>
      </c>
      <c r="D87" s="75" t="s">
        <v>24</v>
      </c>
      <c r="E87" s="75" t="s">
        <v>139</v>
      </c>
      <c r="F87" s="75"/>
      <c r="G87" s="106">
        <f>G88+G94+G91+G97</f>
        <v>0</v>
      </c>
      <c r="H87" s="230">
        <f>H88+H91+H94+H97</f>
        <v>195</v>
      </c>
      <c r="I87" s="230">
        <f>I88+I91+I94+I97</f>
        <v>195</v>
      </c>
      <c r="J87" s="204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4"/>
      <c r="Z87" s="14"/>
    </row>
    <row r="88" spans="1:26" s="10" customFormat="1" ht="27" customHeight="1">
      <c r="A88" s="48" t="s">
        <v>245</v>
      </c>
      <c r="B88" s="75">
        <v>902</v>
      </c>
      <c r="C88" s="75" t="s">
        <v>15</v>
      </c>
      <c r="D88" s="75" t="s">
        <v>24</v>
      </c>
      <c r="E88" s="75" t="s">
        <v>140</v>
      </c>
      <c r="F88" s="75"/>
      <c r="G88" s="106">
        <f>G90</f>
        <v>0</v>
      </c>
      <c r="H88" s="230">
        <f>H89</f>
        <v>170</v>
      </c>
      <c r="I88" s="230">
        <f>I89</f>
        <v>170</v>
      </c>
      <c r="J88" s="204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4"/>
      <c r="Z88" s="14"/>
    </row>
    <row r="89" spans="1:26" s="10" customFormat="1" ht="29.25" customHeight="1">
      <c r="A89" s="34" t="s">
        <v>122</v>
      </c>
      <c r="B89" s="75">
        <v>902</v>
      </c>
      <c r="C89" s="75" t="s">
        <v>15</v>
      </c>
      <c r="D89" s="75" t="s">
        <v>24</v>
      </c>
      <c r="E89" s="75" t="s">
        <v>140</v>
      </c>
      <c r="F89" s="75" t="s">
        <v>114</v>
      </c>
      <c r="G89" s="106">
        <f>G90</f>
        <v>0</v>
      </c>
      <c r="H89" s="230">
        <f>H90</f>
        <v>170</v>
      </c>
      <c r="I89" s="230">
        <f>I90</f>
        <v>170</v>
      </c>
      <c r="J89" s="204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4"/>
      <c r="Z89" s="14"/>
    </row>
    <row r="90" spans="1:26" s="10" customFormat="1" ht="18" customHeight="1">
      <c r="A90" s="36" t="s">
        <v>78</v>
      </c>
      <c r="B90" s="75">
        <v>902</v>
      </c>
      <c r="C90" s="75" t="s">
        <v>15</v>
      </c>
      <c r="D90" s="75" t="s">
        <v>24</v>
      </c>
      <c r="E90" s="75" t="s">
        <v>140</v>
      </c>
      <c r="F90" s="75" t="s">
        <v>77</v>
      </c>
      <c r="G90" s="106"/>
      <c r="H90" s="230">
        <v>170</v>
      </c>
      <c r="I90" s="230">
        <f>G90+H90</f>
        <v>170</v>
      </c>
      <c r="J90" s="204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4"/>
      <c r="Z90" s="14"/>
    </row>
    <row r="91" spans="1:26" s="10" customFormat="1" ht="29.25" customHeight="1">
      <c r="A91" s="36" t="s">
        <v>268</v>
      </c>
      <c r="B91" s="75" t="s">
        <v>14</v>
      </c>
      <c r="C91" s="75" t="s">
        <v>15</v>
      </c>
      <c r="D91" s="75" t="s">
        <v>24</v>
      </c>
      <c r="E91" s="75" t="s">
        <v>269</v>
      </c>
      <c r="F91" s="75"/>
      <c r="G91" s="107">
        <f>G93</f>
        <v>0</v>
      </c>
      <c r="H91" s="230">
        <f>H92</f>
        <v>10</v>
      </c>
      <c r="I91" s="230">
        <f>I92</f>
        <v>10</v>
      </c>
      <c r="J91" s="204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4"/>
      <c r="Z91" s="14"/>
    </row>
    <row r="92" spans="1:26" s="10" customFormat="1" ht="29.25" customHeight="1">
      <c r="A92" s="34" t="s">
        <v>122</v>
      </c>
      <c r="B92" s="75" t="s">
        <v>14</v>
      </c>
      <c r="C92" s="75" t="s">
        <v>15</v>
      </c>
      <c r="D92" s="75" t="s">
        <v>24</v>
      </c>
      <c r="E92" s="75" t="s">
        <v>269</v>
      </c>
      <c r="F92" s="75" t="s">
        <v>114</v>
      </c>
      <c r="G92" s="107">
        <f>G93</f>
        <v>0</v>
      </c>
      <c r="H92" s="230">
        <f>H93</f>
        <v>10</v>
      </c>
      <c r="I92" s="230">
        <f>I93</f>
        <v>10</v>
      </c>
      <c r="J92" s="204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4"/>
      <c r="Z92" s="14"/>
    </row>
    <row r="93" spans="1:26" s="10" customFormat="1" ht="25.5" customHeight="1">
      <c r="A93" s="36" t="s">
        <v>78</v>
      </c>
      <c r="B93" s="75" t="s">
        <v>14</v>
      </c>
      <c r="C93" s="75" t="s">
        <v>15</v>
      </c>
      <c r="D93" s="75" t="s">
        <v>24</v>
      </c>
      <c r="E93" s="75" t="s">
        <v>269</v>
      </c>
      <c r="F93" s="75" t="s">
        <v>77</v>
      </c>
      <c r="G93" s="107"/>
      <c r="H93" s="230">
        <v>10</v>
      </c>
      <c r="I93" s="230">
        <f>G93+H93</f>
        <v>10</v>
      </c>
      <c r="J93" s="204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4"/>
      <c r="Z93" s="14"/>
    </row>
    <row r="94" spans="1:26" ht="29.25" customHeight="1">
      <c r="A94" s="48" t="s">
        <v>266</v>
      </c>
      <c r="B94" s="75">
        <v>902</v>
      </c>
      <c r="C94" s="75" t="s">
        <v>15</v>
      </c>
      <c r="D94" s="75" t="s">
        <v>24</v>
      </c>
      <c r="E94" s="75" t="s">
        <v>141</v>
      </c>
      <c r="F94" s="75"/>
      <c r="G94" s="106">
        <f aca="true" t="shared" si="13" ref="G94:I95">G95</f>
        <v>0</v>
      </c>
      <c r="H94" s="229">
        <f t="shared" si="13"/>
        <v>5</v>
      </c>
      <c r="I94" s="229">
        <f t="shared" si="13"/>
        <v>5</v>
      </c>
      <c r="J94" s="204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3"/>
      <c r="Z94" s="13"/>
    </row>
    <row r="95" spans="1:26" ht="28.5" customHeight="1">
      <c r="A95" s="34" t="s">
        <v>122</v>
      </c>
      <c r="B95" s="75">
        <v>902</v>
      </c>
      <c r="C95" s="75" t="s">
        <v>15</v>
      </c>
      <c r="D95" s="75" t="s">
        <v>24</v>
      </c>
      <c r="E95" s="75" t="s">
        <v>141</v>
      </c>
      <c r="F95" s="75" t="s">
        <v>114</v>
      </c>
      <c r="G95" s="106">
        <f t="shared" si="13"/>
        <v>0</v>
      </c>
      <c r="H95" s="229">
        <f t="shared" si="13"/>
        <v>5</v>
      </c>
      <c r="I95" s="229">
        <f t="shared" si="13"/>
        <v>5</v>
      </c>
      <c r="J95" s="204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3"/>
      <c r="Z95" s="13"/>
    </row>
    <row r="96" spans="1:26" ht="21" customHeight="1">
      <c r="A96" s="36" t="s">
        <v>78</v>
      </c>
      <c r="B96" s="75">
        <v>902</v>
      </c>
      <c r="C96" s="75" t="s">
        <v>15</v>
      </c>
      <c r="D96" s="75" t="s">
        <v>24</v>
      </c>
      <c r="E96" s="75" t="s">
        <v>141</v>
      </c>
      <c r="F96" s="75" t="s">
        <v>77</v>
      </c>
      <c r="G96" s="106"/>
      <c r="H96" s="229">
        <v>5</v>
      </c>
      <c r="I96" s="229">
        <f>G96+H96</f>
        <v>5</v>
      </c>
      <c r="J96" s="204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3"/>
      <c r="Z96" s="13"/>
    </row>
    <row r="97" spans="1:26" ht="27.75" customHeight="1">
      <c r="A97" s="51" t="s">
        <v>322</v>
      </c>
      <c r="B97" s="75">
        <v>902</v>
      </c>
      <c r="C97" s="75" t="s">
        <v>15</v>
      </c>
      <c r="D97" s="75" t="s">
        <v>24</v>
      </c>
      <c r="E97" s="75" t="s">
        <v>260</v>
      </c>
      <c r="F97" s="75"/>
      <c r="G97" s="107">
        <f aca="true" t="shared" si="14" ref="G97:I98">G98</f>
        <v>0</v>
      </c>
      <c r="H97" s="229">
        <f t="shared" si="14"/>
        <v>10</v>
      </c>
      <c r="I97" s="229">
        <f t="shared" si="14"/>
        <v>10</v>
      </c>
      <c r="J97" s="204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3"/>
      <c r="Z97" s="13"/>
    </row>
    <row r="98" spans="1:26" ht="21" customHeight="1">
      <c r="A98" s="34" t="s">
        <v>122</v>
      </c>
      <c r="B98" s="75">
        <v>902</v>
      </c>
      <c r="C98" s="75" t="s">
        <v>15</v>
      </c>
      <c r="D98" s="75" t="s">
        <v>24</v>
      </c>
      <c r="E98" s="75" t="s">
        <v>260</v>
      </c>
      <c r="F98" s="75" t="s">
        <v>114</v>
      </c>
      <c r="G98" s="107">
        <f t="shared" si="14"/>
        <v>0</v>
      </c>
      <c r="H98" s="229">
        <f t="shared" si="14"/>
        <v>10</v>
      </c>
      <c r="I98" s="229">
        <f t="shared" si="14"/>
        <v>10</v>
      </c>
      <c r="J98" s="204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3"/>
      <c r="Z98" s="13"/>
    </row>
    <row r="99" spans="1:26" ht="21" customHeight="1">
      <c r="A99" s="32" t="s">
        <v>78</v>
      </c>
      <c r="B99" s="75">
        <v>902</v>
      </c>
      <c r="C99" s="75" t="s">
        <v>15</v>
      </c>
      <c r="D99" s="75" t="s">
        <v>24</v>
      </c>
      <c r="E99" s="75" t="s">
        <v>260</v>
      </c>
      <c r="F99" s="75" t="s">
        <v>77</v>
      </c>
      <c r="G99" s="107"/>
      <c r="H99" s="229">
        <v>10</v>
      </c>
      <c r="I99" s="229">
        <f>G99+H99</f>
        <v>10</v>
      </c>
      <c r="J99" s="204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3"/>
      <c r="Z99" s="13"/>
    </row>
    <row r="100" spans="1:26" ht="18" customHeight="1">
      <c r="A100" s="42" t="s">
        <v>57</v>
      </c>
      <c r="B100" s="76">
        <v>902</v>
      </c>
      <c r="C100" s="76" t="s">
        <v>17</v>
      </c>
      <c r="D100" s="75"/>
      <c r="E100" s="75"/>
      <c r="F100" s="75"/>
      <c r="G100" s="105">
        <f>G106+G114+G101</f>
        <v>19784.2</v>
      </c>
      <c r="H100" s="105">
        <f>H106+H114+H101</f>
        <v>1895.5</v>
      </c>
      <c r="I100" s="105">
        <f>I106+I114+I101</f>
        <v>21679.7</v>
      </c>
      <c r="J100" s="204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3"/>
      <c r="Z100" s="13"/>
    </row>
    <row r="101" spans="1:26" ht="18" customHeight="1">
      <c r="A101" s="40" t="s">
        <v>31</v>
      </c>
      <c r="B101" s="76">
        <v>902</v>
      </c>
      <c r="C101" s="161" t="s">
        <v>17</v>
      </c>
      <c r="D101" s="161" t="s">
        <v>32</v>
      </c>
      <c r="E101" s="75"/>
      <c r="F101" s="75"/>
      <c r="G101" s="105">
        <f>G102+G104</f>
        <v>472</v>
      </c>
      <c r="H101" s="105">
        <f>H102+H104</f>
        <v>-472</v>
      </c>
      <c r="I101" s="105">
        <f>I102+I104</f>
        <v>0</v>
      </c>
      <c r="J101" s="204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3"/>
      <c r="Z101" s="13"/>
    </row>
    <row r="102" spans="1:26" ht="18" customHeight="1">
      <c r="A102" s="162" t="s">
        <v>122</v>
      </c>
      <c r="B102" s="75">
        <v>902</v>
      </c>
      <c r="C102" s="153" t="s">
        <v>17</v>
      </c>
      <c r="D102" s="153" t="s">
        <v>32</v>
      </c>
      <c r="E102" s="153" t="s">
        <v>312</v>
      </c>
      <c r="F102" s="153" t="s">
        <v>114</v>
      </c>
      <c r="G102" s="155">
        <f>G103</f>
        <v>376.1</v>
      </c>
      <c r="H102" s="155">
        <f>H103</f>
        <v>-376.1</v>
      </c>
      <c r="I102" s="155">
        <f>I103</f>
        <v>0</v>
      </c>
      <c r="J102" s="204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3"/>
      <c r="Z102" s="13"/>
    </row>
    <row r="103" spans="1:26" ht="18" customHeight="1">
      <c r="A103" s="154" t="s">
        <v>78</v>
      </c>
      <c r="B103" s="75">
        <v>902</v>
      </c>
      <c r="C103" s="153" t="s">
        <v>17</v>
      </c>
      <c r="D103" s="153" t="s">
        <v>32</v>
      </c>
      <c r="E103" s="153" t="s">
        <v>312</v>
      </c>
      <c r="F103" s="153" t="s">
        <v>77</v>
      </c>
      <c r="G103" s="155">
        <v>376.1</v>
      </c>
      <c r="H103" s="229">
        <v>-376.1</v>
      </c>
      <c r="I103" s="251">
        <f>G103+H103</f>
        <v>0</v>
      </c>
      <c r="J103" s="204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3"/>
      <c r="Z103" s="13"/>
    </row>
    <row r="104" spans="1:26" ht="18" customHeight="1">
      <c r="A104" s="162" t="s">
        <v>122</v>
      </c>
      <c r="B104" s="75">
        <v>902</v>
      </c>
      <c r="C104" s="153" t="s">
        <v>17</v>
      </c>
      <c r="D104" s="153" t="s">
        <v>32</v>
      </c>
      <c r="E104" s="153" t="s">
        <v>313</v>
      </c>
      <c r="F104" s="153" t="s">
        <v>113</v>
      </c>
      <c r="G104" s="155">
        <f>G105</f>
        <v>95.9</v>
      </c>
      <c r="H104" s="155">
        <f>H105</f>
        <v>-95.9</v>
      </c>
      <c r="I104" s="155">
        <f>I105</f>
        <v>0</v>
      </c>
      <c r="J104" s="204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3"/>
      <c r="Z104" s="13"/>
    </row>
    <row r="105" spans="1:26" ht="18" customHeight="1">
      <c r="A105" s="154" t="s">
        <v>78</v>
      </c>
      <c r="B105" s="75">
        <v>902</v>
      </c>
      <c r="C105" s="153" t="s">
        <v>17</v>
      </c>
      <c r="D105" s="153" t="s">
        <v>32</v>
      </c>
      <c r="E105" s="153" t="s">
        <v>313</v>
      </c>
      <c r="F105" s="153" t="s">
        <v>89</v>
      </c>
      <c r="G105" s="155">
        <v>95.9</v>
      </c>
      <c r="H105" s="229">
        <v>-95.9</v>
      </c>
      <c r="I105" s="251">
        <f>G105+H105</f>
        <v>0</v>
      </c>
      <c r="J105" s="204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3"/>
      <c r="Z105" s="13"/>
    </row>
    <row r="106" spans="1:26" ht="18" customHeight="1">
      <c r="A106" s="42" t="s">
        <v>103</v>
      </c>
      <c r="B106" s="76" t="s">
        <v>14</v>
      </c>
      <c r="C106" s="76" t="s">
        <v>17</v>
      </c>
      <c r="D106" s="76" t="s">
        <v>28</v>
      </c>
      <c r="E106" s="75"/>
      <c r="F106" s="75"/>
      <c r="G106" s="108">
        <f>G107+G110+G112</f>
        <v>19312.2</v>
      </c>
      <c r="H106" s="108">
        <f>H107+H110+H112</f>
        <v>2367.5</v>
      </c>
      <c r="I106" s="108">
        <f>I107+I110+I112</f>
        <v>21679.7</v>
      </c>
      <c r="J106" s="204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3"/>
      <c r="Z106" s="13"/>
    </row>
    <row r="107" spans="1:26" ht="24.75" customHeight="1">
      <c r="A107" s="41" t="s">
        <v>105</v>
      </c>
      <c r="B107" s="75" t="s">
        <v>14</v>
      </c>
      <c r="C107" s="75" t="s">
        <v>17</v>
      </c>
      <c r="D107" s="75" t="s">
        <v>28</v>
      </c>
      <c r="E107" s="75" t="s">
        <v>142</v>
      </c>
      <c r="F107" s="75"/>
      <c r="G107" s="106">
        <f aca="true" t="shared" si="15" ref="G107:I108">+G108</f>
        <v>19312.2</v>
      </c>
      <c r="H107" s="106">
        <f t="shared" si="15"/>
        <v>2367.5</v>
      </c>
      <c r="I107" s="106">
        <f t="shared" si="15"/>
        <v>21679.7</v>
      </c>
      <c r="J107" s="204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3"/>
      <c r="Z107" s="13"/>
    </row>
    <row r="108" spans="1:26" ht="24.75" customHeight="1">
      <c r="A108" s="34" t="s">
        <v>121</v>
      </c>
      <c r="B108" s="75" t="s">
        <v>14</v>
      </c>
      <c r="C108" s="75" t="s">
        <v>17</v>
      </c>
      <c r="D108" s="75" t="s">
        <v>28</v>
      </c>
      <c r="E108" s="75" t="s">
        <v>142</v>
      </c>
      <c r="F108" s="75" t="s">
        <v>114</v>
      </c>
      <c r="G108" s="106">
        <f t="shared" si="15"/>
        <v>19312.2</v>
      </c>
      <c r="H108" s="106">
        <f t="shared" si="15"/>
        <v>2367.5</v>
      </c>
      <c r="I108" s="106">
        <f t="shared" si="15"/>
        <v>21679.7</v>
      </c>
      <c r="J108" s="204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3"/>
      <c r="Z108" s="13"/>
    </row>
    <row r="109" spans="1:26" ht="19.5" customHeight="1">
      <c r="A109" s="34" t="s">
        <v>78</v>
      </c>
      <c r="B109" s="75" t="s">
        <v>14</v>
      </c>
      <c r="C109" s="75" t="s">
        <v>17</v>
      </c>
      <c r="D109" s="75" t="s">
        <v>28</v>
      </c>
      <c r="E109" s="75" t="s">
        <v>142</v>
      </c>
      <c r="F109" s="75" t="s">
        <v>77</v>
      </c>
      <c r="G109" s="106">
        <v>19312.2</v>
      </c>
      <c r="H109" s="229">
        <v>2367.5</v>
      </c>
      <c r="I109" s="251">
        <f>G109+H109</f>
        <v>21679.7</v>
      </c>
      <c r="J109" s="204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3"/>
      <c r="Z109" s="13"/>
    </row>
    <row r="110" spans="1:26" ht="52.5" customHeight="1" hidden="1">
      <c r="A110" s="34" t="s">
        <v>284</v>
      </c>
      <c r="B110" s="75" t="s">
        <v>14</v>
      </c>
      <c r="C110" s="75" t="s">
        <v>17</v>
      </c>
      <c r="D110" s="75" t="s">
        <v>28</v>
      </c>
      <c r="E110" s="75" t="s">
        <v>283</v>
      </c>
      <c r="F110" s="75"/>
      <c r="G110" s="107">
        <f>G111</f>
        <v>0</v>
      </c>
      <c r="H110" s="229"/>
      <c r="I110" s="229"/>
      <c r="J110" s="204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3"/>
      <c r="Z110" s="13"/>
    </row>
    <row r="111" spans="1:26" ht="19.5" customHeight="1" hidden="1">
      <c r="A111" s="34" t="s">
        <v>78</v>
      </c>
      <c r="B111" s="75" t="s">
        <v>14</v>
      </c>
      <c r="C111" s="75" t="s">
        <v>17</v>
      </c>
      <c r="D111" s="75" t="s">
        <v>28</v>
      </c>
      <c r="E111" s="75" t="s">
        <v>283</v>
      </c>
      <c r="F111" s="75" t="s">
        <v>77</v>
      </c>
      <c r="G111" s="107"/>
      <c r="H111" s="229"/>
      <c r="I111" s="229"/>
      <c r="J111" s="204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3"/>
      <c r="Z111" s="13"/>
    </row>
    <row r="112" spans="1:26" ht="39" customHeight="1" hidden="1">
      <c r="A112" s="34" t="s">
        <v>279</v>
      </c>
      <c r="B112" s="75" t="s">
        <v>14</v>
      </c>
      <c r="C112" s="75" t="s">
        <v>17</v>
      </c>
      <c r="D112" s="75" t="s">
        <v>28</v>
      </c>
      <c r="E112" s="75" t="s">
        <v>278</v>
      </c>
      <c r="F112" s="75"/>
      <c r="G112" s="107">
        <f>G113</f>
        <v>0</v>
      </c>
      <c r="H112" s="229"/>
      <c r="I112" s="229"/>
      <c r="J112" s="204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3"/>
      <c r="Z112" s="13"/>
    </row>
    <row r="113" spans="1:26" ht="19.5" customHeight="1" hidden="1">
      <c r="A113" s="34" t="s">
        <v>78</v>
      </c>
      <c r="B113" s="75" t="s">
        <v>14</v>
      </c>
      <c r="C113" s="75" t="s">
        <v>17</v>
      </c>
      <c r="D113" s="75" t="s">
        <v>28</v>
      </c>
      <c r="E113" s="75" t="s">
        <v>278</v>
      </c>
      <c r="F113" s="75" t="s">
        <v>77</v>
      </c>
      <c r="G113" s="107"/>
      <c r="H113" s="229"/>
      <c r="I113" s="229"/>
      <c r="J113" s="204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3"/>
      <c r="Z113" s="13"/>
    </row>
    <row r="114" spans="1:26" ht="19.5" customHeight="1" hidden="1">
      <c r="A114" s="145" t="s">
        <v>35</v>
      </c>
      <c r="B114" s="146">
        <v>902</v>
      </c>
      <c r="C114" s="146" t="s">
        <v>17</v>
      </c>
      <c r="D114" s="146" t="s">
        <v>22</v>
      </c>
      <c r="E114" s="75"/>
      <c r="F114" s="75"/>
      <c r="G114" s="108">
        <f>G115</f>
        <v>0</v>
      </c>
      <c r="H114" s="229"/>
      <c r="I114" s="229"/>
      <c r="J114" s="204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3"/>
      <c r="Z114" s="13"/>
    </row>
    <row r="115" spans="1:26" ht="33.75" customHeight="1" hidden="1">
      <c r="A115" s="48" t="s">
        <v>270</v>
      </c>
      <c r="B115" s="75">
        <v>902</v>
      </c>
      <c r="C115" s="75" t="s">
        <v>17</v>
      </c>
      <c r="D115" s="75" t="s">
        <v>22</v>
      </c>
      <c r="E115" s="75" t="s">
        <v>260</v>
      </c>
      <c r="F115" s="75"/>
      <c r="G115" s="106">
        <f>G116</f>
        <v>0</v>
      </c>
      <c r="H115" s="229"/>
      <c r="I115" s="229"/>
      <c r="J115" s="20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3"/>
      <c r="Z115" s="13"/>
    </row>
    <row r="116" spans="1:26" ht="27" customHeight="1" hidden="1">
      <c r="A116" s="34" t="s">
        <v>121</v>
      </c>
      <c r="B116" s="75">
        <v>902</v>
      </c>
      <c r="C116" s="75" t="s">
        <v>17</v>
      </c>
      <c r="D116" s="75" t="s">
        <v>22</v>
      </c>
      <c r="E116" s="75" t="s">
        <v>260</v>
      </c>
      <c r="F116" s="75" t="s">
        <v>114</v>
      </c>
      <c r="G116" s="106">
        <f>G117</f>
        <v>0</v>
      </c>
      <c r="H116" s="229"/>
      <c r="I116" s="229"/>
      <c r="J116" s="204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3"/>
      <c r="Z116" s="13"/>
    </row>
    <row r="117" spans="1:26" ht="18" customHeight="1" hidden="1">
      <c r="A117" s="34" t="s">
        <v>78</v>
      </c>
      <c r="B117" s="75">
        <v>902</v>
      </c>
      <c r="C117" s="75" t="s">
        <v>17</v>
      </c>
      <c r="D117" s="75" t="s">
        <v>22</v>
      </c>
      <c r="E117" s="75" t="s">
        <v>260</v>
      </c>
      <c r="F117" s="75" t="s">
        <v>77</v>
      </c>
      <c r="G117" s="106"/>
      <c r="H117" s="229"/>
      <c r="I117" s="229"/>
      <c r="J117" s="204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3"/>
      <c r="Z117" s="13"/>
    </row>
    <row r="118" spans="1:26" ht="21" customHeight="1">
      <c r="A118" s="42" t="s">
        <v>36</v>
      </c>
      <c r="B118" s="76">
        <v>902</v>
      </c>
      <c r="C118" s="76" t="s">
        <v>32</v>
      </c>
      <c r="D118" s="76"/>
      <c r="E118" s="76"/>
      <c r="F118" s="76"/>
      <c r="G118" s="105">
        <f>G125+G119+G122</f>
        <v>1848.6000000000001</v>
      </c>
      <c r="H118" s="105">
        <f>H125+H119+H122</f>
        <v>1608.5</v>
      </c>
      <c r="I118" s="105">
        <f>I125+I119+I122</f>
        <v>3457.1</v>
      </c>
      <c r="J118" s="204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3"/>
      <c r="Z118" s="13"/>
    </row>
    <row r="119" spans="1:26" ht="21" customHeight="1">
      <c r="A119" s="52" t="s">
        <v>281</v>
      </c>
      <c r="B119" s="76" t="s">
        <v>14</v>
      </c>
      <c r="C119" s="89" t="s">
        <v>32</v>
      </c>
      <c r="D119" s="89" t="s">
        <v>10</v>
      </c>
      <c r="E119" s="89"/>
      <c r="F119" s="89"/>
      <c r="G119" s="150">
        <f aca="true" t="shared" si="16" ref="G119:I120">G120</f>
        <v>1769.7</v>
      </c>
      <c r="H119" s="150">
        <f t="shared" si="16"/>
        <v>200</v>
      </c>
      <c r="I119" s="150">
        <f t="shared" si="16"/>
        <v>1969.7</v>
      </c>
      <c r="J119" s="204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3"/>
      <c r="Z119" s="13"/>
    </row>
    <row r="120" spans="1:26" ht="30" customHeight="1">
      <c r="A120" s="48" t="s">
        <v>280</v>
      </c>
      <c r="B120" s="75" t="s">
        <v>14</v>
      </c>
      <c r="C120" s="88" t="s">
        <v>32</v>
      </c>
      <c r="D120" s="88" t="s">
        <v>10</v>
      </c>
      <c r="E120" s="75" t="s">
        <v>282</v>
      </c>
      <c r="F120" s="88"/>
      <c r="G120" s="136">
        <f t="shared" si="16"/>
        <v>1769.7</v>
      </c>
      <c r="H120" s="136">
        <f t="shared" si="16"/>
        <v>200</v>
      </c>
      <c r="I120" s="136">
        <f t="shared" si="16"/>
        <v>1969.7</v>
      </c>
      <c r="J120" s="204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3"/>
      <c r="Z120" s="13"/>
    </row>
    <row r="121" spans="1:26" ht="21" customHeight="1">
      <c r="A121" s="34" t="s">
        <v>78</v>
      </c>
      <c r="B121" s="75" t="s">
        <v>14</v>
      </c>
      <c r="C121" s="88" t="s">
        <v>32</v>
      </c>
      <c r="D121" s="88" t="s">
        <v>10</v>
      </c>
      <c r="E121" s="75" t="s">
        <v>282</v>
      </c>
      <c r="F121" s="88" t="s">
        <v>77</v>
      </c>
      <c r="G121" s="136">
        <v>1769.7</v>
      </c>
      <c r="H121" s="229">
        <v>200</v>
      </c>
      <c r="I121" s="251">
        <f>G121+H121</f>
        <v>1969.7</v>
      </c>
      <c r="J121" s="204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3"/>
      <c r="Z121" s="13"/>
    </row>
    <row r="122" spans="1:26" ht="21" customHeight="1">
      <c r="A122" s="160" t="s">
        <v>309</v>
      </c>
      <c r="B122" s="75" t="s">
        <v>14</v>
      </c>
      <c r="C122" s="89" t="s">
        <v>32</v>
      </c>
      <c r="D122" s="89" t="s">
        <v>15</v>
      </c>
      <c r="E122" s="161"/>
      <c r="F122" s="89"/>
      <c r="G122" s="150">
        <f aca="true" t="shared" si="17" ref="G122:I123">G123</f>
        <v>78.9</v>
      </c>
      <c r="H122" s="150">
        <f t="shared" si="17"/>
        <v>0</v>
      </c>
      <c r="I122" s="150">
        <f t="shared" si="17"/>
        <v>78.9</v>
      </c>
      <c r="J122" s="204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3"/>
      <c r="Z122" s="13"/>
    </row>
    <row r="123" spans="1:26" ht="21" customHeight="1">
      <c r="A123" s="162" t="s">
        <v>310</v>
      </c>
      <c r="B123" s="75" t="s">
        <v>14</v>
      </c>
      <c r="C123" s="88" t="s">
        <v>32</v>
      </c>
      <c r="D123" s="88" t="s">
        <v>15</v>
      </c>
      <c r="E123" s="153" t="s">
        <v>311</v>
      </c>
      <c r="F123" s="88"/>
      <c r="G123" s="136">
        <f t="shared" si="17"/>
        <v>78.9</v>
      </c>
      <c r="H123" s="136">
        <f t="shared" si="17"/>
        <v>0</v>
      </c>
      <c r="I123" s="136">
        <f t="shared" si="17"/>
        <v>78.9</v>
      </c>
      <c r="J123" s="204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3"/>
      <c r="Z123" s="13"/>
    </row>
    <row r="124" spans="1:26" ht="21" customHeight="1">
      <c r="A124" s="162" t="s">
        <v>78</v>
      </c>
      <c r="B124" s="75" t="s">
        <v>14</v>
      </c>
      <c r="C124" s="88" t="s">
        <v>32</v>
      </c>
      <c r="D124" s="88" t="s">
        <v>15</v>
      </c>
      <c r="E124" s="153" t="s">
        <v>311</v>
      </c>
      <c r="F124" s="88" t="s">
        <v>77</v>
      </c>
      <c r="G124" s="136">
        <v>78.9</v>
      </c>
      <c r="H124" s="229"/>
      <c r="I124" s="251">
        <f>G124+H124</f>
        <v>78.9</v>
      </c>
      <c r="J124" s="204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3"/>
      <c r="Z124" s="13"/>
    </row>
    <row r="125" spans="1:26" ht="17.25" customHeight="1">
      <c r="A125" s="42" t="s">
        <v>37</v>
      </c>
      <c r="B125" s="76">
        <v>902</v>
      </c>
      <c r="C125" s="76" t="s">
        <v>32</v>
      </c>
      <c r="D125" s="76" t="s">
        <v>32</v>
      </c>
      <c r="E125" s="76"/>
      <c r="F125" s="76"/>
      <c r="G125" s="108">
        <f>G126</f>
        <v>0</v>
      </c>
      <c r="H125" s="231">
        <f>H126</f>
        <v>1408.5</v>
      </c>
      <c r="I125" s="231">
        <f>I126</f>
        <v>1408.5</v>
      </c>
      <c r="J125" s="204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3"/>
      <c r="Z125" s="13"/>
    </row>
    <row r="126" spans="1:26" ht="17.25" customHeight="1">
      <c r="A126" s="36" t="s">
        <v>108</v>
      </c>
      <c r="B126" s="75">
        <v>902</v>
      </c>
      <c r="C126" s="75" t="s">
        <v>32</v>
      </c>
      <c r="D126" s="75" t="s">
        <v>32</v>
      </c>
      <c r="E126" s="75" t="s">
        <v>139</v>
      </c>
      <c r="F126" s="75"/>
      <c r="G126" s="106">
        <f>G127+G130+G133+G136+G139+G142</f>
        <v>0</v>
      </c>
      <c r="H126" s="232">
        <f>H127+H130+H133+H136+H139</f>
        <v>1408.5</v>
      </c>
      <c r="I126" s="232">
        <f>I127+I130+I133+I136+I139</f>
        <v>1408.5</v>
      </c>
      <c r="J126" s="204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3"/>
      <c r="Z126" s="13"/>
    </row>
    <row r="127" spans="1:26" s="5" customFormat="1" ht="33" customHeight="1">
      <c r="A127" s="36" t="s">
        <v>263</v>
      </c>
      <c r="B127" s="75">
        <v>902</v>
      </c>
      <c r="C127" s="75" t="s">
        <v>32</v>
      </c>
      <c r="D127" s="75" t="s">
        <v>32</v>
      </c>
      <c r="E127" s="75" t="s">
        <v>143</v>
      </c>
      <c r="F127" s="75"/>
      <c r="G127" s="106">
        <f>G129</f>
        <v>0</v>
      </c>
      <c r="H127" s="232">
        <f>H128</f>
        <v>400</v>
      </c>
      <c r="I127" s="232">
        <f>I128</f>
        <v>400</v>
      </c>
      <c r="J127" s="204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4"/>
      <c r="Z127" s="4"/>
    </row>
    <row r="128" spans="1:26" s="5" customFormat="1" ht="27.75" customHeight="1">
      <c r="A128" s="36" t="s">
        <v>121</v>
      </c>
      <c r="B128" s="75">
        <v>902</v>
      </c>
      <c r="C128" s="75" t="s">
        <v>32</v>
      </c>
      <c r="D128" s="75" t="s">
        <v>32</v>
      </c>
      <c r="E128" s="75" t="s">
        <v>143</v>
      </c>
      <c r="F128" s="75" t="s">
        <v>114</v>
      </c>
      <c r="G128" s="106">
        <f>G129</f>
        <v>0</v>
      </c>
      <c r="H128" s="232">
        <f>H129</f>
        <v>400</v>
      </c>
      <c r="I128" s="232">
        <f>I129</f>
        <v>400</v>
      </c>
      <c r="J128" s="204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4"/>
      <c r="Z128" s="4"/>
    </row>
    <row r="129" spans="1:26" s="1" customFormat="1" ht="19.5" customHeight="1">
      <c r="A129" s="36" t="s">
        <v>78</v>
      </c>
      <c r="B129" s="75">
        <v>902</v>
      </c>
      <c r="C129" s="75" t="s">
        <v>32</v>
      </c>
      <c r="D129" s="75" t="s">
        <v>32</v>
      </c>
      <c r="E129" s="75" t="s">
        <v>143</v>
      </c>
      <c r="F129" s="75" t="s">
        <v>77</v>
      </c>
      <c r="G129" s="106"/>
      <c r="H129" s="232">
        <v>400</v>
      </c>
      <c r="I129" s="232">
        <f>G129+H129</f>
        <v>400</v>
      </c>
      <c r="J129" s="204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6"/>
      <c r="Z129" s="6"/>
    </row>
    <row r="130" spans="1:26" s="1" customFormat="1" ht="31.5" customHeight="1">
      <c r="A130" s="36" t="s">
        <v>265</v>
      </c>
      <c r="B130" s="75" t="s">
        <v>14</v>
      </c>
      <c r="C130" s="75" t="s">
        <v>32</v>
      </c>
      <c r="D130" s="75" t="s">
        <v>32</v>
      </c>
      <c r="E130" s="75" t="s">
        <v>144</v>
      </c>
      <c r="F130" s="75"/>
      <c r="G130" s="106">
        <f>G132</f>
        <v>0</v>
      </c>
      <c r="H130" s="232">
        <f>H131</f>
        <v>45</v>
      </c>
      <c r="I130" s="232">
        <f>I131</f>
        <v>45</v>
      </c>
      <c r="J130" s="204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6"/>
      <c r="Z130" s="6"/>
    </row>
    <row r="131" spans="1:26" s="1" customFormat="1" ht="29.25" customHeight="1">
      <c r="A131" s="36" t="s">
        <v>121</v>
      </c>
      <c r="B131" s="75" t="s">
        <v>14</v>
      </c>
      <c r="C131" s="75" t="s">
        <v>32</v>
      </c>
      <c r="D131" s="75" t="s">
        <v>32</v>
      </c>
      <c r="E131" s="75" t="s">
        <v>144</v>
      </c>
      <c r="F131" s="75" t="s">
        <v>114</v>
      </c>
      <c r="G131" s="106">
        <f>G132</f>
        <v>0</v>
      </c>
      <c r="H131" s="232">
        <f>H132</f>
        <v>45</v>
      </c>
      <c r="I131" s="232">
        <f>I132</f>
        <v>45</v>
      </c>
      <c r="J131" s="204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6"/>
      <c r="Z131" s="6"/>
    </row>
    <row r="132" spans="1:26" s="1" customFormat="1" ht="19.5" customHeight="1">
      <c r="A132" s="36" t="s">
        <v>78</v>
      </c>
      <c r="B132" s="75" t="s">
        <v>14</v>
      </c>
      <c r="C132" s="75" t="s">
        <v>32</v>
      </c>
      <c r="D132" s="75" t="s">
        <v>32</v>
      </c>
      <c r="E132" s="75" t="s">
        <v>144</v>
      </c>
      <c r="F132" s="75" t="s">
        <v>77</v>
      </c>
      <c r="G132" s="106"/>
      <c r="H132" s="232">
        <v>45</v>
      </c>
      <c r="I132" s="232">
        <f>G132+H132</f>
        <v>45</v>
      </c>
      <c r="J132" s="204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6"/>
      <c r="Z132" s="6"/>
    </row>
    <row r="133" spans="1:26" s="1" customFormat="1" ht="32.25" customHeight="1">
      <c r="A133" s="36" t="s">
        <v>262</v>
      </c>
      <c r="B133" s="75" t="s">
        <v>14</v>
      </c>
      <c r="C133" s="75" t="s">
        <v>32</v>
      </c>
      <c r="D133" s="75" t="s">
        <v>32</v>
      </c>
      <c r="E133" s="75" t="s">
        <v>145</v>
      </c>
      <c r="F133" s="75"/>
      <c r="G133" s="106">
        <f>G135</f>
        <v>0</v>
      </c>
      <c r="H133" s="232">
        <f>H134</f>
        <v>313.5</v>
      </c>
      <c r="I133" s="232">
        <f>I134</f>
        <v>313.5</v>
      </c>
      <c r="J133" s="204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6"/>
      <c r="Z133" s="6"/>
    </row>
    <row r="134" spans="1:26" s="1" customFormat="1" ht="27" customHeight="1">
      <c r="A134" s="36" t="s">
        <v>121</v>
      </c>
      <c r="B134" s="75" t="s">
        <v>14</v>
      </c>
      <c r="C134" s="75" t="s">
        <v>32</v>
      </c>
      <c r="D134" s="75" t="s">
        <v>32</v>
      </c>
      <c r="E134" s="75" t="s">
        <v>145</v>
      </c>
      <c r="F134" s="75" t="s">
        <v>114</v>
      </c>
      <c r="G134" s="106">
        <f>G135</f>
        <v>0</v>
      </c>
      <c r="H134" s="232">
        <f>H135</f>
        <v>313.5</v>
      </c>
      <c r="I134" s="232">
        <f>I135</f>
        <v>313.5</v>
      </c>
      <c r="J134" s="204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6"/>
      <c r="Z134" s="6"/>
    </row>
    <row r="135" spans="1:26" s="1" customFormat="1" ht="18" customHeight="1">
      <c r="A135" s="36" t="s">
        <v>78</v>
      </c>
      <c r="B135" s="75" t="s">
        <v>14</v>
      </c>
      <c r="C135" s="75" t="s">
        <v>32</v>
      </c>
      <c r="D135" s="75" t="s">
        <v>32</v>
      </c>
      <c r="E135" s="75" t="s">
        <v>145</v>
      </c>
      <c r="F135" s="75" t="s">
        <v>77</v>
      </c>
      <c r="G135" s="106"/>
      <c r="H135" s="232">
        <v>313.5</v>
      </c>
      <c r="I135" s="232">
        <f>G135+H135</f>
        <v>313.5</v>
      </c>
      <c r="J135" s="204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6"/>
      <c r="Z135" s="6"/>
    </row>
    <row r="136" spans="1:26" s="1" customFormat="1" ht="27.75" customHeight="1">
      <c r="A136" s="36" t="s">
        <v>264</v>
      </c>
      <c r="B136" s="75" t="s">
        <v>14</v>
      </c>
      <c r="C136" s="75" t="s">
        <v>32</v>
      </c>
      <c r="D136" s="75" t="s">
        <v>32</v>
      </c>
      <c r="E136" s="75" t="s">
        <v>146</v>
      </c>
      <c r="F136" s="75"/>
      <c r="G136" s="106">
        <f>G138</f>
        <v>0</v>
      </c>
      <c r="H136" s="232">
        <f>H137</f>
        <v>50</v>
      </c>
      <c r="I136" s="232">
        <f>I137</f>
        <v>50</v>
      </c>
      <c r="J136" s="204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6"/>
      <c r="Z136" s="6"/>
    </row>
    <row r="137" spans="1:26" s="1" customFormat="1" ht="29.25" customHeight="1">
      <c r="A137" s="36" t="s">
        <v>121</v>
      </c>
      <c r="B137" s="75" t="s">
        <v>14</v>
      </c>
      <c r="C137" s="75" t="s">
        <v>32</v>
      </c>
      <c r="D137" s="75" t="s">
        <v>32</v>
      </c>
      <c r="E137" s="75" t="s">
        <v>146</v>
      </c>
      <c r="F137" s="75" t="s">
        <v>114</v>
      </c>
      <c r="G137" s="106">
        <f>G138</f>
        <v>0</v>
      </c>
      <c r="H137" s="232">
        <f>H138</f>
        <v>50</v>
      </c>
      <c r="I137" s="232">
        <f>I138</f>
        <v>50</v>
      </c>
      <c r="J137" s="204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6"/>
      <c r="Z137" s="6"/>
    </row>
    <row r="138" spans="1:26" s="1" customFormat="1" ht="21" customHeight="1">
      <c r="A138" s="36" t="s">
        <v>78</v>
      </c>
      <c r="B138" s="75" t="s">
        <v>14</v>
      </c>
      <c r="C138" s="75" t="s">
        <v>32</v>
      </c>
      <c r="D138" s="75" t="s">
        <v>32</v>
      </c>
      <c r="E138" s="75" t="s">
        <v>146</v>
      </c>
      <c r="F138" s="75" t="s">
        <v>77</v>
      </c>
      <c r="G138" s="106"/>
      <c r="H138" s="232">
        <v>50</v>
      </c>
      <c r="I138" s="232">
        <f>G138+H138</f>
        <v>50</v>
      </c>
      <c r="J138" s="204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6"/>
      <c r="Z138" s="6"/>
    </row>
    <row r="139" spans="1:26" s="1" customFormat="1" ht="34.5" customHeight="1">
      <c r="A139" s="36" t="s">
        <v>300</v>
      </c>
      <c r="B139" s="75" t="s">
        <v>14</v>
      </c>
      <c r="C139" s="75" t="s">
        <v>32</v>
      </c>
      <c r="D139" s="75" t="s">
        <v>32</v>
      </c>
      <c r="E139" s="75" t="s">
        <v>294</v>
      </c>
      <c r="F139" s="75"/>
      <c r="G139" s="107">
        <f aca="true" t="shared" si="18" ref="G139:I140">G140</f>
        <v>0</v>
      </c>
      <c r="H139" s="232">
        <f t="shared" si="18"/>
        <v>600</v>
      </c>
      <c r="I139" s="232">
        <f t="shared" si="18"/>
        <v>600</v>
      </c>
      <c r="J139" s="204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6"/>
      <c r="Z139" s="6"/>
    </row>
    <row r="140" spans="1:26" s="1" customFormat="1" ht="21" customHeight="1">
      <c r="A140" s="36" t="s">
        <v>121</v>
      </c>
      <c r="B140" s="75" t="s">
        <v>14</v>
      </c>
      <c r="C140" s="75" t="s">
        <v>32</v>
      </c>
      <c r="D140" s="75" t="s">
        <v>32</v>
      </c>
      <c r="E140" s="75" t="s">
        <v>294</v>
      </c>
      <c r="F140" s="75" t="s">
        <v>114</v>
      </c>
      <c r="G140" s="107">
        <f t="shared" si="18"/>
        <v>0</v>
      </c>
      <c r="H140" s="232">
        <f t="shared" si="18"/>
        <v>600</v>
      </c>
      <c r="I140" s="232">
        <f t="shared" si="18"/>
        <v>600</v>
      </c>
      <c r="J140" s="204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6"/>
      <c r="Z140" s="6"/>
    </row>
    <row r="141" spans="1:26" s="1" customFormat="1" ht="21" customHeight="1">
      <c r="A141" s="36" t="s">
        <v>78</v>
      </c>
      <c r="B141" s="75" t="s">
        <v>14</v>
      </c>
      <c r="C141" s="75" t="s">
        <v>32</v>
      </c>
      <c r="D141" s="75" t="s">
        <v>32</v>
      </c>
      <c r="E141" s="75" t="s">
        <v>294</v>
      </c>
      <c r="F141" s="75" t="s">
        <v>77</v>
      </c>
      <c r="G141" s="107"/>
      <c r="H141" s="232">
        <v>600</v>
      </c>
      <c r="I141" s="232">
        <f>G141+H141</f>
        <v>600</v>
      </c>
      <c r="J141" s="204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6"/>
      <c r="Z141" s="6"/>
    </row>
    <row r="142" spans="1:26" s="1" customFormat="1" ht="28.5" customHeight="1" hidden="1">
      <c r="A142" s="36" t="s">
        <v>301</v>
      </c>
      <c r="B142" s="75" t="s">
        <v>14</v>
      </c>
      <c r="C142" s="75" t="s">
        <v>32</v>
      </c>
      <c r="D142" s="75" t="s">
        <v>32</v>
      </c>
      <c r="E142" s="75" t="s">
        <v>299</v>
      </c>
      <c r="F142" s="75"/>
      <c r="G142" s="107">
        <f>G143</f>
        <v>0</v>
      </c>
      <c r="H142" s="232"/>
      <c r="I142" s="232"/>
      <c r="J142" s="204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6"/>
      <c r="Z142" s="6"/>
    </row>
    <row r="143" spans="1:26" s="1" customFormat="1" ht="21" customHeight="1" hidden="1">
      <c r="A143" s="36" t="s">
        <v>121</v>
      </c>
      <c r="B143" s="75" t="s">
        <v>14</v>
      </c>
      <c r="C143" s="75" t="s">
        <v>32</v>
      </c>
      <c r="D143" s="75" t="s">
        <v>32</v>
      </c>
      <c r="E143" s="75" t="s">
        <v>299</v>
      </c>
      <c r="F143" s="75" t="s">
        <v>114</v>
      </c>
      <c r="G143" s="107">
        <f>G144</f>
        <v>0</v>
      </c>
      <c r="H143" s="232"/>
      <c r="I143" s="232"/>
      <c r="J143" s="204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6"/>
      <c r="Z143" s="6"/>
    </row>
    <row r="144" spans="1:26" s="1" customFormat="1" ht="21" customHeight="1" hidden="1">
      <c r="A144" s="36" t="s">
        <v>78</v>
      </c>
      <c r="B144" s="75" t="s">
        <v>14</v>
      </c>
      <c r="C144" s="75" t="s">
        <v>32</v>
      </c>
      <c r="D144" s="75" t="s">
        <v>32</v>
      </c>
      <c r="E144" s="75" t="s">
        <v>299</v>
      </c>
      <c r="F144" s="75" t="s">
        <v>77</v>
      </c>
      <c r="G144" s="107"/>
      <c r="H144" s="232"/>
      <c r="I144" s="232"/>
      <c r="J144" s="204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6"/>
      <c r="Z144" s="6"/>
    </row>
    <row r="145" spans="1:26" s="1" customFormat="1" ht="21" customHeight="1">
      <c r="A145" s="42" t="s">
        <v>195</v>
      </c>
      <c r="B145" s="76" t="s">
        <v>14</v>
      </c>
      <c r="C145" s="209" t="s">
        <v>20</v>
      </c>
      <c r="D145" s="209" t="s">
        <v>8</v>
      </c>
      <c r="E145" s="75"/>
      <c r="F145" s="75"/>
      <c r="G145" s="211"/>
      <c r="H145" s="231">
        <f>H146</f>
        <v>854.3</v>
      </c>
      <c r="I145" s="231">
        <f>I146</f>
        <v>854.3</v>
      </c>
      <c r="J145" s="204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6"/>
      <c r="Z145" s="6"/>
    </row>
    <row r="146" spans="1:26" s="1" customFormat="1" ht="21" customHeight="1">
      <c r="A146" s="154" t="s">
        <v>25</v>
      </c>
      <c r="B146" s="75" t="s">
        <v>14</v>
      </c>
      <c r="C146" s="156" t="s">
        <v>20</v>
      </c>
      <c r="D146" s="156" t="s">
        <v>8</v>
      </c>
      <c r="E146" s="156" t="s">
        <v>132</v>
      </c>
      <c r="F146" s="209"/>
      <c r="G146" s="157"/>
      <c r="H146" s="157">
        <f>H147</f>
        <v>854.3</v>
      </c>
      <c r="I146" s="157">
        <f>I147</f>
        <v>854.3</v>
      </c>
      <c r="J146" s="204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6"/>
      <c r="Z146" s="6"/>
    </row>
    <row r="147" spans="1:26" s="1" customFormat="1" ht="21" customHeight="1">
      <c r="A147" s="162" t="s">
        <v>78</v>
      </c>
      <c r="B147" s="75" t="s">
        <v>14</v>
      </c>
      <c r="C147" s="156" t="s">
        <v>20</v>
      </c>
      <c r="D147" s="156" t="s">
        <v>8</v>
      </c>
      <c r="E147" s="156" t="s">
        <v>132</v>
      </c>
      <c r="F147" s="156" t="s">
        <v>77</v>
      </c>
      <c r="G147" s="157"/>
      <c r="H147" s="157">
        <v>854.3</v>
      </c>
      <c r="I147" s="157">
        <f>G147+H147</f>
        <v>854.3</v>
      </c>
      <c r="J147" s="204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6"/>
      <c r="Z147" s="6"/>
    </row>
    <row r="148" spans="1:26" s="1" customFormat="1" ht="18.75" customHeight="1">
      <c r="A148" s="42" t="s">
        <v>51</v>
      </c>
      <c r="B148" s="76" t="s">
        <v>14</v>
      </c>
      <c r="C148" s="76" t="s">
        <v>34</v>
      </c>
      <c r="D148" s="75"/>
      <c r="E148" s="75"/>
      <c r="F148" s="75"/>
      <c r="G148" s="105">
        <f>+G149+G153</f>
        <v>12194.8</v>
      </c>
      <c r="H148" s="105">
        <f>+H149+H153</f>
        <v>1000</v>
      </c>
      <c r="I148" s="105">
        <f>+I149+I153</f>
        <v>13194.8</v>
      </c>
      <c r="J148" s="204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6"/>
      <c r="Z148" s="6"/>
    </row>
    <row r="149" spans="1:26" s="1" customFormat="1" ht="18.75" customHeight="1">
      <c r="A149" s="33" t="s">
        <v>96</v>
      </c>
      <c r="B149" s="76">
        <v>902</v>
      </c>
      <c r="C149" s="76" t="s">
        <v>34</v>
      </c>
      <c r="D149" s="76" t="s">
        <v>8</v>
      </c>
      <c r="E149" s="76"/>
      <c r="F149" s="76"/>
      <c r="G149" s="108">
        <f>G150</f>
        <v>1500</v>
      </c>
      <c r="H149" s="108">
        <f aca="true" t="shared" si="19" ref="H149:I151">H150</f>
        <v>0</v>
      </c>
      <c r="I149" s="108">
        <f t="shared" si="19"/>
        <v>1500</v>
      </c>
      <c r="J149" s="204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6"/>
      <c r="Z149" s="6"/>
    </row>
    <row r="150" spans="1:26" s="1" customFormat="1" ht="18.75" customHeight="1">
      <c r="A150" s="36" t="s">
        <v>97</v>
      </c>
      <c r="B150" s="75">
        <v>902</v>
      </c>
      <c r="C150" s="75" t="s">
        <v>34</v>
      </c>
      <c r="D150" s="75" t="s">
        <v>8</v>
      </c>
      <c r="E150" s="75" t="s">
        <v>147</v>
      </c>
      <c r="F150" s="75"/>
      <c r="G150" s="106">
        <f>G151</f>
        <v>1500</v>
      </c>
      <c r="H150" s="106">
        <f t="shared" si="19"/>
        <v>0</v>
      </c>
      <c r="I150" s="106">
        <f t="shared" si="19"/>
        <v>1500</v>
      </c>
      <c r="J150" s="204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6"/>
      <c r="Z150" s="6"/>
    </row>
    <row r="151" spans="1:26" s="1" customFormat="1" ht="18.75" customHeight="1">
      <c r="A151" s="36" t="s">
        <v>118</v>
      </c>
      <c r="B151" s="75">
        <v>902</v>
      </c>
      <c r="C151" s="75" t="s">
        <v>34</v>
      </c>
      <c r="D151" s="75" t="s">
        <v>8</v>
      </c>
      <c r="E151" s="75" t="s">
        <v>147</v>
      </c>
      <c r="F151" s="75" t="s">
        <v>119</v>
      </c>
      <c r="G151" s="106">
        <f>G152</f>
        <v>1500</v>
      </c>
      <c r="H151" s="106">
        <f t="shared" si="19"/>
        <v>0</v>
      </c>
      <c r="I151" s="106">
        <f t="shared" si="19"/>
        <v>1500</v>
      </c>
      <c r="J151" s="204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6"/>
      <c r="Z151" s="6"/>
    </row>
    <row r="152" spans="1:26" s="1" customFormat="1" ht="14.25" customHeight="1">
      <c r="A152" s="32" t="s">
        <v>73</v>
      </c>
      <c r="B152" s="75">
        <v>902</v>
      </c>
      <c r="C152" s="75" t="s">
        <v>34</v>
      </c>
      <c r="D152" s="75" t="s">
        <v>8</v>
      </c>
      <c r="E152" s="75" t="s">
        <v>147</v>
      </c>
      <c r="F152" s="75" t="s">
        <v>74</v>
      </c>
      <c r="G152" s="106">
        <v>1500</v>
      </c>
      <c r="H152" s="233"/>
      <c r="I152" s="251">
        <f>G152+H152</f>
        <v>1500</v>
      </c>
      <c r="J152" s="204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6"/>
      <c r="Z152" s="6"/>
    </row>
    <row r="153" spans="1:26" s="1" customFormat="1" ht="14.25" customHeight="1">
      <c r="A153" s="32" t="s">
        <v>286</v>
      </c>
      <c r="B153" s="75">
        <v>902</v>
      </c>
      <c r="C153" s="125" t="s">
        <v>34</v>
      </c>
      <c r="D153" s="103" t="s">
        <v>17</v>
      </c>
      <c r="E153" s="103" t="s">
        <v>285</v>
      </c>
      <c r="F153" s="103"/>
      <c r="G153" s="126">
        <f>G154</f>
        <v>10694.8</v>
      </c>
      <c r="H153" s="126">
        <f>H154</f>
        <v>1000</v>
      </c>
      <c r="I153" s="126">
        <f>I154</f>
        <v>11694.8</v>
      </c>
      <c r="J153" s="204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6"/>
      <c r="Z153" s="6"/>
    </row>
    <row r="154" spans="1:26" s="1" customFormat="1" ht="14.25" customHeight="1">
      <c r="A154" s="32" t="s">
        <v>73</v>
      </c>
      <c r="B154" s="75">
        <v>902</v>
      </c>
      <c r="C154" s="125" t="s">
        <v>34</v>
      </c>
      <c r="D154" s="103" t="s">
        <v>17</v>
      </c>
      <c r="E154" s="103" t="s">
        <v>285</v>
      </c>
      <c r="F154" s="103" t="s">
        <v>74</v>
      </c>
      <c r="G154" s="126">
        <v>10694.8</v>
      </c>
      <c r="H154" s="232">
        <v>1000</v>
      </c>
      <c r="I154" s="251">
        <f>G154+H154</f>
        <v>11694.8</v>
      </c>
      <c r="J154" s="204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6"/>
      <c r="Z154" s="6"/>
    </row>
    <row r="155" spans="1:26" ht="34.5" customHeight="1">
      <c r="A155" s="46" t="s">
        <v>194</v>
      </c>
      <c r="B155" s="77" t="s">
        <v>14</v>
      </c>
      <c r="C155" s="77"/>
      <c r="D155" s="77"/>
      <c r="E155" s="77"/>
      <c r="F155" s="77"/>
      <c r="G155" s="109">
        <f>G156</f>
        <v>17625.100000000002</v>
      </c>
      <c r="H155" s="234">
        <f>H156</f>
        <v>654.1999999999999</v>
      </c>
      <c r="I155" s="234">
        <f>I156</f>
        <v>18279.3</v>
      </c>
      <c r="J155" s="204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3"/>
      <c r="Z155" s="13"/>
    </row>
    <row r="156" spans="1:26" ht="21" customHeight="1">
      <c r="A156" s="33" t="s">
        <v>23</v>
      </c>
      <c r="B156" s="76">
        <v>902</v>
      </c>
      <c r="C156" s="76" t="s">
        <v>8</v>
      </c>
      <c r="D156" s="76" t="s">
        <v>60</v>
      </c>
      <c r="E156" s="75"/>
      <c r="F156" s="75"/>
      <c r="G156" s="108">
        <f>G157+G164</f>
        <v>17625.100000000002</v>
      </c>
      <c r="H156" s="108">
        <f>H157+H164</f>
        <v>654.1999999999999</v>
      </c>
      <c r="I156" s="108">
        <f>I157+I164</f>
        <v>18279.3</v>
      </c>
      <c r="J156" s="204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3"/>
      <c r="Z156" s="13"/>
    </row>
    <row r="157" spans="1:26" ht="21" customHeight="1">
      <c r="A157" s="34" t="s">
        <v>25</v>
      </c>
      <c r="B157" s="75">
        <v>902</v>
      </c>
      <c r="C157" s="75" t="s">
        <v>8</v>
      </c>
      <c r="D157" s="75" t="s">
        <v>60</v>
      </c>
      <c r="E157" s="75" t="s">
        <v>205</v>
      </c>
      <c r="F157" s="75"/>
      <c r="G157" s="106">
        <f>G158+G160+G162</f>
        <v>16026.300000000001</v>
      </c>
      <c r="H157" s="106">
        <f>H158+H160+H162</f>
        <v>605.8</v>
      </c>
      <c r="I157" s="106">
        <f>I158+I160+I162</f>
        <v>16632.1</v>
      </c>
      <c r="J157" s="204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3"/>
      <c r="Z157" s="13"/>
    </row>
    <row r="158" spans="1:26" ht="39" customHeight="1">
      <c r="A158" s="36" t="s">
        <v>112</v>
      </c>
      <c r="B158" s="75">
        <v>902</v>
      </c>
      <c r="C158" s="75" t="s">
        <v>8</v>
      </c>
      <c r="D158" s="75" t="s">
        <v>60</v>
      </c>
      <c r="E158" s="75" t="s">
        <v>205</v>
      </c>
      <c r="F158" s="75" t="s">
        <v>113</v>
      </c>
      <c r="G158" s="106">
        <f>+G159</f>
        <v>13735.9</v>
      </c>
      <c r="H158" s="106">
        <f>+H159</f>
        <v>-1322</v>
      </c>
      <c r="I158" s="106">
        <f>+I159</f>
        <v>12413.9</v>
      </c>
      <c r="J158" s="204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3"/>
      <c r="Z158" s="13"/>
    </row>
    <row r="159" spans="1:26" ht="21" customHeight="1">
      <c r="A159" s="66" t="s">
        <v>133</v>
      </c>
      <c r="B159" s="75">
        <v>902</v>
      </c>
      <c r="C159" s="75" t="s">
        <v>8</v>
      </c>
      <c r="D159" s="75" t="s">
        <v>60</v>
      </c>
      <c r="E159" s="75" t="s">
        <v>205</v>
      </c>
      <c r="F159" s="75" t="s">
        <v>134</v>
      </c>
      <c r="G159" s="106">
        <v>13735.9</v>
      </c>
      <c r="H159" s="229">
        <v>-1322</v>
      </c>
      <c r="I159" s="251">
        <f>G159+H159</f>
        <v>12413.9</v>
      </c>
      <c r="J159" s="204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3"/>
      <c r="Z159" s="13"/>
    </row>
    <row r="160" spans="1:26" ht="29.25" customHeight="1">
      <c r="A160" s="34" t="s">
        <v>122</v>
      </c>
      <c r="B160" s="75">
        <v>902</v>
      </c>
      <c r="C160" s="75" t="s">
        <v>8</v>
      </c>
      <c r="D160" s="75" t="s">
        <v>60</v>
      </c>
      <c r="E160" s="75" t="s">
        <v>205</v>
      </c>
      <c r="F160" s="75" t="s">
        <v>114</v>
      </c>
      <c r="G160" s="106">
        <f>+G161</f>
        <v>2153.8</v>
      </c>
      <c r="H160" s="106">
        <f>+H161</f>
        <v>1927.8</v>
      </c>
      <c r="I160" s="106">
        <f>+I161</f>
        <v>4081.6000000000004</v>
      </c>
      <c r="J160" s="204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3"/>
      <c r="Z160" s="13"/>
    </row>
    <row r="161" spans="1:26" ht="21.75" customHeight="1">
      <c r="A161" s="36" t="s">
        <v>78</v>
      </c>
      <c r="B161" s="75">
        <v>902</v>
      </c>
      <c r="C161" s="75" t="s">
        <v>8</v>
      </c>
      <c r="D161" s="75" t="s">
        <v>60</v>
      </c>
      <c r="E161" s="75" t="s">
        <v>205</v>
      </c>
      <c r="F161" s="75" t="s">
        <v>77</v>
      </c>
      <c r="G161" s="106">
        <v>2153.8</v>
      </c>
      <c r="H161" s="229">
        <v>1927.8</v>
      </c>
      <c r="I161" s="251">
        <f>G161+H161</f>
        <v>4081.6000000000004</v>
      </c>
      <c r="J161" s="20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3"/>
      <c r="Z161" s="13"/>
    </row>
    <row r="162" spans="1:26" ht="21.75" customHeight="1">
      <c r="A162" s="36" t="s">
        <v>79</v>
      </c>
      <c r="B162" s="75">
        <v>902</v>
      </c>
      <c r="C162" s="75" t="s">
        <v>8</v>
      </c>
      <c r="D162" s="75" t="s">
        <v>60</v>
      </c>
      <c r="E162" s="75" t="s">
        <v>205</v>
      </c>
      <c r="F162" s="75" t="s">
        <v>81</v>
      </c>
      <c r="G162" s="106">
        <f>G163</f>
        <v>136.6</v>
      </c>
      <c r="H162" s="106">
        <f>H163</f>
        <v>0</v>
      </c>
      <c r="I162" s="106">
        <f>I163</f>
        <v>136.6</v>
      </c>
      <c r="J162" s="204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3"/>
      <c r="Z162" s="13"/>
    </row>
    <row r="163" spans="1:26" ht="21.75" customHeight="1">
      <c r="A163" s="36" t="s">
        <v>75</v>
      </c>
      <c r="B163" s="75">
        <v>902</v>
      </c>
      <c r="C163" s="75" t="s">
        <v>8</v>
      </c>
      <c r="D163" s="75" t="s">
        <v>60</v>
      </c>
      <c r="E163" s="75" t="s">
        <v>205</v>
      </c>
      <c r="F163" s="75" t="s">
        <v>76</v>
      </c>
      <c r="G163" s="106">
        <v>136.6</v>
      </c>
      <c r="H163" s="229"/>
      <c r="I163" s="251">
        <f>G163+H163</f>
        <v>136.6</v>
      </c>
      <c r="J163" s="204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3"/>
      <c r="Z163" s="13"/>
    </row>
    <row r="164" spans="1:26" ht="21.75" customHeight="1">
      <c r="A164" s="154" t="s">
        <v>308</v>
      </c>
      <c r="B164" s="80">
        <v>902</v>
      </c>
      <c r="C164" s="153" t="s">
        <v>8</v>
      </c>
      <c r="D164" s="153" t="s">
        <v>60</v>
      </c>
      <c r="E164" s="153" t="s">
        <v>307</v>
      </c>
      <c r="F164" s="153" t="s">
        <v>113</v>
      </c>
      <c r="G164" s="106">
        <v>1598.8</v>
      </c>
      <c r="H164" s="229">
        <v>48.4</v>
      </c>
      <c r="I164" s="251">
        <f>G164+H164</f>
        <v>1647.2</v>
      </c>
      <c r="J164" s="204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3"/>
      <c r="Z164" s="13"/>
    </row>
    <row r="165" spans="1:26" ht="35.25" customHeight="1">
      <c r="A165" s="38" t="s">
        <v>64</v>
      </c>
      <c r="B165" s="77">
        <v>902</v>
      </c>
      <c r="C165" s="77"/>
      <c r="D165" s="77"/>
      <c r="E165" s="77"/>
      <c r="F165" s="77"/>
      <c r="G165" s="109">
        <f>G166+G180+G193+G189+G184+G198</f>
        <v>77959.29999999999</v>
      </c>
      <c r="H165" s="234">
        <f>H166+H180+H193+H189+H184+H198</f>
        <v>10469</v>
      </c>
      <c r="I165" s="234">
        <f>I166+I180+I193+I189+I184+I198</f>
        <v>88428.3</v>
      </c>
      <c r="J165" s="204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3"/>
      <c r="Z165" s="13"/>
    </row>
    <row r="166" spans="1:26" ht="15" customHeight="1">
      <c r="A166" s="40" t="s">
        <v>7</v>
      </c>
      <c r="B166" s="76">
        <v>902</v>
      </c>
      <c r="C166" s="76" t="s">
        <v>8</v>
      </c>
      <c r="D166" s="75"/>
      <c r="E166" s="75"/>
      <c r="F166" s="75"/>
      <c r="G166" s="108">
        <f>G167</f>
        <v>4640.700000000001</v>
      </c>
      <c r="H166" s="108">
        <f>H167</f>
        <v>141</v>
      </c>
      <c r="I166" s="108">
        <f>I167</f>
        <v>4781.7</v>
      </c>
      <c r="J166" s="204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3"/>
      <c r="Z166" s="13"/>
    </row>
    <row r="167" spans="1:26" ht="29.25" customHeight="1">
      <c r="A167" s="40" t="s">
        <v>18</v>
      </c>
      <c r="B167" s="79" t="s">
        <v>14</v>
      </c>
      <c r="C167" s="79" t="s">
        <v>8</v>
      </c>
      <c r="D167" s="92" t="s">
        <v>19</v>
      </c>
      <c r="E167" s="92"/>
      <c r="F167" s="92"/>
      <c r="G167" s="110">
        <f>G168+G175+G171+G172+G174</f>
        <v>4640.700000000001</v>
      </c>
      <c r="H167" s="110">
        <f>H168+H175+H171+H172+H174</f>
        <v>141</v>
      </c>
      <c r="I167" s="110">
        <f>I168+I175+I171+I172+I174</f>
        <v>4781.7</v>
      </c>
      <c r="J167" s="204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3"/>
      <c r="Z167" s="13"/>
    </row>
    <row r="168" spans="1:26" ht="42.75" customHeight="1">
      <c r="A168" s="36" t="s">
        <v>112</v>
      </c>
      <c r="B168" s="78" t="s">
        <v>14</v>
      </c>
      <c r="C168" s="78" t="s">
        <v>8</v>
      </c>
      <c r="D168" s="84" t="s">
        <v>19</v>
      </c>
      <c r="E168" s="84" t="s">
        <v>126</v>
      </c>
      <c r="F168" s="84" t="s">
        <v>113</v>
      </c>
      <c r="G168" s="111">
        <f>G169</f>
        <v>3895.3</v>
      </c>
      <c r="H168" s="111">
        <f>H169</f>
        <v>-111.1</v>
      </c>
      <c r="I168" s="111">
        <f>I169</f>
        <v>3784.2000000000003</v>
      </c>
      <c r="J168" s="204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3"/>
      <c r="Z168" s="13"/>
    </row>
    <row r="169" spans="1:26" ht="21" customHeight="1">
      <c r="A169" s="34" t="s">
        <v>111</v>
      </c>
      <c r="B169" s="78" t="s">
        <v>14</v>
      </c>
      <c r="C169" s="78" t="s">
        <v>8</v>
      </c>
      <c r="D169" s="84" t="s">
        <v>19</v>
      </c>
      <c r="E169" s="84" t="s">
        <v>126</v>
      </c>
      <c r="F169" s="84" t="s">
        <v>89</v>
      </c>
      <c r="G169" s="111">
        <f>3845.3+50</f>
        <v>3895.3</v>
      </c>
      <c r="H169" s="229">
        <v>-111.1</v>
      </c>
      <c r="I169" s="251">
        <f>G169+H169</f>
        <v>3784.2000000000003</v>
      </c>
      <c r="J169" s="204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3"/>
      <c r="Z169" s="13"/>
    </row>
    <row r="170" spans="1:26" ht="27.75" customHeight="1">
      <c r="A170" s="34" t="s">
        <v>122</v>
      </c>
      <c r="B170" s="78" t="s">
        <v>14</v>
      </c>
      <c r="C170" s="78" t="s">
        <v>8</v>
      </c>
      <c r="D170" s="84" t="s">
        <v>19</v>
      </c>
      <c r="E170" s="84" t="s">
        <v>126</v>
      </c>
      <c r="F170" s="84" t="s">
        <v>114</v>
      </c>
      <c r="G170" s="112">
        <f>G171</f>
        <v>112.8</v>
      </c>
      <c r="H170" s="112">
        <f>H171</f>
        <v>207.5</v>
      </c>
      <c r="I170" s="112">
        <f>I171</f>
        <v>320.3</v>
      </c>
      <c r="J170" s="204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3"/>
      <c r="Z170" s="13"/>
    </row>
    <row r="171" spans="1:26" ht="19.5" customHeight="1">
      <c r="A171" s="32" t="s">
        <v>78</v>
      </c>
      <c r="B171" s="78" t="s">
        <v>14</v>
      </c>
      <c r="C171" s="78" t="s">
        <v>8</v>
      </c>
      <c r="D171" s="84" t="s">
        <v>19</v>
      </c>
      <c r="E171" s="84" t="s">
        <v>126</v>
      </c>
      <c r="F171" s="84" t="s">
        <v>77</v>
      </c>
      <c r="G171" s="111">
        <v>112.8</v>
      </c>
      <c r="H171" s="229">
        <v>207.5</v>
      </c>
      <c r="I171" s="251">
        <f>G171+H171</f>
        <v>320.3</v>
      </c>
      <c r="J171" s="204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3"/>
      <c r="Z171" s="13"/>
    </row>
    <row r="172" spans="1:26" ht="19.5" customHeight="1">
      <c r="A172" s="36" t="s">
        <v>79</v>
      </c>
      <c r="B172" s="80">
        <v>902</v>
      </c>
      <c r="C172" s="75" t="s">
        <v>8</v>
      </c>
      <c r="D172" s="75" t="s">
        <v>19</v>
      </c>
      <c r="E172" s="75" t="s">
        <v>126</v>
      </c>
      <c r="F172" s="75" t="s">
        <v>81</v>
      </c>
      <c r="G172" s="106">
        <f>+G173</f>
        <v>10</v>
      </c>
      <c r="H172" s="106">
        <f>+H173</f>
        <v>0</v>
      </c>
      <c r="I172" s="106">
        <f>+I173</f>
        <v>10</v>
      </c>
      <c r="J172" s="204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3"/>
      <c r="Z172" s="13"/>
    </row>
    <row r="173" spans="1:26" ht="19.5" customHeight="1">
      <c r="A173" s="32" t="s">
        <v>75</v>
      </c>
      <c r="B173" s="80">
        <v>902</v>
      </c>
      <c r="C173" s="75" t="s">
        <v>8</v>
      </c>
      <c r="D173" s="75" t="s">
        <v>19</v>
      </c>
      <c r="E173" s="75" t="s">
        <v>126</v>
      </c>
      <c r="F173" s="75" t="s">
        <v>76</v>
      </c>
      <c r="G173" s="106">
        <v>10</v>
      </c>
      <c r="H173" s="229"/>
      <c r="I173" s="251">
        <f>G173+H173</f>
        <v>10</v>
      </c>
      <c r="J173" s="204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3"/>
      <c r="Z173" s="13"/>
    </row>
    <row r="174" spans="1:26" ht="60.75" customHeight="1">
      <c r="A174" s="154" t="s">
        <v>308</v>
      </c>
      <c r="B174" s="80">
        <v>902</v>
      </c>
      <c r="C174" s="153" t="s">
        <v>8</v>
      </c>
      <c r="D174" s="153" t="s">
        <v>19</v>
      </c>
      <c r="E174" s="153" t="s">
        <v>307</v>
      </c>
      <c r="F174" s="153" t="s">
        <v>113</v>
      </c>
      <c r="G174" s="106">
        <v>447.6</v>
      </c>
      <c r="H174" s="229">
        <v>44.6</v>
      </c>
      <c r="I174" s="251">
        <f>G174+H174</f>
        <v>492.20000000000005</v>
      </c>
      <c r="J174" s="204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3"/>
      <c r="Z174" s="13"/>
    </row>
    <row r="175" spans="1:26" ht="72.75" customHeight="1">
      <c r="A175" s="44" t="s">
        <v>184</v>
      </c>
      <c r="B175" s="78" t="s">
        <v>14</v>
      </c>
      <c r="C175" s="78" t="s">
        <v>8</v>
      </c>
      <c r="D175" s="84" t="s">
        <v>19</v>
      </c>
      <c r="E175" s="84" t="s">
        <v>185</v>
      </c>
      <c r="F175" s="84"/>
      <c r="G175" s="112">
        <f>G176+G178</f>
        <v>175</v>
      </c>
      <c r="H175" s="112">
        <f>H176+H178</f>
        <v>0</v>
      </c>
      <c r="I175" s="112">
        <f>I176+I178</f>
        <v>175</v>
      </c>
      <c r="J175" s="204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3"/>
      <c r="Z175" s="13"/>
    </row>
    <row r="176" spans="1:26" ht="40.5" customHeight="1">
      <c r="A176" s="32" t="s">
        <v>112</v>
      </c>
      <c r="B176" s="78" t="s">
        <v>14</v>
      </c>
      <c r="C176" s="78" t="s">
        <v>8</v>
      </c>
      <c r="D176" s="84" t="s">
        <v>19</v>
      </c>
      <c r="E176" s="84" t="s">
        <v>185</v>
      </c>
      <c r="F176" s="84" t="s">
        <v>113</v>
      </c>
      <c r="G176" s="112">
        <f>G177</f>
        <v>175</v>
      </c>
      <c r="H176" s="229"/>
      <c r="I176" s="251">
        <f>G176+H176</f>
        <v>175</v>
      </c>
      <c r="J176" s="204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3"/>
      <c r="Z176" s="13"/>
    </row>
    <row r="177" spans="1:26" ht="21" customHeight="1">
      <c r="A177" s="32" t="s">
        <v>111</v>
      </c>
      <c r="B177" s="78" t="s">
        <v>14</v>
      </c>
      <c r="C177" s="78" t="s">
        <v>8</v>
      </c>
      <c r="D177" s="84" t="s">
        <v>19</v>
      </c>
      <c r="E177" s="84" t="s">
        <v>185</v>
      </c>
      <c r="F177" s="84" t="s">
        <v>89</v>
      </c>
      <c r="G177" s="112">
        <v>175</v>
      </c>
      <c r="H177" s="229"/>
      <c r="I177" s="251">
        <f>G177+H177</f>
        <v>175</v>
      </c>
      <c r="J177" s="204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3"/>
      <c r="Z177" s="13"/>
    </row>
    <row r="178" spans="1:26" ht="27.75" customHeight="1" hidden="1">
      <c r="A178" s="34" t="s">
        <v>122</v>
      </c>
      <c r="B178" s="78" t="s">
        <v>14</v>
      </c>
      <c r="C178" s="78" t="s">
        <v>8</v>
      </c>
      <c r="D178" s="84" t="s">
        <v>19</v>
      </c>
      <c r="E178" s="84" t="s">
        <v>185</v>
      </c>
      <c r="F178" s="84" t="s">
        <v>114</v>
      </c>
      <c r="G178" s="112">
        <f>+G179</f>
        <v>0</v>
      </c>
      <c r="H178" s="229"/>
      <c r="I178" s="229"/>
      <c r="J178" s="204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3"/>
      <c r="Z178" s="13"/>
    </row>
    <row r="179" spans="1:26" ht="18.75" customHeight="1" hidden="1">
      <c r="A179" s="32" t="s">
        <v>78</v>
      </c>
      <c r="B179" s="78" t="s">
        <v>14</v>
      </c>
      <c r="C179" s="78" t="s">
        <v>8</v>
      </c>
      <c r="D179" s="84" t="s">
        <v>19</v>
      </c>
      <c r="E179" s="84" t="s">
        <v>185</v>
      </c>
      <c r="F179" s="84" t="s">
        <v>77</v>
      </c>
      <c r="G179" s="112"/>
      <c r="H179" s="229"/>
      <c r="I179" s="229"/>
      <c r="J179" s="204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3"/>
      <c r="Z179" s="13"/>
    </row>
    <row r="180" spans="1:26" ht="19.5" customHeight="1">
      <c r="A180" s="160" t="s">
        <v>309</v>
      </c>
      <c r="B180" s="79" t="s">
        <v>14</v>
      </c>
      <c r="C180" s="89" t="s">
        <v>32</v>
      </c>
      <c r="D180" s="89" t="s">
        <v>15</v>
      </c>
      <c r="E180" s="161"/>
      <c r="F180" s="89"/>
      <c r="G180" s="150">
        <f>G183</f>
        <v>0</v>
      </c>
      <c r="H180" s="150">
        <f>H183+H181</f>
        <v>6949.3</v>
      </c>
      <c r="I180" s="150">
        <f>I183+I181</f>
        <v>6949.3</v>
      </c>
      <c r="J180" s="204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3"/>
      <c r="Z180" s="13"/>
    </row>
    <row r="181" spans="1:26" ht="28.5" customHeight="1">
      <c r="A181" s="162" t="s">
        <v>331</v>
      </c>
      <c r="B181" s="78" t="s">
        <v>14</v>
      </c>
      <c r="C181" s="88" t="s">
        <v>32</v>
      </c>
      <c r="D181" s="88" t="s">
        <v>15</v>
      </c>
      <c r="E181" s="153" t="s">
        <v>329</v>
      </c>
      <c r="F181" s="88"/>
      <c r="G181" s="136"/>
      <c r="H181" s="136">
        <f>H182</f>
        <v>6949.3</v>
      </c>
      <c r="I181" s="136">
        <f>I182</f>
        <v>6949.3</v>
      </c>
      <c r="J181" s="204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3"/>
      <c r="Z181" s="13"/>
    </row>
    <row r="182" spans="1:26" ht="25.5" customHeight="1">
      <c r="A182" s="162" t="s">
        <v>332</v>
      </c>
      <c r="B182" s="78" t="s">
        <v>14</v>
      </c>
      <c r="C182" s="88" t="s">
        <v>32</v>
      </c>
      <c r="D182" s="88" t="s">
        <v>15</v>
      </c>
      <c r="E182" s="153" t="s">
        <v>329</v>
      </c>
      <c r="F182" s="88" t="s">
        <v>330</v>
      </c>
      <c r="G182" s="136"/>
      <c r="H182" s="136">
        <v>6949.3</v>
      </c>
      <c r="I182" s="136">
        <f>G182+H182</f>
        <v>6949.3</v>
      </c>
      <c r="J182" s="204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3"/>
      <c r="Z182" s="13"/>
    </row>
    <row r="183" spans="1:26" ht="30" customHeight="1" hidden="1">
      <c r="A183" s="36"/>
      <c r="B183" s="78"/>
      <c r="C183" s="78"/>
      <c r="D183" s="84"/>
      <c r="E183" s="84"/>
      <c r="F183" s="84"/>
      <c r="G183" s="137"/>
      <c r="H183" s="229"/>
      <c r="I183" s="229"/>
      <c r="J183" s="204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3"/>
      <c r="Z183" s="13"/>
    </row>
    <row r="184" spans="1:26" ht="18.75" customHeight="1">
      <c r="A184" s="42" t="s">
        <v>71</v>
      </c>
      <c r="B184" s="74">
        <v>902</v>
      </c>
      <c r="C184" s="76" t="s">
        <v>54</v>
      </c>
      <c r="D184" s="76"/>
      <c r="E184" s="76"/>
      <c r="F184" s="76"/>
      <c r="G184" s="108">
        <f>G185</f>
        <v>12598.3</v>
      </c>
      <c r="H184" s="108">
        <f>H185</f>
        <v>-331</v>
      </c>
      <c r="I184" s="108">
        <f>I185</f>
        <v>12267.3</v>
      </c>
      <c r="J184" s="204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3"/>
      <c r="Z184" s="13"/>
    </row>
    <row r="185" spans="1:26" ht="19.5" customHeight="1">
      <c r="A185" s="42" t="s">
        <v>106</v>
      </c>
      <c r="B185" s="74">
        <v>902</v>
      </c>
      <c r="C185" s="76" t="s">
        <v>54</v>
      </c>
      <c r="D185" s="76" t="s">
        <v>10</v>
      </c>
      <c r="E185" s="76"/>
      <c r="F185" s="76"/>
      <c r="G185" s="108">
        <f>G186+G188</f>
        <v>12598.3</v>
      </c>
      <c r="H185" s="108">
        <f>H186+H188</f>
        <v>-331</v>
      </c>
      <c r="I185" s="108">
        <f>I186+I188</f>
        <v>12267.3</v>
      </c>
      <c r="J185" s="204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3"/>
      <c r="Z185" s="13"/>
    </row>
    <row r="186" spans="1:26" ht="35.25" customHeight="1">
      <c r="A186" s="36" t="s">
        <v>116</v>
      </c>
      <c r="B186" s="80">
        <v>902</v>
      </c>
      <c r="C186" s="75" t="s">
        <v>54</v>
      </c>
      <c r="D186" s="75" t="s">
        <v>10</v>
      </c>
      <c r="E186" s="75" t="s">
        <v>178</v>
      </c>
      <c r="F186" s="75" t="s">
        <v>117</v>
      </c>
      <c r="G186" s="106">
        <f>G187</f>
        <v>11780.3</v>
      </c>
      <c r="H186" s="106">
        <f>H187</f>
        <v>-352.1</v>
      </c>
      <c r="I186" s="106">
        <f>I187</f>
        <v>11428.199999999999</v>
      </c>
      <c r="J186" s="204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3"/>
      <c r="Z186" s="13"/>
    </row>
    <row r="187" spans="1:26" ht="18" customHeight="1">
      <c r="A187" s="36" t="s">
        <v>84</v>
      </c>
      <c r="B187" s="80">
        <v>902</v>
      </c>
      <c r="C187" s="75" t="s">
        <v>54</v>
      </c>
      <c r="D187" s="75" t="s">
        <v>10</v>
      </c>
      <c r="E187" s="75" t="s">
        <v>178</v>
      </c>
      <c r="F187" s="75" t="s">
        <v>85</v>
      </c>
      <c r="G187" s="106">
        <v>11780.3</v>
      </c>
      <c r="H187" s="229">
        <v>-352.1</v>
      </c>
      <c r="I187" s="251">
        <f>G187+H187</f>
        <v>11428.199999999999</v>
      </c>
      <c r="J187" s="204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3"/>
      <c r="Z187" s="13"/>
    </row>
    <row r="188" spans="1:26" ht="55.5" customHeight="1">
      <c r="A188" s="154" t="s">
        <v>308</v>
      </c>
      <c r="B188" s="80">
        <v>902</v>
      </c>
      <c r="C188" s="153" t="s">
        <v>54</v>
      </c>
      <c r="D188" s="153" t="s">
        <v>10</v>
      </c>
      <c r="E188" s="153" t="s">
        <v>307</v>
      </c>
      <c r="F188" s="156" t="s">
        <v>85</v>
      </c>
      <c r="G188" s="106">
        <v>818</v>
      </c>
      <c r="H188" s="229">
        <v>21.1</v>
      </c>
      <c r="I188" s="251">
        <f>G188+H188</f>
        <v>839.1</v>
      </c>
      <c r="J188" s="204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3"/>
      <c r="Z188" s="13"/>
    </row>
    <row r="189" spans="1:26" ht="19.5" customHeight="1">
      <c r="A189" s="33" t="s">
        <v>102</v>
      </c>
      <c r="B189" s="76">
        <v>902</v>
      </c>
      <c r="C189" s="76" t="s">
        <v>22</v>
      </c>
      <c r="D189" s="75"/>
      <c r="E189" s="75"/>
      <c r="F189" s="75"/>
      <c r="G189" s="108">
        <f>G190</f>
        <v>1000</v>
      </c>
      <c r="H189" s="108">
        <f aca="true" t="shared" si="20" ref="H189:I191">H190</f>
        <v>0</v>
      </c>
      <c r="I189" s="108">
        <f t="shared" si="20"/>
        <v>1000</v>
      </c>
      <c r="J189" s="204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3"/>
      <c r="Z189" s="13"/>
    </row>
    <row r="190" spans="1:26" ht="19.5" customHeight="1">
      <c r="A190" s="33" t="s">
        <v>99</v>
      </c>
      <c r="B190" s="76">
        <v>902</v>
      </c>
      <c r="C190" s="79" t="s">
        <v>22</v>
      </c>
      <c r="D190" s="92" t="s">
        <v>10</v>
      </c>
      <c r="E190" s="92"/>
      <c r="F190" s="92"/>
      <c r="G190" s="108">
        <f>G191</f>
        <v>1000</v>
      </c>
      <c r="H190" s="108">
        <f t="shared" si="20"/>
        <v>0</v>
      </c>
      <c r="I190" s="108">
        <f t="shared" si="20"/>
        <v>1000</v>
      </c>
      <c r="J190" s="204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3"/>
      <c r="Z190" s="13"/>
    </row>
    <row r="191" spans="1:26" ht="27.75" customHeight="1">
      <c r="A191" s="36" t="s">
        <v>116</v>
      </c>
      <c r="B191" s="75">
        <v>902</v>
      </c>
      <c r="C191" s="78" t="s">
        <v>22</v>
      </c>
      <c r="D191" s="84" t="s">
        <v>10</v>
      </c>
      <c r="E191" s="84" t="s">
        <v>179</v>
      </c>
      <c r="F191" s="84" t="s">
        <v>117</v>
      </c>
      <c r="G191" s="106">
        <f>G192</f>
        <v>1000</v>
      </c>
      <c r="H191" s="106">
        <f t="shared" si="20"/>
        <v>0</v>
      </c>
      <c r="I191" s="106">
        <f t="shared" si="20"/>
        <v>1000</v>
      </c>
      <c r="J191" s="204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3"/>
      <c r="Z191" s="13"/>
    </row>
    <row r="192" spans="1:26" ht="24.75" customHeight="1">
      <c r="A192" s="37" t="s">
        <v>100</v>
      </c>
      <c r="B192" s="75">
        <v>902</v>
      </c>
      <c r="C192" s="78" t="s">
        <v>22</v>
      </c>
      <c r="D192" s="84" t="s">
        <v>10</v>
      </c>
      <c r="E192" s="84" t="s">
        <v>179</v>
      </c>
      <c r="F192" s="84" t="s">
        <v>101</v>
      </c>
      <c r="G192" s="106">
        <v>1000</v>
      </c>
      <c r="H192" s="229"/>
      <c r="I192" s="251">
        <f>G192+H192</f>
        <v>1000</v>
      </c>
      <c r="J192" s="204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3"/>
      <c r="Z192" s="13"/>
    </row>
    <row r="193" spans="1:26" ht="24.75" customHeight="1">
      <c r="A193" s="52" t="s">
        <v>91</v>
      </c>
      <c r="B193" s="88">
        <v>902</v>
      </c>
      <c r="C193" s="89" t="s">
        <v>60</v>
      </c>
      <c r="D193" s="89"/>
      <c r="E193" s="89"/>
      <c r="F193" s="89"/>
      <c r="G193" s="105">
        <f>G194</f>
        <v>3.1</v>
      </c>
      <c r="H193" s="105">
        <f aca="true" t="shared" si="21" ref="H193:I196">H194</f>
        <v>0</v>
      </c>
      <c r="I193" s="105">
        <f t="shared" si="21"/>
        <v>3.1</v>
      </c>
      <c r="J193" s="204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3"/>
      <c r="Z193" s="13"/>
    </row>
    <row r="194" spans="1:26" ht="20.25" customHeight="1">
      <c r="A194" s="52" t="s">
        <v>92</v>
      </c>
      <c r="B194" s="89">
        <v>902</v>
      </c>
      <c r="C194" s="95" t="s">
        <v>60</v>
      </c>
      <c r="D194" s="95" t="s">
        <v>8</v>
      </c>
      <c r="E194" s="95"/>
      <c r="F194" s="95"/>
      <c r="G194" s="113">
        <f>G195</f>
        <v>3.1</v>
      </c>
      <c r="H194" s="113">
        <f t="shared" si="21"/>
        <v>0</v>
      </c>
      <c r="I194" s="113">
        <f t="shared" si="21"/>
        <v>3.1</v>
      </c>
      <c r="J194" s="204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3"/>
      <c r="Z194" s="13"/>
    </row>
    <row r="195" spans="1:26" ht="20.25" customHeight="1">
      <c r="A195" s="36" t="s">
        <v>93</v>
      </c>
      <c r="B195" s="75">
        <v>902</v>
      </c>
      <c r="C195" s="78" t="s">
        <v>60</v>
      </c>
      <c r="D195" s="78" t="s">
        <v>8</v>
      </c>
      <c r="E195" s="78" t="s">
        <v>120</v>
      </c>
      <c r="F195" s="78"/>
      <c r="G195" s="111">
        <f>G196</f>
        <v>3.1</v>
      </c>
      <c r="H195" s="111">
        <f t="shared" si="21"/>
        <v>0</v>
      </c>
      <c r="I195" s="111">
        <f t="shared" si="21"/>
        <v>3.1</v>
      </c>
      <c r="J195" s="204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3"/>
      <c r="Z195" s="13"/>
    </row>
    <row r="196" spans="1:26" ht="20.25" customHeight="1">
      <c r="A196" s="36" t="s">
        <v>218</v>
      </c>
      <c r="B196" s="75">
        <v>902</v>
      </c>
      <c r="C196" s="78" t="s">
        <v>60</v>
      </c>
      <c r="D196" s="78" t="s">
        <v>8</v>
      </c>
      <c r="E196" s="78" t="s">
        <v>120</v>
      </c>
      <c r="F196" s="78" t="s">
        <v>94</v>
      </c>
      <c r="G196" s="111">
        <f>G197</f>
        <v>3.1</v>
      </c>
      <c r="H196" s="111">
        <f t="shared" si="21"/>
        <v>0</v>
      </c>
      <c r="I196" s="111">
        <f t="shared" si="21"/>
        <v>3.1</v>
      </c>
      <c r="J196" s="204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3"/>
      <c r="Z196" s="13"/>
    </row>
    <row r="197" spans="1:26" ht="20.25" customHeight="1">
      <c r="A197" s="36" t="s">
        <v>217</v>
      </c>
      <c r="B197" s="75">
        <v>902</v>
      </c>
      <c r="C197" s="78" t="s">
        <v>60</v>
      </c>
      <c r="D197" s="78" t="s">
        <v>8</v>
      </c>
      <c r="E197" s="78" t="s">
        <v>120</v>
      </c>
      <c r="F197" s="78" t="s">
        <v>110</v>
      </c>
      <c r="G197" s="111">
        <v>3.1</v>
      </c>
      <c r="H197" s="229"/>
      <c r="I197" s="251">
        <f>G197+H197</f>
        <v>3.1</v>
      </c>
      <c r="J197" s="204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3"/>
      <c r="Z197" s="13"/>
    </row>
    <row r="198" spans="1:26" ht="28.5" customHeight="1">
      <c r="A198" s="131" t="s">
        <v>186</v>
      </c>
      <c r="B198" s="76" t="s">
        <v>14</v>
      </c>
      <c r="C198" s="76" t="s">
        <v>24</v>
      </c>
      <c r="D198" s="75"/>
      <c r="E198" s="75"/>
      <c r="F198" s="75"/>
      <c r="G198" s="108">
        <f>G199+G206+G210</f>
        <v>59717.2</v>
      </c>
      <c r="H198" s="108">
        <f>H199+H206+H210</f>
        <v>3709.7</v>
      </c>
      <c r="I198" s="108">
        <f>I199+I206+I210</f>
        <v>63426.9</v>
      </c>
      <c r="J198" s="204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3"/>
      <c r="Z198" s="13"/>
    </row>
    <row r="199" spans="1:26" ht="24.75" customHeight="1">
      <c r="A199" s="42" t="s">
        <v>55</v>
      </c>
      <c r="B199" s="90" t="s">
        <v>14</v>
      </c>
      <c r="C199" s="79" t="s">
        <v>24</v>
      </c>
      <c r="D199" s="92" t="s">
        <v>8</v>
      </c>
      <c r="E199" s="92"/>
      <c r="F199" s="92"/>
      <c r="G199" s="110">
        <f>G200+G203</f>
        <v>51458</v>
      </c>
      <c r="H199" s="110">
        <f>H200+H203</f>
        <v>0</v>
      </c>
      <c r="I199" s="110">
        <f>I200+I203</f>
        <v>51458</v>
      </c>
      <c r="J199" s="204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3"/>
      <c r="Z199" s="13"/>
    </row>
    <row r="200" spans="1:26" s="12" customFormat="1" ht="19.5" customHeight="1">
      <c r="A200" s="35" t="s">
        <v>187</v>
      </c>
      <c r="B200" s="81" t="s">
        <v>14</v>
      </c>
      <c r="C200" s="78" t="s">
        <v>24</v>
      </c>
      <c r="D200" s="84" t="s">
        <v>8</v>
      </c>
      <c r="E200" s="84" t="s">
        <v>171</v>
      </c>
      <c r="F200" s="84"/>
      <c r="G200" s="111">
        <f aca="true" t="shared" si="22" ref="G200:I201">G201</f>
        <v>49378</v>
      </c>
      <c r="H200" s="111">
        <f t="shared" si="22"/>
        <v>0</v>
      </c>
      <c r="I200" s="111">
        <f t="shared" si="22"/>
        <v>49378</v>
      </c>
      <c r="J200" s="204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3"/>
      <c r="Z200" s="23"/>
    </row>
    <row r="201" spans="1:26" s="12" customFormat="1" ht="15.75" customHeight="1">
      <c r="A201" s="35" t="s">
        <v>53</v>
      </c>
      <c r="B201" s="81" t="s">
        <v>14</v>
      </c>
      <c r="C201" s="78" t="s">
        <v>24</v>
      </c>
      <c r="D201" s="84" t="s">
        <v>8</v>
      </c>
      <c r="E201" s="84" t="s">
        <v>171</v>
      </c>
      <c r="F201" s="84" t="s">
        <v>12</v>
      </c>
      <c r="G201" s="111">
        <f t="shared" si="22"/>
        <v>49378</v>
      </c>
      <c r="H201" s="111">
        <f t="shared" si="22"/>
        <v>0</v>
      </c>
      <c r="I201" s="111">
        <f t="shared" si="22"/>
        <v>49378</v>
      </c>
      <c r="J201" s="204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3"/>
      <c r="Z201" s="23"/>
    </row>
    <row r="202" spans="1:26" s="12" customFormat="1" ht="15.75" customHeight="1">
      <c r="A202" s="36" t="s">
        <v>86</v>
      </c>
      <c r="B202" s="81" t="s">
        <v>14</v>
      </c>
      <c r="C202" s="78" t="s">
        <v>24</v>
      </c>
      <c r="D202" s="84" t="s">
        <v>8</v>
      </c>
      <c r="E202" s="84" t="s">
        <v>171</v>
      </c>
      <c r="F202" s="84" t="s">
        <v>87</v>
      </c>
      <c r="G202" s="111">
        <v>49378</v>
      </c>
      <c r="H202" s="235"/>
      <c r="I202" s="251">
        <f>G202+H202</f>
        <v>49378</v>
      </c>
      <c r="J202" s="204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3"/>
      <c r="Z202" s="23"/>
    </row>
    <row r="203" spans="1:26" s="12" customFormat="1" ht="27" customHeight="1">
      <c r="A203" s="36" t="s">
        <v>69</v>
      </c>
      <c r="B203" s="81" t="s">
        <v>14</v>
      </c>
      <c r="C203" s="78" t="s">
        <v>24</v>
      </c>
      <c r="D203" s="84" t="s">
        <v>8</v>
      </c>
      <c r="E203" s="84" t="s">
        <v>149</v>
      </c>
      <c r="F203" s="84"/>
      <c r="G203" s="111">
        <f aca="true" t="shared" si="23" ref="G203:I204">G204</f>
        <v>2080</v>
      </c>
      <c r="H203" s="111">
        <f t="shared" si="23"/>
        <v>0</v>
      </c>
      <c r="I203" s="111">
        <f t="shared" si="23"/>
        <v>2080</v>
      </c>
      <c r="J203" s="204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3"/>
      <c r="Z203" s="23"/>
    </row>
    <row r="204" spans="1:26" s="12" customFormat="1" ht="18.75" customHeight="1">
      <c r="A204" s="35" t="s">
        <v>53</v>
      </c>
      <c r="B204" s="81" t="s">
        <v>14</v>
      </c>
      <c r="C204" s="78" t="s">
        <v>24</v>
      </c>
      <c r="D204" s="84" t="s">
        <v>8</v>
      </c>
      <c r="E204" s="84" t="s">
        <v>149</v>
      </c>
      <c r="F204" s="84" t="s">
        <v>12</v>
      </c>
      <c r="G204" s="111">
        <f t="shared" si="23"/>
        <v>2080</v>
      </c>
      <c r="H204" s="111">
        <f t="shared" si="23"/>
        <v>0</v>
      </c>
      <c r="I204" s="111">
        <f t="shared" si="23"/>
        <v>2080</v>
      </c>
      <c r="J204" s="204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3"/>
      <c r="Z204" s="23"/>
    </row>
    <row r="205" spans="1:26" ht="18.75" customHeight="1">
      <c r="A205" s="45" t="s">
        <v>86</v>
      </c>
      <c r="B205" s="78" t="s">
        <v>14</v>
      </c>
      <c r="C205" s="78" t="s">
        <v>24</v>
      </c>
      <c r="D205" s="84" t="s">
        <v>8</v>
      </c>
      <c r="E205" s="84" t="s">
        <v>149</v>
      </c>
      <c r="F205" s="84" t="s">
        <v>87</v>
      </c>
      <c r="G205" s="111">
        <v>2080</v>
      </c>
      <c r="H205" s="229"/>
      <c r="I205" s="251">
        <f>G205+H205</f>
        <v>2080</v>
      </c>
      <c r="J205" s="204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3"/>
      <c r="Z205" s="13"/>
    </row>
    <row r="206" spans="1:26" ht="18.75" customHeight="1">
      <c r="A206" s="42" t="s">
        <v>66</v>
      </c>
      <c r="B206" s="79" t="s">
        <v>14</v>
      </c>
      <c r="C206" s="79" t="s">
        <v>24</v>
      </c>
      <c r="D206" s="92" t="s">
        <v>10</v>
      </c>
      <c r="E206" s="92"/>
      <c r="F206" s="92"/>
      <c r="G206" s="110">
        <f>G207</f>
        <v>0</v>
      </c>
      <c r="H206" s="229"/>
      <c r="I206" s="229"/>
      <c r="J206" s="204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3"/>
      <c r="Z206" s="13"/>
    </row>
    <row r="207" spans="1:26" ht="29.25" customHeight="1" hidden="1">
      <c r="A207" s="44" t="s">
        <v>188</v>
      </c>
      <c r="B207" s="78" t="s">
        <v>14</v>
      </c>
      <c r="C207" s="78" t="s">
        <v>24</v>
      </c>
      <c r="D207" s="84" t="s">
        <v>10</v>
      </c>
      <c r="E207" s="84" t="s">
        <v>170</v>
      </c>
      <c r="F207" s="84"/>
      <c r="G207" s="111">
        <f>G208</f>
        <v>0</v>
      </c>
      <c r="H207" s="229"/>
      <c r="I207" s="229"/>
      <c r="J207" s="204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3"/>
      <c r="Z207" s="13"/>
    </row>
    <row r="208" spans="1:26" ht="18.75" customHeight="1" hidden="1">
      <c r="A208" s="35" t="s">
        <v>53</v>
      </c>
      <c r="B208" s="81" t="s">
        <v>14</v>
      </c>
      <c r="C208" s="78" t="s">
        <v>24</v>
      </c>
      <c r="D208" s="84" t="s">
        <v>10</v>
      </c>
      <c r="E208" s="84" t="s">
        <v>170</v>
      </c>
      <c r="F208" s="84" t="s">
        <v>12</v>
      </c>
      <c r="G208" s="111">
        <f>G209</f>
        <v>0</v>
      </c>
      <c r="H208" s="229"/>
      <c r="I208" s="229"/>
      <c r="J208" s="204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3"/>
      <c r="Z208" s="13"/>
    </row>
    <row r="209" spans="1:26" ht="19.5" customHeight="1" hidden="1">
      <c r="A209" s="45" t="s">
        <v>86</v>
      </c>
      <c r="B209" s="78" t="s">
        <v>14</v>
      </c>
      <c r="C209" s="78" t="s">
        <v>24</v>
      </c>
      <c r="D209" s="84" t="s">
        <v>10</v>
      </c>
      <c r="E209" s="84" t="s">
        <v>170</v>
      </c>
      <c r="F209" s="84" t="s">
        <v>87</v>
      </c>
      <c r="G209" s="111"/>
      <c r="H209" s="229"/>
      <c r="I209" s="229"/>
      <c r="J209" s="204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3"/>
      <c r="Z209" s="13"/>
    </row>
    <row r="210" spans="1:26" ht="19.5" customHeight="1">
      <c r="A210" s="40" t="s">
        <v>202</v>
      </c>
      <c r="B210" s="78" t="s">
        <v>14</v>
      </c>
      <c r="C210" s="114" t="s">
        <v>24</v>
      </c>
      <c r="D210" s="115" t="s">
        <v>15</v>
      </c>
      <c r="E210" s="92"/>
      <c r="F210" s="92"/>
      <c r="G210" s="110">
        <f>G214+G217+G220+G223+G226+G229+G232+G235+G238+G211</f>
        <v>8259.2</v>
      </c>
      <c r="H210" s="110">
        <f>H214+H217+H220+H223+H226+H229+H232+H235+H238+H211</f>
        <v>3709.7</v>
      </c>
      <c r="I210" s="110">
        <f>I214+I217+I220+I223+I226+I229+I232+I235+I238+I211</f>
        <v>11968.900000000001</v>
      </c>
      <c r="J210" s="204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3"/>
      <c r="Z210" s="13"/>
    </row>
    <row r="211" spans="1:26" ht="19.5" customHeight="1">
      <c r="A211" s="154" t="s">
        <v>318</v>
      </c>
      <c r="B211" s="78" t="s">
        <v>14</v>
      </c>
      <c r="C211" s="163" t="s">
        <v>24</v>
      </c>
      <c r="D211" s="164" t="s">
        <v>15</v>
      </c>
      <c r="E211" s="156" t="s">
        <v>317</v>
      </c>
      <c r="F211" s="156"/>
      <c r="G211" s="158">
        <f aca="true" t="shared" si="24" ref="G211:I212">G212</f>
        <v>8257.2</v>
      </c>
      <c r="H211" s="158">
        <f t="shared" si="24"/>
        <v>3709.7</v>
      </c>
      <c r="I211" s="158">
        <f t="shared" si="24"/>
        <v>11966.900000000001</v>
      </c>
      <c r="J211" s="204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3"/>
      <c r="Z211" s="13"/>
    </row>
    <row r="212" spans="1:26" ht="19.5" customHeight="1">
      <c r="A212" s="165" t="s">
        <v>53</v>
      </c>
      <c r="B212" s="78" t="s">
        <v>14</v>
      </c>
      <c r="C212" s="163" t="s">
        <v>24</v>
      </c>
      <c r="D212" s="164" t="s">
        <v>15</v>
      </c>
      <c r="E212" s="156" t="s">
        <v>317</v>
      </c>
      <c r="F212" s="156" t="s">
        <v>12</v>
      </c>
      <c r="G212" s="158">
        <f t="shared" si="24"/>
        <v>8257.2</v>
      </c>
      <c r="H212" s="158">
        <f t="shared" si="24"/>
        <v>3709.7</v>
      </c>
      <c r="I212" s="158">
        <f t="shared" si="24"/>
        <v>11966.900000000001</v>
      </c>
      <c r="J212" s="204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3"/>
      <c r="Z212" s="13"/>
    </row>
    <row r="213" spans="1:26" ht="19.5" customHeight="1">
      <c r="A213" s="154" t="s">
        <v>318</v>
      </c>
      <c r="B213" s="78" t="s">
        <v>14</v>
      </c>
      <c r="C213" s="163" t="s">
        <v>24</v>
      </c>
      <c r="D213" s="164" t="s">
        <v>15</v>
      </c>
      <c r="E213" s="156" t="s">
        <v>317</v>
      </c>
      <c r="F213" s="156" t="s">
        <v>223</v>
      </c>
      <c r="G213" s="158">
        <v>8257.2</v>
      </c>
      <c r="H213" s="229">
        <v>3709.7</v>
      </c>
      <c r="I213" s="251">
        <f>G213+H213</f>
        <v>11966.900000000001</v>
      </c>
      <c r="J213" s="204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3"/>
      <c r="Z213" s="13"/>
    </row>
    <row r="214" spans="1:26" ht="33" customHeight="1">
      <c r="A214" s="96" t="s">
        <v>203</v>
      </c>
      <c r="B214" s="78" t="s">
        <v>14</v>
      </c>
      <c r="C214" s="78" t="s">
        <v>24</v>
      </c>
      <c r="D214" s="84" t="s">
        <v>15</v>
      </c>
      <c r="E214" s="75" t="s">
        <v>129</v>
      </c>
      <c r="F214" s="138"/>
      <c r="G214" s="139">
        <f aca="true" t="shared" si="25" ref="G214:I215">G215</f>
        <v>2</v>
      </c>
      <c r="H214" s="123">
        <f t="shared" si="25"/>
        <v>0</v>
      </c>
      <c r="I214" s="123">
        <f t="shared" si="25"/>
        <v>2</v>
      </c>
      <c r="J214" s="204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3"/>
      <c r="Z214" s="13"/>
    </row>
    <row r="215" spans="1:26" ht="19.5" customHeight="1">
      <c r="A215" s="35" t="s">
        <v>53</v>
      </c>
      <c r="B215" s="78" t="s">
        <v>14</v>
      </c>
      <c r="C215" s="78" t="s">
        <v>24</v>
      </c>
      <c r="D215" s="84" t="s">
        <v>15</v>
      </c>
      <c r="E215" s="75" t="s">
        <v>129</v>
      </c>
      <c r="F215" s="84" t="s">
        <v>12</v>
      </c>
      <c r="G215" s="139">
        <f t="shared" si="25"/>
        <v>2</v>
      </c>
      <c r="H215" s="123">
        <f t="shared" si="25"/>
        <v>0</v>
      </c>
      <c r="I215" s="123">
        <f t="shared" si="25"/>
        <v>2</v>
      </c>
      <c r="J215" s="204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3"/>
      <c r="Z215" s="13"/>
    </row>
    <row r="216" spans="1:26" ht="19.5" customHeight="1">
      <c r="A216" s="97" t="s">
        <v>204</v>
      </c>
      <c r="B216" s="78" t="s">
        <v>14</v>
      </c>
      <c r="C216" s="78" t="s">
        <v>24</v>
      </c>
      <c r="D216" s="84" t="s">
        <v>15</v>
      </c>
      <c r="E216" s="75" t="s">
        <v>129</v>
      </c>
      <c r="F216" s="84" t="s">
        <v>88</v>
      </c>
      <c r="G216" s="139">
        <v>2</v>
      </c>
      <c r="H216" s="229"/>
      <c r="I216" s="251">
        <f>G216+H216</f>
        <v>2</v>
      </c>
      <c r="J216" s="204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3"/>
      <c r="Z216" s="13"/>
    </row>
    <row r="217" spans="1:26" ht="66" customHeight="1" hidden="1">
      <c r="A217" s="128" t="s">
        <v>226</v>
      </c>
      <c r="B217" s="127" t="s">
        <v>14</v>
      </c>
      <c r="C217" s="127" t="s">
        <v>24</v>
      </c>
      <c r="D217" s="147" t="s">
        <v>15</v>
      </c>
      <c r="E217" s="148" t="s">
        <v>225</v>
      </c>
      <c r="F217" s="147"/>
      <c r="G217" s="149">
        <f>G218</f>
        <v>0</v>
      </c>
      <c r="H217" s="236"/>
      <c r="I217" s="253"/>
      <c r="J217" s="204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3"/>
      <c r="Z217" s="13"/>
    </row>
    <row r="218" spans="1:26" ht="17.25" customHeight="1" hidden="1">
      <c r="A218" s="35" t="s">
        <v>53</v>
      </c>
      <c r="B218" s="127" t="s">
        <v>14</v>
      </c>
      <c r="C218" s="127" t="s">
        <v>24</v>
      </c>
      <c r="D218" s="147" t="s">
        <v>15</v>
      </c>
      <c r="E218" s="148" t="s">
        <v>225</v>
      </c>
      <c r="F218" s="147" t="s">
        <v>12</v>
      </c>
      <c r="G218" s="149">
        <f>G219</f>
        <v>0</v>
      </c>
      <c r="H218" s="236"/>
      <c r="I218" s="253"/>
      <c r="J218" s="204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3"/>
      <c r="Z218" s="13"/>
    </row>
    <row r="219" spans="1:26" ht="18.75" customHeight="1" hidden="1">
      <c r="A219" s="129" t="s">
        <v>224</v>
      </c>
      <c r="B219" s="127" t="s">
        <v>14</v>
      </c>
      <c r="C219" s="127" t="s">
        <v>24</v>
      </c>
      <c r="D219" s="147" t="s">
        <v>15</v>
      </c>
      <c r="E219" s="148" t="s">
        <v>225</v>
      </c>
      <c r="F219" s="147" t="s">
        <v>223</v>
      </c>
      <c r="G219" s="149"/>
      <c r="H219" s="236"/>
      <c r="I219" s="253"/>
      <c r="J219" s="204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3"/>
      <c r="Z219" s="13"/>
    </row>
    <row r="220" spans="1:26" ht="39" customHeight="1" hidden="1">
      <c r="A220" s="128" t="s">
        <v>228</v>
      </c>
      <c r="B220" s="127" t="s">
        <v>14</v>
      </c>
      <c r="C220" s="127" t="s">
        <v>24</v>
      </c>
      <c r="D220" s="147" t="s">
        <v>15</v>
      </c>
      <c r="E220" s="148" t="s">
        <v>227</v>
      </c>
      <c r="F220" s="147"/>
      <c r="G220" s="149">
        <f>G221</f>
        <v>0</v>
      </c>
      <c r="H220" s="237"/>
      <c r="I220" s="254"/>
      <c r="J220" s="204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3"/>
      <c r="Z220" s="13"/>
    </row>
    <row r="221" spans="1:26" ht="19.5" customHeight="1" hidden="1">
      <c r="A221" s="35" t="s">
        <v>53</v>
      </c>
      <c r="B221" s="127" t="s">
        <v>14</v>
      </c>
      <c r="C221" s="127" t="s">
        <v>24</v>
      </c>
      <c r="D221" s="147" t="s">
        <v>15</v>
      </c>
      <c r="E221" s="148" t="s">
        <v>227</v>
      </c>
      <c r="F221" s="147" t="s">
        <v>12</v>
      </c>
      <c r="G221" s="149">
        <f>G222</f>
        <v>0</v>
      </c>
      <c r="H221" s="237"/>
      <c r="I221" s="254"/>
      <c r="J221" s="204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3"/>
      <c r="Z221" s="13"/>
    </row>
    <row r="222" spans="1:26" ht="18" customHeight="1" hidden="1">
      <c r="A222" s="129" t="s">
        <v>224</v>
      </c>
      <c r="B222" s="127" t="s">
        <v>14</v>
      </c>
      <c r="C222" s="127" t="s">
        <v>24</v>
      </c>
      <c r="D222" s="147" t="s">
        <v>15</v>
      </c>
      <c r="E222" s="148" t="s">
        <v>227</v>
      </c>
      <c r="F222" s="147" t="s">
        <v>223</v>
      </c>
      <c r="G222" s="149"/>
      <c r="H222" s="229"/>
      <c r="I222" s="229"/>
      <c r="J222" s="204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3"/>
      <c r="Z222" s="13"/>
    </row>
    <row r="223" spans="1:26" ht="28.5" customHeight="1" hidden="1">
      <c r="A223" s="128" t="s">
        <v>232</v>
      </c>
      <c r="B223" s="127" t="s">
        <v>14</v>
      </c>
      <c r="C223" s="127" t="s">
        <v>24</v>
      </c>
      <c r="D223" s="147" t="s">
        <v>15</v>
      </c>
      <c r="E223" s="148" t="s">
        <v>231</v>
      </c>
      <c r="F223" s="147"/>
      <c r="G223" s="149">
        <f>G224</f>
        <v>0</v>
      </c>
      <c r="H223" s="229"/>
      <c r="I223" s="229"/>
      <c r="J223" s="204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3"/>
      <c r="Z223" s="13"/>
    </row>
    <row r="224" spans="1:26" ht="19.5" customHeight="1" hidden="1">
      <c r="A224" s="35" t="s">
        <v>53</v>
      </c>
      <c r="B224" s="127" t="s">
        <v>14</v>
      </c>
      <c r="C224" s="127" t="s">
        <v>24</v>
      </c>
      <c r="D224" s="147" t="s">
        <v>15</v>
      </c>
      <c r="E224" s="148" t="s">
        <v>231</v>
      </c>
      <c r="F224" s="147" t="s">
        <v>12</v>
      </c>
      <c r="G224" s="149">
        <f>G225</f>
        <v>0</v>
      </c>
      <c r="H224" s="229"/>
      <c r="I224" s="229"/>
      <c r="J224" s="204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3"/>
      <c r="Z224" s="13"/>
    </row>
    <row r="225" spans="1:26" ht="19.5" customHeight="1" hidden="1">
      <c r="A225" s="129" t="s">
        <v>224</v>
      </c>
      <c r="B225" s="127" t="s">
        <v>14</v>
      </c>
      <c r="C225" s="127" t="s">
        <v>24</v>
      </c>
      <c r="D225" s="147" t="s">
        <v>15</v>
      </c>
      <c r="E225" s="148" t="s">
        <v>231</v>
      </c>
      <c r="F225" s="147" t="s">
        <v>223</v>
      </c>
      <c r="G225" s="149"/>
      <c r="H225" s="229"/>
      <c r="I225" s="229"/>
      <c r="J225" s="204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3"/>
      <c r="Z225" s="13"/>
    </row>
    <row r="226" spans="1:26" ht="19.5" customHeight="1" hidden="1">
      <c r="A226" s="128" t="s">
        <v>230</v>
      </c>
      <c r="B226" s="127" t="s">
        <v>14</v>
      </c>
      <c r="C226" s="127" t="s">
        <v>24</v>
      </c>
      <c r="D226" s="147" t="s">
        <v>15</v>
      </c>
      <c r="E226" s="148" t="s">
        <v>229</v>
      </c>
      <c r="F226" s="147"/>
      <c r="G226" s="139">
        <f>G227</f>
        <v>0</v>
      </c>
      <c r="H226" s="229"/>
      <c r="I226" s="229"/>
      <c r="J226" s="204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3"/>
      <c r="Z226" s="13"/>
    </row>
    <row r="227" spans="1:26" ht="19.5" customHeight="1" hidden="1">
      <c r="A227" s="35" t="s">
        <v>53</v>
      </c>
      <c r="B227" s="127" t="s">
        <v>14</v>
      </c>
      <c r="C227" s="127" t="s">
        <v>24</v>
      </c>
      <c r="D227" s="147" t="s">
        <v>15</v>
      </c>
      <c r="E227" s="148" t="s">
        <v>229</v>
      </c>
      <c r="F227" s="147" t="s">
        <v>12</v>
      </c>
      <c r="G227" s="139">
        <f>G228</f>
        <v>0</v>
      </c>
      <c r="H227" s="229"/>
      <c r="I227" s="229"/>
      <c r="J227" s="204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3"/>
      <c r="Z227" s="13"/>
    </row>
    <row r="228" spans="1:26" ht="19.5" customHeight="1" hidden="1">
      <c r="A228" s="129" t="s">
        <v>224</v>
      </c>
      <c r="B228" s="127" t="s">
        <v>14</v>
      </c>
      <c r="C228" s="127" t="s">
        <v>24</v>
      </c>
      <c r="D228" s="147" t="s">
        <v>15</v>
      </c>
      <c r="E228" s="148" t="s">
        <v>229</v>
      </c>
      <c r="F228" s="147" t="s">
        <v>223</v>
      </c>
      <c r="G228" s="139"/>
      <c r="H228" s="229"/>
      <c r="I228" s="229"/>
      <c r="J228" s="204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3"/>
      <c r="Z228" s="13"/>
    </row>
    <row r="229" spans="1:26" ht="41.25" customHeight="1" hidden="1">
      <c r="A229" s="128" t="s">
        <v>235</v>
      </c>
      <c r="B229" s="127" t="s">
        <v>14</v>
      </c>
      <c r="C229" s="127" t="s">
        <v>24</v>
      </c>
      <c r="D229" s="147" t="s">
        <v>15</v>
      </c>
      <c r="E229" s="148" t="s">
        <v>233</v>
      </c>
      <c r="F229" s="147"/>
      <c r="G229" s="149">
        <f>G230</f>
        <v>0</v>
      </c>
      <c r="H229" s="229"/>
      <c r="I229" s="229"/>
      <c r="J229" s="204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3"/>
      <c r="Z229" s="13"/>
    </row>
    <row r="230" spans="1:26" ht="19.5" customHeight="1" hidden="1">
      <c r="A230" s="35" t="s">
        <v>53</v>
      </c>
      <c r="B230" s="127" t="s">
        <v>14</v>
      </c>
      <c r="C230" s="127" t="s">
        <v>24</v>
      </c>
      <c r="D230" s="147" t="s">
        <v>15</v>
      </c>
      <c r="E230" s="148" t="s">
        <v>233</v>
      </c>
      <c r="F230" s="147" t="s">
        <v>12</v>
      </c>
      <c r="G230" s="149">
        <f>G231</f>
        <v>0</v>
      </c>
      <c r="H230" s="229"/>
      <c r="I230" s="229"/>
      <c r="J230" s="204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3"/>
      <c r="Z230" s="13"/>
    </row>
    <row r="231" spans="1:26" ht="19.5" customHeight="1" hidden="1">
      <c r="A231" s="129" t="s">
        <v>222</v>
      </c>
      <c r="B231" s="127" t="s">
        <v>14</v>
      </c>
      <c r="C231" s="127" t="s">
        <v>24</v>
      </c>
      <c r="D231" s="147" t="s">
        <v>15</v>
      </c>
      <c r="E231" s="148" t="s">
        <v>233</v>
      </c>
      <c r="F231" s="147" t="s">
        <v>223</v>
      </c>
      <c r="G231" s="111"/>
      <c r="H231" s="229"/>
      <c r="I231" s="229"/>
      <c r="J231" s="204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3"/>
      <c r="Z231" s="13"/>
    </row>
    <row r="232" spans="1:26" ht="104.25" customHeight="1" hidden="1">
      <c r="A232" s="128" t="s">
        <v>238</v>
      </c>
      <c r="B232" s="127" t="s">
        <v>14</v>
      </c>
      <c r="C232" s="127" t="s">
        <v>24</v>
      </c>
      <c r="D232" s="147" t="s">
        <v>15</v>
      </c>
      <c r="E232" s="148" t="s">
        <v>239</v>
      </c>
      <c r="F232" s="147"/>
      <c r="G232" s="111">
        <f>G233</f>
        <v>0</v>
      </c>
      <c r="H232" s="229"/>
      <c r="I232" s="229"/>
      <c r="J232" s="204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3"/>
      <c r="Z232" s="13"/>
    </row>
    <row r="233" spans="1:26" ht="21.75" customHeight="1" hidden="1">
      <c r="A233" s="35" t="s">
        <v>53</v>
      </c>
      <c r="B233" s="127" t="s">
        <v>14</v>
      </c>
      <c r="C233" s="127" t="s">
        <v>24</v>
      </c>
      <c r="D233" s="147" t="s">
        <v>15</v>
      </c>
      <c r="E233" s="148" t="s">
        <v>239</v>
      </c>
      <c r="F233" s="147" t="s">
        <v>12</v>
      </c>
      <c r="G233" s="111">
        <f>G234</f>
        <v>0</v>
      </c>
      <c r="H233" s="229"/>
      <c r="I233" s="229"/>
      <c r="J233" s="204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3"/>
      <c r="Z233" s="13"/>
    </row>
    <row r="234" spans="1:26" ht="18.75" customHeight="1" hidden="1">
      <c r="A234" s="129" t="s">
        <v>222</v>
      </c>
      <c r="B234" s="127" t="s">
        <v>14</v>
      </c>
      <c r="C234" s="127" t="s">
        <v>24</v>
      </c>
      <c r="D234" s="147" t="s">
        <v>15</v>
      </c>
      <c r="E234" s="148" t="s">
        <v>239</v>
      </c>
      <c r="F234" s="147" t="s">
        <v>12</v>
      </c>
      <c r="G234" s="111"/>
      <c r="H234" s="229"/>
      <c r="I234" s="229"/>
      <c r="J234" s="204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3"/>
      <c r="Z234" s="13"/>
    </row>
    <row r="235" spans="1:26" ht="169.5" customHeight="1" hidden="1">
      <c r="A235" s="130" t="s">
        <v>240</v>
      </c>
      <c r="B235" s="127" t="s">
        <v>14</v>
      </c>
      <c r="C235" s="127" t="s">
        <v>24</v>
      </c>
      <c r="D235" s="147" t="s">
        <v>15</v>
      </c>
      <c r="E235" s="148" t="s">
        <v>234</v>
      </c>
      <c r="F235" s="147" t="s">
        <v>12</v>
      </c>
      <c r="G235" s="111">
        <f>G236</f>
        <v>0</v>
      </c>
      <c r="H235" s="229"/>
      <c r="I235" s="229"/>
      <c r="J235" s="204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3"/>
      <c r="Z235" s="13"/>
    </row>
    <row r="236" spans="1:26" ht="19.5" customHeight="1" hidden="1">
      <c r="A236" s="35" t="s">
        <v>53</v>
      </c>
      <c r="B236" s="127" t="s">
        <v>14</v>
      </c>
      <c r="C236" s="127" t="s">
        <v>24</v>
      </c>
      <c r="D236" s="147" t="s">
        <v>15</v>
      </c>
      <c r="E236" s="148" t="s">
        <v>234</v>
      </c>
      <c r="F236" s="147" t="s">
        <v>12</v>
      </c>
      <c r="G236" s="111">
        <f>G237</f>
        <v>0</v>
      </c>
      <c r="H236" s="229"/>
      <c r="I236" s="229"/>
      <c r="J236" s="204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3"/>
      <c r="Z236" s="13"/>
    </row>
    <row r="237" spans="1:26" ht="19.5" customHeight="1" hidden="1">
      <c r="A237" s="129" t="s">
        <v>224</v>
      </c>
      <c r="B237" s="127" t="s">
        <v>14</v>
      </c>
      <c r="C237" s="127" t="s">
        <v>24</v>
      </c>
      <c r="D237" s="147" t="s">
        <v>15</v>
      </c>
      <c r="E237" s="148" t="s">
        <v>234</v>
      </c>
      <c r="F237" s="147" t="s">
        <v>223</v>
      </c>
      <c r="G237" s="111"/>
      <c r="H237" s="229"/>
      <c r="I237" s="229"/>
      <c r="J237" s="204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3"/>
      <c r="Z237" s="13"/>
    </row>
    <row r="238" spans="1:26" ht="27.75" customHeight="1" hidden="1">
      <c r="A238" s="130" t="s">
        <v>237</v>
      </c>
      <c r="B238" s="127" t="s">
        <v>14</v>
      </c>
      <c r="C238" s="127" t="s">
        <v>24</v>
      </c>
      <c r="D238" s="147" t="s">
        <v>15</v>
      </c>
      <c r="E238" s="148" t="s">
        <v>236</v>
      </c>
      <c r="F238" s="147"/>
      <c r="G238" s="149">
        <f>G239</f>
        <v>0</v>
      </c>
      <c r="H238" s="229"/>
      <c r="I238" s="229"/>
      <c r="J238" s="204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3"/>
      <c r="Z238" s="13"/>
    </row>
    <row r="239" spans="1:26" ht="15.75" customHeight="1" hidden="1">
      <c r="A239" s="35" t="s">
        <v>53</v>
      </c>
      <c r="B239" s="127" t="s">
        <v>14</v>
      </c>
      <c r="C239" s="127" t="s">
        <v>24</v>
      </c>
      <c r="D239" s="147" t="s">
        <v>15</v>
      </c>
      <c r="E239" s="148" t="s">
        <v>236</v>
      </c>
      <c r="F239" s="147" t="s">
        <v>12</v>
      </c>
      <c r="G239" s="149">
        <f>G240</f>
        <v>0</v>
      </c>
      <c r="H239" s="229"/>
      <c r="I239" s="229"/>
      <c r="J239" s="204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3"/>
      <c r="Z239" s="13"/>
    </row>
    <row r="240" spans="1:26" ht="19.5" customHeight="1" hidden="1">
      <c r="A240" s="129" t="s">
        <v>224</v>
      </c>
      <c r="B240" s="127" t="s">
        <v>14</v>
      </c>
      <c r="C240" s="127" t="s">
        <v>24</v>
      </c>
      <c r="D240" s="147" t="s">
        <v>15</v>
      </c>
      <c r="E240" s="148" t="s">
        <v>236</v>
      </c>
      <c r="F240" s="147" t="s">
        <v>223</v>
      </c>
      <c r="G240" s="149"/>
      <c r="H240" s="229"/>
      <c r="I240" s="229"/>
      <c r="J240" s="204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3"/>
      <c r="Z240" s="13"/>
    </row>
    <row r="241" spans="1:26" ht="23.25" customHeight="1">
      <c r="A241" s="39" t="s">
        <v>58</v>
      </c>
      <c r="B241" s="77">
        <v>902</v>
      </c>
      <c r="C241" s="116"/>
      <c r="D241" s="99"/>
      <c r="E241" s="99"/>
      <c r="F241" s="99"/>
      <c r="G241" s="152">
        <f aca="true" t="shared" si="26" ref="G241:I242">G242</f>
        <v>729.1</v>
      </c>
      <c r="H241" s="238">
        <f t="shared" si="26"/>
        <v>-21</v>
      </c>
      <c r="I241" s="238">
        <f t="shared" si="26"/>
        <v>708.1</v>
      </c>
      <c r="J241" s="204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3"/>
      <c r="Z241" s="13"/>
    </row>
    <row r="242" spans="1:26" ht="16.5" customHeight="1">
      <c r="A242" s="40" t="s">
        <v>7</v>
      </c>
      <c r="B242" s="74">
        <v>902</v>
      </c>
      <c r="C242" s="76" t="s">
        <v>8</v>
      </c>
      <c r="D242" s="76"/>
      <c r="E242" s="76"/>
      <c r="F242" s="76"/>
      <c r="G242" s="108">
        <f t="shared" si="26"/>
        <v>729.1</v>
      </c>
      <c r="H242" s="108">
        <f t="shared" si="26"/>
        <v>-21</v>
      </c>
      <c r="I242" s="108">
        <f t="shared" si="26"/>
        <v>708.1</v>
      </c>
      <c r="J242" s="204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3"/>
      <c r="Z242" s="13"/>
    </row>
    <row r="243" spans="1:26" ht="16.5" customHeight="1">
      <c r="A243" s="40" t="s">
        <v>13</v>
      </c>
      <c r="B243" s="74">
        <v>902</v>
      </c>
      <c r="C243" s="76" t="s">
        <v>8</v>
      </c>
      <c r="D243" s="76" t="s">
        <v>15</v>
      </c>
      <c r="E243" s="76"/>
      <c r="F243" s="76"/>
      <c r="G243" s="108">
        <f>G244+G248</f>
        <v>729.1</v>
      </c>
      <c r="H243" s="108">
        <f>H244+H248</f>
        <v>-21</v>
      </c>
      <c r="I243" s="108">
        <f>I244+I248</f>
        <v>708.1</v>
      </c>
      <c r="J243" s="204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3"/>
      <c r="Z243" s="13"/>
    </row>
    <row r="244" spans="1:26" ht="42" customHeight="1">
      <c r="A244" s="32" t="s">
        <v>112</v>
      </c>
      <c r="B244" s="80">
        <v>902</v>
      </c>
      <c r="C244" s="75" t="s">
        <v>8</v>
      </c>
      <c r="D244" s="75" t="s">
        <v>15</v>
      </c>
      <c r="E244" s="75" t="s">
        <v>126</v>
      </c>
      <c r="F244" s="75" t="s">
        <v>113</v>
      </c>
      <c r="G244" s="106">
        <f>G245+G247</f>
        <v>681.2</v>
      </c>
      <c r="H244" s="106">
        <f>H245+H247</f>
        <v>-22.6</v>
      </c>
      <c r="I244" s="106">
        <f>I245+I247</f>
        <v>658.6</v>
      </c>
      <c r="J244" s="204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3"/>
      <c r="Z244" s="13"/>
    </row>
    <row r="245" spans="1:26" ht="21" customHeight="1">
      <c r="A245" s="34" t="s">
        <v>111</v>
      </c>
      <c r="B245" s="80">
        <v>902</v>
      </c>
      <c r="C245" s="75" t="s">
        <v>8</v>
      </c>
      <c r="D245" s="75" t="s">
        <v>15</v>
      </c>
      <c r="E245" s="75" t="s">
        <v>126</v>
      </c>
      <c r="F245" s="75" t="s">
        <v>89</v>
      </c>
      <c r="G245" s="106">
        <v>681.2</v>
      </c>
      <c r="H245" s="229">
        <v>-38.6</v>
      </c>
      <c r="I245" s="251">
        <f>G245+H245</f>
        <v>642.6</v>
      </c>
      <c r="J245" s="204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3"/>
      <c r="Z245" s="13"/>
    </row>
    <row r="246" spans="1:26" ht="25.5" customHeight="1">
      <c r="A246" s="34" t="s">
        <v>122</v>
      </c>
      <c r="B246" s="80">
        <v>902</v>
      </c>
      <c r="C246" s="75" t="s">
        <v>8</v>
      </c>
      <c r="D246" s="75" t="s">
        <v>15</v>
      </c>
      <c r="E246" s="75" t="s">
        <v>126</v>
      </c>
      <c r="F246" s="75" t="s">
        <v>114</v>
      </c>
      <c r="G246" s="117">
        <f>G247</f>
        <v>0</v>
      </c>
      <c r="H246" s="229"/>
      <c r="I246" s="251">
        <f>G246+H246</f>
        <v>0</v>
      </c>
      <c r="J246" s="204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3"/>
      <c r="Z246" s="13"/>
    </row>
    <row r="247" spans="1:26" ht="22.5" customHeight="1">
      <c r="A247" s="32" t="s">
        <v>78</v>
      </c>
      <c r="B247" s="80">
        <v>902</v>
      </c>
      <c r="C247" s="75" t="s">
        <v>8</v>
      </c>
      <c r="D247" s="75" t="s">
        <v>15</v>
      </c>
      <c r="E247" s="75" t="s">
        <v>126</v>
      </c>
      <c r="F247" s="75" t="s">
        <v>77</v>
      </c>
      <c r="G247" s="106"/>
      <c r="H247" s="229">
        <v>16</v>
      </c>
      <c r="I247" s="251">
        <f>G247+H247</f>
        <v>16</v>
      </c>
      <c r="J247" s="204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3"/>
      <c r="Z247" s="13"/>
    </row>
    <row r="248" spans="1:26" ht="22.5" customHeight="1">
      <c r="A248" s="154" t="s">
        <v>308</v>
      </c>
      <c r="B248" s="80">
        <v>902</v>
      </c>
      <c r="C248" s="153" t="s">
        <v>8</v>
      </c>
      <c r="D248" s="153" t="s">
        <v>15</v>
      </c>
      <c r="E248" s="153" t="s">
        <v>307</v>
      </c>
      <c r="F248" s="75" t="s">
        <v>113</v>
      </c>
      <c r="G248" s="106">
        <v>47.9</v>
      </c>
      <c r="H248" s="229">
        <v>1.6</v>
      </c>
      <c r="I248" s="251">
        <f>G248+H248</f>
        <v>49.5</v>
      </c>
      <c r="J248" s="204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3"/>
      <c r="Z248" s="13"/>
    </row>
    <row r="249" spans="1:26" ht="36" customHeight="1">
      <c r="A249" s="38" t="s">
        <v>151</v>
      </c>
      <c r="B249" s="91">
        <v>902</v>
      </c>
      <c r="C249" s="118"/>
      <c r="D249" s="118"/>
      <c r="E249" s="100"/>
      <c r="F249" s="118"/>
      <c r="G249" s="109">
        <f>G250</f>
        <v>1325.4</v>
      </c>
      <c r="H249" s="234">
        <f>H250</f>
        <v>-103.00000000000001</v>
      </c>
      <c r="I249" s="234">
        <f>I250</f>
        <v>1222.4</v>
      </c>
      <c r="J249" s="204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3"/>
      <c r="Z249" s="13"/>
    </row>
    <row r="250" spans="1:26" ht="26.25" customHeight="1">
      <c r="A250" s="40" t="s">
        <v>67</v>
      </c>
      <c r="B250" s="74">
        <v>902</v>
      </c>
      <c r="C250" s="76" t="s">
        <v>8</v>
      </c>
      <c r="D250" s="76" t="s">
        <v>19</v>
      </c>
      <c r="E250" s="76"/>
      <c r="F250" s="76"/>
      <c r="G250" s="108">
        <f>G254+G251+G261</f>
        <v>1325.4</v>
      </c>
      <c r="H250" s="108">
        <f>H254+H251+H261</f>
        <v>-103.00000000000001</v>
      </c>
      <c r="I250" s="108">
        <f>I254+I251+I261</f>
        <v>1222.4</v>
      </c>
      <c r="J250" s="204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3"/>
      <c r="Z250" s="13"/>
    </row>
    <row r="251" spans="1:26" ht="19.5" customHeight="1">
      <c r="A251" s="32" t="s">
        <v>70</v>
      </c>
      <c r="B251" s="80">
        <v>902</v>
      </c>
      <c r="C251" s="75" t="s">
        <v>8</v>
      </c>
      <c r="D251" s="75" t="s">
        <v>19</v>
      </c>
      <c r="E251" s="75" t="s">
        <v>152</v>
      </c>
      <c r="F251" s="75"/>
      <c r="G251" s="106">
        <f aca="true" t="shared" si="27" ref="G251:I252">+G252</f>
        <v>729.2</v>
      </c>
      <c r="H251" s="106">
        <f t="shared" si="27"/>
        <v>-70.9</v>
      </c>
      <c r="I251" s="106">
        <f t="shared" si="27"/>
        <v>658.3000000000001</v>
      </c>
      <c r="J251" s="204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3"/>
      <c r="Z251" s="13"/>
    </row>
    <row r="252" spans="1:26" ht="42.75" customHeight="1">
      <c r="A252" s="32" t="s">
        <v>112</v>
      </c>
      <c r="B252" s="80">
        <v>902</v>
      </c>
      <c r="C252" s="75" t="s">
        <v>8</v>
      </c>
      <c r="D252" s="75" t="s">
        <v>19</v>
      </c>
      <c r="E252" s="75" t="s">
        <v>152</v>
      </c>
      <c r="F252" s="75" t="s">
        <v>113</v>
      </c>
      <c r="G252" s="106">
        <f t="shared" si="27"/>
        <v>729.2</v>
      </c>
      <c r="H252" s="106">
        <f t="shared" si="27"/>
        <v>-70.9</v>
      </c>
      <c r="I252" s="106">
        <f t="shared" si="27"/>
        <v>658.3000000000001</v>
      </c>
      <c r="J252" s="204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3"/>
      <c r="Z252" s="13"/>
    </row>
    <row r="253" spans="1:26" ht="18" customHeight="1">
      <c r="A253" s="34" t="s">
        <v>111</v>
      </c>
      <c r="B253" s="80">
        <v>902</v>
      </c>
      <c r="C253" s="75" t="s">
        <v>8</v>
      </c>
      <c r="D253" s="75" t="s">
        <v>19</v>
      </c>
      <c r="E253" s="75" t="s">
        <v>152</v>
      </c>
      <c r="F253" s="75" t="s">
        <v>89</v>
      </c>
      <c r="G253" s="106">
        <v>729.2</v>
      </c>
      <c r="H253" s="229">
        <v>-70.9</v>
      </c>
      <c r="I253" s="251">
        <f>G253+H253</f>
        <v>658.3000000000001</v>
      </c>
      <c r="J253" s="204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3"/>
      <c r="Z253" s="13"/>
    </row>
    <row r="254" spans="1:26" ht="28.5" customHeight="1">
      <c r="A254" s="32" t="s">
        <v>115</v>
      </c>
      <c r="B254" s="80">
        <v>902</v>
      </c>
      <c r="C254" s="75" t="s">
        <v>8</v>
      </c>
      <c r="D254" s="75" t="s">
        <v>19</v>
      </c>
      <c r="E254" s="75" t="s">
        <v>126</v>
      </c>
      <c r="F254" s="75"/>
      <c r="G254" s="106">
        <f>+G255+G257+G259</f>
        <v>460.3</v>
      </c>
      <c r="H254" s="106">
        <f>+H255+H257+H259</f>
        <v>-36.2</v>
      </c>
      <c r="I254" s="106">
        <f>+I255+I257+I259</f>
        <v>424.1</v>
      </c>
      <c r="J254" s="204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3"/>
      <c r="Z254" s="13"/>
    </row>
    <row r="255" spans="1:26" ht="44.25" customHeight="1">
      <c r="A255" s="32" t="s">
        <v>112</v>
      </c>
      <c r="B255" s="80">
        <v>902</v>
      </c>
      <c r="C255" s="75" t="s">
        <v>8</v>
      </c>
      <c r="D255" s="75" t="s">
        <v>19</v>
      </c>
      <c r="E255" s="75" t="s">
        <v>126</v>
      </c>
      <c r="F255" s="75" t="s">
        <v>113</v>
      </c>
      <c r="G255" s="106">
        <f>+G256</f>
        <v>448.3</v>
      </c>
      <c r="H255" s="106">
        <f>+H256</f>
        <v>-36.2</v>
      </c>
      <c r="I255" s="106">
        <f>+I256</f>
        <v>412.1</v>
      </c>
      <c r="J255" s="204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3"/>
      <c r="Z255" s="13"/>
    </row>
    <row r="256" spans="1:26" ht="20.25" customHeight="1">
      <c r="A256" s="34" t="s">
        <v>111</v>
      </c>
      <c r="B256" s="80">
        <v>902</v>
      </c>
      <c r="C256" s="75" t="s">
        <v>8</v>
      </c>
      <c r="D256" s="75" t="s">
        <v>19</v>
      </c>
      <c r="E256" s="75" t="s">
        <v>126</v>
      </c>
      <c r="F256" s="75" t="s">
        <v>89</v>
      </c>
      <c r="G256" s="106">
        <f>438.3+10</f>
        <v>448.3</v>
      </c>
      <c r="H256" s="229">
        <v>-36.2</v>
      </c>
      <c r="I256" s="251">
        <f>G256+H256</f>
        <v>412.1</v>
      </c>
      <c r="J256" s="204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3"/>
      <c r="Z256" s="13"/>
    </row>
    <row r="257" spans="1:26" ht="27.75" customHeight="1">
      <c r="A257" s="32" t="s">
        <v>121</v>
      </c>
      <c r="B257" s="80">
        <v>902</v>
      </c>
      <c r="C257" s="75" t="s">
        <v>8</v>
      </c>
      <c r="D257" s="75" t="s">
        <v>19</v>
      </c>
      <c r="E257" s="75" t="s">
        <v>126</v>
      </c>
      <c r="F257" s="75" t="s">
        <v>114</v>
      </c>
      <c r="G257" s="106">
        <f>+G258</f>
        <v>12</v>
      </c>
      <c r="H257" s="106">
        <f>+H258</f>
        <v>0</v>
      </c>
      <c r="I257" s="106">
        <f>+I258</f>
        <v>12</v>
      </c>
      <c r="J257" s="204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3"/>
      <c r="Z257" s="13"/>
    </row>
    <row r="258" spans="1:26" ht="22.5" customHeight="1" hidden="1">
      <c r="A258" s="32" t="s">
        <v>78</v>
      </c>
      <c r="B258" s="80">
        <v>902</v>
      </c>
      <c r="C258" s="75" t="s">
        <v>8</v>
      </c>
      <c r="D258" s="75" t="s">
        <v>19</v>
      </c>
      <c r="E258" s="75" t="s">
        <v>126</v>
      </c>
      <c r="F258" s="75" t="s">
        <v>77</v>
      </c>
      <c r="G258" s="106">
        <v>12</v>
      </c>
      <c r="H258" s="229"/>
      <c r="I258" s="251">
        <f>G258+H258</f>
        <v>12</v>
      </c>
      <c r="J258" s="204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3"/>
      <c r="Z258" s="13"/>
    </row>
    <row r="259" spans="1:26" ht="21" customHeight="1" hidden="1">
      <c r="A259" s="36" t="s">
        <v>79</v>
      </c>
      <c r="B259" s="80">
        <v>902</v>
      </c>
      <c r="C259" s="75" t="s">
        <v>8</v>
      </c>
      <c r="D259" s="75" t="s">
        <v>19</v>
      </c>
      <c r="E259" s="75" t="s">
        <v>126</v>
      </c>
      <c r="F259" s="75" t="s">
        <v>81</v>
      </c>
      <c r="G259" s="106">
        <f>+G260</f>
        <v>0</v>
      </c>
      <c r="H259" s="229"/>
      <c r="I259" s="251">
        <f>G259+H259</f>
        <v>0</v>
      </c>
      <c r="J259" s="204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3"/>
      <c r="Z259" s="13"/>
    </row>
    <row r="260" spans="1:26" ht="21" customHeight="1" hidden="1">
      <c r="A260" s="32" t="s">
        <v>75</v>
      </c>
      <c r="B260" s="80">
        <v>902</v>
      </c>
      <c r="C260" s="75" t="s">
        <v>8</v>
      </c>
      <c r="D260" s="75" t="s">
        <v>19</v>
      </c>
      <c r="E260" s="75" t="s">
        <v>126</v>
      </c>
      <c r="F260" s="75" t="s">
        <v>76</v>
      </c>
      <c r="G260" s="106"/>
      <c r="H260" s="229"/>
      <c r="I260" s="251">
        <f>G260+H260</f>
        <v>0</v>
      </c>
      <c r="J260" s="204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3"/>
      <c r="Z260" s="13"/>
    </row>
    <row r="261" spans="1:26" ht="40.5" customHeight="1">
      <c r="A261" s="154" t="s">
        <v>308</v>
      </c>
      <c r="B261" s="80">
        <v>902</v>
      </c>
      <c r="C261" s="153" t="s">
        <v>8</v>
      </c>
      <c r="D261" s="153" t="s">
        <v>19</v>
      </c>
      <c r="E261" s="153" t="s">
        <v>307</v>
      </c>
      <c r="F261" s="75" t="s">
        <v>113</v>
      </c>
      <c r="G261" s="106">
        <v>135.9</v>
      </c>
      <c r="H261" s="229">
        <v>4.1</v>
      </c>
      <c r="I261" s="251">
        <f>G261+H261</f>
        <v>140</v>
      </c>
      <c r="J261" s="204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3"/>
      <c r="Z261" s="13"/>
    </row>
    <row r="262" spans="1:26" ht="27.75" customHeight="1">
      <c r="A262" s="39" t="s">
        <v>148</v>
      </c>
      <c r="B262" s="77">
        <v>907</v>
      </c>
      <c r="C262" s="77"/>
      <c r="D262" s="77"/>
      <c r="E262" s="77"/>
      <c r="F262" s="77"/>
      <c r="G262" s="109">
        <f>G263+G281</f>
        <v>2695.4</v>
      </c>
      <c r="H262" s="234">
        <f>H263+H281</f>
        <v>646.4</v>
      </c>
      <c r="I262" s="234">
        <f>I263+I281</f>
        <v>3341.7999999999997</v>
      </c>
      <c r="J262" s="204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3"/>
      <c r="Z262" s="13"/>
    </row>
    <row r="263" spans="1:26" ht="16.5" customHeight="1">
      <c r="A263" s="40" t="s">
        <v>57</v>
      </c>
      <c r="B263" s="82">
        <v>907</v>
      </c>
      <c r="C263" s="76" t="s">
        <v>17</v>
      </c>
      <c r="D263" s="76"/>
      <c r="E263" s="76"/>
      <c r="F263" s="76"/>
      <c r="G263" s="119">
        <f>G264</f>
        <v>2695.4</v>
      </c>
      <c r="H263" s="119">
        <f>H264</f>
        <v>434.4</v>
      </c>
      <c r="I263" s="119">
        <f>I264</f>
        <v>3129.7999999999997</v>
      </c>
      <c r="J263" s="204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3"/>
      <c r="Z263" s="13"/>
    </row>
    <row r="264" spans="1:26" ht="16.5" customHeight="1">
      <c r="A264" s="40" t="s">
        <v>31</v>
      </c>
      <c r="B264" s="82">
        <v>907</v>
      </c>
      <c r="C264" s="76" t="s">
        <v>17</v>
      </c>
      <c r="D264" s="76" t="s">
        <v>32</v>
      </c>
      <c r="E264" s="76"/>
      <c r="F264" s="76"/>
      <c r="G264" s="119">
        <f>+G265+G272+G279</f>
        <v>2695.4</v>
      </c>
      <c r="H264" s="119">
        <f>+H265+H272+H279+H275+H277</f>
        <v>434.4</v>
      </c>
      <c r="I264" s="119">
        <f>+I265+I272+I279+I275+I277</f>
        <v>3129.7999999999997</v>
      </c>
      <c r="J264" s="204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3"/>
      <c r="Z264" s="13"/>
    </row>
    <row r="265" spans="1:26" ht="16.5" customHeight="1">
      <c r="A265" s="32" t="s">
        <v>50</v>
      </c>
      <c r="B265" s="83">
        <v>907</v>
      </c>
      <c r="C265" s="75" t="s">
        <v>17</v>
      </c>
      <c r="D265" s="75" t="s">
        <v>32</v>
      </c>
      <c r="E265" s="75" t="s">
        <v>126</v>
      </c>
      <c r="F265" s="75"/>
      <c r="G265" s="120">
        <f>+G266+G269+G271</f>
        <v>2432.9</v>
      </c>
      <c r="H265" s="120">
        <f>+H266+H269+H271</f>
        <v>-61.3</v>
      </c>
      <c r="I265" s="120">
        <f>+I266+I269+I271</f>
        <v>2371.6</v>
      </c>
      <c r="J265" s="204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3"/>
      <c r="Z265" s="13"/>
    </row>
    <row r="266" spans="1:26" ht="42.75" customHeight="1">
      <c r="A266" s="32" t="s">
        <v>112</v>
      </c>
      <c r="B266" s="83">
        <v>907</v>
      </c>
      <c r="C266" s="75" t="s">
        <v>17</v>
      </c>
      <c r="D266" s="75" t="s">
        <v>32</v>
      </c>
      <c r="E266" s="75" t="s">
        <v>126</v>
      </c>
      <c r="F266" s="75" t="s">
        <v>113</v>
      </c>
      <c r="G266" s="120">
        <f>+G267</f>
        <v>2295.3</v>
      </c>
      <c r="H266" s="120">
        <f>+H267</f>
        <v>-71.3</v>
      </c>
      <c r="I266" s="120">
        <f>+I267</f>
        <v>2224</v>
      </c>
      <c r="J266" s="204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3"/>
      <c r="Z266" s="13"/>
    </row>
    <row r="267" spans="1:26" ht="19.5" customHeight="1">
      <c r="A267" s="34" t="s">
        <v>111</v>
      </c>
      <c r="B267" s="83">
        <v>907</v>
      </c>
      <c r="C267" s="75" t="s">
        <v>17</v>
      </c>
      <c r="D267" s="75" t="s">
        <v>32</v>
      </c>
      <c r="E267" s="75" t="s">
        <v>126</v>
      </c>
      <c r="F267" s="75" t="s">
        <v>89</v>
      </c>
      <c r="G267" s="120">
        <v>2295.3</v>
      </c>
      <c r="H267" s="229">
        <v>-71.3</v>
      </c>
      <c r="I267" s="251">
        <f>G267+H267</f>
        <v>2224</v>
      </c>
      <c r="J267" s="204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3"/>
      <c r="Z267" s="13"/>
    </row>
    <row r="268" spans="1:26" ht="27" customHeight="1">
      <c r="A268" s="32" t="s">
        <v>121</v>
      </c>
      <c r="B268" s="83">
        <v>907</v>
      </c>
      <c r="C268" s="75" t="s">
        <v>17</v>
      </c>
      <c r="D268" s="75" t="s">
        <v>32</v>
      </c>
      <c r="E268" s="75" t="s">
        <v>126</v>
      </c>
      <c r="F268" s="75" t="s">
        <v>114</v>
      </c>
      <c r="G268" s="120">
        <f>G269</f>
        <v>97.6</v>
      </c>
      <c r="H268" s="120">
        <f>H269</f>
        <v>10</v>
      </c>
      <c r="I268" s="120">
        <f>I269</f>
        <v>107.6</v>
      </c>
      <c r="J268" s="204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3"/>
      <c r="Z268" s="13"/>
    </row>
    <row r="269" spans="1:26" ht="18" customHeight="1">
      <c r="A269" s="32" t="s">
        <v>78</v>
      </c>
      <c r="B269" s="83">
        <v>907</v>
      </c>
      <c r="C269" s="75" t="s">
        <v>17</v>
      </c>
      <c r="D269" s="75" t="s">
        <v>32</v>
      </c>
      <c r="E269" s="75" t="s">
        <v>126</v>
      </c>
      <c r="F269" s="75" t="s">
        <v>77</v>
      </c>
      <c r="G269" s="120">
        <v>97.6</v>
      </c>
      <c r="H269" s="229">
        <v>10</v>
      </c>
      <c r="I269" s="251">
        <f>G269+H269</f>
        <v>107.6</v>
      </c>
      <c r="J269" s="204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3"/>
      <c r="Z269" s="13"/>
    </row>
    <row r="270" spans="1:26" ht="18" customHeight="1" hidden="1">
      <c r="A270" s="36" t="s">
        <v>79</v>
      </c>
      <c r="B270" s="83">
        <v>907</v>
      </c>
      <c r="C270" s="75" t="s">
        <v>17</v>
      </c>
      <c r="D270" s="75" t="s">
        <v>32</v>
      </c>
      <c r="E270" s="75" t="s">
        <v>126</v>
      </c>
      <c r="F270" s="75" t="s">
        <v>81</v>
      </c>
      <c r="G270" s="111">
        <f>G271</f>
        <v>40</v>
      </c>
      <c r="H270" s="111">
        <f>H271</f>
        <v>0</v>
      </c>
      <c r="I270" s="111">
        <f>I271</f>
        <v>40</v>
      </c>
      <c r="J270" s="204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3"/>
      <c r="Z270" s="13"/>
    </row>
    <row r="271" spans="1:26" ht="18" customHeight="1" hidden="1">
      <c r="A271" s="32" t="s">
        <v>75</v>
      </c>
      <c r="B271" s="83">
        <v>907</v>
      </c>
      <c r="C271" s="75" t="s">
        <v>17</v>
      </c>
      <c r="D271" s="75" t="s">
        <v>32</v>
      </c>
      <c r="E271" s="75" t="s">
        <v>126</v>
      </c>
      <c r="F271" s="75" t="s">
        <v>76</v>
      </c>
      <c r="G271" s="120">
        <v>40</v>
      </c>
      <c r="H271" s="229"/>
      <c r="I271" s="251">
        <f>G271+H271</f>
        <v>40</v>
      </c>
      <c r="J271" s="204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3"/>
      <c r="Z271" s="13"/>
    </row>
    <row r="272" spans="1:26" ht="18" customHeight="1" hidden="1">
      <c r="A272" s="32" t="s">
        <v>216</v>
      </c>
      <c r="B272" s="83">
        <v>907</v>
      </c>
      <c r="C272" s="75" t="s">
        <v>17</v>
      </c>
      <c r="D272" s="75" t="s">
        <v>32</v>
      </c>
      <c r="E272" s="75" t="s">
        <v>215</v>
      </c>
      <c r="F272" s="75"/>
      <c r="G272" s="120">
        <f>G273</f>
        <v>0</v>
      </c>
      <c r="H272" s="229"/>
      <c r="I272" s="251">
        <f>G272+H272</f>
        <v>0</v>
      </c>
      <c r="J272" s="204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3"/>
      <c r="Z272" s="13"/>
    </row>
    <row r="273" spans="1:26" ht="32.25" customHeight="1" hidden="1">
      <c r="A273" s="34" t="s">
        <v>122</v>
      </c>
      <c r="B273" s="83">
        <v>907</v>
      </c>
      <c r="C273" s="75" t="s">
        <v>17</v>
      </c>
      <c r="D273" s="75" t="s">
        <v>32</v>
      </c>
      <c r="E273" s="75" t="s">
        <v>215</v>
      </c>
      <c r="F273" s="75" t="s">
        <v>114</v>
      </c>
      <c r="G273" s="120">
        <f>G274</f>
        <v>0</v>
      </c>
      <c r="H273" s="229"/>
      <c r="I273" s="251">
        <f>G273+H273</f>
        <v>0</v>
      </c>
      <c r="J273" s="204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3"/>
      <c r="Z273" s="13"/>
    </row>
    <row r="274" spans="1:26" ht="18" customHeight="1" hidden="1">
      <c r="A274" s="32" t="s">
        <v>78</v>
      </c>
      <c r="B274" s="83">
        <v>907</v>
      </c>
      <c r="C274" s="75" t="s">
        <v>17</v>
      </c>
      <c r="D274" s="75" t="s">
        <v>32</v>
      </c>
      <c r="E274" s="75" t="s">
        <v>215</v>
      </c>
      <c r="F274" s="75" t="s">
        <v>77</v>
      </c>
      <c r="G274" s="120"/>
      <c r="H274" s="229"/>
      <c r="I274" s="251">
        <f>G274+H274</f>
        <v>0</v>
      </c>
      <c r="J274" s="204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3"/>
      <c r="Z274" s="13"/>
    </row>
    <row r="275" spans="1:26" ht="18" customHeight="1">
      <c r="A275" s="162" t="s">
        <v>122</v>
      </c>
      <c r="B275" s="75">
        <v>902</v>
      </c>
      <c r="C275" s="153" t="s">
        <v>17</v>
      </c>
      <c r="D275" s="153" t="s">
        <v>32</v>
      </c>
      <c r="E275" s="153" t="s">
        <v>312</v>
      </c>
      <c r="F275" s="153" t="s">
        <v>114</v>
      </c>
      <c r="G275" s="155">
        <f>G276</f>
        <v>0</v>
      </c>
      <c r="H275" s="155">
        <f>H276</f>
        <v>376.1</v>
      </c>
      <c r="I275" s="155">
        <f>I276</f>
        <v>376.1</v>
      </c>
      <c r="J275" s="204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3"/>
      <c r="Z275" s="13"/>
    </row>
    <row r="276" spans="1:26" ht="18" customHeight="1">
      <c r="A276" s="154" t="s">
        <v>78</v>
      </c>
      <c r="B276" s="75">
        <v>902</v>
      </c>
      <c r="C276" s="153" t="s">
        <v>17</v>
      </c>
      <c r="D276" s="153" t="s">
        <v>32</v>
      </c>
      <c r="E276" s="153" t="s">
        <v>312</v>
      </c>
      <c r="F276" s="153" t="s">
        <v>77</v>
      </c>
      <c r="G276" s="155"/>
      <c r="H276" s="229">
        <v>376.1</v>
      </c>
      <c r="I276" s="251">
        <f>G276+H276</f>
        <v>376.1</v>
      </c>
      <c r="J276" s="204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3"/>
      <c r="Z276" s="13"/>
    </row>
    <row r="277" spans="1:26" ht="18" customHeight="1">
      <c r="A277" s="162" t="s">
        <v>122</v>
      </c>
      <c r="B277" s="75">
        <v>902</v>
      </c>
      <c r="C277" s="153" t="s">
        <v>17</v>
      </c>
      <c r="D277" s="153" t="s">
        <v>32</v>
      </c>
      <c r="E277" s="153" t="s">
        <v>313</v>
      </c>
      <c r="F277" s="153" t="s">
        <v>113</v>
      </c>
      <c r="G277" s="155">
        <f>G278</f>
        <v>0</v>
      </c>
      <c r="H277" s="155">
        <f>H278</f>
        <v>95.9</v>
      </c>
      <c r="I277" s="155">
        <f>I278</f>
        <v>95.9</v>
      </c>
      <c r="J277" s="204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3"/>
      <c r="Z277" s="13"/>
    </row>
    <row r="278" spans="1:26" ht="18" customHeight="1">
      <c r="A278" s="154" t="s">
        <v>78</v>
      </c>
      <c r="B278" s="75">
        <v>902</v>
      </c>
      <c r="C278" s="153" t="s">
        <v>17</v>
      </c>
      <c r="D278" s="153" t="s">
        <v>32</v>
      </c>
      <c r="E278" s="153" t="s">
        <v>313</v>
      </c>
      <c r="F278" s="153" t="s">
        <v>89</v>
      </c>
      <c r="G278" s="155"/>
      <c r="H278" s="229">
        <v>95.9</v>
      </c>
      <c r="I278" s="251">
        <f>G278+H278</f>
        <v>95.9</v>
      </c>
      <c r="J278" s="204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3"/>
      <c r="Z278" s="13"/>
    </row>
    <row r="279" spans="1:26" ht="42.75" customHeight="1">
      <c r="A279" s="154" t="s">
        <v>308</v>
      </c>
      <c r="B279" s="83">
        <v>907</v>
      </c>
      <c r="C279" s="153" t="s">
        <v>17</v>
      </c>
      <c r="D279" s="153" t="s">
        <v>32</v>
      </c>
      <c r="E279" s="153" t="s">
        <v>307</v>
      </c>
      <c r="F279" s="153" t="s">
        <v>113</v>
      </c>
      <c r="G279" s="155">
        <v>262.5</v>
      </c>
      <c r="H279" s="229">
        <v>23.7</v>
      </c>
      <c r="I279" s="251">
        <f>G279+H279</f>
        <v>286.2</v>
      </c>
      <c r="J279" s="204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3"/>
      <c r="Z279" s="13"/>
    </row>
    <row r="280" spans="1:26" ht="18" customHeight="1">
      <c r="A280" s="42" t="s">
        <v>51</v>
      </c>
      <c r="B280" s="82">
        <v>907</v>
      </c>
      <c r="C280" s="76" t="s">
        <v>34</v>
      </c>
      <c r="D280" s="75"/>
      <c r="E280" s="75"/>
      <c r="F280" s="75"/>
      <c r="G280" s="119">
        <f>G281</f>
        <v>0</v>
      </c>
      <c r="H280" s="228">
        <f>H281</f>
        <v>212</v>
      </c>
      <c r="I280" s="228">
        <f>I281</f>
        <v>212</v>
      </c>
      <c r="J280" s="204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3"/>
      <c r="Z280" s="13"/>
    </row>
    <row r="281" spans="1:26" ht="18" customHeight="1">
      <c r="A281" s="40" t="s">
        <v>98</v>
      </c>
      <c r="B281" s="76" t="s">
        <v>72</v>
      </c>
      <c r="C281" s="76" t="s">
        <v>34</v>
      </c>
      <c r="D281" s="76" t="s">
        <v>15</v>
      </c>
      <c r="E281" s="76"/>
      <c r="F281" s="76"/>
      <c r="G281" s="119">
        <f>+G282</f>
        <v>0</v>
      </c>
      <c r="H281" s="228">
        <f aca="true" t="shared" si="28" ref="H281:I283">H282</f>
        <v>212</v>
      </c>
      <c r="I281" s="228">
        <f t="shared" si="28"/>
        <v>212</v>
      </c>
      <c r="J281" s="204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3"/>
      <c r="Z281" s="13"/>
    </row>
    <row r="282" spans="1:26" ht="33.75" customHeight="1">
      <c r="A282" s="32" t="s">
        <v>297</v>
      </c>
      <c r="B282" s="75" t="s">
        <v>72</v>
      </c>
      <c r="C282" s="75" t="s">
        <v>34</v>
      </c>
      <c r="D282" s="75" t="s">
        <v>15</v>
      </c>
      <c r="E282" s="75" t="s">
        <v>298</v>
      </c>
      <c r="F282" s="75"/>
      <c r="G282" s="106">
        <f>+G284</f>
        <v>0</v>
      </c>
      <c r="H282" s="229">
        <f t="shared" si="28"/>
        <v>212</v>
      </c>
      <c r="I282" s="229">
        <f t="shared" si="28"/>
        <v>212</v>
      </c>
      <c r="J282" s="204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3"/>
      <c r="Z282" s="13"/>
    </row>
    <row r="283" spans="1:26" ht="17.25" customHeight="1">
      <c r="A283" s="34" t="s">
        <v>118</v>
      </c>
      <c r="B283" s="75" t="s">
        <v>72</v>
      </c>
      <c r="C283" s="75" t="s">
        <v>34</v>
      </c>
      <c r="D283" s="75" t="s">
        <v>15</v>
      </c>
      <c r="E283" s="75" t="s">
        <v>298</v>
      </c>
      <c r="F283" s="75" t="s">
        <v>119</v>
      </c>
      <c r="G283" s="106">
        <f>G284</f>
        <v>0</v>
      </c>
      <c r="H283" s="229">
        <f t="shared" si="28"/>
        <v>212</v>
      </c>
      <c r="I283" s="229">
        <f t="shared" si="28"/>
        <v>212</v>
      </c>
      <c r="J283" s="204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3"/>
      <c r="Z283" s="13"/>
    </row>
    <row r="284" spans="1:26" ht="25.5" customHeight="1">
      <c r="A284" s="32" t="s">
        <v>73</v>
      </c>
      <c r="B284" s="75" t="s">
        <v>72</v>
      </c>
      <c r="C284" s="75" t="s">
        <v>34</v>
      </c>
      <c r="D284" s="75" t="s">
        <v>15</v>
      </c>
      <c r="E284" s="75" t="s">
        <v>298</v>
      </c>
      <c r="F284" s="75" t="s">
        <v>74</v>
      </c>
      <c r="G284" s="106"/>
      <c r="H284" s="229">
        <v>212</v>
      </c>
      <c r="I284" s="229">
        <f>G284+H284</f>
        <v>212</v>
      </c>
      <c r="J284" s="204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3"/>
      <c r="Z284" s="13"/>
    </row>
    <row r="285" spans="1:26" ht="29.25" customHeight="1">
      <c r="A285" s="38" t="s">
        <v>210</v>
      </c>
      <c r="B285" s="91">
        <v>917</v>
      </c>
      <c r="C285" s="77"/>
      <c r="D285" s="77"/>
      <c r="E285" s="77"/>
      <c r="F285" s="77"/>
      <c r="G285" s="109">
        <f>G286</f>
        <v>0</v>
      </c>
      <c r="H285" s="109">
        <f aca="true" t="shared" si="29" ref="H285:I287">H286</f>
        <v>870</v>
      </c>
      <c r="I285" s="109">
        <f t="shared" si="29"/>
        <v>870</v>
      </c>
      <c r="J285" s="204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3"/>
      <c r="Z285" s="13"/>
    </row>
    <row r="286" spans="1:26" ht="18.75" customHeight="1">
      <c r="A286" s="42" t="s">
        <v>30</v>
      </c>
      <c r="B286" s="76" t="s">
        <v>65</v>
      </c>
      <c r="C286" s="76" t="s">
        <v>17</v>
      </c>
      <c r="D286" s="76"/>
      <c r="E286" s="76"/>
      <c r="F286" s="76"/>
      <c r="G286" s="108">
        <f>G287</f>
        <v>0</v>
      </c>
      <c r="H286" s="108">
        <f t="shared" si="29"/>
        <v>870</v>
      </c>
      <c r="I286" s="108">
        <f t="shared" si="29"/>
        <v>870</v>
      </c>
      <c r="J286" s="204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3"/>
      <c r="Z286" s="13"/>
    </row>
    <row r="287" spans="1:26" ht="18.75" customHeight="1">
      <c r="A287" s="42" t="s">
        <v>35</v>
      </c>
      <c r="B287" s="76" t="s">
        <v>65</v>
      </c>
      <c r="C287" s="76" t="s">
        <v>17</v>
      </c>
      <c r="D287" s="76" t="s">
        <v>22</v>
      </c>
      <c r="E287" s="76"/>
      <c r="F287" s="76"/>
      <c r="G287" s="108">
        <f>G288</f>
        <v>0</v>
      </c>
      <c r="H287" s="108">
        <f t="shared" si="29"/>
        <v>870</v>
      </c>
      <c r="I287" s="108">
        <f t="shared" si="29"/>
        <v>870</v>
      </c>
      <c r="J287" s="204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3"/>
      <c r="Z287" s="13"/>
    </row>
    <row r="288" spans="1:26" ht="18.75" customHeight="1">
      <c r="A288" s="32" t="s">
        <v>108</v>
      </c>
      <c r="B288" s="75" t="s">
        <v>65</v>
      </c>
      <c r="C288" s="75" t="s">
        <v>17</v>
      </c>
      <c r="D288" s="75" t="s">
        <v>22</v>
      </c>
      <c r="E288" s="75" t="s">
        <v>139</v>
      </c>
      <c r="F288" s="75"/>
      <c r="G288" s="106">
        <f>G289+G292+G295</f>
        <v>0</v>
      </c>
      <c r="H288" s="106">
        <f>H289+H292+H295</f>
        <v>870</v>
      </c>
      <c r="I288" s="106">
        <f>I289+I292+I295</f>
        <v>870</v>
      </c>
      <c r="J288" s="204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0" customHeight="1">
      <c r="A289" s="32" t="s">
        <v>246</v>
      </c>
      <c r="B289" s="75" t="s">
        <v>65</v>
      </c>
      <c r="C289" s="75" t="s">
        <v>17</v>
      </c>
      <c r="D289" s="75" t="s">
        <v>22</v>
      </c>
      <c r="E289" s="75" t="s">
        <v>247</v>
      </c>
      <c r="F289" s="75"/>
      <c r="G289" s="106">
        <f>G291</f>
        <v>0</v>
      </c>
      <c r="H289" s="223">
        <f>H290</f>
        <v>220</v>
      </c>
      <c r="I289" s="223">
        <f>I290</f>
        <v>220</v>
      </c>
      <c r="J289" s="204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0.75" customHeight="1">
      <c r="A290" s="32" t="s">
        <v>121</v>
      </c>
      <c r="B290" s="75" t="s">
        <v>65</v>
      </c>
      <c r="C290" s="75" t="s">
        <v>17</v>
      </c>
      <c r="D290" s="75" t="s">
        <v>22</v>
      </c>
      <c r="E290" s="75" t="s">
        <v>247</v>
      </c>
      <c r="F290" s="75" t="s">
        <v>114</v>
      </c>
      <c r="G290" s="106">
        <f>G291</f>
        <v>0</v>
      </c>
      <c r="H290" s="223">
        <f>H291</f>
        <v>220</v>
      </c>
      <c r="I290" s="223">
        <f>I291</f>
        <v>220</v>
      </c>
      <c r="J290" s="204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20.25" customHeight="1">
      <c r="A291" s="32" t="s">
        <v>78</v>
      </c>
      <c r="B291" s="75" t="s">
        <v>65</v>
      </c>
      <c r="C291" s="75" t="s">
        <v>17</v>
      </c>
      <c r="D291" s="75" t="s">
        <v>22</v>
      </c>
      <c r="E291" s="75" t="s">
        <v>247</v>
      </c>
      <c r="F291" s="75" t="s">
        <v>77</v>
      </c>
      <c r="G291" s="106"/>
      <c r="H291" s="223">
        <v>220</v>
      </c>
      <c r="I291" s="251">
        <f>G291+H291</f>
        <v>220</v>
      </c>
      <c r="J291" s="204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29.25" customHeight="1">
      <c r="A292" s="48" t="s">
        <v>248</v>
      </c>
      <c r="B292" s="75" t="s">
        <v>65</v>
      </c>
      <c r="C292" s="75" t="s">
        <v>17</v>
      </c>
      <c r="D292" s="75" t="s">
        <v>22</v>
      </c>
      <c r="E292" s="75" t="s">
        <v>212</v>
      </c>
      <c r="F292" s="75"/>
      <c r="G292" s="106">
        <f>+G293</f>
        <v>0</v>
      </c>
      <c r="H292" s="223">
        <f>H293</f>
        <v>600</v>
      </c>
      <c r="I292" s="223">
        <f>I293</f>
        <v>600</v>
      </c>
      <c r="J292" s="204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0" customHeight="1">
      <c r="A293" s="36" t="s">
        <v>121</v>
      </c>
      <c r="B293" s="75" t="s">
        <v>65</v>
      </c>
      <c r="C293" s="75" t="s">
        <v>17</v>
      </c>
      <c r="D293" s="75" t="s">
        <v>22</v>
      </c>
      <c r="E293" s="75" t="s">
        <v>212</v>
      </c>
      <c r="F293" s="75" t="s">
        <v>114</v>
      </c>
      <c r="G293" s="106">
        <f>+G294</f>
        <v>0</v>
      </c>
      <c r="H293" s="223">
        <f>H294</f>
        <v>600</v>
      </c>
      <c r="I293" s="223">
        <f>I294</f>
        <v>600</v>
      </c>
      <c r="J293" s="204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21" customHeight="1">
      <c r="A294" s="36" t="s">
        <v>78</v>
      </c>
      <c r="B294" s="75" t="s">
        <v>65</v>
      </c>
      <c r="C294" s="75" t="s">
        <v>17</v>
      </c>
      <c r="D294" s="75" t="s">
        <v>22</v>
      </c>
      <c r="E294" s="75" t="s">
        <v>212</v>
      </c>
      <c r="F294" s="75" t="s">
        <v>77</v>
      </c>
      <c r="G294" s="106"/>
      <c r="H294" s="223">
        <v>600</v>
      </c>
      <c r="I294" s="251">
        <f>H294+G294</f>
        <v>600</v>
      </c>
      <c r="J294" s="204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1.5" customHeight="1">
      <c r="A295" s="48" t="s">
        <v>249</v>
      </c>
      <c r="B295" s="75" t="s">
        <v>65</v>
      </c>
      <c r="C295" s="78" t="s">
        <v>17</v>
      </c>
      <c r="D295" s="78" t="s">
        <v>22</v>
      </c>
      <c r="E295" s="101" t="s">
        <v>213</v>
      </c>
      <c r="F295" s="84"/>
      <c r="G295" s="106">
        <f>+G296</f>
        <v>0</v>
      </c>
      <c r="H295" s="223">
        <f>H296</f>
        <v>50</v>
      </c>
      <c r="I295" s="223">
        <f>I296</f>
        <v>50</v>
      </c>
      <c r="J295" s="204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27.75" customHeight="1">
      <c r="A296" s="36" t="s">
        <v>121</v>
      </c>
      <c r="B296" s="75" t="s">
        <v>65</v>
      </c>
      <c r="C296" s="78" t="s">
        <v>17</v>
      </c>
      <c r="D296" s="78" t="s">
        <v>22</v>
      </c>
      <c r="E296" s="101" t="s">
        <v>213</v>
      </c>
      <c r="F296" s="84" t="s">
        <v>114</v>
      </c>
      <c r="G296" s="106">
        <f>+G297</f>
        <v>0</v>
      </c>
      <c r="H296" s="223">
        <f>H297</f>
        <v>50</v>
      </c>
      <c r="I296" s="223">
        <f>I297</f>
        <v>50</v>
      </c>
      <c r="J296" s="204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21.75" customHeight="1">
      <c r="A297" s="36" t="s">
        <v>78</v>
      </c>
      <c r="B297" s="75" t="s">
        <v>65</v>
      </c>
      <c r="C297" s="78" t="s">
        <v>17</v>
      </c>
      <c r="D297" s="78" t="s">
        <v>22</v>
      </c>
      <c r="E297" s="101" t="s">
        <v>213</v>
      </c>
      <c r="F297" s="84" t="s">
        <v>77</v>
      </c>
      <c r="G297" s="106"/>
      <c r="H297" s="223">
        <v>50</v>
      </c>
      <c r="I297" s="251">
        <f>G297+H297</f>
        <v>50</v>
      </c>
      <c r="J297" s="204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0.75" customHeight="1" hidden="1">
      <c r="A298" s="36" t="s">
        <v>250</v>
      </c>
      <c r="B298" s="75" t="s">
        <v>65</v>
      </c>
      <c r="C298" s="140" t="s">
        <v>17</v>
      </c>
      <c r="D298" s="140" t="s">
        <v>22</v>
      </c>
      <c r="E298" s="101" t="s">
        <v>211</v>
      </c>
      <c r="F298" s="101"/>
      <c r="G298" s="106">
        <f>G299</f>
        <v>0</v>
      </c>
      <c r="H298" s="223"/>
      <c r="I298" s="223"/>
      <c r="J298" s="204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27" customHeight="1" hidden="1">
      <c r="A299" s="36" t="s">
        <v>121</v>
      </c>
      <c r="B299" s="75" t="s">
        <v>65</v>
      </c>
      <c r="C299" s="140" t="s">
        <v>17</v>
      </c>
      <c r="D299" s="140" t="s">
        <v>22</v>
      </c>
      <c r="E299" s="101" t="s">
        <v>211</v>
      </c>
      <c r="F299" s="101" t="s">
        <v>114</v>
      </c>
      <c r="G299" s="106">
        <f>G300</f>
        <v>0</v>
      </c>
      <c r="H299" s="223"/>
      <c r="I299" s="223"/>
      <c r="J299" s="204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8.75" customHeight="1" hidden="1">
      <c r="A300" s="36" t="s">
        <v>78</v>
      </c>
      <c r="B300" s="75" t="s">
        <v>65</v>
      </c>
      <c r="C300" s="140" t="s">
        <v>17</v>
      </c>
      <c r="D300" s="140" t="s">
        <v>22</v>
      </c>
      <c r="E300" s="101" t="s">
        <v>211</v>
      </c>
      <c r="F300" s="101" t="s">
        <v>77</v>
      </c>
      <c r="G300" s="106"/>
      <c r="H300" s="223"/>
      <c r="I300" s="223"/>
      <c r="J300" s="204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0.75" customHeight="1">
      <c r="A301" s="39" t="s">
        <v>107</v>
      </c>
      <c r="B301" s="77" t="s">
        <v>39</v>
      </c>
      <c r="C301" s="77"/>
      <c r="D301" s="77"/>
      <c r="E301" s="77"/>
      <c r="F301" s="77"/>
      <c r="G301" s="109">
        <f>G302+G307+G391+G412+G418</f>
        <v>593526.7</v>
      </c>
      <c r="H301" s="234">
        <f>H302+H307+H391+H412+H418</f>
        <v>13107.100000000002</v>
      </c>
      <c r="I301" s="234">
        <f>I302+I307+I391+I412+I418</f>
        <v>606633.7999999999</v>
      </c>
      <c r="J301" s="204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8" customHeight="1" hidden="1">
      <c r="A302" s="33" t="s">
        <v>7</v>
      </c>
      <c r="B302" s="76" t="s">
        <v>39</v>
      </c>
      <c r="C302" s="76" t="s">
        <v>8</v>
      </c>
      <c r="D302" s="75"/>
      <c r="E302" s="75"/>
      <c r="F302" s="75"/>
      <c r="G302" s="105">
        <f>G303</f>
        <v>0</v>
      </c>
      <c r="H302" s="105">
        <f aca="true" t="shared" si="30" ref="H302:I305">H303</f>
        <v>0</v>
      </c>
      <c r="I302" s="105">
        <f t="shared" si="30"/>
        <v>0</v>
      </c>
      <c r="J302" s="204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9.5" customHeight="1" hidden="1">
      <c r="A303" s="33" t="s">
        <v>23</v>
      </c>
      <c r="B303" s="76" t="s">
        <v>39</v>
      </c>
      <c r="C303" s="76" t="s">
        <v>8</v>
      </c>
      <c r="D303" s="76" t="s">
        <v>60</v>
      </c>
      <c r="E303" s="76"/>
      <c r="F303" s="75"/>
      <c r="G303" s="108">
        <f>G304</f>
        <v>0</v>
      </c>
      <c r="H303" s="108">
        <f t="shared" si="30"/>
        <v>0</v>
      </c>
      <c r="I303" s="108">
        <f t="shared" si="30"/>
        <v>0</v>
      </c>
      <c r="J303" s="204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9.5" customHeight="1" hidden="1">
      <c r="A304" s="34" t="s">
        <v>25</v>
      </c>
      <c r="B304" s="75" t="s">
        <v>39</v>
      </c>
      <c r="C304" s="75" t="s">
        <v>8</v>
      </c>
      <c r="D304" s="75" t="s">
        <v>60</v>
      </c>
      <c r="E304" s="75" t="s">
        <v>132</v>
      </c>
      <c r="F304" s="75"/>
      <c r="G304" s="106">
        <f>G305</f>
        <v>0</v>
      </c>
      <c r="H304" s="106">
        <f t="shared" si="30"/>
        <v>0</v>
      </c>
      <c r="I304" s="106">
        <f t="shared" si="30"/>
        <v>0</v>
      </c>
      <c r="J304" s="204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42" customHeight="1" hidden="1">
      <c r="A305" s="32" t="s">
        <v>112</v>
      </c>
      <c r="B305" s="75" t="s">
        <v>39</v>
      </c>
      <c r="C305" s="75" t="s">
        <v>8</v>
      </c>
      <c r="D305" s="75" t="s">
        <v>60</v>
      </c>
      <c r="E305" s="75" t="s">
        <v>132</v>
      </c>
      <c r="F305" s="75" t="s">
        <v>113</v>
      </c>
      <c r="G305" s="106">
        <f>G306</f>
        <v>0</v>
      </c>
      <c r="H305" s="106">
        <f t="shared" si="30"/>
        <v>0</v>
      </c>
      <c r="I305" s="106">
        <f t="shared" si="30"/>
        <v>0</v>
      </c>
      <c r="J305" s="204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20.25" customHeight="1" hidden="1">
      <c r="A306" s="66" t="s">
        <v>133</v>
      </c>
      <c r="B306" s="75" t="s">
        <v>39</v>
      </c>
      <c r="C306" s="75" t="s">
        <v>8</v>
      </c>
      <c r="D306" s="75" t="s">
        <v>60</v>
      </c>
      <c r="E306" s="75" t="s">
        <v>132</v>
      </c>
      <c r="F306" s="75" t="s">
        <v>134</v>
      </c>
      <c r="G306" s="106"/>
      <c r="H306" s="106"/>
      <c r="I306" s="106"/>
      <c r="J306" s="204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20.25" customHeight="1">
      <c r="A307" s="43" t="s">
        <v>38</v>
      </c>
      <c r="B307" s="76" t="s">
        <v>39</v>
      </c>
      <c r="C307" s="76" t="s">
        <v>20</v>
      </c>
      <c r="D307" s="75"/>
      <c r="E307" s="75"/>
      <c r="F307" s="75"/>
      <c r="G307" s="105">
        <f>G308+G320+G343+G349+G363</f>
        <v>542578.2</v>
      </c>
      <c r="H307" s="105">
        <f>H308+H320+H343+H349+H363</f>
        <v>6078.800000000001</v>
      </c>
      <c r="I307" s="105">
        <f>I308+I320+I343+I349+I363</f>
        <v>548656.9999999999</v>
      </c>
      <c r="J307" s="204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22.5" customHeight="1">
      <c r="A308" s="42" t="s">
        <v>195</v>
      </c>
      <c r="B308" s="92" t="s">
        <v>39</v>
      </c>
      <c r="C308" s="92" t="s">
        <v>20</v>
      </c>
      <c r="D308" s="92" t="s">
        <v>8</v>
      </c>
      <c r="E308" s="92"/>
      <c r="F308" s="92"/>
      <c r="G308" s="121">
        <f>+G309+G311+G315+G318+G314</f>
        <v>125631.59999999999</v>
      </c>
      <c r="H308" s="121">
        <f>+H309+H311+H315+H318+H314</f>
        <v>1256.7</v>
      </c>
      <c r="I308" s="121">
        <f>+I309+I311+I315+I318+I314</f>
        <v>126888.3</v>
      </c>
      <c r="J308" s="204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27" customHeight="1">
      <c r="A309" s="36" t="s">
        <v>116</v>
      </c>
      <c r="B309" s="84" t="s">
        <v>39</v>
      </c>
      <c r="C309" s="84" t="s">
        <v>20</v>
      </c>
      <c r="D309" s="84" t="s">
        <v>8</v>
      </c>
      <c r="E309" s="84" t="s">
        <v>156</v>
      </c>
      <c r="F309" s="84" t="s">
        <v>117</v>
      </c>
      <c r="G309" s="122">
        <f>G310</f>
        <v>56455.9</v>
      </c>
      <c r="H309" s="122">
        <f>H310</f>
        <v>1114.2</v>
      </c>
      <c r="I309" s="122">
        <f>I310</f>
        <v>57570.1</v>
      </c>
      <c r="J309" s="204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8" customHeight="1">
      <c r="A310" s="36" t="s">
        <v>84</v>
      </c>
      <c r="B310" s="84" t="s">
        <v>39</v>
      </c>
      <c r="C310" s="84" t="s">
        <v>20</v>
      </c>
      <c r="D310" s="84" t="s">
        <v>8</v>
      </c>
      <c r="E310" s="84" t="s">
        <v>156</v>
      </c>
      <c r="F310" s="84" t="s">
        <v>85</v>
      </c>
      <c r="G310" s="122">
        <v>56455.9</v>
      </c>
      <c r="H310" s="223">
        <v>1114.2</v>
      </c>
      <c r="I310" s="251">
        <f>G310+H310</f>
        <v>57570.1</v>
      </c>
      <c r="J310" s="204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27" customHeight="1">
      <c r="A311" s="36" t="s">
        <v>95</v>
      </c>
      <c r="B311" s="84" t="s">
        <v>39</v>
      </c>
      <c r="C311" s="84" t="s">
        <v>20</v>
      </c>
      <c r="D311" s="84" t="s">
        <v>8</v>
      </c>
      <c r="E311" s="84" t="s">
        <v>177</v>
      </c>
      <c r="F311" s="84"/>
      <c r="G311" s="122">
        <f aca="true" t="shared" si="31" ref="G311:I312">G312</f>
        <v>65599.4</v>
      </c>
      <c r="H311" s="122">
        <f t="shared" si="31"/>
        <v>0</v>
      </c>
      <c r="I311" s="122">
        <f t="shared" si="31"/>
        <v>65599.4</v>
      </c>
      <c r="J311" s="204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26.25" customHeight="1">
      <c r="A312" s="36" t="s">
        <v>116</v>
      </c>
      <c r="B312" s="84" t="s">
        <v>39</v>
      </c>
      <c r="C312" s="84" t="s">
        <v>20</v>
      </c>
      <c r="D312" s="84" t="s">
        <v>8</v>
      </c>
      <c r="E312" s="84" t="s">
        <v>177</v>
      </c>
      <c r="F312" s="84" t="s">
        <v>117</v>
      </c>
      <c r="G312" s="122">
        <f t="shared" si="31"/>
        <v>65599.4</v>
      </c>
      <c r="H312" s="122">
        <f t="shared" si="31"/>
        <v>0</v>
      </c>
      <c r="I312" s="122">
        <f t="shared" si="31"/>
        <v>65599.4</v>
      </c>
      <c r="J312" s="204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24.75" customHeight="1">
      <c r="A313" s="36" t="s">
        <v>84</v>
      </c>
      <c r="B313" s="84" t="s">
        <v>39</v>
      </c>
      <c r="C313" s="84" t="s">
        <v>20</v>
      </c>
      <c r="D313" s="84" t="s">
        <v>8</v>
      </c>
      <c r="E313" s="84" t="s">
        <v>177</v>
      </c>
      <c r="F313" s="84" t="s">
        <v>85</v>
      </c>
      <c r="G313" s="141">
        <v>65599.4</v>
      </c>
      <c r="H313" s="223"/>
      <c r="I313" s="251">
        <f>G313+H313</f>
        <v>65599.4</v>
      </c>
      <c r="J313" s="204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48" customHeight="1">
      <c r="A314" s="154" t="s">
        <v>308</v>
      </c>
      <c r="B314" s="84" t="s">
        <v>39</v>
      </c>
      <c r="C314" s="156" t="s">
        <v>20</v>
      </c>
      <c r="D314" s="156" t="s">
        <v>8</v>
      </c>
      <c r="E314" s="153" t="s">
        <v>307</v>
      </c>
      <c r="F314" s="156" t="s">
        <v>85</v>
      </c>
      <c r="G314" s="157">
        <v>3576.3</v>
      </c>
      <c r="H314" s="223">
        <v>92.5</v>
      </c>
      <c r="I314" s="251">
        <f>G314+H314</f>
        <v>3668.8</v>
      </c>
      <c r="J314" s="204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s="1" customFormat="1" ht="28.5" customHeight="1">
      <c r="A315" s="37" t="s">
        <v>252</v>
      </c>
      <c r="B315" s="84" t="s">
        <v>39</v>
      </c>
      <c r="C315" s="84" t="s">
        <v>20</v>
      </c>
      <c r="D315" s="84" t="s">
        <v>8</v>
      </c>
      <c r="E315" s="84" t="s">
        <v>153</v>
      </c>
      <c r="F315" s="84"/>
      <c r="G315" s="122">
        <f>G316</f>
        <v>0</v>
      </c>
      <c r="H315" s="239">
        <f>H316</f>
        <v>50</v>
      </c>
      <c r="I315" s="239">
        <f>I316</f>
        <v>50</v>
      </c>
      <c r="J315" s="204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s="1" customFormat="1" ht="27.75" customHeight="1">
      <c r="A316" s="36" t="s">
        <v>116</v>
      </c>
      <c r="B316" s="84" t="s">
        <v>39</v>
      </c>
      <c r="C316" s="84" t="s">
        <v>20</v>
      </c>
      <c r="D316" s="84" t="s">
        <v>8</v>
      </c>
      <c r="E316" s="84" t="s">
        <v>153</v>
      </c>
      <c r="F316" s="84" t="s">
        <v>117</v>
      </c>
      <c r="G316" s="122">
        <f>+G317</f>
        <v>0</v>
      </c>
      <c r="H316" s="239">
        <f>H317</f>
        <v>50</v>
      </c>
      <c r="I316" s="239">
        <f>I317</f>
        <v>50</v>
      </c>
      <c r="J316" s="204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s="1" customFormat="1" ht="24.75" customHeight="1">
      <c r="A317" s="32" t="s">
        <v>84</v>
      </c>
      <c r="B317" s="84" t="s">
        <v>39</v>
      </c>
      <c r="C317" s="84" t="s">
        <v>20</v>
      </c>
      <c r="D317" s="84" t="s">
        <v>8</v>
      </c>
      <c r="E317" s="84" t="s">
        <v>153</v>
      </c>
      <c r="F317" s="84" t="s">
        <v>85</v>
      </c>
      <c r="G317" s="122"/>
      <c r="H317" s="239">
        <v>50</v>
      </c>
      <c r="I317" s="255">
        <f>G317+H317</f>
        <v>50</v>
      </c>
      <c r="J317" s="204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s="1" customFormat="1" ht="42" customHeight="1" hidden="1">
      <c r="A318" s="32" t="s">
        <v>292</v>
      </c>
      <c r="B318" s="84" t="s">
        <v>39</v>
      </c>
      <c r="C318" s="101" t="s">
        <v>20</v>
      </c>
      <c r="D318" s="101" t="s">
        <v>8</v>
      </c>
      <c r="E318" s="101" t="s">
        <v>289</v>
      </c>
      <c r="F318" s="101"/>
      <c r="G318" s="141">
        <f>G319</f>
        <v>0</v>
      </c>
      <c r="H318" s="240"/>
      <c r="I318" s="240"/>
      <c r="J318" s="204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s="1" customFormat="1" ht="24.75" customHeight="1" hidden="1">
      <c r="A319" s="32" t="s">
        <v>291</v>
      </c>
      <c r="B319" s="84" t="s">
        <v>39</v>
      </c>
      <c r="C319" s="101" t="s">
        <v>20</v>
      </c>
      <c r="D319" s="101" t="s">
        <v>8</v>
      </c>
      <c r="E319" s="101" t="s">
        <v>289</v>
      </c>
      <c r="F319" s="101" t="s">
        <v>290</v>
      </c>
      <c r="G319" s="141"/>
      <c r="H319" s="240"/>
      <c r="I319" s="240"/>
      <c r="J319" s="204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1" customFormat="1" ht="17.25" customHeight="1">
      <c r="A320" s="52" t="s">
        <v>40</v>
      </c>
      <c r="B320" s="93" t="s">
        <v>39</v>
      </c>
      <c r="C320" s="93" t="s">
        <v>20</v>
      </c>
      <c r="D320" s="93" t="s">
        <v>10</v>
      </c>
      <c r="E320" s="93"/>
      <c r="F320" s="93"/>
      <c r="G320" s="121">
        <f>G321+G324+G327+G331+G334+G336+G338+G340+G330+G342</f>
        <v>354827.69999999995</v>
      </c>
      <c r="H320" s="121">
        <f>H321+H324+H327+H331+H334+H336+H338+H340+H330+H342</f>
        <v>9816.1</v>
      </c>
      <c r="I320" s="121">
        <f>I321+I324+I327+I331+I334+I336+I338+I340+I330+I342</f>
        <v>364643.7999999999</v>
      </c>
      <c r="J320" s="204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s="1" customFormat="1" ht="28.5" customHeight="1">
      <c r="A321" s="36" t="s">
        <v>95</v>
      </c>
      <c r="B321" s="78" t="s">
        <v>39</v>
      </c>
      <c r="C321" s="78" t="s">
        <v>20</v>
      </c>
      <c r="D321" s="84" t="s">
        <v>10</v>
      </c>
      <c r="E321" s="84" t="s">
        <v>177</v>
      </c>
      <c r="F321" s="84"/>
      <c r="G321" s="111">
        <f aca="true" t="shared" si="32" ref="G321:I322">+G322</f>
        <v>216349.4</v>
      </c>
      <c r="H321" s="111">
        <f t="shared" si="32"/>
        <v>0</v>
      </c>
      <c r="I321" s="111">
        <f t="shared" si="32"/>
        <v>216349.4</v>
      </c>
      <c r="J321" s="204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s="1" customFormat="1" ht="24.75" customHeight="1" hidden="1">
      <c r="A322" s="36" t="s">
        <v>116</v>
      </c>
      <c r="B322" s="78" t="s">
        <v>39</v>
      </c>
      <c r="C322" s="78" t="s">
        <v>20</v>
      </c>
      <c r="D322" s="84" t="s">
        <v>10</v>
      </c>
      <c r="E322" s="84" t="s">
        <v>177</v>
      </c>
      <c r="F322" s="84" t="s">
        <v>117</v>
      </c>
      <c r="G322" s="111">
        <f t="shared" si="32"/>
        <v>216349.4</v>
      </c>
      <c r="H322" s="111">
        <f t="shared" si="32"/>
        <v>0</v>
      </c>
      <c r="I322" s="111">
        <f t="shared" si="32"/>
        <v>216349.4</v>
      </c>
      <c r="J322" s="204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1" customFormat="1" ht="24.75" customHeight="1" hidden="1">
      <c r="A323" s="36" t="s">
        <v>84</v>
      </c>
      <c r="B323" s="78" t="s">
        <v>39</v>
      </c>
      <c r="C323" s="78" t="s">
        <v>20</v>
      </c>
      <c r="D323" s="84" t="s">
        <v>10</v>
      </c>
      <c r="E323" s="84" t="s">
        <v>177</v>
      </c>
      <c r="F323" s="84" t="s">
        <v>85</v>
      </c>
      <c r="G323" s="123">
        <v>216349.4</v>
      </c>
      <c r="H323" s="240"/>
      <c r="I323" s="251">
        <f>G323+H323</f>
        <v>216349.4</v>
      </c>
      <c r="J323" s="204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s="1" customFormat="1" ht="21.75" customHeight="1">
      <c r="A324" s="36" t="s">
        <v>41</v>
      </c>
      <c r="B324" s="78" t="s">
        <v>39</v>
      </c>
      <c r="C324" s="78" t="s">
        <v>20</v>
      </c>
      <c r="D324" s="84" t="s">
        <v>10</v>
      </c>
      <c r="E324" s="84" t="s">
        <v>157</v>
      </c>
      <c r="F324" s="84"/>
      <c r="G324" s="111">
        <f aca="true" t="shared" si="33" ref="G324:I325">+G325</f>
        <v>80160.4</v>
      </c>
      <c r="H324" s="111">
        <f t="shared" si="33"/>
        <v>9033</v>
      </c>
      <c r="I324" s="111">
        <f t="shared" si="33"/>
        <v>89193.4</v>
      </c>
      <c r="J324" s="204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s="1" customFormat="1" ht="29.25" customHeight="1">
      <c r="A325" s="36" t="s">
        <v>116</v>
      </c>
      <c r="B325" s="78" t="s">
        <v>39</v>
      </c>
      <c r="C325" s="78" t="s">
        <v>20</v>
      </c>
      <c r="D325" s="84" t="s">
        <v>10</v>
      </c>
      <c r="E325" s="84" t="s">
        <v>157</v>
      </c>
      <c r="F325" s="84" t="s">
        <v>117</v>
      </c>
      <c r="G325" s="111">
        <f t="shared" si="33"/>
        <v>80160.4</v>
      </c>
      <c r="H325" s="111">
        <f t="shared" si="33"/>
        <v>9033</v>
      </c>
      <c r="I325" s="111">
        <f t="shared" si="33"/>
        <v>89193.4</v>
      </c>
      <c r="J325" s="204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s="1" customFormat="1" ht="17.25" customHeight="1">
      <c r="A326" s="36" t="s">
        <v>84</v>
      </c>
      <c r="B326" s="78" t="s">
        <v>39</v>
      </c>
      <c r="C326" s="78" t="s">
        <v>20</v>
      </c>
      <c r="D326" s="84" t="s">
        <v>10</v>
      </c>
      <c r="E326" s="84" t="s">
        <v>157</v>
      </c>
      <c r="F326" s="84" t="s">
        <v>85</v>
      </c>
      <c r="G326" s="111">
        <v>80160.4</v>
      </c>
      <c r="H326" s="239">
        <v>9033</v>
      </c>
      <c r="I326" s="251">
        <f>G326+H326</f>
        <v>89193.4</v>
      </c>
      <c r="J326" s="204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s="1" customFormat="1" ht="18.75" customHeight="1">
      <c r="A327" s="36" t="s">
        <v>42</v>
      </c>
      <c r="B327" s="78" t="s">
        <v>39</v>
      </c>
      <c r="C327" s="78" t="s">
        <v>20</v>
      </c>
      <c r="D327" s="84" t="s">
        <v>10</v>
      </c>
      <c r="E327" s="84" t="s">
        <v>158</v>
      </c>
      <c r="F327" s="84"/>
      <c r="G327" s="111">
        <f aca="true" t="shared" si="34" ref="G327:I328">+G328</f>
        <v>2916.7</v>
      </c>
      <c r="H327" s="111">
        <f t="shared" si="34"/>
        <v>-287.1</v>
      </c>
      <c r="I327" s="111">
        <f t="shared" si="34"/>
        <v>2629.6</v>
      </c>
      <c r="J327" s="204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s="1" customFormat="1" ht="24.75" customHeight="1">
      <c r="A328" s="36" t="s">
        <v>116</v>
      </c>
      <c r="B328" s="78" t="s">
        <v>39</v>
      </c>
      <c r="C328" s="78" t="s">
        <v>20</v>
      </c>
      <c r="D328" s="84" t="s">
        <v>10</v>
      </c>
      <c r="E328" s="84" t="s">
        <v>158</v>
      </c>
      <c r="F328" s="84" t="s">
        <v>117</v>
      </c>
      <c r="G328" s="111">
        <f t="shared" si="34"/>
        <v>2916.7</v>
      </c>
      <c r="H328" s="111">
        <f t="shared" si="34"/>
        <v>-287.1</v>
      </c>
      <c r="I328" s="111">
        <f t="shared" si="34"/>
        <v>2629.6</v>
      </c>
      <c r="J328" s="204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s="1" customFormat="1" ht="24.75" customHeight="1">
      <c r="A329" s="36" t="s">
        <v>84</v>
      </c>
      <c r="B329" s="78" t="s">
        <v>39</v>
      </c>
      <c r="C329" s="78" t="s">
        <v>20</v>
      </c>
      <c r="D329" s="84" t="s">
        <v>10</v>
      </c>
      <c r="E329" s="84" t="s">
        <v>158</v>
      </c>
      <c r="F329" s="84" t="s">
        <v>85</v>
      </c>
      <c r="G329" s="111">
        <v>2916.7</v>
      </c>
      <c r="H329" s="239">
        <v>-287.1</v>
      </c>
      <c r="I329" s="251">
        <f>G329+H329</f>
        <v>2629.6</v>
      </c>
      <c r="J329" s="204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s="1" customFormat="1" ht="24.75" customHeight="1">
      <c r="A330" s="154" t="s">
        <v>308</v>
      </c>
      <c r="B330" s="78" t="s">
        <v>39</v>
      </c>
      <c r="C330" s="156" t="s">
        <v>20</v>
      </c>
      <c r="D330" s="156" t="s">
        <v>10</v>
      </c>
      <c r="E330" s="153" t="s">
        <v>307</v>
      </c>
      <c r="F330" s="156" t="s">
        <v>85</v>
      </c>
      <c r="G330" s="158">
        <v>3868.5</v>
      </c>
      <c r="H330" s="239">
        <v>100.1</v>
      </c>
      <c r="I330" s="251">
        <f>G330+H330</f>
        <v>3968.6</v>
      </c>
      <c r="J330" s="204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s="1" customFormat="1" ht="29.25" customHeight="1">
      <c r="A331" s="32" t="s">
        <v>43</v>
      </c>
      <c r="B331" s="78" t="s">
        <v>39</v>
      </c>
      <c r="C331" s="78" t="s">
        <v>20</v>
      </c>
      <c r="D331" s="84" t="s">
        <v>10</v>
      </c>
      <c r="E331" s="84" t="s">
        <v>155</v>
      </c>
      <c r="F331" s="84"/>
      <c r="G331" s="111">
        <f aca="true" t="shared" si="35" ref="G331:I332">+G332</f>
        <v>10111.5</v>
      </c>
      <c r="H331" s="111">
        <f t="shared" si="35"/>
        <v>0</v>
      </c>
      <c r="I331" s="111">
        <f t="shared" si="35"/>
        <v>10111.5</v>
      </c>
      <c r="J331" s="204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s="1" customFormat="1" ht="27" customHeight="1" hidden="1">
      <c r="A332" s="32" t="s">
        <v>116</v>
      </c>
      <c r="B332" s="78" t="s">
        <v>39</v>
      </c>
      <c r="C332" s="78" t="s">
        <v>20</v>
      </c>
      <c r="D332" s="84" t="s">
        <v>10</v>
      </c>
      <c r="E332" s="84" t="s">
        <v>155</v>
      </c>
      <c r="F332" s="84" t="s">
        <v>117</v>
      </c>
      <c r="G332" s="111">
        <f t="shared" si="35"/>
        <v>10111.5</v>
      </c>
      <c r="H332" s="111">
        <f t="shared" si="35"/>
        <v>0</v>
      </c>
      <c r="I332" s="111">
        <f t="shared" si="35"/>
        <v>10111.5</v>
      </c>
      <c r="J332" s="204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s="1" customFormat="1" ht="18.75" customHeight="1" hidden="1">
      <c r="A333" s="32" t="s">
        <v>84</v>
      </c>
      <c r="B333" s="78" t="s">
        <v>39</v>
      </c>
      <c r="C333" s="78" t="s">
        <v>20</v>
      </c>
      <c r="D333" s="84" t="s">
        <v>10</v>
      </c>
      <c r="E333" s="84" t="s">
        <v>155</v>
      </c>
      <c r="F333" s="84" t="s">
        <v>85</v>
      </c>
      <c r="G333" s="123">
        <v>10111.5</v>
      </c>
      <c r="H333" s="240"/>
      <c r="I333" s="251">
        <f>G333+H333</f>
        <v>10111.5</v>
      </c>
      <c r="J333" s="204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7.75" customHeight="1">
      <c r="A334" s="36" t="s">
        <v>251</v>
      </c>
      <c r="B334" s="78" t="s">
        <v>39</v>
      </c>
      <c r="C334" s="78" t="s">
        <v>20</v>
      </c>
      <c r="D334" s="84" t="s">
        <v>10</v>
      </c>
      <c r="E334" s="84" t="s">
        <v>169</v>
      </c>
      <c r="F334" s="84"/>
      <c r="G334" s="111">
        <f>G335</f>
        <v>0</v>
      </c>
      <c r="H334" s="223">
        <f>H335</f>
        <v>970</v>
      </c>
      <c r="I334" s="223">
        <f>I335</f>
        <v>970</v>
      </c>
      <c r="J334" s="204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24.75" customHeight="1">
      <c r="A335" s="36" t="s">
        <v>84</v>
      </c>
      <c r="B335" s="78" t="s">
        <v>39</v>
      </c>
      <c r="C335" s="78" t="s">
        <v>20</v>
      </c>
      <c r="D335" s="84" t="s">
        <v>10</v>
      </c>
      <c r="E335" s="84" t="s">
        <v>169</v>
      </c>
      <c r="F335" s="84" t="s">
        <v>85</v>
      </c>
      <c r="G335" s="111"/>
      <c r="H335" s="223">
        <v>970</v>
      </c>
      <c r="I335" s="251">
        <f>G335+H335</f>
        <v>970</v>
      </c>
      <c r="J335" s="204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24.75" customHeight="1">
      <c r="A336" s="36" t="s">
        <v>275</v>
      </c>
      <c r="B336" s="78" t="s">
        <v>39</v>
      </c>
      <c r="C336" s="140" t="s">
        <v>20</v>
      </c>
      <c r="D336" s="101" t="s">
        <v>10</v>
      </c>
      <c r="E336" s="101" t="s">
        <v>274</v>
      </c>
      <c r="F336" s="101"/>
      <c r="G336" s="123">
        <f>G337</f>
        <v>19920.6</v>
      </c>
      <c r="H336" s="123">
        <f>H337</f>
        <v>0</v>
      </c>
      <c r="I336" s="123">
        <f>I337</f>
        <v>19920.6</v>
      </c>
      <c r="J336" s="204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24.75" customHeight="1" hidden="1">
      <c r="A337" s="32" t="s">
        <v>84</v>
      </c>
      <c r="B337" s="78" t="s">
        <v>39</v>
      </c>
      <c r="C337" s="140" t="s">
        <v>20</v>
      </c>
      <c r="D337" s="101" t="s">
        <v>10</v>
      </c>
      <c r="E337" s="101" t="s">
        <v>274</v>
      </c>
      <c r="F337" s="101" t="s">
        <v>85</v>
      </c>
      <c r="G337" s="123">
        <v>19920.6</v>
      </c>
      <c r="H337" s="223"/>
      <c r="I337" s="251">
        <f>G337+H337</f>
        <v>19920.6</v>
      </c>
      <c r="J337" s="204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55.5" customHeight="1" hidden="1">
      <c r="A338" s="32" t="s">
        <v>277</v>
      </c>
      <c r="B338" s="78" t="s">
        <v>39</v>
      </c>
      <c r="C338" s="140" t="s">
        <v>20</v>
      </c>
      <c r="D338" s="101" t="s">
        <v>10</v>
      </c>
      <c r="E338" s="101" t="s">
        <v>276</v>
      </c>
      <c r="F338" s="101"/>
      <c r="G338" s="123">
        <f>G339</f>
        <v>2624.8</v>
      </c>
      <c r="H338" s="123">
        <f>H339</f>
        <v>0</v>
      </c>
      <c r="I338" s="123">
        <f>I339</f>
        <v>2624.8</v>
      </c>
      <c r="J338" s="204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24.75" customHeight="1" hidden="1">
      <c r="A339" s="32" t="s">
        <v>84</v>
      </c>
      <c r="B339" s="78" t="s">
        <v>39</v>
      </c>
      <c r="C339" s="140" t="s">
        <v>20</v>
      </c>
      <c r="D339" s="101" t="s">
        <v>10</v>
      </c>
      <c r="E339" s="101" t="s">
        <v>276</v>
      </c>
      <c r="F339" s="101" t="s">
        <v>85</v>
      </c>
      <c r="G339" s="123">
        <v>2624.8</v>
      </c>
      <c r="H339" s="223"/>
      <c r="I339" s="251">
        <f>G339+H339</f>
        <v>2624.8</v>
      </c>
      <c r="J339" s="204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24.75" customHeight="1">
      <c r="A340" s="32" t="s">
        <v>288</v>
      </c>
      <c r="B340" s="78" t="s">
        <v>39</v>
      </c>
      <c r="C340" s="140" t="s">
        <v>20</v>
      </c>
      <c r="D340" s="101" t="s">
        <v>10</v>
      </c>
      <c r="E340" s="101" t="s">
        <v>287</v>
      </c>
      <c r="F340" s="101"/>
      <c r="G340" s="123">
        <f>G341</f>
        <v>15749.2</v>
      </c>
      <c r="H340" s="123">
        <f>H341</f>
        <v>0.1</v>
      </c>
      <c r="I340" s="123">
        <f>I341</f>
        <v>15749.300000000001</v>
      </c>
      <c r="J340" s="204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24.75" customHeight="1">
      <c r="A341" s="32" t="s">
        <v>84</v>
      </c>
      <c r="B341" s="78" t="s">
        <v>39</v>
      </c>
      <c r="C341" s="140" t="s">
        <v>20</v>
      </c>
      <c r="D341" s="101" t="s">
        <v>10</v>
      </c>
      <c r="E341" s="101" t="s">
        <v>287</v>
      </c>
      <c r="F341" s="101" t="s">
        <v>85</v>
      </c>
      <c r="G341" s="123">
        <v>15749.2</v>
      </c>
      <c r="H341" s="223">
        <v>0.1</v>
      </c>
      <c r="I341" s="251">
        <f>G341+H341</f>
        <v>15749.300000000001</v>
      </c>
      <c r="J341" s="204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7.5" customHeight="1" hidden="1">
      <c r="A342" s="154" t="s">
        <v>315</v>
      </c>
      <c r="B342" s="78" t="s">
        <v>39</v>
      </c>
      <c r="C342" s="159" t="s">
        <v>20</v>
      </c>
      <c r="D342" s="156" t="s">
        <v>10</v>
      </c>
      <c r="E342" s="156" t="s">
        <v>314</v>
      </c>
      <c r="F342" s="156" t="s">
        <v>85</v>
      </c>
      <c r="G342" s="158">
        <v>3126.6</v>
      </c>
      <c r="H342" s="223"/>
      <c r="I342" s="251">
        <f>G342+H342</f>
        <v>3126.6</v>
      </c>
      <c r="J342" s="204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24.75" customHeight="1">
      <c r="A343" s="94" t="s">
        <v>154</v>
      </c>
      <c r="B343" s="93" t="s">
        <v>39</v>
      </c>
      <c r="C343" s="93" t="s">
        <v>20</v>
      </c>
      <c r="D343" s="93" t="s">
        <v>15</v>
      </c>
      <c r="E343" s="93"/>
      <c r="F343" s="93"/>
      <c r="G343" s="121">
        <f>+G344+G348</f>
        <v>46724.5</v>
      </c>
      <c r="H343" s="121">
        <f>+H344+H348+H346</f>
        <v>-4904.5</v>
      </c>
      <c r="I343" s="121">
        <f>+I344+I348+I346</f>
        <v>41820</v>
      </c>
      <c r="J343" s="204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0" customHeight="1">
      <c r="A344" s="36" t="s">
        <v>116</v>
      </c>
      <c r="B344" s="84" t="s">
        <v>39</v>
      </c>
      <c r="C344" s="84" t="s">
        <v>20</v>
      </c>
      <c r="D344" s="84" t="s">
        <v>15</v>
      </c>
      <c r="E344" s="84" t="s">
        <v>168</v>
      </c>
      <c r="F344" s="84" t="s">
        <v>117</v>
      </c>
      <c r="G344" s="122">
        <f>+G345</f>
        <v>42402.8</v>
      </c>
      <c r="H344" s="122">
        <f>+H345</f>
        <v>-23421.7</v>
      </c>
      <c r="I344" s="122">
        <f>+I345</f>
        <v>18981.100000000002</v>
      </c>
      <c r="J344" s="204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24.75" customHeight="1">
      <c r="A345" s="36" t="s">
        <v>84</v>
      </c>
      <c r="B345" s="84" t="s">
        <v>39</v>
      </c>
      <c r="C345" s="84" t="s">
        <v>20</v>
      </c>
      <c r="D345" s="84" t="s">
        <v>15</v>
      </c>
      <c r="E345" s="84" t="s">
        <v>168</v>
      </c>
      <c r="F345" s="84" t="s">
        <v>85</v>
      </c>
      <c r="G345" s="122">
        <v>42402.8</v>
      </c>
      <c r="H345" s="223">
        <f>-4717.8-18703.9</f>
        <v>-23421.7</v>
      </c>
      <c r="I345" s="251">
        <f>G345+H345</f>
        <v>18981.100000000002</v>
      </c>
      <c r="J345" s="204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24.75" customHeight="1">
      <c r="A346" s="154" t="s">
        <v>334</v>
      </c>
      <c r="B346" s="84" t="s">
        <v>39</v>
      </c>
      <c r="C346" s="156" t="s">
        <v>20</v>
      </c>
      <c r="D346" s="156" t="s">
        <v>15</v>
      </c>
      <c r="E346" s="156" t="s">
        <v>333</v>
      </c>
      <c r="F346" s="156" t="s">
        <v>117</v>
      </c>
      <c r="G346" s="157"/>
      <c r="H346" s="223">
        <f>H347</f>
        <v>18703.9</v>
      </c>
      <c r="I346" s="251">
        <f>I347</f>
        <v>18703.9</v>
      </c>
      <c r="J346" s="204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24.75" customHeight="1">
      <c r="A347" s="154" t="s">
        <v>84</v>
      </c>
      <c r="B347" s="84" t="s">
        <v>39</v>
      </c>
      <c r="C347" s="156" t="s">
        <v>20</v>
      </c>
      <c r="D347" s="156" t="s">
        <v>15</v>
      </c>
      <c r="E347" s="156" t="s">
        <v>333</v>
      </c>
      <c r="F347" s="156" t="s">
        <v>85</v>
      </c>
      <c r="G347" s="157"/>
      <c r="H347" s="223">
        <v>18703.9</v>
      </c>
      <c r="I347" s="251">
        <f>G347+H347</f>
        <v>18703.9</v>
      </c>
      <c r="J347" s="204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7.5" customHeight="1">
      <c r="A348" s="154" t="s">
        <v>308</v>
      </c>
      <c r="B348" s="84" t="s">
        <v>39</v>
      </c>
      <c r="C348" s="156" t="s">
        <v>20</v>
      </c>
      <c r="D348" s="156" t="s">
        <v>15</v>
      </c>
      <c r="E348" s="153" t="s">
        <v>307</v>
      </c>
      <c r="F348" s="156" t="s">
        <v>85</v>
      </c>
      <c r="G348" s="157">
        <v>4321.7</v>
      </c>
      <c r="H348" s="223">
        <v>-186.7</v>
      </c>
      <c r="I348" s="251">
        <f>G348+H348</f>
        <v>4135</v>
      </c>
      <c r="J348" s="204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9.5" customHeight="1">
      <c r="A349" s="52" t="s">
        <v>159</v>
      </c>
      <c r="B349" s="95" t="s">
        <v>39</v>
      </c>
      <c r="C349" s="95" t="s">
        <v>20</v>
      </c>
      <c r="D349" s="93" t="s">
        <v>20</v>
      </c>
      <c r="E349" s="93"/>
      <c r="F349" s="93"/>
      <c r="G349" s="113">
        <f>+G356+G353+G350</f>
        <v>4674.6</v>
      </c>
      <c r="H349" s="113">
        <f>+H356+H353+H350</f>
        <v>300</v>
      </c>
      <c r="I349" s="113">
        <f>+I356+I353+I350</f>
        <v>4974.6</v>
      </c>
      <c r="J349" s="204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9.5" customHeight="1" hidden="1">
      <c r="A350" s="142" t="s">
        <v>220</v>
      </c>
      <c r="B350" s="127" t="s">
        <v>39</v>
      </c>
      <c r="C350" s="140" t="s">
        <v>20</v>
      </c>
      <c r="D350" s="101" t="s">
        <v>20</v>
      </c>
      <c r="E350" s="101" t="s">
        <v>221</v>
      </c>
      <c r="F350" s="101"/>
      <c r="G350" s="123">
        <f aca="true" t="shared" si="36" ref="G350:I351">G351</f>
        <v>0</v>
      </c>
      <c r="H350" s="123">
        <f t="shared" si="36"/>
        <v>0</v>
      </c>
      <c r="I350" s="123">
        <f t="shared" si="36"/>
        <v>0</v>
      </c>
      <c r="J350" s="204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hidden="1">
      <c r="A351" s="36" t="s">
        <v>116</v>
      </c>
      <c r="B351" s="127" t="s">
        <v>39</v>
      </c>
      <c r="C351" s="140" t="s">
        <v>20</v>
      </c>
      <c r="D351" s="101" t="s">
        <v>20</v>
      </c>
      <c r="E351" s="101" t="s">
        <v>221</v>
      </c>
      <c r="F351" s="101" t="s">
        <v>117</v>
      </c>
      <c r="G351" s="123">
        <f t="shared" si="36"/>
        <v>0</v>
      </c>
      <c r="H351" s="123">
        <f t="shared" si="36"/>
        <v>0</v>
      </c>
      <c r="I351" s="123">
        <f t="shared" si="36"/>
        <v>0</v>
      </c>
      <c r="J351" s="204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23.25" customHeight="1" hidden="1">
      <c r="A352" s="36" t="s">
        <v>84</v>
      </c>
      <c r="B352" s="127" t="s">
        <v>39</v>
      </c>
      <c r="C352" s="140" t="s">
        <v>20</v>
      </c>
      <c r="D352" s="101" t="s">
        <v>20</v>
      </c>
      <c r="E352" s="101" t="s">
        <v>221</v>
      </c>
      <c r="F352" s="101" t="s">
        <v>85</v>
      </c>
      <c r="G352" s="123"/>
      <c r="H352" s="123"/>
      <c r="I352" s="123"/>
      <c r="J352" s="204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28.5" customHeight="1" hidden="1">
      <c r="A353" s="32" t="s">
        <v>253</v>
      </c>
      <c r="B353" s="75" t="s">
        <v>39</v>
      </c>
      <c r="C353" s="75" t="s">
        <v>20</v>
      </c>
      <c r="D353" s="75" t="s">
        <v>20</v>
      </c>
      <c r="E353" s="75" t="s">
        <v>160</v>
      </c>
      <c r="F353" s="75"/>
      <c r="G353" s="124">
        <f aca="true" t="shared" si="37" ref="G353:I354">+G354</f>
        <v>4674.6</v>
      </c>
      <c r="H353" s="124">
        <f t="shared" si="37"/>
        <v>0</v>
      </c>
      <c r="I353" s="124">
        <f t="shared" si="37"/>
        <v>4674.6</v>
      </c>
      <c r="J353" s="204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29.25" customHeight="1" hidden="1">
      <c r="A354" s="32" t="s">
        <v>116</v>
      </c>
      <c r="B354" s="75" t="s">
        <v>39</v>
      </c>
      <c r="C354" s="75" t="s">
        <v>20</v>
      </c>
      <c r="D354" s="75" t="s">
        <v>20</v>
      </c>
      <c r="E354" s="75" t="s">
        <v>160</v>
      </c>
      <c r="F354" s="75" t="s">
        <v>117</v>
      </c>
      <c r="G354" s="106">
        <f t="shared" si="37"/>
        <v>4674.6</v>
      </c>
      <c r="H354" s="106">
        <f t="shared" si="37"/>
        <v>0</v>
      </c>
      <c r="I354" s="106">
        <f t="shared" si="37"/>
        <v>4674.6</v>
      </c>
      <c r="J354" s="204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7.25" customHeight="1" hidden="1">
      <c r="A355" s="32" t="s">
        <v>84</v>
      </c>
      <c r="B355" s="75" t="s">
        <v>39</v>
      </c>
      <c r="C355" s="75" t="s">
        <v>20</v>
      </c>
      <c r="D355" s="75" t="s">
        <v>20</v>
      </c>
      <c r="E355" s="75" t="s">
        <v>160</v>
      </c>
      <c r="F355" s="75" t="s">
        <v>85</v>
      </c>
      <c r="G355" s="106">
        <v>4674.6</v>
      </c>
      <c r="H355" s="223"/>
      <c r="I355" s="251">
        <f>G355+H355</f>
        <v>4674.6</v>
      </c>
      <c r="J355" s="204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7.25" customHeight="1">
      <c r="A356" s="36" t="s">
        <v>109</v>
      </c>
      <c r="B356" s="75" t="s">
        <v>39</v>
      </c>
      <c r="C356" s="75" t="s">
        <v>20</v>
      </c>
      <c r="D356" s="75" t="s">
        <v>20</v>
      </c>
      <c r="E356" s="75" t="s">
        <v>139</v>
      </c>
      <c r="F356" s="75"/>
      <c r="G356" s="106">
        <f>+G357+G360</f>
        <v>0</v>
      </c>
      <c r="H356" s="223">
        <f>H357+H360</f>
        <v>300</v>
      </c>
      <c r="I356" s="223">
        <f>I357+I360</f>
        <v>300</v>
      </c>
      <c r="J356" s="204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s="10" customFormat="1" ht="26.25" customHeight="1">
      <c r="A357" s="36" t="s">
        <v>256</v>
      </c>
      <c r="B357" s="75" t="s">
        <v>39</v>
      </c>
      <c r="C357" s="75" t="s">
        <v>20</v>
      </c>
      <c r="D357" s="75" t="s">
        <v>20</v>
      </c>
      <c r="E357" s="75" t="s">
        <v>167</v>
      </c>
      <c r="F357" s="75"/>
      <c r="G357" s="124">
        <f>+G358</f>
        <v>0</v>
      </c>
      <c r="H357" s="241">
        <f>H358</f>
        <v>100</v>
      </c>
      <c r="I357" s="241">
        <f>I358</f>
        <v>100</v>
      </c>
      <c r="J357" s="20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8.5" customHeight="1">
      <c r="A358" s="36" t="s">
        <v>116</v>
      </c>
      <c r="B358" s="75" t="s">
        <v>39</v>
      </c>
      <c r="C358" s="75" t="s">
        <v>20</v>
      </c>
      <c r="D358" s="75" t="s">
        <v>20</v>
      </c>
      <c r="E358" s="75" t="s">
        <v>167</v>
      </c>
      <c r="F358" s="75" t="s">
        <v>117</v>
      </c>
      <c r="G358" s="106">
        <f>+G359</f>
        <v>0</v>
      </c>
      <c r="H358" s="223">
        <f>H359</f>
        <v>100</v>
      </c>
      <c r="I358" s="223">
        <f>I359</f>
        <v>100</v>
      </c>
      <c r="J358" s="204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22.5" customHeight="1">
      <c r="A359" s="36" t="s">
        <v>84</v>
      </c>
      <c r="B359" s="75" t="s">
        <v>39</v>
      </c>
      <c r="C359" s="75" t="s">
        <v>20</v>
      </c>
      <c r="D359" s="75" t="s">
        <v>20</v>
      </c>
      <c r="E359" s="75" t="s">
        <v>167</v>
      </c>
      <c r="F359" s="75" t="s">
        <v>85</v>
      </c>
      <c r="G359" s="106"/>
      <c r="H359" s="223">
        <v>100</v>
      </c>
      <c r="I359" s="251">
        <f>G359+H359</f>
        <v>100</v>
      </c>
      <c r="J359" s="204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22.5" customHeight="1">
      <c r="A360" s="32" t="s">
        <v>253</v>
      </c>
      <c r="B360" s="75" t="s">
        <v>39</v>
      </c>
      <c r="C360" s="75" t="s">
        <v>20</v>
      </c>
      <c r="D360" s="75" t="s">
        <v>20</v>
      </c>
      <c r="E360" s="75" t="s">
        <v>293</v>
      </c>
      <c r="F360" s="75"/>
      <c r="G360" s="107">
        <f>+G361</f>
        <v>0</v>
      </c>
      <c r="H360" s="223">
        <f>H361</f>
        <v>200</v>
      </c>
      <c r="I360" s="223">
        <f>I361</f>
        <v>200</v>
      </c>
      <c r="J360" s="204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22.5" customHeight="1">
      <c r="A361" s="32" t="s">
        <v>116</v>
      </c>
      <c r="B361" s="75" t="s">
        <v>39</v>
      </c>
      <c r="C361" s="75" t="s">
        <v>20</v>
      </c>
      <c r="D361" s="75" t="s">
        <v>20</v>
      </c>
      <c r="E361" s="75" t="s">
        <v>293</v>
      </c>
      <c r="F361" s="75" t="s">
        <v>117</v>
      </c>
      <c r="G361" s="107">
        <f>+G362</f>
        <v>0</v>
      </c>
      <c r="H361" s="223">
        <f>H362</f>
        <v>200</v>
      </c>
      <c r="I361" s="223">
        <f>I362</f>
        <v>200</v>
      </c>
      <c r="J361" s="204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22.5" customHeight="1">
      <c r="A362" s="32" t="s">
        <v>84</v>
      </c>
      <c r="B362" s="75" t="s">
        <v>39</v>
      </c>
      <c r="C362" s="75" t="s">
        <v>20</v>
      </c>
      <c r="D362" s="75" t="s">
        <v>20</v>
      </c>
      <c r="E362" s="75" t="s">
        <v>293</v>
      </c>
      <c r="F362" s="75" t="s">
        <v>85</v>
      </c>
      <c r="G362" s="107"/>
      <c r="H362" s="223">
        <v>200</v>
      </c>
      <c r="I362" s="229">
        <f>G362+H362</f>
        <v>200</v>
      </c>
      <c r="J362" s="204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22.5" customHeight="1">
      <c r="A363" s="33" t="s">
        <v>44</v>
      </c>
      <c r="B363" s="79" t="s">
        <v>39</v>
      </c>
      <c r="C363" s="79" t="s">
        <v>20</v>
      </c>
      <c r="D363" s="92" t="s">
        <v>28</v>
      </c>
      <c r="E363" s="92"/>
      <c r="F363" s="92"/>
      <c r="G363" s="113">
        <f>G364+G369+G376+G384+G388+G383</f>
        <v>10719.8</v>
      </c>
      <c r="H363" s="113">
        <f>H364+H369+H376+H384+H388+H383</f>
        <v>-389.5</v>
      </c>
      <c r="I363" s="113">
        <f>I364+I369+I376+I384+I388+I383</f>
        <v>10330.3</v>
      </c>
      <c r="J363" s="204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22.5" customHeight="1">
      <c r="A364" s="34" t="s">
        <v>45</v>
      </c>
      <c r="B364" s="78" t="s">
        <v>39</v>
      </c>
      <c r="C364" s="78" t="s">
        <v>20</v>
      </c>
      <c r="D364" s="84" t="s">
        <v>28</v>
      </c>
      <c r="E364" s="84" t="s">
        <v>126</v>
      </c>
      <c r="F364" s="84"/>
      <c r="G364" s="111">
        <f>G366+G368</f>
        <v>3403.1</v>
      </c>
      <c r="H364" s="111">
        <f>H366+H368</f>
        <v>-152.1</v>
      </c>
      <c r="I364" s="111">
        <f>I366+I368</f>
        <v>3251</v>
      </c>
      <c r="J364" s="204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42.75" customHeight="1">
      <c r="A365" s="32" t="s">
        <v>112</v>
      </c>
      <c r="B365" s="78" t="s">
        <v>39</v>
      </c>
      <c r="C365" s="78" t="s">
        <v>20</v>
      </c>
      <c r="D365" s="84" t="s">
        <v>28</v>
      </c>
      <c r="E365" s="84" t="s">
        <v>126</v>
      </c>
      <c r="F365" s="84" t="s">
        <v>113</v>
      </c>
      <c r="G365" s="111">
        <f>G366</f>
        <v>3353.1</v>
      </c>
      <c r="H365" s="111">
        <f>H366</f>
        <v>-157.1</v>
      </c>
      <c r="I365" s="111">
        <f>I366</f>
        <v>3196</v>
      </c>
      <c r="J365" s="204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8" customHeight="1">
      <c r="A366" s="34" t="s">
        <v>111</v>
      </c>
      <c r="B366" s="78" t="s">
        <v>39</v>
      </c>
      <c r="C366" s="78" t="s">
        <v>20</v>
      </c>
      <c r="D366" s="84" t="s">
        <v>28</v>
      </c>
      <c r="E366" s="84" t="s">
        <v>126</v>
      </c>
      <c r="F366" s="84" t="s">
        <v>89</v>
      </c>
      <c r="G366" s="111">
        <v>3353.1</v>
      </c>
      <c r="H366" s="223">
        <v>-157.1</v>
      </c>
      <c r="I366" s="251">
        <f>G366+H366</f>
        <v>3196</v>
      </c>
      <c r="J366" s="204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27.75" customHeight="1">
      <c r="A367" s="36" t="s">
        <v>121</v>
      </c>
      <c r="B367" s="78" t="s">
        <v>39</v>
      </c>
      <c r="C367" s="78" t="s">
        <v>20</v>
      </c>
      <c r="D367" s="84" t="s">
        <v>28</v>
      </c>
      <c r="E367" s="84" t="s">
        <v>126</v>
      </c>
      <c r="F367" s="84" t="s">
        <v>114</v>
      </c>
      <c r="G367" s="111">
        <f>G368</f>
        <v>50</v>
      </c>
      <c r="H367" s="111">
        <f>H368</f>
        <v>5</v>
      </c>
      <c r="I367" s="111">
        <f>I368</f>
        <v>55</v>
      </c>
      <c r="J367" s="204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7.25" customHeight="1">
      <c r="A368" s="32" t="s">
        <v>78</v>
      </c>
      <c r="B368" s="78" t="s">
        <v>39</v>
      </c>
      <c r="C368" s="78" t="s">
        <v>20</v>
      </c>
      <c r="D368" s="84" t="s">
        <v>28</v>
      </c>
      <c r="E368" s="84" t="s">
        <v>126</v>
      </c>
      <c r="F368" s="84" t="s">
        <v>77</v>
      </c>
      <c r="G368" s="111">
        <v>50</v>
      </c>
      <c r="H368" s="223">
        <v>5</v>
      </c>
      <c r="I368" s="251">
        <f>G368+H368</f>
        <v>55</v>
      </c>
      <c r="J368" s="204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8.75" customHeight="1">
      <c r="A369" s="34" t="s">
        <v>90</v>
      </c>
      <c r="B369" s="78" t="s">
        <v>39</v>
      </c>
      <c r="C369" s="78" t="s">
        <v>20</v>
      </c>
      <c r="D369" s="84" t="s">
        <v>28</v>
      </c>
      <c r="E369" s="84" t="s">
        <v>161</v>
      </c>
      <c r="F369" s="84"/>
      <c r="G369" s="111">
        <f>G370+G373+G374</f>
        <v>2602.3</v>
      </c>
      <c r="H369" s="111">
        <f>H370+H373+H374</f>
        <v>-229.5</v>
      </c>
      <c r="I369" s="111">
        <f>I370+I373+I374</f>
        <v>2372.8</v>
      </c>
      <c r="J369" s="204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40.5" customHeight="1">
      <c r="A370" s="32" t="s">
        <v>112</v>
      </c>
      <c r="B370" s="78" t="s">
        <v>39</v>
      </c>
      <c r="C370" s="78" t="s">
        <v>20</v>
      </c>
      <c r="D370" s="84" t="s">
        <v>28</v>
      </c>
      <c r="E370" s="84" t="s">
        <v>161</v>
      </c>
      <c r="F370" s="84" t="s">
        <v>113</v>
      </c>
      <c r="G370" s="111">
        <f>G371</f>
        <v>2502.3</v>
      </c>
      <c r="H370" s="111">
        <f>H371</f>
        <v>-234.5</v>
      </c>
      <c r="I370" s="111">
        <f>I371</f>
        <v>2267.8</v>
      </c>
      <c r="J370" s="204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7.25" customHeight="1">
      <c r="A371" s="66" t="s">
        <v>133</v>
      </c>
      <c r="B371" s="78" t="s">
        <v>39</v>
      </c>
      <c r="C371" s="78" t="s">
        <v>20</v>
      </c>
      <c r="D371" s="84" t="s">
        <v>28</v>
      </c>
      <c r="E371" s="84" t="s">
        <v>161</v>
      </c>
      <c r="F371" s="84" t="s">
        <v>134</v>
      </c>
      <c r="G371" s="111">
        <v>2502.3</v>
      </c>
      <c r="H371" s="223">
        <v>-234.5</v>
      </c>
      <c r="I371" s="251">
        <f>G371+H371</f>
        <v>2267.8</v>
      </c>
      <c r="J371" s="204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26.25" customHeight="1">
      <c r="A372" s="36" t="s">
        <v>121</v>
      </c>
      <c r="B372" s="78" t="s">
        <v>39</v>
      </c>
      <c r="C372" s="78" t="s">
        <v>20</v>
      </c>
      <c r="D372" s="84" t="s">
        <v>28</v>
      </c>
      <c r="E372" s="84" t="s">
        <v>161</v>
      </c>
      <c r="F372" s="84" t="s">
        <v>114</v>
      </c>
      <c r="G372" s="111">
        <f>G373</f>
        <v>100</v>
      </c>
      <c r="H372" s="111">
        <f>H373</f>
        <v>5</v>
      </c>
      <c r="I372" s="111">
        <f>I373</f>
        <v>105</v>
      </c>
      <c r="J372" s="204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8" customHeight="1">
      <c r="A373" s="32" t="s">
        <v>78</v>
      </c>
      <c r="B373" s="78" t="s">
        <v>39</v>
      </c>
      <c r="C373" s="78" t="s">
        <v>20</v>
      </c>
      <c r="D373" s="84" t="s">
        <v>28</v>
      </c>
      <c r="E373" s="84" t="s">
        <v>161</v>
      </c>
      <c r="F373" s="84" t="s">
        <v>77</v>
      </c>
      <c r="G373" s="111">
        <v>100</v>
      </c>
      <c r="H373" s="223">
        <v>5</v>
      </c>
      <c r="I373" s="251">
        <f>G373+H373</f>
        <v>105</v>
      </c>
      <c r="J373" s="204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8" customHeight="1">
      <c r="A374" s="36" t="s">
        <v>79</v>
      </c>
      <c r="B374" s="78" t="s">
        <v>39</v>
      </c>
      <c r="C374" s="140" t="s">
        <v>20</v>
      </c>
      <c r="D374" s="101" t="s">
        <v>28</v>
      </c>
      <c r="E374" s="101" t="s">
        <v>161</v>
      </c>
      <c r="F374" s="101" t="s">
        <v>81</v>
      </c>
      <c r="G374" s="123">
        <f>G375</f>
        <v>0</v>
      </c>
      <c r="H374" s="223"/>
      <c r="I374" s="223"/>
      <c r="J374" s="204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8" customHeight="1">
      <c r="A375" s="32" t="s">
        <v>75</v>
      </c>
      <c r="B375" s="78" t="s">
        <v>39</v>
      </c>
      <c r="C375" s="140" t="s">
        <v>20</v>
      </c>
      <c r="D375" s="101" t="s">
        <v>28</v>
      </c>
      <c r="E375" s="101" t="s">
        <v>161</v>
      </c>
      <c r="F375" s="101" t="s">
        <v>76</v>
      </c>
      <c r="G375" s="123"/>
      <c r="H375" s="223"/>
      <c r="I375" s="223"/>
      <c r="J375" s="204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7.25" customHeight="1">
      <c r="A376" s="34" t="s">
        <v>214</v>
      </c>
      <c r="B376" s="78" t="s">
        <v>39</v>
      </c>
      <c r="C376" s="78" t="s">
        <v>20</v>
      </c>
      <c r="D376" s="84" t="s">
        <v>28</v>
      </c>
      <c r="E376" s="84" t="s">
        <v>162</v>
      </c>
      <c r="F376" s="84"/>
      <c r="G376" s="111">
        <f>G377+G380+G381</f>
        <v>1575.5</v>
      </c>
      <c r="H376" s="111">
        <f>H377+H380+H381</f>
        <v>-52.69999999999999</v>
      </c>
      <c r="I376" s="111">
        <f>I377+I380+I381</f>
        <v>1522.8</v>
      </c>
      <c r="J376" s="204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41.25" customHeight="1">
      <c r="A377" s="32" t="s">
        <v>112</v>
      </c>
      <c r="B377" s="78" t="s">
        <v>39</v>
      </c>
      <c r="C377" s="78" t="s">
        <v>20</v>
      </c>
      <c r="D377" s="84" t="s">
        <v>28</v>
      </c>
      <c r="E377" s="84" t="s">
        <v>162</v>
      </c>
      <c r="F377" s="84" t="s">
        <v>113</v>
      </c>
      <c r="G377" s="111">
        <f>G378</f>
        <v>1575.5</v>
      </c>
      <c r="H377" s="111">
        <f>H378</f>
        <v>-157.7</v>
      </c>
      <c r="I377" s="111">
        <f>I378</f>
        <v>1417.8</v>
      </c>
      <c r="J377" s="204"/>
      <c r="K377" s="24"/>
      <c r="L377" s="24"/>
      <c r="M377" s="24"/>
      <c r="N377" s="25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9.5" customHeight="1">
      <c r="A378" s="66" t="s">
        <v>133</v>
      </c>
      <c r="B378" s="78" t="s">
        <v>39</v>
      </c>
      <c r="C378" s="78" t="s">
        <v>20</v>
      </c>
      <c r="D378" s="84" t="s">
        <v>28</v>
      </c>
      <c r="E378" s="84" t="s">
        <v>162</v>
      </c>
      <c r="F378" s="84" t="s">
        <v>134</v>
      </c>
      <c r="G378" s="111">
        <v>1575.5</v>
      </c>
      <c r="H378" s="242">
        <v>-157.7</v>
      </c>
      <c r="I378" s="251">
        <f aca="true" t="shared" si="38" ref="I378:I383">G378+H378</f>
        <v>1417.8</v>
      </c>
      <c r="J378" s="204"/>
      <c r="K378" s="24"/>
      <c r="L378" s="24"/>
      <c r="M378" s="24"/>
      <c r="N378" s="25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28.5" customHeight="1">
      <c r="A379" s="36" t="s">
        <v>121</v>
      </c>
      <c r="B379" s="78" t="s">
        <v>39</v>
      </c>
      <c r="C379" s="78" t="s">
        <v>20</v>
      </c>
      <c r="D379" s="84" t="s">
        <v>28</v>
      </c>
      <c r="E379" s="84" t="s">
        <v>162</v>
      </c>
      <c r="F379" s="84" t="s">
        <v>114</v>
      </c>
      <c r="G379" s="111">
        <f>G380</f>
        <v>0</v>
      </c>
      <c r="H379" s="243">
        <f>H380</f>
        <v>105</v>
      </c>
      <c r="I379" s="251">
        <f t="shared" si="38"/>
        <v>105</v>
      </c>
      <c r="J379" s="204"/>
      <c r="K379" s="24"/>
      <c r="L379" s="24"/>
      <c r="M379" s="24"/>
      <c r="N379" s="25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9.5" customHeight="1">
      <c r="A380" s="32" t="s">
        <v>78</v>
      </c>
      <c r="B380" s="78" t="s">
        <v>39</v>
      </c>
      <c r="C380" s="78" t="s">
        <v>20</v>
      </c>
      <c r="D380" s="84" t="s">
        <v>28</v>
      </c>
      <c r="E380" s="84" t="s">
        <v>162</v>
      </c>
      <c r="F380" s="84" t="s">
        <v>77</v>
      </c>
      <c r="G380" s="111"/>
      <c r="H380" s="243">
        <v>105</v>
      </c>
      <c r="I380" s="251">
        <f t="shared" si="38"/>
        <v>105</v>
      </c>
      <c r="J380" s="204"/>
      <c r="K380" s="24"/>
      <c r="L380" s="24"/>
      <c r="M380" s="24"/>
      <c r="N380" s="25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9.5" customHeight="1">
      <c r="A381" s="36" t="s">
        <v>79</v>
      </c>
      <c r="B381" s="78" t="s">
        <v>39</v>
      </c>
      <c r="C381" s="140" t="s">
        <v>20</v>
      </c>
      <c r="D381" s="101" t="s">
        <v>28</v>
      </c>
      <c r="E381" s="101" t="s">
        <v>162</v>
      </c>
      <c r="F381" s="101" t="s">
        <v>81</v>
      </c>
      <c r="G381" s="123">
        <f>G382</f>
        <v>0</v>
      </c>
      <c r="H381" s="244"/>
      <c r="I381" s="251">
        <f t="shared" si="38"/>
        <v>0</v>
      </c>
      <c r="J381" s="204"/>
      <c r="K381" s="24"/>
      <c r="L381" s="24"/>
      <c r="M381" s="24"/>
      <c r="N381" s="25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9.5" customHeight="1">
      <c r="A382" s="32" t="s">
        <v>75</v>
      </c>
      <c r="B382" s="78" t="s">
        <v>39</v>
      </c>
      <c r="C382" s="140" t="s">
        <v>20</v>
      </c>
      <c r="D382" s="101" t="s">
        <v>28</v>
      </c>
      <c r="E382" s="101" t="s">
        <v>162</v>
      </c>
      <c r="F382" s="101" t="s">
        <v>76</v>
      </c>
      <c r="G382" s="123"/>
      <c r="H382" s="244"/>
      <c r="I382" s="251">
        <f t="shared" si="38"/>
        <v>0</v>
      </c>
      <c r="J382" s="204"/>
      <c r="K382" s="24"/>
      <c r="L382" s="24"/>
      <c r="M382" s="24"/>
      <c r="N382" s="25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42.75" customHeight="1">
      <c r="A383" s="154" t="s">
        <v>308</v>
      </c>
      <c r="B383" s="78" t="s">
        <v>39</v>
      </c>
      <c r="C383" s="156" t="s">
        <v>20</v>
      </c>
      <c r="D383" s="156" t="s">
        <v>28</v>
      </c>
      <c r="E383" s="153" t="s">
        <v>307</v>
      </c>
      <c r="F383" s="156" t="s">
        <v>113</v>
      </c>
      <c r="G383" s="123">
        <v>860.2</v>
      </c>
      <c r="H383" s="245">
        <v>44.8</v>
      </c>
      <c r="I383" s="251">
        <f t="shared" si="38"/>
        <v>905</v>
      </c>
      <c r="J383" s="204"/>
      <c r="K383" s="24"/>
      <c r="L383" s="24"/>
      <c r="M383" s="24"/>
      <c r="N383" s="25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27.75" customHeight="1" hidden="1">
      <c r="A384" s="32" t="s">
        <v>61</v>
      </c>
      <c r="B384" s="78" t="s">
        <v>39</v>
      </c>
      <c r="C384" s="78" t="s">
        <v>20</v>
      </c>
      <c r="D384" s="84" t="s">
        <v>28</v>
      </c>
      <c r="E384" s="84" t="s">
        <v>206</v>
      </c>
      <c r="F384" s="84"/>
      <c r="G384" s="111">
        <f aca="true" t="shared" si="39" ref="G384:I385">+G385</f>
        <v>2151.4</v>
      </c>
      <c r="H384" s="111">
        <f t="shared" si="39"/>
        <v>0</v>
      </c>
      <c r="I384" s="111">
        <f t="shared" si="39"/>
        <v>2151.4</v>
      </c>
      <c r="J384" s="204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42" customHeight="1" hidden="1">
      <c r="A385" s="32" t="s">
        <v>112</v>
      </c>
      <c r="B385" s="78" t="s">
        <v>39</v>
      </c>
      <c r="C385" s="78" t="s">
        <v>20</v>
      </c>
      <c r="D385" s="84" t="s">
        <v>28</v>
      </c>
      <c r="E385" s="84" t="s">
        <v>206</v>
      </c>
      <c r="F385" s="84" t="s">
        <v>113</v>
      </c>
      <c r="G385" s="111">
        <f t="shared" si="39"/>
        <v>2151.4</v>
      </c>
      <c r="H385" s="111">
        <f t="shared" si="39"/>
        <v>0</v>
      </c>
      <c r="I385" s="111">
        <f t="shared" si="39"/>
        <v>2151.4</v>
      </c>
      <c r="J385" s="204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8.75" customHeight="1" hidden="1">
      <c r="A386" s="32" t="s">
        <v>111</v>
      </c>
      <c r="B386" s="78" t="s">
        <v>39</v>
      </c>
      <c r="C386" s="78" t="s">
        <v>20</v>
      </c>
      <c r="D386" s="84" t="s">
        <v>28</v>
      </c>
      <c r="E386" s="84" t="s">
        <v>206</v>
      </c>
      <c r="F386" s="84" t="s">
        <v>89</v>
      </c>
      <c r="G386" s="123">
        <v>2151.4</v>
      </c>
      <c r="H386" s="223"/>
      <c r="I386" s="251">
        <f>G386+H386</f>
        <v>2151.4</v>
      </c>
      <c r="J386" s="204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41.25" customHeight="1" hidden="1">
      <c r="A387" s="34" t="s">
        <v>62</v>
      </c>
      <c r="B387" s="78" t="s">
        <v>39</v>
      </c>
      <c r="C387" s="78" t="s">
        <v>20</v>
      </c>
      <c r="D387" s="84" t="s">
        <v>28</v>
      </c>
      <c r="E387" s="84" t="s">
        <v>163</v>
      </c>
      <c r="F387" s="84"/>
      <c r="G387" s="111"/>
      <c r="H387" s="223"/>
      <c r="I387" s="223"/>
      <c r="J387" s="204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8" customHeight="1" hidden="1">
      <c r="A388" s="32" t="s">
        <v>219</v>
      </c>
      <c r="B388" s="78" t="s">
        <v>39</v>
      </c>
      <c r="C388" s="78" t="s">
        <v>20</v>
      </c>
      <c r="D388" s="84" t="s">
        <v>28</v>
      </c>
      <c r="E388" s="84" t="s">
        <v>189</v>
      </c>
      <c r="F388" s="84"/>
      <c r="G388" s="112">
        <f aca="true" t="shared" si="40" ref="G388:I389">+G389</f>
        <v>127.3</v>
      </c>
      <c r="H388" s="112">
        <f t="shared" si="40"/>
        <v>0</v>
      </c>
      <c r="I388" s="112">
        <f t="shared" si="40"/>
        <v>127.3</v>
      </c>
      <c r="J388" s="204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9.75" customHeight="1" hidden="1">
      <c r="A389" s="32" t="s">
        <v>112</v>
      </c>
      <c r="B389" s="78" t="s">
        <v>39</v>
      </c>
      <c r="C389" s="78" t="s">
        <v>20</v>
      </c>
      <c r="D389" s="84" t="s">
        <v>28</v>
      </c>
      <c r="E389" s="84" t="s">
        <v>189</v>
      </c>
      <c r="F389" s="84" t="s">
        <v>113</v>
      </c>
      <c r="G389" s="112">
        <f t="shared" si="40"/>
        <v>127.3</v>
      </c>
      <c r="H389" s="112">
        <f t="shared" si="40"/>
        <v>0</v>
      </c>
      <c r="I389" s="112">
        <f t="shared" si="40"/>
        <v>127.3</v>
      </c>
      <c r="J389" s="204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21" customHeight="1" hidden="1">
      <c r="A390" s="32" t="s">
        <v>111</v>
      </c>
      <c r="B390" s="78" t="s">
        <v>39</v>
      </c>
      <c r="C390" s="78" t="s">
        <v>20</v>
      </c>
      <c r="D390" s="84" t="s">
        <v>28</v>
      </c>
      <c r="E390" s="84" t="s">
        <v>189</v>
      </c>
      <c r="F390" s="84" t="s">
        <v>89</v>
      </c>
      <c r="G390" s="123">
        <v>127.3</v>
      </c>
      <c r="H390" s="223"/>
      <c r="I390" s="251">
        <f>G390+H390</f>
        <v>127.3</v>
      </c>
      <c r="J390" s="204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8.75" customHeight="1">
      <c r="A391" s="42" t="s">
        <v>59</v>
      </c>
      <c r="B391" s="74">
        <v>926</v>
      </c>
      <c r="C391" s="76" t="s">
        <v>33</v>
      </c>
      <c r="D391" s="76"/>
      <c r="E391" s="76"/>
      <c r="F391" s="76"/>
      <c r="G391" s="105">
        <f>G392</f>
        <v>33654.7</v>
      </c>
      <c r="H391" s="105">
        <f>H392</f>
        <v>6432.099999999999</v>
      </c>
      <c r="I391" s="105">
        <f>I392</f>
        <v>40086.8</v>
      </c>
      <c r="J391" s="204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21.75" customHeight="1">
      <c r="A392" s="42" t="s">
        <v>46</v>
      </c>
      <c r="B392" s="74">
        <v>926</v>
      </c>
      <c r="C392" s="92" t="s">
        <v>33</v>
      </c>
      <c r="D392" s="92" t="s">
        <v>8</v>
      </c>
      <c r="E392" s="92"/>
      <c r="F392" s="92"/>
      <c r="G392" s="108">
        <f>G393+G396+G399+G403+G407+G402</f>
        <v>33654.7</v>
      </c>
      <c r="H392" s="108">
        <f>H393+H396+H399+H403+H407+H402</f>
        <v>6432.099999999999</v>
      </c>
      <c r="I392" s="108">
        <f>I393+I396+I399+I403+I407+I402</f>
        <v>40086.8</v>
      </c>
      <c r="J392" s="204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22.5" customHeight="1">
      <c r="A393" s="36" t="s">
        <v>47</v>
      </c>
      <c r="B393" s="80">
        <v>926</v>
      </c>
      <c r="C393" s="84" t="s">
        <v>33</v>
      </c>
      <c r="D393" s="84" t="s">
        <v>8</v>
      </c>
      <c r="E393" s="84" t="s">
        <v>164</v>
      </c>
      <c r="F393" s="84"/>
      <c r="G393" s="106">
        <f aca="true" t="shared" si="41" ref="G393:I394">+G394</f>
        <v>18525</v>
      </c>
      <c r="H393" s="106">
        <f t="shared" si="41"/>
        <v>-1904</v>
      </c>
      <c r="I393" s="106">
        <f t="shared" si="41"/>
        <v>16621</v>
      </c>
      <c r="J393" s="204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24.75" customHeight="1">
      <c r="A394" s="36" t="s">
        <v>116</v>
      </c>
      <c r="B394" s="80">
        <v>926</v>
      </c>
      <c r="C394" s="84" t="s">
        <v>33</v>
      </c>
      <c r="D394" s="84" t="s">
        <v>8</v>
      </c>
      <c r="E394" s="84" t="s">
        <v>164</v>
      </c>
      <c r="F394" s="84" t="s">
        <v>117</v>
      </c>
      <c r="G394" s="106">
        <f t="shared" si="41"/>
        <v>18525</v>
      </c>
      <c r="H394" s="106">
        <f t="shared" si="41"/>
        <v>-1904</v>
      </c>
      <c r="I394" s="106">
        <f t="shared" si="41"/>
        <v>16621</v>
      </c>
      <c r="J394" s="204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21" customHeight="1">
      <c r="A395" s="36" t="s">
        <v>84</v>
      </c>
      <c r="B395" s="80">
        <v>926</v>
      </c>
      <c r="C395" s="84" t="s">
        <v>33</v>
      </c>
      <c r="D395" s="84" t="s">
        <v>8</v>
      </c>
      <c r="E395" s="84" t="s">
        <v>164</v>
      </c>
      <c r="F395" s="84" t="s">
        <v>85</v>
      </c>
      <c r="G395" s="106">
        <v>18525</v>
      </c>
      <c r="H395" s="223">
        <v>-1904</v>
      </c>
      <c r="I395" s="251">
        <f>G395+H395</f>
        <v>16621</v>
      </c>
      <c r="J395" s="204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20.25" customHeight="1">
      <c r="A396" s="36" t="s">
        <v>48</v>
      </c>
      <c r="B396" s="80">
        <v>926</v>
      </c>
      <c r="C396" s="84" t="s">
        <v>33</v>
      </c>
      <c r="D396" s="84" t="s">
        <v>8</v>
      </c>
      <c r="E396" s="84" t="s">
        <v>165</v>
      </c>
      <c r="F396" s="84"/>
      <c r="G396" s="106">
        <f aca="true" t="shared" si="42" ref="G396:I397">+G397</f>
        <v>1426.6</v>
      </c>
      <c r="H396" s="106">
        <f t="shared" si="42"/>
        <v>-39.9</v>
      </c>
      <c r="I396" s="106">
        <f t="shared" si="42"/>
        <v>1386.6999999999998</v>
      </c>
      <c r="J396" s="204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24.75" customHeight="1">
      <c r="A397" s="36" t="s">
        <v>116</v>
      </c>
      <c r="B397" s="80">
        <v>926</v>
      </c>
      <c r="C397" s="84" t="s">
        <v>33</v>
      </c>
      <c r="D397" s="84" t="s">
        <v>8</v>
      </c>
      <c r="E397" s="84" t="s">
        <v>165</v>
      </c>
      <c r="F397" s="84" t="s">
        <v>117</v>
      </c>
      <c r="G397" s="106">
        <f t="shared" si="42"/>
        <v>1426.6</v>
      </c>
      <c r="H397" s="106">
        <f t="shared" si="42"/>
        <v>-39.9</v>
      </c>
      <c r="I397" s="106">
        <f t="shared" si="42"/>
        <v>1386.6999999999998</v>
      </c>
      <c r="J397" s="204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8.75" customHeight="1">
      <c r="A398" s="36" t="s">
        <v>84</v>
      </c>
      <c r="B398" s="80">
        <v>926</v>
      </c>
      <c r="C398" s="84" t="s">
        <v>33</v>
      </c>
      <c r="D398" s="84" t="s">
        <v>8</v>
      </c>
      <c r="E398" s="84" t="s">
        <v>165</v>
      </c>
      <c r="F398" s="84" t="s">
        <v>85</v>
      </c>
      <c r="G398" s="106">
        <v>1426.6</v>
      </c>
      <c r="H398" s="223">
        <v>-39.9</v>
      </c>
      <c r="I398" s="251">
        <f>G398+H398</f>
        <v>1386.6999999999998</v>
      </c>
      <c r="J398" s="204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24.75" customHeight="1">
      <c r="A399" s="36" t="s">
        <v>49</v>
      </c>
      <c r="B399" s="80">
        <v>926</v>
      </c>
      <c r="C399" s="78" t="s">
        <v>33</v>
      </c>
      <c r="D399" s="84" t="s">
        <v>8</v>
      </c>
      <c r="E399" s="84" t="s">
        <v>166</v>
      </c>
      <c r="F399" s="84"/>
      <c r="G399" s="106">
        <f aca="true" t="shared" si="43" ref="G399:I400">+G400</f>
        <v>10655.6</v>
      </c>
      <c r="H399" s="106">
        <f t="shared" si="43"/>
        <v>-857.1</v>
      </c>
      <c r="I399" s="106">
        <f t="shared" si="43"/>
        <v>9798.5</v>
      </c>
      <c r="J399" s="204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24.75" customHeight="1">
      <c r="A400" s="36" t="s">
        <v>116</v>
      </c>
      <c r="B400" s="80">
        <v>926</v>
      </c>
      <c r="C400" s="78" t="s">
        <v>33</v>
      </c>
      <c r="D400" s="84" t="s">
        <v>8</v>
      </c>
      <c r="E400" s="84" t="s">
        <v>166</v>
      </c>
      <c r="F400" s="84" t="s">
        <v>117</v>
      </c>
      <c r="G400" s="106">
        <f t="shared" si="43"/>
        <v>10655.6</v>
      </c>
      <c r="H400" s="106">
        <f t="shared" si="43"/>
        <v>-857.1</v>
      </c>
      <c r="I400" s="106">
        <f t="shared" si="43"/>
        <v>9798.5</v>
      </c>
      <c r="J400" s="204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24.75" customHeight="1">
      <c r="A401" s="36" t="s">
        <v>84</v>
      </c>
      <c r="B401" s="80">
        <v>926</v>
      </c>
      <c r="C401" s="78" t="s">
        <v>33</v>
      </c>
      <c r="D401" s="84" t="s">
        <v>8</v>
      </c>
      <c r="E401" s="84" t="s">
        <v>166</v>
      </c>
      <c r="F401" s="84" t="s">
        <v>85</v>
      </c>
      <c r="G401" s="106">
        <v>10655.6</v>
      </c>
      <c r="H401" s="223">
        <v>-857.1</v>
      </c>
      <c r="I401" s="251">
        <f>G401+H401</f>
        <v>9798.5</v>
      </c>
      <c r="J401" s="204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24.75" customHeight="1">
      <c r="A402" s="154" t="s">
        <v>308</v>
      </c>
      <c r="B402" s="80">
        <v>926</v>
      </c>
      <c r="C402" s="159" t="s">
        <v>33</v>
      </c>
      <c r="D402" s="156" t="s">
        <v>8</v>
      </c>
      <c r="E402" s="153" t="s">
        <v>307</v>
      </c>
      <c r="F402" s="156" t="s">
        <v>85</v>
      </c>
      <c r="G402" s="155">
        <v>3047.5</v>
      </c>
      <c r="H402" s="223">
        <v>27.3</v>
      </c>
      <c r="I402" s="251">
        <f>G402+H402</f>
        <v>3074.8</v>
      </c>
      <c r="J402" s="204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8.75" customHeight="1">
      <c r="A403" s="36" t="s">
        <v>108</v>
      </c>
      <c r="B403" s="80">
        <v>926</v>
      </c>
      <c r="C403" s="84" t="s">
        <v>33</v>
      </c>
      <c r="D403" s="84" t="s">
        <v>8</v>
      </c>
      <c r="E403" s="84" t="s">
        <v>139</v>
      </c>
      <c r="F403" s="84"/>
      <c r="G403" s="106">
        <f>+G404+G409</f>
        <v>0</v>
      </c>
      <c r="H403" s="223">
        <f aca="true" t="shared" si="44" ref="H403:I405">H404</f>
        <v>450</v>
      </c>
      <c r="I403" s="223">
        <f t="shared" si="44"/>
        <v>450</v>
      </c>
      <c r="J403" s="204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0" customHeight="1">
      <c r="A404" s="36" t="s">
        <v>254</v>
      </c>
      <c r="B404" s="80">
        <v>926</v>
      </c>
      <c r="C404" s="84" t="s">
        <v>33</v>
      </c>
      <c r="D404" s="84" t="s">
        <v>8</v>
      </c>
      <c r="E404" s="84" t="s">
        <v>172</v>
      </c>
      <c r="F404" s="84"/>
      <c r="G404" s="106">
        <f>+G405</f>
        <v>0</v>
      </c>
      <c r="H404" s="223">
        <f t="shared" si="44"/>
        <v>450</v>
      </c>
      <c r="I404" s="223">
        <f t="shared" si="44"/>
        <v>450</v>
      </c>
      <c r="J404" s="204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24.75" customHeight="1">
      <c r="A405" s="36" t="s">
        <v>116</v>
      </c>
      <c r="B405" s="80">
        <v>926</v>
      </c>
      <c r="C405" s="84" t="s">
        <v>33</v>
      </c>
      <c r="D405" s="84" t="s">
        <v>8</v>
      </c>
      <c r="E405" s="84" t="s">
        <v>172</v>
      </c>
      <c r="F405" s="84" t="s">
        <v>117</v>
      </c>
      <c r="G405" s="106">
        <f>G406</f>
        <v>0</v>
      </c>
      <c r="H405" s="223">
        <f t="shared" si="44"/>
        <v>450</v>
      </c>
      <c r="I405" s="223">
        <f t="shared" si="44"/>
        <v>450</v>
      </c>
      <c r="J405" s="204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8.75" customHeight="1">
      <c r="A406" s="36" t="s">
        <v>84</v>
      </c>
      <c r="B406" s="80">
        <v>926</v>
      </c>
      <c r="C406" s="84" t="s">
        <v>33</v>
      </c>
      <c r="D406" s="84" t="s">
        <v>8</v>
      </c>
      <c r="E406" s="84" t="s">
        <v>172</v>
      </c>
      <c r="F406" s="84" t="s">
        <v>85</v>
      </c>
      <c r="G406" s="106"/>
      <c r="H406" s="223">
        <v>450</v>
      </c>
      <c r="I406" s="251">
        <f>G406+H406</f>
        <v>450</v>
      </c>
      <c r="J406" s="204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8.75" customHeight="1">
      <c r="A407" s="154" t="s">
        <v>327</v>
      </c>
      <c r="B407" s="80">
        <v>926</v>
      </c>
      <c r="C407" s="159" t="s">
        <v>33</v>
      </c>
      <c r="D407" s="156" t="s">
        <v>8</v>
      </c>
      <c r="E407" s="156" t="s">
        <v>325</v>
      </c>
      <c r="F407" s="164"/>
      <c r="G407" s="137"/>
      <c r="H407" s="246">
        <f>H408</f>
        <v>8755.8</v>
      </c>
      <c r="I407" s="256">
        <f>I408</f>
        <v>8755.8</v>
      </c>
      <c r="J407" s="204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8.75" customHeight="1">
      <c r="A408" s="154" t="s">
        <v>84</v>
      </c>
      <c r="B408" s="80">
        <v>926</v>
      </c>
      <c r="C408" s="159" t="s">
        <v>33</v>
      </c>
      <c r="D408" s="156" t="s">
        <v>8</v>
      </c>
      <c r="E408" s="156" t="s">
        <v>326</v>
      </c>
      <c r="F408" s="164" t="s">
        <v>85</v>
      </c>
      <c r="G408" s="137"/>
      <c r="H408" s="246">
        <f>8318+437.8</f>
        <v>8755.8</v>
      </c>
      <c r="I408" s="256">
        <f>G408+H408</f>
        <v>8755.8</v>
      </c>
      <c r="J408" s="204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0" customHeight="1" hidden="1">
      <c r="A409" s="32" t="s">
        <v>303</v>
      </c>
      <c r="B409" s="80">
        <v>926</v>
      </c>
      <c r="C409" s="101" t="s">
        <v>33</v>
      </c>
      <c r="D409" s="101" t="s">
        <v>8</v>
      </c>
      <c r="E409" s="101" t="s">
        <v>302</v>
      </c>
      <c r="F409" s="101"/>
      <c r="G409" s="107">
        <f>G410</f>
        <v>0</v>
      </c>
      <c r="H409" s="223"/>
      <c r="I409" s="223"/>
      <c r="J409" s="204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26.25" customHeight="1" hidden="1">
      <c r="A410" s="32" t="s">
        <v>116</v>
      </c>
      <c r="B410" s="80">
        <v>926</v>
      </c>
      <c r="C410" s="101" t="s">
        <v>33</v>
      </c>
      <c r="D410" s="101" t="s">
        <v>8</v>
      </c>
      <c r="E410" s="101" t="s">
        <v>302</v>
      </c>
      <c r="F410" s="101" t="s">
        <v>117</v>
      </c>
      <c r="G410" s="107">
        <f>G411</f>
        <v>0</v>
      </c>
      <c r="H410" s="223"/>
      <c r="I410" s="223"/>
      <c r="J410" s="204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8.75" customHeight="1" hidden="1">
      <c r="A411" s="32" t="s">
        <v>84</v>
      </c>
      <c r="B411" s="80">
        <v>926</v>
      </c>
      <c r="C411" s="101" t="s">
        <v>33</v>
      </c>
      <c r="D411" s="101" t="s">
        <v>8</v>
      </c>
      <c r="E411" s="101" t="s">
        <v>302</v>
      </c>
      <c r="F411" s="101" t="s">
        <v>85</v>
      </c>
      <c r="G411" s="107"/>
      <c r="H411" s="223"/>
      <c r="I411" s="223"/>
      <c r="J411" s="204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s="10" customFormat="1" ht="19.5" customHeight="1">
      <c r="A412" s="42" t="s">
        <v>71</v>
      </c>
      <c r="B412" s="74">
        <v>11</v>
      </c>
      <c r="C412" s="84"/>
      <c r="D412" s="84"/>
      <c r="E412" s="84"/>
      <c r="F412" s="84"/>
      <c r="G412" s="105">
        <f aca="true" t="shared" si="45" ref="G412:I414">G413</f>
        <v>0</v>
      </c>
      <c r="H412" s="247">
        <f t="shared" si="45"/>
        <v>596.2</v>
      </c>
      <c r="I412" s="247">
        <f t="shared" si="45"/>
        <v>596.2</v>
      </c>
      <c r="J412" s="20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s="10" customFormat="1" ht="19.5" customHeight="1">
      <c r="A413" s="42" t="s">
        <v>106</v>
      </c>
      <c r="B413" s="74">
        <v>11</v>
      </c>
      <c r="C413" s="92" t="s">
        <v>10</v>
      </c>
      <c r="D413" s="84"/>
      <c r="E413" s="84"/>
      <c r="F413" s="84"/>
      <c r="G413" s="108">
        <f t="shared" si="45"/>
        <v>0</v>
      </c>
      <c r="H413" s="247">
        <f t="shared" si="45"/>
        <v>596.2</v>
      </c>
      <c r="I413" s="247">
        <f t="shared" si="45"/>
        <v>596.2</v>
      </c>
      <c r="J413" s="20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s="10" customFormat="1" ht="19.5" customHeight="1">
      <c r="A414" s="36" t="s">
        <v>109</v>
      </c>
      <c r="B414" s="75" t="s">
        <v>39</v>
      </c>
      <c r="C414" s="75" t="s">
        <v>54</v>
      </c>
      <c r="D414" s="75" t="s">
        <v>10</v>
      </c>
      <c r="E414" s="75" t="s">
        <v>173</v>
      </c>
      <c r="F414" s="75"/>
      <c r="G414" s="106">
        <f t="shared" si="45"/>
        <v>0</v>
      </c>
      <c r="H414" s="241">
        <f t="shared" si="45"/>
        <v>596.2</v>
      </c>
      <c r="I414" s="241">
        <f t="shared" si="45"/>
        <v>596.2</v>
      </c>
      <c r="J414" s="20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6.25" customHeight="1">
      <c r="A415" s="36" t="s">
        <v>255</v>
      </c>
      <c r="B415" s="75" t="s">
        <v>39</v>
      </c>
      <c r="C415" s="75" t="s">
        <v>54</v>
      </c>
      <c r="D415" s="75" t="s">
        <v>10</v>
      </c>
      <c r="E415" s="75" t="s">
        <v>174</v>
      </c>
      <c r="F415" s="75"/>
      <c r="G415" s="106">
        <f>G417</f>
        <v>0</v>
      </c>
      <c r="H415" s="223">
        <f>H416</f>
        <v>596.2</v>
      </c>
      <c r="I415" s="223">
        <f>I416</f>
        <v>596.2</v>
      </c>
      <c r="J415" s="204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27.75" customHeight="1">
      <c r="A416" s="36" t="s">
        <v>121</v>
      </c>
      <c r="B416" s="75" t="s">
        <v>39</v>
      </c>
      <c r="C416" s="75" t="s">
        <v>54</v>
      </c>
      <c r="D416" s="75" t="s">
        <v>10</v>
      </c>
      <c r="E416" s="75" t="s">
        <v>174</v>
      </c>
      <c r="F416" s="75" t="s">
        <v>114</v>
      </c>
      <c r="G416" s="106">
        <f>G417</f>
        <v>0</v>
      </c>
      <c r="H416" s="223">
        <f>H417</f>
        <v>596.2</v>
      </c>
      <c r="I416" s="223">
        <f>I417</f>
        <v>596.2</v>
      </c>
      <c r="J416" s="204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8.75" customHeight="1">
      <c r="A417" s="32" t="s">
        <v>78</v>
      </c>
      <c r="B417" s="75" t="s">
        <v>39</v>
      </c>
      <c r="C417" s="75" t="s">
        <v>54</v>
      </c>
      <c r="D417" s="75" t="s">
        <v>10</v>
      </c>
      <c r="E417" s="75" t="s">
        <v>174</v>
      </c>
      <c r="F417" s="75" t="s">
        <v>328</v>
      </c>
      <c r="G417" s="106"/>
      <c r="H417" s="223">
        <v>596.2</v>
      </c>
      <c r="I417" s="251">
        <f>G417+H417</f>
        <v>596.2</v>
      </c>
      <c r="J417" s="204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8.75" customHeight="1">
      <c r="A418" s="42" t="s">
        <v>51</v>
      </c>
      <c r="B418" s="79" t="s">
        <v>39</v>
      </c>
      <c r="C418" s="79" t="s">
        <v>34</v>
      </c>
      <c r="D418" s="84"/>
      <c r="E418" s="84"/>
      <c r="F418" s="84"/>
      <c r="G418" s="105">
        <f>G419</f>
        <v>17293.8</v>
      </c>
      <c r="H418" s="105">
        <f>H419</f>
        <v>0</v>
      </c>
      <c r="I418" s="105">
        <f>I419</f>
        <v>17293.8</v>
      </c>
      <c r="J418" s="204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8.75" customHeight="1">
      <c r="A419" s="33" t="s">
        <v>52</v>
      </c>
      <c r="B419" s="79" t="s">
        <v>39</v>
      </c>
      <c r="C419" s="79" t="s">
        <v>34</v>
      </c>
      <c r="D419" s="92" t="s">
        <v>17</v>
      </c>
      <c r="E419" s="92"/>
      <c r="F419" s="92"/>
      <c r="G419" s="113">
        <f>G420+G423+G426+G429+G432</f>
        <v>17293.8</v>
      </c>
      <c r="H419" s="113">
        <f>H420+H423+H426+H429+H432</f>
        <v>0</v>
      </c>
      <c r="I419" s="113">
        <f>I420+I423+I426+I429+I432</f>
        <v>17293.8</v>
      </c>
      <c r="J419" s="204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4" ht="43.5" customHeight="1" hidden="1">
      <c r="A420" s="34" t="s">
        <v>63</v>
      </c>
      <c r="B420" s="78" t="s">
        <v>39</v>
      </c>
      <c r="C420" s="78" t="s">
        <v>34</v>
      </c>
      <c r="D420" s="84" t="s">
        <v>17</v>
      </c>
      <c r="E420" s="84" t="s">
        <v>175</v>
      </c>
      <c r="F420" s="84"/>
      <c r="G420" s="111">
        <f>G422</f>
        <v>2168.6</v>
      </c>
      <c r="H420" s="111">
        <f>H422</f>
        <v>0</v>
      </c>
      <c r="I420" s="111">
        <f>I422</f>
        <v>2168.6</v>
      </c>
      <c r="J420" s="204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22.5" customHeight="1" hidden="1">
      <c r="A421" s="34" t="s">
        <v>118</v>
      </c>
      <c r="B421" s="78" t="s">
        <v>39</v>
      </c>
      <c r="C421" s="78" t="s">
        <v>34</v>
      </c>
      <c r="D421" s="84" t="s">
        <v>17</v>
      </c>
      <c r="E421" s="84" t="s">
        <v>175</v>
      </c>
      <c r="F421" s="84" t="s">
        <v>119</v>
      </c>
      <c r="G421" s="111">
        <f>G422</f>
        <v>2168.6</v>
      </c>
      <c r="H421" s="111">
        <f>H422</f>
        <v>0</v>
      </c>
      <c r="I421" s="111">
        <f>I422</f>
        <v>2168.6</v>
      </c>
      <c r="J421" s="204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8" customHeight="1" hidden="1">
      <c r="A422" s="36" t="s">
        <v>73</v>
      </c>
      <c r="B422" s="78" t="s">
        <v>39</v>
      </c>
      <c r="C422" s="78" t="s">
        <v>34</v>
      </c>
      <c r="D422" s="84" t="s">
        <v>17</v>
      </c>
      <c r="E422" s="84" t="s">
        <v>175</v>
      </c>
      <c r="F422" s="84" t="s">
        <v>74</v>
      </c>
      <c r="G422" s="123">
        <v>2168.6</v>
      </c>
      <c r="H422" s="223"/>
      <c r="I422" s="251">
        <f>G422+H422</f>
        <v>2168.6</v>
      </c>
      <c r="J422" s="204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16" ht="39.75" customHeight="1" hidden="1">
      <c r="A423" s="143" t="s">
        <v>209</v>
      </c>
      <c r="B423" s="78" t="s">
        <v>39</v>
      </c>
      <c r="C423" s="78" t="s">
        <v>34</v>
      </c>
      <c r="D423" s="84" t="s">
        <v>17</v>
      </c>
      <c r="E423" s="84" t="s">
        <v>207</v>
      </c>
      <c r="F423" s="84"/>
      <c r="G423" s="111">
        <f>G425</f>
        <v>15025.2</v>
      </c>
      <c r="H423" s="111">
        <f>H425</f>
        <v>0</v>
      </c>
      <c r="I423" s="111">
        <f>I425</f>
        <v>15025.2</v>
      </c>
      <c r="J423" s="204"/>
      <c r="K423" s="13"/>
      <c r="L423" s="13"/>
      <c r="M423" s="13"/>
      <c r="N423" s="13"/>
      <c r="O423" s="13"/>
      <c r="P423" s="13"/>
    </row>
    <row r="424" spans="1:16" ht="20.25" customHeight="1" hidden="1">
      <c r="A424" s="34" t="s">
        <v>196</v>
      </c>
      <c r="B424" s="78" t="s">
        <v>39</v>
      </c>
      <c r="C424" s="78" t="s">
        <v>34</v>
      </c>
      <c r="D424" s="84" t="s">
        <v>17</v>
      </c>
      <c r="E424" s="84" t="s">
        <v>207</v>
      </c>
      <c r="F424" s="84" t="s">
        <v>119</v>
      </c>
      <c r="G424" s="111">
        <f>G425</f>
        <v>15025.2</v>
      </c>
      <c r="H424" s="111">
        <f>H425</f>
        <v>0</v>
      </c>
      <c r="I424" s="111">
        <f>I425</f>
        <v>15025.2</v>
      </c>
      <c r="J424" s="204"/>
      <c r="K424" s="13"/>
      <c r="L424" s="13"/>
      <c r="M424" s="13"/>
      <c r="N424" s="13"/>
      <c r="O424" s="13"/>
      <c r="P424" s="13"/>
    </row>
    <row r="425" spans="1:16" ht="20.25" customHeight="1" hidden="1">
      <c r="A425" s="36" t="s">
        <v>73</v>
      </c>
      <c r="B425" s="78" t="s">
        <v>39</v>
      </c>
      <c r="C425" s="78" t="s">
        <v>34</v>
      </c>
      <c r="D425" s="84" t="s">
        <v>17</v>
      </c>
      <c r="E425" s="84" t="s">
        <v>207</v>
      </c>
      <c r="F425" s="84" t="s">
        <v>74</v>
      </c>
      <c r="G425" s="123">
        <v>15025.2</v>
      </c>
      <c r="H425" s="248"/>
      <c r="I425" s="251">
        <f>G425+H425</f>
        <v>15025.2</v>
      </c>
      <c r="J425" s="204"/>
      <c r="K425" s="13"/>
      <c r="L425" s="13"/>
      <c r="M425" s="13"/>
      <c r="N425" s="13"/>
      <c r="O425" s="13"/>
      <c r="P425" s="13"/>
    </row>
    <row r="426" spans="1:16" ht="27" customHeight="1" hidden="1">
      <c r="A426" s="32" t="s">
        <v>199</v>
      </c>
      <c r="B426" s="78" t="s">
        <v>39</v>
      </c>
      <c r="C426" s="78" t="s">
        <v>34</v>
      </c>
      <c r="D426" s="84" t="s">
        <v>17</v>
      </c>
      <c r="E426" s="84" t="s">
        <v>190</v>
      </c>
      <c r="F426" s="84"/>
      <c r="G426" s="112">
        <f>+G427</f>
        <v>0</v>
      </c>
      <c r="H426" s="248"/>
      <c r="I426" s="248"/>
      <c r="J426" s="204"/>
      <c r="K426" s="13"/>
      <c r="L426" s="13"/>
      <c r="M426" s="13"/>
      <c r="N426" s="13"/>
      <c r="O426" s="13"/>
      <c r="P426" s="13"/>
    </row>
    <row r="427" spans="1:16" ht="42" customHeight="1" hidden="1">
      <c r="A427" s="32" t="s">
        <v>112</v>
      </c>
      <c r="B427" s="78" t="s">
        <v>39</v>
      </c>
      <c r="C427" s="78" t="s">
        <v>34</v>
      </c>
      <c r="D427" s="84" t="s">
        <v>17</v>
      </c>
      <c r="E427" s="84" t="s">
        <v>190</v>
      </c>
      <c r="F427" s="84" t="s">
        <v>113</v>
      </c>
      <c r="G427" s="112">
        <f>+G428</f>
        <v>0</v>
      </c>
      <c r="H427" s="248"/>
      <c r="I427" s="248"/>
      <c r="J427" s="204"/>
      <c r="K427" s="13"/>
      <c r="L427" s="13"/>
      <c r="M427" s="13"/>
      <c r="N427" s="13"/>
      <c r="O427" s="13"/>
      <c r="P427" s="13"/>
    </row>
    <row r="428" spans="1:16" ht="22.5" customHeight="1" hidden="1">
      <c r="A428" s="32" t="s">
        <v>111</v>
      </c>
      <c r="B428" s="78" t="s">
        <v>39</v>
      </c>
      <c r="C428" s="78" t="s">
        <v>34</v>
      </c>
      <c r="D428" s="84" t="s">
        <v>17</v>
      </c>
      <c r="E428" s="84" t="s">
        <v>190</v>
      </c>
      <c r="F428" s="84" t="s">
        <v>89</v>
      </c>
      <c r="G428" s="112"/>
      <c r="H428" s="248"/>
      <c r="I428" s="248"/>
      <c r="J428" s="204"/>
      <c r="K428" s="13"/>
      <c r="L428" s="13"/>
      <c r="M428" s="13"/>
      <c r="N428" s="13"/>
      <c r="O428" s="13"/>
      <c r="P428" s="13"/>
    </row>
    <row r="429" spans="1:16" ht="54.75" customHeight="1" hidden="1">
      <c r="A429" s="44" t="s">
        <v>208</v>
      </c>
      <c r="B429" s="85" t="s">
        <v>39</v>
      </c>
      <c r="C429" s="85" t="s">
        <v>34</v>
      </c>
      <c r="D429" s="102" t="s">
        <v>17</v>
      </c>
      <c r="E429" s="102" t="s">
        <v>191</v>
      </c>
      <c r="F429" s="84"/>
      <c r="G429" s="112">
        <f>G430</f>
        <v>0</v>
      </c>
      <c r="H429" s="248"/>
      <c r="I429" s="248"/>
      <c r="J429" s="204"/>
      <c r="K429" s="13"/>
      <c r="L429" s="13"/>
      <c r="M429" s="13"/>
      <c r="N429" s="13"/>
      <c r="O429" s="13"/>
      <c r="P429" s="13"/>
    </row>
    <row r="430" spans="1:16" ht="29.25" customHeight="1" hidden="1">
      <c r="A430" s="35" t="s">
        <v>192</v>
      </c>
      <c r="B430" s="78" t="s">
        <v>39</v>
      </c>
      <c r="C430" s="78" t="s">
        <v>34</v>
      </c>
      <c r="D430" s="84" t="s">
        <v>17</v>
      </c>
      <c r="E430" s="84" t="s">
        <v>191</v>
      </c>
      <c r="F430" s="84" t="s">
        <v>114</v>
      </c>
      <c r="G430" s="112">
        <f>G431</f>
        <v>0</v>
      </c>
      <c r="H430" s="248"/>
      <c r="I430" s="248"/>
      <c r="J430" s="204"/>
      <c r="K430" s="13"/>
      <c r="L430" s="13"/>
      <c r="M430" s="13"/>
      <c r="N430" s="13"/>
      <c r="O430" s="13"/>
      <c r="P430" s="13"/>
    </row>
    <row r="431" spans="1:16" ht="29.25" customHeight="1" hidden="1">
      <c r="A431" s="35" t="s">
        <v>193</v>
      </c>
      <c r="B431" s="78" t="s">
        <v>39</v>
      </c>
      <c r="C431" s="78" t="s">
        <v>34</v>
      </c>
      <c r="D431" s="84" t="s">
        <v>17</v>
      </c>
      <c r="E431" s="84" t="s">
        <v>191</v>
      </c>
      <c r="F431" s="84" t="s">
        <v>77</v>
      </c>
      <c r="G431" s="123"/>
      <c r="H431" s="248"/>
      <c r="I431" s="248"/>
      <c r="J431" s="204"/>
      <c r="K431" s="13"/>
      <c r="L431" s="13"/>
      <c r="M431" s="13"/>
      <c r="N431" s="13"/>
      <c r="O431" s="13"/>
      <c r="P431" s="13"/>
    </row>
    <row r="432" spans="1:16" ht="29.25" customHeight="1" hidden="1">
      <c r="A432" s="34" t="s">
        <v>200</v>
      </c>
      <c r="B432" s="78" t="s">
        <v>39</v>
      </c>
      <c r="C432" s="140" t="s">
        <v>34</v>
      </c>
      <c r="D432" s="101" t="s">
        <v>17</v>
      </c>
      <c r="E432" s="101" t="s">
        <v>201</v>
      </c>
      <c r="F432" s="101"/>
      <c r="G432" s="123">
        <f>G434</f>
        <v>100</v>
      </c>
      <c r="H432" s="123">
        <f>H434</f>
        <v>0</v>
      </c>
      <c r="I432" s="123">
        <f>I434</f>
        <v>100</v>
      </c>
      <c r="J432" s="204"/>
      <c r="K432" s="13"/>
      <c r="L432" s="13"/>
      <c r="M432" s="13"/>
      <c r="N432" s="13"/>
      <c r="O432" s="13"/>
      <c r="P432" s="13"/>
    </row>
    <row r="433" spans="1:16" ht="19.5" customHeight="1" hidden="1">
      <c r="A433" s="34" t="s">
        <v>196</v>
      </c>
      <c r="B433" s="78" t="s">
        <v>39</v>
      </c>
      <c r="C433" s="140" t="s">
        <v>34</v>
      </c>
      <c r="D433" s="101" t="s">
        <v>17</v>
      </c>
      <c r="E433" s="101" t="s">
        <v>201</v>
      </c>
      <c r="F433" s="101" t="s">
        <v>119</v>
      </c>
      <c r="G433" s="123">
        <f>G434</f>
        <v>100</v>
      </c>
      <c r="H433" s="123">
        <f>H434</f>
        <v>0</v>
      </c>
      <c r="I433" s="123">
        <f>I434</f>
        <v>100</v>
      </c>
      <c r="J433" s="204"/>
      <c r="K433" s="13"/>
      <c r="L433" s="13"/>
      <c r="M433" s="13"/>
      <c r="N433" s="13"/>
      <c r="O433" s="13"/>
      <c r="P433" s="13"/>
    </row>
    <row r="434" spans="1:16" ht="18" customHeight="1" hidden="1">
      <c r="A434" s="32" t="s">
        <v>73</v>
      </c>
      <c r="B434" s="78" t="s">
        <v>39</v>
      </c>
      <c r="C434" s="140" t="s">
        <v>34</v>
      </c>
      <c r="D434" s="101" t="s">
        <v>17</v>
      </c>
      <c r="E434" s="101" t="s">
        <v>201</v>
      </c>
      <c r="F434" s="101" t="s">
        <v>74</v>
      </c>
      <c r="G434" s="123">
        <v>100</v>
      </c>
      <c r="H434" s="248"/>
      <c r="I434" s="251">
        <f>G434+H434</f>
        <v>100</v>
      </c>
      <c r="J434" s="204"/>
      <c r="K434" s="13"/>
      <c r="L434" s="13"/>
      <c r="M434" s="13"/>
      <c r="N434" s="13"/>
      <c r="O434" s="13"/>
      <c r="P434" s="13"/>
    </row>
    <row r="435" spans="1:16" ht="24.75" customHeight="1">
      <c r="A435" s="132" t="s">
        <v>68</v>
      </c>
      <c r="B435" s="133"/>
      <c r="C435" s="134"/>
      <c r="D435" s="134"/>
      <c r="E435" s="134"/>
      <c r="F435" s="134"/>
      <c r="G435" s="234">
        <f>+G14+G165+G241+G249+G262+G285+G301+G155</f>
        <v>751216.3999999999</v>
      </c>
      <c r="H435" s="234">
        <f>+H14+H165+H241+H249+H262+H285+H301+H155</f>
        <v>32667.700000000004</v>
      </c>
      <c r="I435" s="234">
        <f>+I14+I165+I241+I249+I262+I285+I301+I155</f>
        <v>783884.1</v>
      </c>
      <c r="J435" s="204"/>
      <c r="K435" s="13"/>
      <c r="L435" s="13"/>
      <c r="M435" s="13"/>
      <c r="N435" s="13"/>
      <c r="O435" s="13"/>
      <c r="P435" s="13"/>
    </row>
    <row r="436" spans="1:16" ht="14.25" customHeight="1">
      <c r="A436" s="67"/>
      <c r="B436" s="86"/>
      <c r="C436" s="69"/>
      <c r="D436" s="69"/>
      <c r="E436" s="69"/>
      <c r="F436" s="69"/>
      <c r="G436" s="258"/>
      <c r="H436" s="249"/>
      <c r="I436" s="249"/>
      <c r="J436" s="13"/>
      <c r="K436" s="13"/>
      <c r="L436" s="13"/>
      <c r="M436" s="13"/>
      <c r="N436" s="13"/>
      <c r="O436" s="13"/>
      <c r="P436" s="13"/>
    </row>
    <row r="437" spans="1:16" ht="74.25" customHeight="1">
      <c r="A437" s="67"/>
      <c r="B437" s="86"/>
      <c r="C437" s="69"/>
      <c r="D437" s="69"/>
      <c r="E437" s="69"/>
      <c r="F437" s="69"/>
      <c r="G437" s="54"/>
      <c r="H437" s="249"/>
      <c r="I437" s="249"/>
      <c r="J437" s="13"/>
      <c r="K437" s="13"/>
      <c r="L437" s="13"/>
      <c r="M437" s="13"/>
      <c r="N437" s="13"/>
      <c r="O437" s="13"/>
      <c r="P437" s="13"/>
    </row>
    <row r="438" spans="1:16" ht="12.75">
      <c r="A438" s="67"/>
      <c r="B438" s="86"/>
      <c r="C438" s="69"/>
      <c r="D438" s="69"/>
      <c r="E438" s="69"/>
      <c r="F438" s="69"/>
      <c r="G438" s="53"/>
      <c r="H438" s="249"/>
      <c r="I438" s="249"/>
      <c r="J438" s="13"/>
      <c r="K438" s="13"/>
      <c r="L438" s="13"/>
      <c r="M438" s="13"/>
      <c r="N438" s="13"/>
      <c r="O438" s="13"/>
      <c r="P438" s="13"/>
    </row>
    <row r="439" spans="1:16" ht="12.75">
      <c r="A439" s="67"/>
      <c r="B439" s="86"/>
      <c r="C439" s="69"/>
      <c r="D439" s="69"/>
      <c r="E439" s="69"/>
      <c r="F439" s="69"/>
      <c r="G439" s="258"/>
      <c r="H439" s="249"/>
      <c r="I439" s="249"/>
      <c r="J439" s="13"/>
      <c r="K439" s="13"/>
      <c r="L439" s="13"/>
      <c r="M439" s="13"/>
      <c r="N439" s="13"/>
      <c r="O439" s="13"/>
      <c r="P439" s="13"/>
    </row>
    <row r="440" spans="1:16" ht="12.75">
      <c r="A440" s="67"/>
      <c r="B440" s="86"/>
      <c r="C440" s="69"/>
      <c r="D440" s="69"/>
      <c r="E440" s="69"/>
      <c r="F440" s="69"/>
      <c r="G440" s="258"/>
      <c r="H440" s="249"/>
      <c r="I440" s="249"/>
      <c r="J440" s="13"/>
      <c r="K440" s="13"/>
      <c r="L440" s="13"/>
      <c r="M440" s="13"/>
      <c r="N440" s="13"/>
      <c r="O440" s="13"/>
      <c r="P440" s="13"/>
    </row>
    <row r="441" spans="1:16" ht="12.75">
      <c r="A441" s="67"/>
      <c r="B441" s="86"/>
      <c r="C441" s="69"/>
      <c r="D441" s="69"/>
      <c r="E441" s="69"/>
      <c r="F441" s="69"/>
      <c r="G441" s="258"/>
      <c r="H441" s="249"/>
      <c r="I441" s="249"/>
      <c r="J441" s="13"/>
      <c r="K441" s="13"/>
      <c r="L441" s="13"/>
      <c r="M441" s="13"/>
      <c r="N441" s="13"/>
      <c r="O441" s="13"/>
      <c r="P441" s="13"/>
    </row>
    <row r="442" spans="1:16" ht="12.75">
      <c r="A442" s="67"/>
      <c r="B442" s="86"/>
      <c r="C442" s="69"/>
      <c r="D442" s="69"/>
      <c r="E442" s="69"/>
      <c r="F442" s="69"/>
      <c r="G442" s="258"/>
      <c r="H442" s="249"/>
      <c r="I442" s="249"/>
      <c r="J442" s="13"/>
      <c r="K442" s="13"/>
      <c r="L442" s="13"/>
      <c r="M442" s="13"/>
      <c r="N442" s="13"/>
      <c r="O442" s="13"/>
      <c r="P442" s="13"/>
    </row>
    <row r="443" spans="1:16" ht="15">
      <c r="A443" s="67"/>
      <c r="B443" s="86"/>
      <c r="C443" s="69"/>
      <c r="D443" s="69"/>
      <c r="E443" s="69"/>
      <c r="F443" s="69"/>
      <c r="G443" s="259"/>
      <c r="H443" s="250"/>
      <c r="I443" s="249"/>
      <c r="J443" s="13"/>
      <c r="K443" s="13"/>
      <c r="L443" s="13"/>
      <c r="M443" s="13"/>
      <c r="N443" s="13"/>
      <c r="O443" s="13"/>
      <c r="P443" s="13"/>
    </row>
    <row r="444" spans="1:16" ht="15">
      <c r="A444" s="67"/>
      <c r="B444" s="86"/>
      <c r="C444" s="69"/>
      <c r="D444" s="69"/>
      <c r="E444" s="69"/>
      <c r="F444" s="69"/>
      <c r="G444" s="260"/>
      <c r="H444" s="250"/>
      <c r="I444" s="249"/>
      <c r="J444" s="13"/>
      <c r="K444" s="13"/>
      <c r="L444" s="13"/>
      <c r="M444" s="13"/>
      <c r="N444" s="13"/>
      <c r="O444" s="13"/>
      <c r="P444" s="13"/>
    </row>
    <row r="445" spans="1:16" ht="15">
      <c r="A445" s="67"/>
      <c r="B445" s="86"/>
      <c r="C445" s="69"/>
      <c r="D445" s="69"/>
      <c r="E445" s="69"/>
      <c r="F445" s="69"/>
      <c r="G445" s="86"/>
      <c r="H445" s="250"/>
      <c r="I445" s="249"/>
      <c r="J445" s="13"/>
      <c r="K445" s="13"/>
      <c r="L445" s="13"/>
      <c r="M445" s="13"/>
      <c r="N445" s="13"/>
      <c r="O445" s="13"/>
      <c r="P445" s="13"/>
    </row>
    <row r="446" spans="1:16" ht="12.75">
      <c r="A446" s="67"/>
      <c r="B446" s="86"/>
      <c r="C446" s="69"/>
      <c r="D446" s="69"/>
      <c r="E446" s="69"/>
      <c r="F446" s="69"/>
      <c r="G446" s="258"/>
      <c r="H446" s="249"/>
      <c r="I446" s="249"/>
      <c r="J446" s="13"/>
      <c r="K446" s="13"/>
      <c r="L446" s="13"/>
      <c r="M446" s="13"/>
      <c r="N446" s="13"/>
      <c r="O446" s="13"/>
      <c r="P446" s="13"/>
    </row>
    <row r="447" spans="1:16" ht="12.75">
      <c r="A447" s="67"/>
      <c r="B447" s="86"/>
      <c r="C447" s="69"/>
      <c r="D447" s="69"/>
      <c r="E447" s="69"/>
      <c r="F447" s="69"/>
      <c r="G447" s="258"/>
      <c r="H447" s="249"/>
      <c r="I447" s="249"/>
      <c r="J447" s="13"/>
      <c r="K447" s="13"/>
      <c r="L447" s="13"/>
      <c r="M447" s="13"/>
      <c r="N447" s="13"/>
      <c r="O447" s="13"/>
      <c r="P447" s="13"/>
    </row>
    <row r="448" spans="1:16" ht="12.75">
      <c r="A448" s="67"/>
      <c r="B448" s="86"/>
      <c r="C448" s="69"/>
      <c r="D448" s="69"/>
      <c r="E448" s="69"/>
      <c r="F448" s="69"/>
      <c r="G448" s="258"/>
      <c r="H448" s="249"/>
      <c r="I448" s="249"/>
      <c r="J448" s="13"/>
      <c r="K448" s="13"/>
      <c r="L448" s="13"/>
      <c r="M448" s="13"/>
      <c r="N448" s="13"/>
      <c r="O448" s="13"/>
      <c r="P448" s="13"/>
    </row>
    <row r="449" spans="1:16" ht="12.75">
      <c r="A449" s="67"/>
      <c r="B449" s="86"/>
      <c r="C449" s="69"/>
      <c r="D449" s="69"/>
      <c r="E449" s="69"/>
      <c r="F449" s="69"/>
      <c r="G449" s="258"/>
      <c r="H449" s="249"/>
      <c r="I449" s="249"/>
      <c r="J449" s="13"/>
      <c r="K449" s="13"/>
      <c r="L449" s="13"/>
      <c r="M449" s="13"/>
      <c r="N449" s="13"/>
      <c r="O449" s="13"/>
      <c r="P449" s="13"/>
    </row>
    <row r="450" spans="1:16" ht="12.75">
      <c r="A450" s="67"/>
      <c r="B450" s="86"/>
      <c r="C450" s="69"/>
      <c r="D450" s="69"/>
      <c r="E450" s="69"/>
      <c r="F450" s="69"/>
      <c r="G450" s="258"/>
      <c r="H450" s="249"/>
      <c r="I450" s="249"/>
      <c r="J450" s="13"/>
      <c r="K450" s="13"/>
      <c r="L450" s="13"/>
      <c r="M450" s="13"/>
      <c r="N450" s="13"/>
      <c r="O450" s="13"/>
      <c r="P450" s="13"/>
    </row>
    <row r="451" spans="1:16" ht="12.75">
      <c r="A451" s="67"/>
      <c r="B451" s="86"/>
      <c r="C451" s="69"/>
      <c r="D451" s="69"/>
      <c r="E451" s="69"/>
      <c r="F451" s="69"/>
      <c r="G451" s="258"/>
      <c r="H451" s="249"/>
      <c r="I451" s="249"/>
      <c r="J451" s="13"/>
      <c r="K451" s="13"/>
      <c r="L451" s="13"/>
      <c r="M451" s="13"/>
      <c r="N451" s="13"/>
      <c r="O451" s="13"/>
      <c r="P451" s="13"/>
    </row>
    <row r="452" spans="1:16" ht="12.75">
      <c r="A452" s="67"/>
      <c r="B452" s="86"/>
      <c r="C452" s="69"/>
      <c r="D452" s="69"/>
      <c r="E452" s="69"/>
      <c r="F452" s="69"/>
      <c r="G452" s="258"/>
      <c r="H452" s="249"/>
      <c r="I452" s="249"/>
      <c r="J452" s="13"/>
      <c r="K452" s="13"/>
      <c r="L452" s="13"/>
      <c r="M452" s="13"/>
      <c r="N452" s="13"/>
      <c r="O452" s="13"/>
      <c r="P452" s="13"/>
    </row>
    <row r="453" spans="1:16" ht="12.75">
      <c r="A453" s="67"/>
      <c r="B453" s="86"/>
      <c r="C453" s="69"/>
      <c r="D453" s="69"/>
      <c r="E453" s="69"/>
      <c r="F453" s="69"/>
      <c r="G453" s="258"/>
      <c r="H453" s="249"/>
      <c r="I453" s="249"/>
      <c r="J453" s="13"/>
      <c r="K453" s="13"/>
      <c r="L453" s="13"/>
      <c r="M453" s="13"/>
      <c r="N453" s="13"/>
      <c r="O453" s="13"/>
      <c r="P453" s="13"/>
    </row>
    <row r="454" spans="1:16" ht="12.75">
      <c r="A454" s="67"/>
      <c r="B454" s="86"/>
      <c r="C454" s="69"/>
      <c r="D454" s="69"/>
      <c r="E454" s="69"/>
      <c r="F454" s="69"/>
      <c r="G454" s="258"/>
      <c r="H454" s="249"/>
      <c r="I454" s="249"/>
      <c r="J454" s="13"/>
      <c r="K454" s="13"/>
      <c r="L454" s="13"/>
      <c r="M454" s="13"/>
      <c r="N454" s="13"/>
      <c r="O454" s="13"/>
      <c r="P454" s="13"/>
    </row>
    <row r="455" spans="1:16" ht="12.75">
      <c r="A455" s="67"/>
      <c r="B455" s="86"/>
      <c r="C455" s="69"/>
      <c r="D455" s="69"/>
      <c r="E455" s="69"/>
      <c r="F455" s="69"/>
      <c r="G455" s="258"/>
      <c r="H455" s="249"/>
      <c r="I455" s="249"/>
      <c r="J455" s="13"/>
      <c r="K455" s="13"/>
      <c r="L455" s="13"/>
      <c r="M455" s="13"/>
      <c r="N455" s="13"/>
      <c r="O455" s="13"/>
      <c r="P455" s="13"/>
    </row>
    <row r="456" spans="1:16" ht="12.75">
      <c r="A456" s="67"/>
      <c r="B456" s="86"/>
      <c r="C456" s="69"/>
      <c r="D456" s="69"/>
      <c r="E456" s="69"/>
      <c r="F456" s="69"/>
      <c r="G456" s="258"/>
      <c r="H456" s="249"/>
      <c r="I456" s="249"/>
      <c r="J456" s="13"/>
      <c r="K456" s="13"/>
      <c r="L456" s="13"/>
      <c r="M456" s="13"/>
      <c r="N456" s="13"/>
      <c r="O456" s="13"/>
      <c r="P456" s="13"/>
    </row>
    <row r="457" spans="1:16" ht="12.75">
      <c r="A457" s="67"/>
      <c r="B457" s="86"/>
      <c r="C457" s="69"/>
      <c r="D457" s="69"/>
      <c r="E457" s="69"/>
      <c r="F457" s="69"/>
      <c r="G457" s="258"/>
      <c r="H457" s="249"/>
      <c r="I457" s="249"/>
      <c r="J457" s="13"/>
      <c r="K457" s="13"/>
      <c r="L457" s="13"/>
      <c r="M457" s="13"/>
      <c r="N457" s="13"/>
      <c r="O457" s="13"/>
      <c r="P457" s="13"/>
    </row>
    <row r="458" spans="1:16" ht="12.75">
      <c r="A458" s="67"/>
      <c r="B458" s="86"/>
      <c r="C458" s="69"/>
      <c r="D458" s="69"/>
      <c r="E458" s="69"/>
      <c r="F458" s="69"/>
      <c r="G458" s="258"/>
      <c r="H458" s="249"/>
      <c r="I458" s="249"/>
      <c r="J458" s="13"/>
      <c r="K458" s="13"/>
      <c r="L458" s="13"/>
      <c r="M458" s="13"/>
      <c r="N458" s="13"/>
      <c r="O458" s="13"/>
      <c r="P458" s="13"/>
    </row>
    <row r="459" spans="1:16" ht="12.75">
      <c r="A459" s="67"/>
      <c r="B459" s="86"/>
      <c r="C459" s="69"/>
      <c r="D459" s="69"/>
      <c r="E459" s="69"/>
      <c r="F459" s="69"/>
      <c r="G459" s="258"/>
      <c r="H459" s="249"/>
      <c r="I459" s="249"/>
      <c r="J459" s="13"/>
      <c r="K459" s="13"/>
      <c r="L459" s="13"/>
      <c r="M459" s="13"/>
      <c r="N459" s="13"/>
      <c r="O459" s="13"/>
      <c r="P459" s="13"/>
    </row>
    <row r="460" spans="1:16" ht="12.75">
      <c r="A460" s="67"/>
      <c r="B460" s="86"/>
      <c r="C460" s="69"/>
      <c r="D460" s="69"/>
      <c r="E460" s="69"/>
      <c r="F460" s="69"/>
      <c r="G460" s="258"/>
      <c r="H460" s="249"/>
      <c r="I460" s="249"/>
      <c r="J460" s="13"/>
      <c r="K460" s="13"/>
      <c r="L460" s="13"/>
      <c r="M460" s="13"/>
      <c r="N460" s="13"/>
      <c r="O460" s="13"/>
      <c r="P460" s="13"/>
    </row>
    <row r="461" spans="1:16" ht="12.75">
      <c r="A461" s="67"/>
      <c r="B461" s="86"/>
      <c r="C461" s="69"/>
      <c r="D461" s="69"/>
      <c r="E461" s="69"/>
      <c r="F461" s="69"/>
      <c r="G461" s="258"/>
      <c r="H461" s="249"/>
      <c r="I461" s="249"/>
      <c r="J461" s="13"/>
      <c r="K461" s="13"/>
      <c r="L461" s="13"/>
      <c r="M461" s="13"/>
      <c r="N461" s="13"/>
      <c r="O461" s="13"/>
      <c r="P461" s="13"/>
    </row>
    <row r="462" spans="1:16" ht="12.75">
      <c r="A462" s="67"/>
      <c r="B462" s="86"/>
      <c r="C462" s="69"/>
      <c r="D462" s="69"/>
      <c r="E462" s="69"/>
      <c r="F462" s="69"/>
      <c r="G462" s="258"/>
      <c r="H462" s="249"/>
      <c r="I462" s="249"/>
      <c r="J462" s="13"/>
      <c r="K462" s="13"/>
      <c r="L462" s="13"/>
      <c r="M462" s="13"/>
      <c r="N462" s="13"/>
      <c r="O462" s="13"/>
      <c r="P462" s="13"/>
    </row>
    <row r="463" spans="1:16" ht="12.75">
      <c r="A463" s="67"/>
      <c r="B463" s="86"/>
      <c r="C463" s="69"/>
      <c r="D463" s="69"/>
      <c r="E463" s="69"/>
      <c r="F463" s="69"/>
      <c r="G463" s="258"/>
      <c r="H463" s="249"/>
      <c r="I463" s="249"/>
      <c r="J463" s="13"/>
      <c r="K463" s="13"/>
      <c r="L463" s="13"/>
      <c r="M463" s="13"/>
      <c r="N463" s="13"/>
      <c r="O463" s="13"/>
      <c r="P463" s="13"/>
    </row>
    <row r="464" spans="1:16" ht="12.75">
      <c r="A464" s="67"/>
      <c r="B464" s="86"/>
      <c r="C464" s="69"/>
      <c r="D464" s="69"/>
      <c r="E464" s="69"/>
      <c r="F464" s="69"/>
      <c r="G464" s="258"/>
      <c r="H464" s="249"/>
      <c r="I464" s="249"/>
      <c r="J464" s="13"/>
      <c r="K464" s="13"/>
      <c r="L464" s="13"/>
      <c r="M464" s="13"/>
      <c r="N464" s="13"/>
      <c r="O464" s="13"/>
      <c r="P464" s="13"/>
    </row>
    <row r="465" spans="1:16" ht="12.75">
      <c r="A465" s="67"/>
      <c r="B465" s="86"/>
      <c r="C465" s="69"/>
      <c r="D465" s="69"/>
      <c r="E465" s="69"/>
      <c r="F465" s="69"/>
      <c r="G465" s="258"/>
      <c r="H465" s="249"/>
      <c r="I465" s="249"/>
      <c r="J465" s="13"/>
      <c r="K465" s="13"/>
      <c r="L465" s="13"/>
      <c r="M465" s="13"/>
      <c r="N465" s="13"/>
      <c r="O465" s="13"/>
      <c r="P465" s="13"/>
    </row>
    <row r="466" spans="1:16" ht="12.75">
      <c r="A466" s="67"/>
      <c r="B466" s="86"/>
      <c r="C466" s="69"/>
      <c r="D466" s="69"/>
      <c r="E466" s="69"/>
      <c r="F466" s="69"/>
      <c r="G466" s="258"/>
      <c r="H466" s="249"/>
      <c r="I466" s="249"/>
      <c r="J466" s="13"/>
      <c r="K466" s="13"/>
      <c r="L466" s="13"/>
      <c r="M466" s="13"/>
      <c r="N466" s="13"/>
      <c r="O466" s="13"/>
      <c r="P466" s="13"/>
    </row>
    <row r="467" spans="1:16" ht="12.75">
      <c r="A467" s="67"/>
      <c r="B467" s="86"/>
      <c r="C467" s="69"/>
      <c r="D467" s="69"/>
      <c r="E467" s="69"/>
      <c r="F467" s="69"/>
      <c r="G467" s="258"/>
      <c r="H467" s="249"/>
      <c r="I467" s="249"/>
      <c r="J467" s="13"/>
      <c r="K467" s="13"/>
      <c r="L467" s="13"/>
      <c r="M467" s="13"/>
      <c r="N467" s="13"/>
      <c r="O467" s="13"/>
      <c r="P467" s="13"/>
    </row>
    <row r="468" spans="1:16" ht="12.75">
      <c r="A468" s="67"/>
      <c r="B468" s="86"/>
      <c r="C468" s="69"/>
      <c r="D468" s="69"/>
      <c r="E468" s="69"/>
      <c r="F468" s="69"/>
      <c r="G468" s="258"/>
      <c r="H468" s="249"/>
      <c r="I468" s="249"/>
      <c r="J468" s="13"/>
      <c r="K468" s="13"/>
      <c r="L468" s="13"/>
      <c r="M468" s="13"/>
      <c r="N468" s="13"/>
      <c r="O468" s="13"/>
      <c r="P468" s="13"/>
    </row>
    <row r="469" spans="1:16" ht="12.75">
      <c r="A469" s="67"/>
      <c r="B469" s="86"/>
      <c r="C469" s="69"/>
      <c r="D469" s="69"/>
      <c r="E469" s="69"/>
      <c r="F469" s="69"/>
      <c r="G469" s="258"/>
      <c r="H469" s="249"/>
      <c r="I469" s="249"/>
      <c r="J469" s="13"/>
      <c r="K469" s="13"/>
      <c r="L469" s="13"/>
      <c r="M469" s="13"/>
      <c r="N469" s="13"/>
      <c r="O469" s="13"/>
      <c r="P469" s="13"/>
    </row>
    <row r="470" spans="1:16" ht="12.75">
      <c r="A470" s="67"/>
      <c r="B470" s="86"/>
      <c r="C470" s="69"/>
      <c r="D470" s="69"/>
      <c r="E470" s="69"/>
      <c r="F470" s="69"/>
      <c r="G470" s="258"/>
      <c r="H470" s="249"/>
      <c r="I470" s="249"/>
      <c r="J470" s="13"/>
      <c r="K470" s="13"/>
      <c r="L470" s="13"/>
      <c r="M470" s="13"/>
      <c r="N470" s="13"/>
      <c r="O470" s="13"/>
      <c r="P470" s="13"/>
    </row>
    <row r="471" spans="1:16" ht="12.75">
      <c r="A471" s="67"/>
      <c r="B471" s="86"/>
      <c r="C471" s="69"/>
      <c r="D471" s="69"/>
      <c r="E471" s="69"/>
      <c r="F471" s="69"/>
      <c r="G471" s="258"/>
      <c r="H471" s="249"/>
      <c r="I471" s="249"/>
      <c r="J471" s="13"/>
      <c r="K471" s="13"/>
      <c r="L471" s="13"/>
      <c r="M471" s="13"/>
      <c r="N471" s="13"/>
      <c r="O471" s="13"/>
      <c r="P471" s="13"/>
    </row>
    <row r="472" spans="1:16" ht="12.75">
      <c r="A472" s="67"/>
      <c r="B472" s="86"/>
      <c r="C472" s="69"/>
      <c r="D472" s="69"/>
      <c r="E472" s="69"/>
      <c r="F472" s="69"/>
      <c r="G472" s="258"/>
      <c r="H472" s="249"/>
      <c r="I472" s="249"/>
      <c r="J472" s="13"/>
      <c r="K472" s="13"/>
      <c r="L472" s="13"/>
      <c r="M472" s="13"/>
      <c r="N472" s="13"/>
      <c r="O472" s="13"/>
      <c r="P472" s="13"/>
    </row>
    <row r="473" spans="1:16" ht="12.75">
      <c r="A473" s="67"/>
      <c r="B473" s="86"/>
      <c r="C473" s="69"/>
      <c r="D473" s="69"/>
      <c r="E473" s="69"/>
      <c r="F473" s="69"/>
      <c r="G473" s="258"/>
      <c r="H473" s="249"/>
      <c r="I473" s="249"/>
      <c r="J473" s="13"/>
      <c r="K473" s="13"/>
      <c r="L473" s="13"/>
      <c r="M473" s="13"/>
      <c r="N473" s="13"/>
      <c r="O473" s="13"/>
      <c r="P473" s="13"/>
    </row>
    <row r="474" spans="1:16" ht="12.75">
      <c r="A474" s="67"/>
      <c r="B474" s="86"/>
      <c r="C474" s="69"/>
      <c r="D474" s="69"/>
      <c r="E474" s="69"/>
      <c r="F474" s="69"/>
      <c r="G474" s="258"/>
      <c r="H474" s="249"/>
      <c r="I474" s="249"/>
      <c r="J474" s="13"/>
      <c r="K474" s="13"/>
      <c r="L474" s="13"/>
      <c r="M474" s="13"/>
      <c r="N474" s="13"/>
      <c r="O474" s="13"/>
      <c r="P474" s="13"/>
    </row>
    <row r="475" spans="1:16" ht="12.75">
      <c r="A475" s="67"/>
      <c r="B475" s="86"/>
      <c r="C475" s="69"/>
      <c r="D475" s="69"/>
      <c r="E475" s="69"/>
      <c r="F475" s="69"/>
      <c r="G475" s="258"/>
      <c r="H475" s="249"/>
      <c r="I475" s="249"/>
      <c r="J475" s="13"/>
      <c r="K475" s="13"/>
      <c r="L475" s="13"/>
      <c r="M475" s="13"/>
      <c r="N475" s="13"/>
      <c r="O475" s="13"/>
      <c r="P475" s="13"/>
    </row>
    <row r="476" spans="1:16" ht="12.75">
      <c r="A476" s="67"/>
      <c r="B476" s="86"/>
      <c r="C476" s="69"/>
      <c r="D476" s="69"/>
      <c r="E476" s="69"/>
      <c r="F476" s="69"/>
      <c r="G476" s="258"/>
      <c r="H476" s="249"/>
      <c r="I476" s="249"/>
      <c r="J476" s="13"/>
      <c r="K476" s="13"/>
      <c r="L476" s="13"/>
      <c r="M476" s="13"/>
      <c r="N476" s="13"/>
      <c r="O476" s="13"/>
      <c r="P476" s="13"/>
    </row>
    <row r="477" spans="1:16" ht="12.75">
      <c r="A477" s="67"/>
      <c r="B477" s="86"/>
      <c r="C477" s="69"/>
      <c r="D477" s="69"/>
      <c r="E477" s="69"/>
      <c r="F477" s="69"/>
      <c r="G477" s="258"/>
      <c r="H477" s="249"/>
      <c r="I477" s="249"/>
      <c r="J477" s="13"/>
      <c r="K477" s="13"/>
      <c r="L477" s="13"/>
      <c r="M477" s="13"/>
      <c r="N477" s="13"/>
      <c r="O477" s="13"/>
      <c r="P477" s="13"/>
    </row>
    <row r="478" spans="1:16" ht="12.75">
      <c r="A478" s="67"/>
      <c r="B478" s="86"/>
      <c r="C478" s="69"/>
      <c r="D478" s="69"/>
      <c r="E478" s="69"/>
      <c r="F478" s="69"/>
      <c r="G478" s="258"/>
      <c r="H478" s="249"/>
      <c r="I478" s="249"/>
      <c r="J478" s="13"/>
      <c r="K478" s="13"/>
      <c r="L478" s="13"/>
      <c r="M478" s="13"/>
      <c r="N478" s="13"/>
      <c r="O478" s="13"/>
      <c r="P478" s="13"/>
    </row>
    <row r="479" spans="1:16" ht="12.75">
      <c r="A479" s="67"/>
      <c r="B479" s="86"/>
      <c r="C479" s="69"/>
      <c r="D479" s="69"/>
      <c r="E479" s="69"/>
      <c r="F479" s="69"/>
      <c r="G479" s="258"/>
      <c r="H479" s="249"/>
      <c r="I479" s="249"/>
      <c r="J479" s="13"/>
      <c r="K479" s="13"/>
      <c r="L479" s="13"/>
      <c r="M479" s="13"/>
      <c r="N479" s="13"/>
      <c r="O479" s="13"/>
      <c r="P479" s="13"/>
    </row>
    <row r="480" spans="1:16" ht="12.75">
      <c r="A480" s="67"/>
      <c r="B480" s="86"/>
      <c r="C480" s="69"/>
      <c r="D480" s="69"/>
      <c r="E480" s="69"/>
      <c r="F480" s="69"/>
      <c r="G480" s="258"/>
      <c r="H480" s="249"/>
      <c r="I480" s="249"/>
      <c r="J480" s="13"/>
      <c r="K480" s="13"/>
      <c r="L480" s="13"/>
      <c r="M480" s="13"/>
      <c r="N480" s="13"/>
      <c r="O480" s="13"/>
      <c r="P480" s="13"/>
    </row>
    <row r="481" spans="1:16" ht="12.75">
      <c r="A481" s="67"/>
      <c r="B481" s="86"/>
      <c r="C481" s="69"/>
      <c r="D481" s="69"/>
      <c r="E481" s="69"/>
      <c r="F481" s="69"/>
      <c r="G481" s="258"/>
      <c r="H481" s="249"/>
      <c r="I481" s="249"/>
      <c r="J481" s="13"/>
      <c r="K481" s="13"/>
      <c r="L481" s="13"/>
      <c r="M481" s="13"/>
      <c r="N481" s="13"/>
      <c r="O481" s="13"/>
      <c r="P481" s="13"/>
    </row>
    <row r="482" spans="1:16" ht="12.75">
      <c r="A482" s="67"/>
      <c r="B482" s="86"/>
      <c r="C482" s="69"/>
      <c r="D482" s="69"/>
      <c r="E482" s="69"/>
      <c r="F482" s="69"/>
      <c r="G482" s="258"/>
      <c r="H482" s="249"/>
      <c r="I482" s="249"/>
      <c r="J482" s="13"/>
      <c r="K482" s="13"/>
      <c r="L482" s="13"/>
      <c r="M482" s="13"/>
      <c r="N482" s="13"/>
      <c r="O482" s="13"/>
      <c r="P482" s="13"/>
    </row>
    <row r="483" spans="1:16" ht="12.75">
      <c r="A483" s="67"/>
      <c r="B483" s="86"/>
      <c r="C483" s="69"/>
      <c r="D483" s="69"/>
      <c r="E483" s="69"/>
      <c r="F483" s="69"/>
      <c r="G483" s="258"/>
      <c r="H483" s="249"/>
      <c r="I483" s="249"/>
      <c r="J483" s="13"/>
      <c r="K483" s="13"/>
      <c r="L483" s="13"/>
      <c r="M483" s="13"/>
      <c r="N483" s="13"/>
      <c r="O483" s="13"/>
      <c r="P483" s="13"/>
    </row>
    <row r="484" spans="1:16" ht="12.75">
      <c r="A484" s="67"/>
      <c r="B484" s="86"/>
      <c r="C484" s="69"/>
      <c r="D484" s="69"/>
      <c r="E484" s="69"/>
      <c r="F484" s="69"/>
      <c r="G484" s="258"/>
      <c r="H484" s="249"/>
      <c r="I484" s="249"/>
      <c r="J484" s="13"/>
      <c r="K484" s="13"/>
      <c r="L484" s="13"/>
      <c r="M484" s="13"/>
      <c r="N484" s="13"/>
      <c r="O484" s="13"/>
      <c r="P484" s="13"/>
    </row>
    <row r="485" spans="1:16" ht="12.75">
      <c r="A485" s="67"/>
      <c r="B485" s="86"/>
      <c r="C485" s="69"/>
      <c r="D485" s="69"/>
      <c r="E485" s="69"/>
      <c r="F485" s="69"/>
      <c r="G485" s="258"/>
      <c r="H485" s="249"/>
      <c r="I485" s="249"/>
      <c r="J485" s="13"/>
      <c r="K485" s="13"/>
      <c r="L485" s="13"/>
      <c r="M485" s="13"/>
      <c r="N485" s="13"/>
      <c r="O485" s="13"/>
      <c r="P485" s="13"/>
    </row>
    <row r="486" spans="1:16" ht="12.75">
      <c r="A486" s="67"/>
      <c r="B486" s="86"/>
      <c r="C486" s="69"/>
      <c r="D486" s="69"/>
      <c r="E486" s="69"/>
      <c r="F486" s="69"/>
      <c r="G486" s="258"/>
      <c r="H486" s="249"/>
      <c r="I486" s="249"/>
      <c r="J486" s="13"/>
      <c r="K486" s="13"/>
      <c r="L486" s="13"/>
      <c r="M486" s="13"/>
      <c r="N486" s="13"/>
      <c r="O486" s="13"/>
      <c r="P486" s="13"/>
    </row>
    <row r="487" spans="1:16" ht="12.75">
      <c r="A487" s="67"/>
      <c r="B487" s="86"/>
      <c r="C487" s="69"/>
      <c r="D487" s="69"/>
      <c r="E487" s="69"/>
      <c r="F487" s="69"/>
      <c r="G487" s="258"/>
      <c r="H487" s="249"/>
      <c r="I487" s="249"/>
      <c r="J487" s="13"/>
      <c r="K487" s="13"/>
      <c r="L487" s="13"/>
      <c r="M487" s="13"/>
      <c r="N487" s="13"/>
      <c r="O487" s="13"/>
      <c r="P487" s="13"/>
    </row>
    <row r="488" spans="1:16" ht="12.75">
      <c r="A488" s="67"/>
      <c r="B488" s="86"/>
      <c r="C488" s="69"/>
      <c r="D488" s="69"/>
      <c r="E488" s="69"/>
      <c r="F488" s="69"/>
      <c r="G488" s="258"/>
      <c r="H488" s="249"/>
      <c r="I488" s="249"/>
      <c r="J488" s="13"/>
      <c r="K488" s="13"/>
      <c r="L488" s="13"/>
      <c r="M488" s="13"/>
      <c r="N488" s="13"/>
      <c r="O488" s="13"/>
      <c r="P488" s="13"/>
    </row>
    <row r="489" spans="1:16" ht="12.75">
      <c r="A489" s="67"/>
      <c r="B489" s="86"/>
      <c r="C489" s="69"/>
      <c r="D489" s="69"/>
      <c r="E489" s="69"/>
      <c r="F489" s="69"/>
      <c r="G489" s="258"/>
      <c r="H489" s="249"/>
      <c r="I489" s="249"/>
      <c r="J489" s="13"/>
      <c r="K489" s="13"/>
      <c r="L489" s="13"/>
      <c r="M489" s="13"/>
      <c r="N489" s="13"/>
      <c r="O489" s="13"/>
      <c r="P489" s="13"/>
    </row>
    <row r="490" spans="1:16" ht="12.75">
      <c r="A490" s="67"/>
      <c r="B490" s="86"/>
      <c r="C490" s="69"/>
      <c r="D490" s="69"/>
      <c r="E490" s="69"/>
      <c r="F490" s="69"/>
      <c r="G490" s="258"/>
      <c r="H490" s="249"/>
      <c r="I490" s="249"/>
      <c r="J490" s="13"/>
      <c r="K490" s="13"/>
      <c r="L490" s="13"/>
      <c r="M490" s="13"/>
      <c r="N490" s="13"/>
      <c r="O490" s="13"/>
      <c r="P490" s="13"/>
    </row>
    <row r="491" spans="1:16" ht="12.75">
      <c r="A491" s="67"/>
      <c r="B491" s="86"/>
      <c r="C491" s="69"/>
      <c r="D491" s="69"/>
      <c r="E491" s="69"/>
      <c r="F491" s="69"/>
      <c r="G491" s="258"/>
      <c r="H491" s="249"/>
      <c r="I491" s="249"/>
      <c r="J491" s="13"/>
      <c r="K491" s="13"/>
      <c r="L491" s="13"/>
      <c r="M491" s="13"/>
      <c r="N491" s="13"/>
      <c r="O491" s="13"/>
      <c r="P491" s="13"/>
    </row>
    <row r="492" spans="1:16" ht="12.75">
      <c r="A492" s="67"/>
      <c r="B492" s="86"/>
      <c r="C492" s="69"/>
      <c r="D492" s="69"/>
      <c r="E492" s="69"/>
      <c r="F492" s="69"/>
      <c r="G492" s="258"/>
      <c r="H492" s="249"/>
      <c r="I492" s="249"/>
      <c r="J492" s="13"/>
      <c r="K492" s="13"/>
      <c r="L492" s="13"/>
      <c r="M492" s="13"/>
      <c r="N492" s="13"/>
      <c r="O492" s="13"/>
      <c r="P492" s="13"/>
    </row>
    <row r="493" spans="1:16" ht="12.75">
      <c r="A493" s="67"/>
      <c r="B493" s="86"/>
      <c r="C493" s="69"/>
      <c r="D493" s="69"/>
      <c r="E493" s="69"/>
      <c r="F493" s="69"/>
      <c r="G493" s="258"/>
      <c r="H493" s="249"/>
      <c r="I493" s="249"/>
      <c r="J493" s="13"/>
      <c r="K493" s="13"/>
      <c r="L493" s="13"/>
      <c r="M493" s="13"/>
      <c r="N493" s="13"/>
      <c r="O493" s="13"/>
      <c r="P493" s="13"/>
    </row>
    <row r="494" spans="1:16" ht="12.75">
      <c r="A494" s="67"/>
      <c r="B494" s="86"/>
      <c r="C494" s="69"/>
      <c r="D494" s="69"/>
      <c r="E494" s="69"/>
      <c r="F494" s="69"/>
      <c r="G494" s="258"/>
      <c r="H494" s="249"/>
      <c r="I494" s="249"/>
      <c r="J494" s="13"/>
      <c r="K494" s="13"/>
      <c r="L494" s="13"/>
      <c r="M494" s="13"/>
      <c r="N494" s="13"/>
      <c r="O494" s="13"/>
      <c r="P494" s="13"/>
    </row>
    <row r="495" spans="1:16" ht="12.75">
      <c r="A495" s="67"/>
      <c r="B495" s="86"/>
      <c r="C495" s="69"/>
      <c r="D495" s="69"/>
      <c r="E495" s="69"/>
      <c r="F495" s="69"/>
      <c r="G495" s="258"/>
      <c r="H495" s="249"/>
      <c r="I495" s="249"/>
      <c r="J495" s="13"/>
      <c r="K495" s="13"/>
      <c r="L495" s="13"/>
      <c r="M495" s="13"/>
      <c r="N495" s="13"/>
      <c r="O495" s="13"/>
      <c r="P495" s="13"/>
    </row>
    <row r="496" spans="1:16" ht="12.75">
      <c r="A496" s="67"/>
      <c r="B496" s="86"/>
      <c r="C496" s="69"/>
      <c r="D496" s="69"/>
      <c r="E496" s="69"/>
      <c r="F496" s="69"/>
      <c r="G496" s="258"/>
      <c r="H496" s="249"/>
      <c r="I496" s="249"/>
      <c r="J496" s="13"/>
      <c r="K496" s="13"/>
      <c r="L496" s="13"/>
      <c r="M496" s="13"/>
      <c r="N496" s="13"/>
      <c r="O496" s="13"/>
      <c r="P496" s="13"/>
    </row>
    <row r="497" spans="1:16" ht="12.75">
      <c r="A497" s="67"/>
      <c r="B497" s="86"/>
      <c r="C497" s="69"/>
      <c r="D497" s="69"/>
      <c r="E497" s="69"/>
      <c r="F497" s="69"/>
      <c r="G497" s="258"/>
      <c r="H497" s="249"/>
      <c r="I497" s="249"/>
      <c r="J497" s="13"/>
      <c r="K497" s="13"/>
      <c r="L497" s="13"/>
      <c r="M497" s="13"/>
      <c r="N497" s="13"/>
      <c r="O497" s="13"/>
      <c r="P497" s="13"/>
    </row>
    <row r="498" spans="1:16" ht="12.75">
      <c r="A498" s="67"/>
      <c r="B498" s="86"/>
      <c r="C498" s="69"/>
      <c r="D498" s="69"/>
      <c r="E498" s="69"/>
      <c r="F498" s="69"/>
      <c r="G498" s="258"/>
      <c r="H498" s="249"/>
      <c r="I498" s="249"/>
      <c r="J498" s="13"/>
      <c r="K498" s="13"/>
      <c r="L498" s="13"/>
      <c r="M498" s="13"/>
      <c r="N498" s="13"/>
      <c r="O498" s="13"/>
      <c r="P498" s="13"/>
    </row>
    <row r="499" spans="1:16" ht="12.75">
      <c r="A499" s="67"/>
      <c r="B499" s="86"/>
      <c r="C499" s="69"/>
      <c r="D499" s="69"/>
      <c r="E499" s="69"/>
      <c r="F499" s="69"/>
      <c r="G499" s="258"/>
      <c r="H499" s="249"/>
      <c r="I499" s="249"/>
      <c r="J499" s="13"/>
      <c r="K499" s="13"/>
      <c r="L499" s="13"/>
      <c r="M499" s="13"/>
      <c r="N499" s="13"/>
      <c r="O499" s="13"/>
      <c r="P499" s="13"/>
    </row>
    <row r="500" spans="1:16" ht="12.75">
      <c r="A500" s="68"/>
      <c r="B500" s="87"/>
      <c r="C500" s="63"/>
      <c r="D500" s="63"/>
      <c r="E500" s="63"/>
      <c r="F500" s="63"/>
      <c r="G500" s="261"/>
      <c r="H500" s="249"/>
      <c r="I500" s="249"/>
      <c r="J500" s="13"/>
      <c r="K500" s="13"/>
      <c r="L500" s="13"/>
      <c r="M500" s="13"/>
      <c r="N500" s="13"/>
      <c r="O500" s="13"/>
      <c r="P500" s="13"/>
    </row>
    <row r="501" spans="1:16" ht="12.75">
      <c r="A501" s="68"/>
      <c r="B501" s="87"/>
      <c r="C501" s="63"/>
      <c r="D501" s="63"/>
      <c r="E501" s="63"/>
      <c r="F501" s="63"/>
      <c r="G501" s="261"/>
      <c r="H501" s="249"/>
      <c r="I501" s="249"/>
      <c r="J501" s="13"/>
      <c r="K501" s="13"/>
      <c r="L501" s="13"/>
      <c r="M501" s="13"/>
      <c r="N501" s="13"/>
      <c r="O501" s="13"/>
      <c r="P501" s="13"/>
    </row>
    <row r="502" spans="1:16" ht="12.75">
      <c r="A502" s="68"/>
      <c r="B502" s="87"/>
      <c r="C502" s="63"/>
      <c r="D502" s="63"/>
      <c r="E502" s="63"/>
      <c r="F502" s="63"/>
      <c r="G502" s="261"/>
      <c r="H502" s="249"/>
      <c r="I502" s="249"/>
      <c r="J502" s="13"/>
      <c r="K502" s="13"/>
      <c r="L502" s="13"/>
      <c r="M502" s="13"/>
      <c r="N502" s="13"/>
      <c r="O502" s="13"/>
      <c r="P502" s="13"/>
    </row>
    <row r="503" spans="1:16" ht="12.75">
      <c r="A503" s="68"/>
      <c r="B503" s="87"/>
      <c r="C503" s="63"/>
      <c r="D503" s="63"/>
      <c r="E503" s="63"/>
      <c r="F503" s="63"/>
      <c r="G503" s="261"/>
      <c r="H503" s="249"/>
      <c r="I503" s="249"/>
      <c r="J503" s="13"/>
      <c r="K503" s="13"/>
      <c r="L503" s="13"/>
      <c r="M503" s="13"/>
      <c r="N503" s="13"/>
      <c r="O503" s="13"/>
      <c r="P503" s="13"/>
    </row>
    <row r="504" spans="1:16" ht="12.75">
      <c r="A504" s="68"/>
      <c r="B504" s="87"/>
      <c r="C504" s="63"/>
      <c r="D504" s="63"/>
      <c r="E504" s="63"/>
      <c r="F504" s="63"/>
      <c r="G504" s="261"/>
      <c r="H504" s="249"/>
      <c r="I504" s="249"/>
      <c r="J504" s="13"/>
      <c r="K504" s="13"/>
      <c r="L504" s="13"/>
      <c r="M504" s="13"/>
      <c r="N504" s="13"/>
      <c r="O504" s="13"/>
      <c r="P504" s="13"/>
    </row>
    <row r="505" spans="1:16" ht="12.75">
      <c r="A505" s="68"/>
      <c r="B505" s="87"/>
      <c r="C505" s="63"/>
      <c r="D505" s="63"/>
      <c r="E505" s="63"/>
      <c r="F505" s="63"/>
      <c r="G505" s="261"/>
      <c r="H505" s="249"/>
      <c r="I505" s="249"/>
      <c r="J505" s="13"/>
      <c r="K505" s="13"/>
      <c r="L505" s="13"/>
      <c r="M505" s="13"/>
      <c r="N505" s="13"/>
      <c r="O505" s="13"/>
      <c r="P505" s="13"/>
    </row>
    <row r="506" spans="1:16" ht="12.75">
      <c r="A506" s="68"/>
      <c r="B506" s="87"/>
      <c r="C506" s="63"/>
      <c r="D506" s="63"/>
      <c r="E506" s="63"/>
      <c r="F506" s="63"/>
      <c r="G506" s="261"/>
      <c r="H506" s="249"/>
      <c r="I506" s="249"/>
      <c r="J506" s="13"/>
      <c r="K506" s="13"/>
      <c r="L506" s="13"/>
      <c r="M506" s="13"/>
      <c r="N506" s="13"/>
      <c r="O506" s="13"/>
      <c r="P506" s="13"/>
    </row>
    <row r="507" spans="1:16" ht="12.75">
      <c r="A507" s="68"/>
      <c r="B507" s="87"/>
      <c r="C507" s="63"/>
      <c r="D507" s="63"/>
      <c r="E507" s="63"/>
      <c r="F507" s="63"/>
      <c r="G507" s="261"/>
      <c r="H507" s="249"/>
      <c r="I507" s="249"/>
      <c r="J507" s="13"/>
      <c r="K507" s="13"/>
      <c r="L507" s="13"/>
      <c r="M507" s="13"/>
      <c r="N507" s="13"/>
      <c r="O507" s="13"/>
      <c r="P507" s="13"/>
    </row>
    <row r="508" spans="1:7" ht="12.75">
      <c r="A508" s="68"/>
      <c r="B508" s="87"/>
      <c r="C508" s="63"/>
      <c r="D508" s="63"/>
      <c r="E508" s="63"/>
      <c r="F508" s="63"/>
      <c r="G508" s="261"/>
    </row>
    <row r="509" spans="1:7" ht="12.75">
      <c r="A509" s="68"/>
      <c r="B509" s="87"/>
      <c r="C509" s="63"/>
      <c r="D509" s="63"/>
      <c r="E509" s="63"/>
      <c r="F509" s="63"/>
      <c r="G509" s="261"/>
    </row>
    <row r="510" spans="1:7" ht="12.75">
      <c r="A510" s="68"/>
      <c r="B510" s="87"/>
      <c r="C510" s="63"/>
      <c r="D510" s="63"/>
      <c r="E510" s="63"/>
      <c r="F510" s="63"/>
      <c r="G510" s="261"/>
    </row>
    <row r="511" spans="1:7" ht="12.75">
      <c r="A511" s="68"/>
      <c r="B511" s="87"/>
      <c r="C511" s="63"/>
      <c r="D511" s="63"/>
      <c r="E511" s="63"/>
      <c r="F511" s="63"/>
      <c r="G511" s="261"/>
    </row>
    <row r="512" spans="1:7" ht="12.75">
      <c r="A512" s="68"/>
      <c r="B512" s="87"/>
      <c r="C512" s="63"/>
      <c r="D512" s="63"/>
      <c r="E512" s="63"/>
      <c r="F512" s="63"/>
      <c r="G512" s="261"/>
    </row>
    <row r="513" spans="1:7" ht="12.75">
      <c r="A513" s="68"/>
      <c r="B513" s="87"/>
      <c r="C513" s="63"/>
      <c r="D513" s="63"/>
      <c r="E513" s="63"/>
      <c r="F513" s="63"/>
      <c r="G513" s="261"/>
    </row>
    <row r="514" spans="1:7" ht="12.75">
      <c r="A514" s="68"/>
      <c r="B514" s="87"/>
      <c r="C514" s="63"/>
      <c r="D514" s="63"/>
      <c r="E514" s="63"/>
      <c r="F514" s="63"/>
      <c r="G514" s="261"/>
    </row>
    <row r="515" spans="1:7" ht="12.75">
      <c r="A515" s="68"/>
      <c r="B515" s="87"/>
      <c r="C515" s="63"/>
      <c r="D515" s="63"/>
      <c r="E515" s="63"/>
      <c r="F515" s="63"/>
      <c r="G515" s="261"/>
    </row>
    <row r="516" spans="1:7" ht="12.75">
      <c r="A516" s="68"/>
      <c r="B516" s="87"/>
      <c r="C516" s="63"/>
      <c r="D516" s="63"/>
      <c r="E516" s="63"/>
      <c r="F516" s="63"/>
      <c r="G516" s="261"/>
    </row>
    <row r="517" spans="1:7" ht="12.75">
      <c r="A517" s="68"/>
      <c r="B517" s="87"/>
      <c r="C517" s="63"/>
      <c r="D517" s="63"/>
      <c r="E517" s="63"/>
      <c r="F517" s="63"/>
      <c r="G517" s="261"/>
    </row>
    <row r="518" spans="1:7" ht="12.75">
      <c r="A518" s="68"/>
      <c r="B518" s="87"/>
      <c r="C518" s="63"/>
      <c r="D518" s="63"/>
      <c r="E518" s="63"/>
      <c r="F518" s="63"/>
      <c r="G518" s="261"/>
    </row>
    <row r="519" spans="1:7" ht="12.75">
      <c r="A519" s="68"/>
      <c r="B519" s="87"/>
      <c r="C519" s="63"/>
      <c r="D519" s="63"/>
      <c r="E519" s="63"/>
      <c r="F519" s="63"/>
      <c r="G519" s="261"/>
    </row>
    <row r="520" spans="1:7" ht="12.75">
      <c r="A520" s="68"/>
      <c r="B520" s="87"/>
      <c r="C520" s="63"/>
      <c r="D520" s="63"/>
      <c r="E520" s="63"/>
      <c r="F520" s="63"/>
      <c r="G520" s="261"/>
    </row>
    <row r="521" spans="1:7" ht="12.75">
      <c r="A521" s="68"/>
      <c r="B521" s="87"/>
      <c r="C521" s="63"/>
      <c r="D521" s="63"/>
      <c r="E521" s="63"/>
      <c r="F521" s="63"/>
      <c r="G521" s="261"/>
    </row>
    <row r="522" spans="1:7" ht="12.75">
      <c r="A522" s="68"/>
      <c r="B522" s="87"/>
      <c r="C522" s="63"/>
      <c r="D522" s="63"/>
      <c r="E522" s="63"/>
      <c r="F522" s="63"/>
      <c r="G522" s="261"/>
    </row>
    <row r="523" spans="1:7" ht="12.75">
      <c r="A523" s="68"/>
      <c r="B523" s="87"/>
      <c r="C523" s="63"/>
      <c r="D523" s="63"/>
      <c r="E523" s="63"/>
      <c r="F523" s="63"/>
      <c r="G523" s="261"/>
    </row>
    <row r="524" spans="1:7" ht="12.75">
      <c r="A524" s="68"/>
      <c r="B524" s="87"/>
      <c r="C524" s="63"/>
      <c r="D524" s="63"/>
      <c r="E524" s="63"/>
      <c r="F524" s="63"/>
      <c r="G524" s="261"/>
    </row>
    <row r="525" spans="1:7" ht="12.75">
      <c r="A525" s="68"/>
      <c r="B525" s="87"/>
      <c r="C525" s="63"/>
      <c r="D525" s="63"/>
      <c r="E525" s="63"/>
      <c r="F525" s="63"/>
      <c r="G525" s="261"/>
    </row>
    <row r="526" spans="1:7" ht="12.75">
      <c r="A526" s="68"/>
      <c r="B526" s="87"/>
      <c r="C526" s="63"/>
      <c r="D526" s="63"/>
      <c r="E526" s="63"/>
      <c r="F526" s="63"/>
      <c r="G526" s="261"/>
    </row>
    <row r="527" spans="1:7" ht="12.75">
      <c r="A527" s="68"/>
      <c r="B527" s="87"/>
      <c r="C527" s="63"/>
      <c r="D527" s="63"/>
      <c r="E527" s="63"/>
      <c r="F527" s="63"/>
      <c r="G527" s="261"/>
    </row>
    <row r="528" spans="1:7" ht="12.75">
      <c r="A528" s="68"/>
      <c r="B528" s="87"/>
      <c r="C528" s="63"/>
      <c r="D528" s="63"/>
      <c r="E528" s="63"/>
      <c r="F528" s="63"/>
      <c r="G528" s="261"/>
    </row>
    <row r="529" spans="1:7" ht="12.75">
      <c r="A529" s="68"/>
      <c r="B529" s="87"/>
      <c r="C529" s="63"/>
      <c r="D529" s="63"/>
      <c r="E529" s="63"/>
      <c r="F529" s="63"/>
      <c r="G529" s="261"/>
    </row>
    <row r="530" spans="1:7" ht="12.75">
      <c r="A530" s="62"/>
      <c r="B530" s="87"/>
      <c r="C530" s="63"/>
      <c r="D530" s="63"/>
      <c r="E530" s="63"/>
      <c r="F530" s="63"/>
      <c r="G530" s="261"/>
    </row>
    <row r="531" spans="1:7" ht="12.75">
      <c r="A531" s="62"/>
      <c r="B531" s="87"/>
      <c r="C531" s="63"/>
      <c r="D531" s="63"/>
      <c r="E531" s="63"/>
      <c r="F531" s="63"/>
      <c r="G531" s="261"/>
    </row>
    <row r="532" spans="1:7" ht="12.75">
      <c r="A532" s="62"/>
      <c r="B532" s="87"/>
      <c r="C532" s="63"/>
      <c r="D532" s="63"/>
      <c r="E532" s="63"/>
      <c r="F532" s="63"/>
      <c r="G532" s="261"/>
    </row>
    <row r="533" spans="1:7" ht="12.75">
      <c r="A533" s="62"/>
      <c r="B533" s="87"/>
      <c r="C533" s="63"/>
      <c r="D533" s="63"/>
      <c r="E533" s="63"/>
      <c r="F533" s="63"/>
      <c r="G533" s="261"/>
    </row>
    <row r="534" spans="1:7" ht="12.75">
      <c r="A534" s="62"/>
      <c r="B534" s="87"/>
      <c r="C534" s="63"/>
      <c r="D534" s="63"/>
      <c r="E534" s="63"/>
      <c r="F534" s="63"/>
      <c r="G534" s="261"/>
    </row>
    <row r="535" spans="1:7" ht="12.75">
      <c r="A535" s="62"/>
      <c r="B535" s="87"/>
      <c r="C535" s="63"/>
      <c r="D535" s="63"/>
      <c r="E535" s="63"/>
      <c r="F535" s="63"/>
      <c r="G535" s="261"/>
    </row>
    <row r="536" spans="1:7" ht="12.75">
      <c r="A536" s="62"/>
      <c r="B536" s="87"/>
      <c r="C536" s="63"/>
      <c r="D536" s="63"/>
      <c r="E536" s="63"/>
      <c r="F536" s="63"/>
      <c r="G536" s="261"/>
    </row>
    <row r="537" spans="1:7" ht="12.75">
      <c r="A537" s="62"/>
      <c r="B537" s="87"/>
      <c r="C537" s="63"/>
      <c r="D537" s="63"/>
      <c r="E537" s="63"/>
      <c r="F537" s="63"/>
      <c r="G537" s="261"/>
    </row>
    <row r="538" spans="1:7" ht="12.75">
      <c r="A538" s="62"/>
      <c r="B538" s="87"/>
      <c r="C538" s="63"/>
      <c r="D538" s="63"/>
      <c r="E538" s="63"/>
      <c r="F538" s="63"/>
      <c r="G538" s="261"/>
    </row>
    <row r="539" spans="1:7" ht="12.75">
      <c r="A539" s="62"/>
      <c r="B539" s="87"/>
      <c r="C539" s="63"/>
      <c r="D539" s="63"/>
      <c r="E539" s="63"/>
      <c r="F539" s="63"/>
      <c r="G539" s="261"/>
    </row>
    <row r="540" spans="1:7" ht="12.75">
      <c r="A540" s="62"/>
      <c r="B540" s="87"/>
      <c r="C540" s="63"/>
      <c r="D540" s="63"/>
      <c r="E540" s="63"/>
      <c r="F540" s="63"/>
      <c r="G540" s="261"/>
    </row>
    <row r="541" spans="1:7" ht="12.75">
      <c r="A541" s="62"/>
      <c r="B541" s="87"/>
      <c r="C541" s="63"/>
      <c r="D541" s="63"/>
      <c r="E541" s="63"/>
      <c r="F541" s="63"/>
      <c r="G541" s="261"/>
    </row>
    <row r="542" spans="1:7" ht="12.75">
      <c r="A542" s="62"/>
      <c r="B542" s="87"/>
      <c r="C542" s="63"/>
      <c r="D542" s="63"/>
      <c r="E542" s="63"/>
      <c r="F542" s="63"/>
      <c r="G542" s="261"/>
    </row>
    <row r="543" spans="1:7" ht="12.75">
      <c r="A543" s="62"/>
      <c r="B543" s="87"/>
      <c r="C543" s="63"/>
      <c r="D543" s="63"/>
      <c r="E543" s="63"/>
      <c r="F543" s="63"/>
      <c r="G543" s="261"/>
    </row>
    <row r="544" spans="1:7" ht="12.75">
      <c r="A544" s="62"/>
      <c r="B544" s="87"/>
      <c r="C544" s="63"/>
      <c r="D544" s="63"/>
      <c r="E544" s="63"/>
      <c r="F544" s="63"/>
      <c r="G544" s="261"/>
    </row>
    <row r="545" spans="1:7" ht="12.75">
      <c r="A545" s="62"/>
      <c r="B545" s="87"/>
      <c r="C545" s="63"/>
      <c r="D545" s="63"/>
      <c r="E545" s="63"/>
      <c r="F545" s="63"/>
      <c r="G545" s="261"/>
    </row>
    <row r="546" spans="1:7" ht="12.75">
      <c r="A546" s="62"/>
      <c r="B546" s="87"/>
      <c r="C546" s="63"/>
      <c r="D546" s="63"/>
      <c r="E546" s="63"/>
      <c r="F546" s="63"/>
      <c r="G546" s="261"/>
    </row>
    <row r="547" spans="1:7" ht="12.75">
      <c r="A547" s="62"/>
      <c r="B547" s="87"/>
      <c r="C547" s="63"/>
      <c r="D547" s="63"/>
      <c r="E547" s="63"/>
      <c r="F547" s="63"/>
      <c r="G547" s="261"/>
    </row>
    <row r="548" spans="1:7" ht="12.75">
      <c r="A548" s="62"/>
      <c r="B548" s="87"/>
      <c r="C548" s="63"/>
      <c r="D548" s="63"/>
      <c r="E548" s="63"/>
      <c r="F548" s="63"/>
      <c r="G548" s="261"/>
    </row>
    <row r="549" spans="1:7" ht="12.75">
      <c r="A549" s="62"/>
      <c r="B549" s="87"/>
      <c r="C549" s="63"/>
      <c r="D549" s="63"/>
      <c r="E549" s="63"/>
      <c r="F549" s="63"/>
      <c r="G549" s="261"/>
    </row>
    <row r="550" spans="1:7" ht="12.75">
      <c r="A550" s="62"/>
      <c r="B550" s="87"/>
      <c r="C550" s="63"/>
      <c r="D550" s="63"/>
      <c r="E550" s="63"/>
      <c r="F550" s="63"/>
      <c r="G550" s="261"/>
    </row>
    <row r="551" spans="1:7" ht="12.75">
      <c r="A551" s="62"/>
      <c r="B551" s="87"/>
      <c r="C551" s="63"/>
      <c r="D551" s="63"/>
      <c r="E551" s="63"/>
      <c r="F551" s="63"/>
      <c r="G551" s="261"/>
    </row>
    <row r="552" spans="1:7" ht="12.75">
      <c r="A552" s="62"/>
      <c r="B552" s="87"/>
      <c r="C552" s="63"/>
      <c r="D552" s="63"/>
      <c r="E552" s="63"/>
      <c r="F552" s="63"/>
      <c r="G552" s="261"/>
    </row>
    <row r="553" spans="1:7" ht="12.75">
      <c r="A553" s="62"/>
      <c r="B553" s="87"/>
      <c r="C553" s="63"/>
      <c r="D553" s="63"/>
      <c r="E553" s="63"/>
      <c r="F553" s="63"/>
      <c r="G553" s="261"/>
    </row>
    <row r="554" spans="1:7" ht="12.75">
      <c r="A554" s="62"/>
      <c r="B554" s="87"/>
      <c r="C554" s="63"/>
      <c r="D554" s="63"/>
      <c r="E554" s="63"/>
      <c r="F554" s="63"/>
      <c r="G554" s="261"/>
    </row>
    <row r="555" spans="1:7" ht="12.75">
      <c r="A555" s="62"/>
      <c r="B555" s="87"/>
      <c r="C555" s="63"/>
      <c r="D555" s="63"/>
      <c r="E555" s="63"/>
      <c r="F555" s="63"/>
      <c r="G555" s="261"/>
    </row>
    <row r="556" spans="1:7" ht="12.75">
      <c r="A556" s="62"/>
      <c r="B556" s="87"/>
      <c r="C556" s="63"/>
      <c r="D556" s="63"/>
      <c r="E556" s="63"/>
      <c r="F556" s="63"/>
      <c r="G556" s="261"/>
    </row>
    <row r="557" spans="1:7" ht="12.75">
      <c r="A557" s="62"/>
      <c r="B557" s="87"/>
      <c r="C557" s="63"/>
      <c r="D557" s="63"/>
      <c r="E557" s="63"/>
      <c r="F557" s="63"/>
      <c r="G557" s="261"/>
    </row>
    <row r="558" spans="1:7" ht="12.75">
      <c r="A558" s="62"/>
      <c r="B558" s="87"/>
      <c r="C558" s="63"/>
      <c r="D558" s="63"/>
      <c r="E558" s="63"/>
      <c r="F558" s="63"/>
      <c r="G558" s="261"/>
    </row>
    <row r="559" spans="1:7" ht="12.75">
      <c r="A559" s="62"/>
      <c r="B559" s="87"/>
      <c r="C559" s="63"/>
      <c r="D559" s="63"/>
      <c r="E559" s="63"/>
      <c r="F559" s="63"/>
      <c r="G559" s="261"/>
    </row>
    <row r="560" spans="1:7" ht="12.75">
      <c r="A560" s="62"/>
      <c r="B560" s="87"/>
      <c r="C560" s="63"/>
      <c r="D560" s="63"/>
      <c r="E560" s="63"/>
      <c r="F560" s="63"/>
      <c r="G560" s="261"/>
    </row>
    <row r="561" spans="1:7" ht="12.75">
      <c r="A561" s="62"/>
      <c r="B561" s="87"/>
      <c r="C561" s="63"/>
      <c r="D561" s="63"/>
      <c r="E561" s="63"/>
      <c r="F561" s="63"/>
      <c r="G561" s="261"/>
    </row>
    <row r="562" spans="1:7" ht="12.75">
      <c r="A562" s="62"/>
      <c r="B562" s="87"/>
      <c r="C562" s="63"/>
      <c r="D562" s="63"/>
      <c r="E562" s="63"/>
      <c r="F562" s="63"/>
      <c r="G562" s="261"/>
    </row>
    <row r="563" spans="1:7" ht="12.75">
      <c r="A563" s="62"/>
      <c r="B563" s="87"/>
      <c r="C563" s="63"/>
      <c r="D563" s="63"/>
      <c r="E563" s="63"/>
      <c r="F563" s="63"/>
      <c r="G563" s="261"/>
    </row>
    <row r="564" spans="1:7" ht="12.75">
      <c r="A564" s="62"/>
      <c r="B564" s="87"/>
      <c r="C564" s="63"/>
      <c r="D564" s="63"/>
      <c r="E564" s="63"/>
      <c r="F564" s="63"/>
      <c r="G564" s="261"/>
    </row>
    <row r="565" spans="1:7" ht="12.75">
      <c r="A565" s="62"/>
      <c r="B565" s="87"/>
      <c r="C565" s="63"/>
      <c r="D565" s="63"/>
      <c r="E565" s="63"/>
      <c r="F565" s="63"/>
      <c r="G565" s="261"/>
    </row>
    <row r="566" spans="1:7" ht="12.75">
      <c r="A566" s="62"/>
      <c r="B566" s="87"/>
      <c r="C566" s="63"/>
      <c r="D566" s="63"/>
      <c r="E566" s="63"/>
      <c r="F566" s="63"/>
      <c r="G566" s="261"/>
    </row>
    <row r="567" spans="1:7" ht="12.75">
      <c r="A567" s="62"/>
      <c r="B567" s="87"/>
      <c r="C567" s="63"/>
      <c r="D567" s="63"/>
      <c r="E567" s="63"/>
      <c r="F567" s="63"/>
      <c r="G567" s="261"/>
    </row>
    <row r="568" spans="1:7" ht="12.75">
      <c r="A568" s="62"/>
      <c r="B568" s="87"/>
      <c r="C568" s="63"/>
      <c r="D568" s="63"/>
      <c r="E568" s="63"/>
      <c r="F568" s="63"/>
      <c r="G568" s="261"/>
    </row>
    <row r="569" spans="1:7" ht="12.75">
      <c r="A569" s="62"/>
      <c r="B569" s="87"/>
      <c r="C569" s="63"/>
      <c r="D569" s="63"/>
      <c r="E569" s="63"/>
      <c r="F569" s="63"/>
      <c r="G569" s="261"/>
    </row>
    <row r="570" spans="1:7" ht="12.75">
      <c r="A570" s="62"/>
      <c r="B570" s="87"/>
      <c r="C570" s="63"/>
      <c r="D570" s="63"/>
      <c r="E570" s="63"/>
      <c r="F570" s="63"/>
      <c r="G570" s="261"/>
    </row>
    <row r="571" spans="1:7" ht="12.75">
      <c r="A571" s="62"/>
      <c r="B571" s="87"/>
      <c r="C571" s="63"/>
      <c r="D571" s="63"/>
      <c r="E571" s="63"/>
      <c r="F571" s="63"/>
      <c r="G571" s="261"/>
    </row>
    <row r="572" spans="1:7" ht="12.75">
      <c r="A572" s="62"/>
      <c r="B572" s="87"/>
      <c r="C572" s="63"/>
      <c r="D572" s="63"/>
      <c r="E572" s="63"/>
      <c r="F572" s="63"/>
      <c r="G572" s="261"/>
    </row>
    <row r="573" spans="1:7" ht="12.75">
      <c r="A573" s="62"/>
      <c r="B573" s="87"/>
      <c r="C573" s="63"/>
      <c r="D573" s="63"/>
      <c r="E573" s="63"/>
      <c r="F573" s="63"/>
      <c r="G573" s="261"/>
    </row>
    <row r="574" spans="1:7" ht="12.75">
      <c r="A574" s="62"/>
      <c r="B574" s="87"/>
      <c r="C574" s="63"/>
      <c r="D574" s="63"/>
      <c r="E574" s="63"/>
      <c r="F574" s="63"/>
      <c r="G574" s="261"/>
    </row>
    <row r="575" spans="1:7" ht="12.75">
      <c r="A575" s="62"/>
      <c r="B575" s="87"/>
      <c r="C575" s="63"/>
      <c r="D575" s="63"/>
      <c r="E575" s="63"/>
      <c r="F575" s="63"/>
      <c r="G575" s="261"/>
    </row>
    <row r="576" spans="1:7" ht="12.75">
      <c r="A576" s="62"/>
      <c r="B576" s="87"/>
      <c r="C576" s="63"/>
      <c r="D576" s="63"/>
      <c r="E576" s="63"/>
      <c r="F576" s="63"/>
      <c r="G576" s="261"/>
    </row>
    <row r="577" spans="1:7" ht="12.75">
      <c r="A577" s="62"/>
      <c r="B577" s="87"/>
      <c r="C577" s="63"/>
      <c r="D577" s="63"/>
      <c r="E577" s="63"/>
      <c r="F577" s="63"/>
      <c r="G577" s="261"/>
    </row>
    <row r="578" spans="1:7" ht="12.75">
      <c r="A578" s="62"/>
      <c r="B578" s="87"/>
      <c r="C578" s="63"/>
      <c r="D578" s="63"/>
      <c r="E578" s="63"/>
      <c r="F578" s="63"/>
      <c r="G578" s="261"/>
    </row>
    <row r="579" spans="1:7" ht="12.75">
      <c r="A579" s="62"/>
      <c r="B579" s="87"/>
      <c r="C579" s="63"/>
      <c r="D579" s="63"/>
      <c r="E579" s="63"/>
      <c r="F579" s="63"/>
      <c r="G579" s="261"/>
    </row>
    <row r="580" spans="1:7" ht="12.75">
      <c r="A580" s="62"/>
      <c r="B580" s="62"/>
      <c r="C580" s="63"/>
      <c r="D580" s="63"/>
      <c r="E580" s="63"/>
      <c r="F580" s="63"/>
      <c r="G580" s="261"/>
    </row>
    <row r="581" spans="1:7" ht="12.75">
      <c r="A581" s="62"/>
      <c r="B581" s="62"/>
      <c r="C581" s="63"/>
      <c r="D581" s="63"/>
      <c r="E581" s="63"/>
      <c r="F581" s="63"/>
      <c r="G581" s="261"/>
    </row>
    <row r="582" spans="1:7" ht="12.75">
      <c r="A582" s="62"/>
      <c r="B582" s="62"/>
      <c r="C582" s="63"/>
      <c r="D582" s="63"/>
      <c r="E582" s="63"/>
      <c r="F582" s="63"/>
      <c r="G582" s="261"/>
    </row>
    <row r="583" spans="1:7" ht="12.75">
      <c r="A583" s="62"/>
      <c r="B583" s="62"/>
      <c r="C583" s="63"/>
      <c r="D583" s="63"/>
      <c r="E583" s="63"/>
      <c r="F583" s="63"/>
      <c r="G583" s="261"/>
    </row>
    <row r="584" spans="1:7" ht="12.75">
      <c r="A584" s="62"/>
      <c r="B584" s="62"/>
      <c r="C584" s="63"/>
      <c r="D584" s="63"/>
      <c r="E584" s="63"/>
      <c r="F584" s="63"/>
      <c r="G584" s="261"/>
    </row>
    <row r="585" spans="1:7" ht="12.75">
      <c r="A585" s="62"/>
      <c r="B585" s="62"/>
      <c r="C585" s="63"/>
      <c r="D585" s="63"/>
      <c r="E585" s="63"/>
      <c r="F585" s="63"/>
      <c r="G585" s="261"/>
    </row>
    <row r="586" spans="1:7" ht="12.75">
      <c r="A586" s="62"/>
      <c r="B586" s="62"/>
      <c r="C586" s="63"/>
      <c r="D586" s="63"/>
      <c r="E586" s="63"/>
      <c r="F586" s="63"/>
      <c r="G586" s="261"/>
    </row>
    <row r="587" spans="1:7" ht="12.75">
      <c r="A587" s="62"/>
      <c r="B587" s="62"/>
      <c r="C587" s="63"/>
      <c r="D587" s="63"/>
      <c r="E587" s="63"/>
      <c r="F587" s="63"/>
      <c r="G587" s="261"/>
    </row>
    <row r="588" spans="1:7" ht="12.75">
      <c r="A588" s="62"/>
      <c r="B588" s="62"/>
      <c r="C588" s="63"/>
      <c r="D588" s="63"/>
      <c r="E588" s="63"/>
      <c r="F588" s="63"/>
      <c r="G588" s="261"/>
    </row>
    <row r="589" spans="1:7" ht="12.75">
      <c r="A589" s="62"/>
      <c r="B589" s="62"/>
      <c r="C589" s="63"/>
      <c r="D589" s="63"/>
      <c r="E589" s="63"/>
      <c r="F589" s="63"/>
      <c r="G589" s="261"/>
    </row>
    <row r="590" spans="1:7" ht="12.75">
      <c r="A590" s="62"/>
      <c r="B590" s="62"/>
      <c r="C590" s="63"/>
      <c r="D590" s="63"/>
      <c r="E590" s="63"/>
      <c r="F590" s="63"/>
      <c r="G590" s="261"/>
    </row>
    <row r="591" spans="1:7" ht="12.75">
      <c r="A591" s="62"/>
      <c r="B591" s="62"/>
      <c r="C591" s="63"/>
      <c r="D591" s="63"/>
      <c r="E591" s="63"/>
      <c r="F591" s="63"/>
      <c r="G591" s="261"/>
    </row>
    <row r="592" spans="1:7" ht="12.75">
      <c r="A592" s="62"/>
      <c r="B592" s="62"/>
      <c r="C592" s="63"/>
      <c r="D592" s="63"/>
      <c r="E592" s="63"/>
      <c r="F592" s="63"/>
      <c r="G592" s="261"/>
    </row>
    <row r="593" spans="1:7" ht="12.75">
      <c r="A593" s="62"/>
      <c r="B593" s="62"/>
      <c r="C593" s="63"/>
      <c r="D593" s="63"/>
      <c r="E593" s="63"/>
      <c r="F593" s="63"/>
      <c r="G593" s="261"/>
    </row>
    <row r="594" spans="1:7" ht="12.75">
      <c r="A594" s="62"/>
      <c r="B594" s="62"/>
      <c r="C594" s="63"/>
      <c r="D594" s="63"/>
      <c r="E594" s="63"/>
      <c r="F594" s="63"/>
      <c r="G594" s="261"/>
    </row>
    <row r="595" spans="1:7" ht="12.75">
      <c r="A595" s="62"/>
      <c r="B595" s="62"/>
      <c r="C595" s="63"/>
      <c r="D595" s="63"/>
      <c r="E595" s="63"/>
      <c r="F595" s="63"/>
      <c r="G595" s="261"/>
    </row>
    <row r="596" spans="1:7" ht="12.75">
      <c r="A596" s="62"/>
      <c r="B596" s="62"/>
      <c r="C596" s="63"/>
      <c r="D596" s="63"/>
      <c r="E596" s="63"/>
      <c r="F596" s="63"/>
      <c r="G596" s="261"/>
    </row>
    <row r="597" spans="1:7" ht="12.75">
      <c r="A597" s="62"/>
      <c r="B597" s="62"/>
      <c r="C597" s="63"/>
      <c r="D597" s="63"/>
      <c r="E597" s="63"/>
      <c r="F597" s="63"/>
      <c r="G597" s="261"/>
    </row>
    <row r="598" spans="1:7" ht="12.75">
      <c r="A598" s="62"/>
      <c r="B598" s="62"/>
      <c r="C598" s="63"/>
      <c r="D598" s="63"/>
      <c r="E598" s="63"/>
      <c r="F598" s="63"/>
      <c r="G598" s="261"/>
    </row>
    <row r="599" spans="1:7" ht="12.75">
      <c r="A599" s="62"/>
      <c r="B599" s="62"/>
      <c r="C599" s="63"/>
      <c r="D599" s="63"/>
      <c r="E599" s="63"/>
      <c r="F599" s="63"/>
      <c r="G599" s="261"/>
    </row>
    <row r="600" spans="1:7" ht="12.75">
      <c r="A600" s="62"/>
      <c r="B600" s="62"/>
      <c r="C600" s="63"/>
      <c r="D600" s="63"/>
      <c r="E600" s="63"/>
      <c r="F600" s="63"/>
      <c r="G600" s="261"/>
    </row>
    <row r="601" spans="1:7" ht="12.75">
      <c r="A601" s="62"/>
      <c r="B601" s="62"/>
      <c r="C601" s="63"/>
      <c r="D601" s="63"/>
      <c r="E601" s="63"/>
      <c r="F601" s="63"/>
      <c r="G601" s="261"/>
    </row>
    <row r="602" spans="1:7" ht="12.75">
      <c r="A602" s="62"/>
      <c r="B602" s="62"/>
      <c r="C602" s="63"/>
      <c r="D602" s="63"/>
      <c r="E602" s="63"/>
      <c r="F602" s="63"/>
      <c r="G602" s="261"/>
    </row>
    <row r="603" spans="1:7" ht="12.75">
      <c r="A603" s="62"/>
      <c r="B603" s="62"/>
      <c r="C603" s="63"/>
      <c r="D603" s="63"/>
      <c r="E603" s="63"/>
      <c r="F603" s="63"/>
      <c r="G603" s="261"/>
    </row>
    <row r="604" spans="1:7" ht="12.75">
      <c r="A604" s="62"/>
      <c r="B604" s="62"/>
      <c r="C604" s="63"/>
      <c r="D604" s="63"/>
      <c r="E604" s="63"/>
      <c r="F604" s="63"/>
      <c r="G604" s="261"/>
    </row>
    <row r="605" spans="1:7" ht="12.75">
      <c r="A605" s="62"/>
      <c r="B605" s="62"/>
      <c r="C605" s="63"/>
      <c r="D605" s="63"/>
      <c r="E605" s="63"/>
      <c r="F605" s="63"/>
      <c r="G605" s="261"/>
    </row>
    <row r="606" spans="1:7" ht="12.75">
      <c r="A606" s="62"/>
      <c r="B606" s="62"/>
      <c r="C606" s="63"/>
      <c r="D606" s="63"/>
      <c r="E606" s="63"/>
      <c r="F606" s="63"/>
      <c r="G606" s="261"/>
    </row>
    <row r="607" spans="1:7" ht="12.75">
      <c r="A607" s="62"/>
      <c r="B607" s="62"/>
      <c r="C607" s="63"/>
      <c r="D607" s="63"/>
      <c r="E607" s="63"/>
      <c r="F607" s="63"/>
      <c r="G607" s="261"/>
    </row>
    <row r="608" spans="1:7" ht="12.75">
      <c r="A608" s="62"/>
      <c r="B608" s="62"/>
      <c r="C608" s="63"/>
      <c r="D608" s="63"/>
      <c r="E608" s="63"/>
      <c r="F608" s="63"/>
      <c r="G608" s="261"/>
    </row>
    <row r="609" spans="1:7" ht="12.75">
      <c r="A609" s="62"/>
      <c r="B609" s="62"/>
      <c r="C609" s="63"/>
      <c r="D609" s="63"/>
      <c r="E609" s="63"/>
      <c r="F609" s="63"/>
      <c r="G609" s="261"/>
    </row>
    <row r="610" spans="1:7" ht="12.75">
      <c r="A610" s="62"/>
      <c r="B610" s="62"/>
      <c r="C610" s="63"/>
      <c r="D610" s="63"/>
      <c r="E610" s="63"/>
      <c r="F610" s="63"/>
      <c r="G610" s="261"/>
    </row>
    <row r="611" spans="1:7" ht="12.75">
      <c r="A611" s="62"/>
      <c r="B611" s="62"/>
      <c r="C611" s="63"/>
      <c r="D611" s="63"/>
      <c r="E611" s="63"/>
      <c r="F611" s="63"/>
      <c r="G611" s="261"/>
    </row>
    <row r="612" spans="1:7" ht="12.75">
      <c r="A612" s="62"/>
      <c r="B612" s="62"/>
      <c r="C612" s="63"/>
      <c r="D612" s="63"/>
      <c r="E612" s="63"/>
      <c r="F612" s="63"/>
      <c r="G612" s="261"/>
    </row>
    <row r="613" spans="1:7" ht="12.75">
      <c r="A613" s="62"/>
      <c r="B613" s="62"/>
      <c r="C613" s="63"/>
      <c r="D613" s="63"/>
      <c r="E613" s="63"/>
      <c r="F613" s="63"/>
      <c r="G613" s="261"/>
    </row>
    <row r="614" spans="1:7" ht="12.75">
      <c r="A614" s="62"/>
      <c r="B614" s="62"/>
      <c r="C614" s="63"/>
      <c r="D614" s="63"/>
      <c r="E614" s="63"/>
      <c r="F614" s="63"/>
      <c r="G614" s="261"/>
    </row>
  </sheetData>
  <sheetProtection/>
  <autoFilter ref="A13:Z435"/>
  <mergeCells count="12">
    <mergeCell ref="C1:G1"/>
    <mergeCell ref="C2:G2"/>
    <mergeCell ref="C5:G5"/>
    <mergeCell ref="C6:G6"/>
    <mergeCell ref="A8:G8"/>
    <mergeCell ref="A9:G9"/>
    <mergeCell ref="A11:A12"/>
    <mergeCell ref="B11:B12"/>
    <mergeCell ref="C11:F11"/>
    <mergeCell ref="G11:G12"/>
    <mergeCell ref="H11:H12"/>
    <mergeCell ref="I11:I12"/>
  </mergeCells>
  <printOptions horizontalCentered="1"/>
  <pageMargins left="0.5511811023622047" right="0.1968503937007874" top="0.4330708661417323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2022-02-25T00:11:49Z</cp:lastPrinted>
  <dcterms:created xsi:type="dcterms:W3CDTF">2008-10-22T23:54:45Z</dcterms:created>
  <dcterms:modified xsi:type="dcterms:W3CDTF">2022-02-25T01:52:00Z</dcterms:modified>
  <cp:category/>
  <cp:version/>
  <cp:contentType/>
  <cp:contentStatus/>
</cp:coreProperties>
</file>