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2025\В МФ ФОРМЫ к 28.10\"/>
    </mc:Choice>
  </mc:AlternateContent>
  <bookViews>
    <workbookView xWindow="0" yWindow="0" windowWidth="28800" windowHeight="12585"/>
  </bookViews>
  <sheets>
    <sheet name="Форма № 1 Доходы" sheetId="2" r:id="rId1"/>
  </sheets>
  <definedNames>
    <definedName name="_xlnm._FilterDatabase" localSheetId="0" hidden="1">'Форма № 1 Доходы'!$B$3:$Q$36</definedName>
    <definedName name="_xlnm.Print_Titles" localSheetId="0">'Форма № 1 Доходы'!$3:$3</definedName>
    <definedName name="_xlnm.Print_Area" localSheetId="0">'Форма № 1 Доходы'!$A$1:$Q$38</definedName>
  </definedNames>
  <calcPr calcId="152511"/>
</workbook>
</file>

<file path=xl/calcChain.xml><?xml version="1.0" encoding="utf-8"?>
<calcChain xmlns="http://schemas.openxmlformats.org/spreadsheetml/2006/main">
  <c r="G8" i="2" l="1"/>
  <c r="L20" i="2" l="1"/>
  <c r="L24" i="2"/>
  <c r="L25" i="2"/>
  <c r="Q8" i="2" l="1"/>
  <c r="Q9" i="2"/>
  <c r="Q10" i="2"/>
  <c r="Q12" i="2"/>
  <c r="Q19" i="2"/>
  <c r="Q20" i="2"/>
  <c r="Q24" i="2"/>
  <c r="Q28" i="2"/>
  <c r="Q29" i="2"/>
  <c r="Q31" i="2"/>
  <c r="Q32" i="2"/>
  <c r="P23" i="2"/>
  <c r="P22" i="2" s="1"/>
  <c r="P21" i="2" s="1"/>
  <c r="P6" i="2"/>
  <c r="O8" i="2"/>
  <c r="O9" i="2"/>
  <c r="O10" i="2"/>
  <c r="O12" i="2"/>
  <c r="O19" i="2"/>
  <c r="O20" i="2"/>
  <c r="O24" i="2"/>
  <c r="O28" i="2"/>
  <c r="O29" i="2"/>
  <c r="O31" i="2"/>
  <c r="O32" i="2"/>
  <c r="N23" i="2"/>
  <c r="N22" i="2" s="1"/>
  <c r="N21" i="2" s="1"/>
  <c r="N6" i="2"/>
  <c r="L8" i="2"/>
  <c r="L9" i="2"/>
  <c r="L10" i="2"/>
  <c r="L11" i="2"/>
  <c r="L12" i="2"/>
  <c r="L19" i="2"/>
  <c r="L27" i="2"/>
  <c r="L28" i="2"/>
  <c r="L29" i="2"/>
  <c r="L31" i="2"/>
  <c r="L32" i="2"/>
  <c r="K8" i="2"/>
  <c r="K9" i="2"/>
  <c r="K10" i="2"/>
  <c r="K12" i="2"/>
  <c r="K19" i="2"/>
  <c r="K20" i="2"/>
  <c r="K24" i="2"/>
  <c r="K25" i="2"/>
  <c r="K27" i="2"/>
  <c r="K28" i="2"/>
  <c r="K29" i="2"/>
  <c r="K31" i="2"/>
  <c r="K32" i="2"/>
  <c r="J23" i="2"/>
  <c r="J22" i="2" s="1"/>
  <c r="J21" i="2" s="1"/>
  <c r="J6" i="2"/>
  <c r="H8" i="2"/>
  <c r="H9" i="2"/>
  <c r="H10" i="2"/>
  <c r="H11" i="2"/>
  <c r="H12" i="2"/>
  <c r="H17" i="2"/>
  <c r="H19" i="2"/>
  <c r="H20" i="2"/>
  <c r="H24" i="2"/>
  <c r="H25" i="2"/>
  <c r="H27" i="2"/>
  <c r="H28" i="2"/>
  <c r="H29" i="2"/>
  <c r="H31" i="2"/>
  <c r="H32" i="2"/>
  <c r="G23" i="2"/>
  <c r="G6" i="2"/>
  <c r="F8" i="2"/>
  <c r="F9" i="2"/>
  <c r="F10" i="2"/>
  <c r="F11" i="2"/>
  <c r="F12" i="2"/>
  <c r="F17" i="2"/>
  <c r="F19" i="2"/>
  <c r="F20" i="2"/>
  <c r="F24" i="2"/>
  <c r="F25" i="2"/>
  <c r="F27" i="2"/>
  <c r="F28" i="2"/>
  <c r="F29" i="2"/>
  <c r="F31" i="2"/>
  <c r="F32" i="2"/>
  <c r="E23" i="2"/>
  <c r="E22" i="2" s="1"/>
  <c r="E21" i="2" s="1"/>
  <c r="E6" i="2"/>
  <c r="D23" i="2"/>
  <c r="D22" i="2" s="1"/>
  <c r="D6" i="2"/>
  <c r="G22" i="2" l="1"/>
  <c r="H22" i="2" s="1"/>
  <c r="L23" i="2"/>
  <c r="Q6" i="2"/>
  <c r="Q21" i="2"/>
  <c r="Q23" i="2"/>
  <c r="Q22" i="2"/>
  <c r="O21" i="2"/>
  <c r="O6" i="2"/>
  <c r="K21" i="2"/>
  <c r="O23" i="2"/>
  <c r="O22" i="2"/>
  <c r="L6" i="2"/>
  <c r="K6" i="2"/>
  <c r="H6" i="2"/>
  <c r="K23" i="2"/>
  <c r="K22" i="2"/>
  <c r="D21" i="2"/>
  <c r="F21" i="2" s="1"/>
  <c r="H23" i="2"/>
  <c r="F23" i="2"/>
  <c r="F22" i="2"/>
  <c r="F6" i="2"/>
  <c r="P5" i="2"/>
  <c r="N5" i="2"/>
  <c r="J5" i="2"/>
  <c r="E5" i="2"/>
  <c r="D5" i="2" l="1"/>
  <c r="F5" i="2" s="1"/>
  <c r="G21" i="2"/>
  <c r="L22" i="2"/>
  <c r="Q5" i="2"/>
  <c r="O5" i="2"/>
  <c r="K5" i="2"/>
  <c r="L21" i="2" l="1"/>
  <c r="G5" i="2"/>
  <c r="H21" i="2"/>
  <c r="L5" i="2" l="1"/>
  <c r="H5" i="2"/>
</calcChain>
</file>

<file path=xl/sharedStrings.xml><?xml version="1.0" encoding="utf-8"?>
<sst xmlns="http://schemas.openxmlformats.org/spreadsheetml/2006/main" count="60" uniqueCount="59">
  <si>
    <t xml:space="preserve">Код </t>
  </si>
  <si>
    <t xml:space="preserve">наименование субъекта РФ </t>
  </si>
  <si>
    <t>ПРОЧИЕ БЕЗВОЗМЕЗДНЫЕ ПОСТУПЛЕНИЯ</t>
  </si>
  <si>
    <t>БЕЗВОЗМЕЗДНЫЕ ПОСТУПЛЕНИЯ ОТ НЕГОСУДАРСТВЕННЫХ ОРГАНИЗАЦИЙ</t>
  </si>
  <si>
    <t>БЕЗВОЗМЕЗДНЫЕ ПОСТУПЛЕНИЯ ОТ ГОСУДАРСТВЕННЫХ (МУНИЦИПАЛЬНЫХ) ОРГАНИЗАЦИЙ</t>
  </si>
  <si>
    <t>Прочие безвозмездные поступления от других бюджетов бюджетной системы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</si>
  <si>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</si>
  <si>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</si>
  <si>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</si>
  <si>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</si>
  <si>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</si>
  <si>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ПРОЧИЕ НЕНАЛОГОВЫЕ ДОХОДЫ</t>
  </si>
  <si>
    <t>ГОСУДАРСТВЕННАЯ ПОШЛИНА</t>
  </si>
  <si>
    <t>Регулярные платежи за добычу полезных ископаемых (роялти) при выполнении соглашений о разделе продукции</t>
  </si>
  <si>
    <t>Налог на добычу полезных ископаемых</t>
  </si>
  <si>
    <t>Земельный налог</t>
  </si>
  <si>
    <t>Транспортный налог</t>
  </si>
  <si>
    <t>Налог на имущество организаций</t>
  </si>
  <si>
    <t>Налог на имущество физических лиц</t>
  </si>
  <si>
    <t>Единый сельскохозяйственный налог</t>
  </si>
  <si>
    <t>Единый налог на вмененный доход для отдельных видов деятельности</t>
  </si>
  <si>
    <t>Налог, взимаемый в связи с применением упрощенной системы налогообложения</t>
  </si>
  <si>
    <t>Налог на доходы физических лиц</t>
  </si>
  <si>
    <t>Налог на прибыль организаций</t>
  </si>
  <si>
    <t>НАЛОГОВЫЕ И НЕНАЛОГОВЫЕ ДОХОДЫ</t>
  </si>
  <si>
    <t>на выравнивание бюджетной обеспеченности</t>
  </si>
  <si>
    <t>ИТОГО ДОХОДОВ</t>
  </si>
  <si>
    <t>Наименование доходов</t>
  </si>
  <si>
    <t xml:space="preserve"> связанные с особым режимом безопасного функционирования закрытых административно-территориальных образований, городским округам</t>
  </si>
  <si>
    <t>Примечания*</t>
  </si>
  <si>
    <t>Дотации бюджетам бюджетной системы Российской Федерации, в том числе:</t>
  </si>
  <si>
    <t>за достижение показателей деятельности органов исполнительной власти субъектов</t>
  </si>
  <si>
    <t>Акцизы по подакцизным товарам (продукции), производимым на территории РФ,</t>
  </si>
  <si>
    <t xml:space="preserve">на поддержку мер по обеспечению сбалансированности бюджетов </t>
  </si>
  <si>
    <t>10=9/4*100</t>
  </si>
  <si>
    <t>11=9/6*100</t>
  </si>
  <si>
    <t>7=6/3*100</t>
  </si>
  <si>
    <t>5=4/3*100</t>
  </si>
  <si>
    <t>14=13/9*100</t>
  </si>
  <si>
    <t>на расходные обязательства местного бюджета</t>
  </si>
  <si>
    <t>субсидия на заработную плату</t>
  </si>
  <si>
    <t>16=15/13*100</t>
  </si>
  <si>
    <t>№ п/п</t>
  </si>
  <si>
    <t>Приложение 1</t>
  </si>
  <si>
    <t>тыс. рублей</t>
  </si>
  <si>
    <t xml:space="preserve">Темп роста  2024 г. к оценке 2023 г.,% </t>
  </si>
  <si>
    <t>* Примечания указываются в случае наличия отклонения ожидаемой оценки от уточненного плана на 2023 год, при значительных отклонениях соответствующего года от предыдущего</t>
  </si>
  <si>
    <t>Исполнение  2023 г.</t>
  </si>
  <si>
    <t>Уточненный на 01.10.2024 г.</t>
  </si>
  <si>
    <t>Темп роста
 2024 к 2023 г.,%</t>
  </si>
  <si>
    <t>Оценка исполнения  2024 г.</t>
  </si>
  <si>
    <t>темп роста оценка 2024г. к 2023 г. %</t>
  </si>
  <si>
    <t>Параметры бюджета  
на 2025 г.</t>
  </si>
  <si>
    <t>Темп роста  2025 г. к уточненному  2024 г., %</t>
  </si>
  <si>
    <t>Параметры бюджета 
на 2026 г.</t>
  </si>
  <si>
    <t xml:space="preserve">Темп роста 2026 г. к 2025 г.,% </t>
  </si>
  <si>
    <t>Параметры бюджета 
на 2027 год</t>
  </si>
  <si>
    <t xml:space="preserve">Темп роста  2027 г. к  2026 г.,% </t>
  </si>
  <si>
    <t xml:space="preserve">Параметры бюджета муниципального образования МР "Дульдургинский район" по видам доходов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</si>
</sst>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0.0%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0"/>
      <color indexed="6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 Cyr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 Cyr"/>
      <charset val="204"/>
    </font>
    <font>
      <sz val="14"/>
      <color theme="1"/>
      <name val="Times New Roman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1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2" borderId="0"/>
    <xf numFmtId="0" fontId="4" fillId="0" borderId="0">
      <alignment horizontal="left" vertical="top" wrapText="1"/>
    </xf>
    <xf numFmtId="0" fontId="4" fillId="0" borderId="0"/>
    <xf numFmtId="0" fontId="5" fillId="0" borderId="0">
      <alignment horizontal="center" wrapText="1"/>
    </xf>
    <xf numFmtId="0" fontId="5" fillId="0" borderId="0">
      <alignment horizontal="center"/>
    </xf>
    <xf numFmtId="0" fontId="4" fillId="0" borderId="0">
      <alignment wrapText="1"/>
    </xf>
    <xf numFmtId="0" fontId="4" fillId="0" borderId="0">
      <alignment horizontal="right"/>
    </xf>
    <xf numFmtId="0" fontId="4" fillId="2" borderId="4"/>
    <xf numFmtId="0" fontId="4" fillId="0" borderId="5">
      <alignment horizontal="center" vertical="center" wrapText="1"/>
    </xf>
    <xf numFmtId="0" fontId="4" fillId="0" borderId="6"/>
    <xf numFmtId="0" fontId="4" fillId="0" borderId="5">
      <alignment horizontal="center" vertical="center" shrinkToFit="1"/>
    </xf>
    <xf numFmtId="0" fontId="4" fillId="2" borderId="7"/>
    <xf numFmtId="0" fontId="6" fillId="0" borderId="5">
      <alignment horizontal="left"/>
    </xf>
    <xf numFmtId="4" fontId="6" fillId="3" borderId="5">
      <alignment horizontal="right" vertical="top" shrinkToFit="1"/>
    </xf>
    <xf numFmtId="0" fontId="4" fillId="2" borderId="8"/>
    <xf numFmtId="0" fontId="4" fillId="0" borderId="7"/>
    <xf numFmtId="0" fontId="4" fillId="0" borderId="0">
      <alignment horizontal="left" wrapText="1"/>
    </xf>
    <xf numFmtId="49" fontId="4" fillId="0" borderId="5">
      <alignment horizontal="left" vertical="top" wrapText="1"/>
    </xf>
    <xf numFmtId="4" fontId="4" fillId="4" borderId="5">
      <alignment horizontal="right" vertical="top" shrinkToFit="1"/>
    </xf>
    <xf numFmtId="0" fontId="4" fillId="2" borderId="8">
      <alignment horizontal="center"/>
    </xf>
    <xf numFmtId="0" fontId="4" fillId="2" borderId="0">
      <alignment horizontal="center"/>
    </xf>
    <xf numFmtId="4" fontId="4" fillId="0" borderId="5">
      <alignment horizontal="right" vertical="top" shrinkToFit="1"/>
    </xf>
    <xf numFmtId="49" fontId="6" fillId="0" borderId="5">
      <alignment horizontal="left" vertical="top" wrapText="1"/>
    </xf>
    <xf numFmtId="0" fontId="4" fillId="2" borderId="0">
      <alignment horizontal="left"/>
    </xf>
    <xf numFmtId="4" fontId="4" fillId="0" borderId="6">
      <alignment horizontal="right" shrinkToFit="1"/>
    </xf>
    <xf numFmtId="4" fontId="4" fillId="0" borderId="0">
      <alignment horizontal="right" shrinkToFit="1"/>
    </xf>
    <xf numFmtId="0" fontId="4" fillId="2" borderId="7">
      <alignment horizontal="center"/>
    </xf>
    <xf numFmtId="0" fontId="7" fillId="0" borderId="0">
      <alignment vertical="top" wrapText="1"/>
    </xf>
    <xf numFmtId="0" fontId="2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0" fillId="0" borderId="0"/>
    <xf numFmtId="0" fontId="9" fillId="0" borderId="0"/>
    <xf numFmtId="0" fontId="1" fillId="0" borderId="0"/>
    <xf numFmtId="0" fontId="7" fillId="0" borderId="0">
      <alignment vertical="top" wrapText="1"/>
    </xf>
    <xf numFmtId="0" fontId="11" fillId="0" borderId="0"/>
    <xf numFmtId="0" fontId="9" fillId="0" borderId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Fill="1"/>
    <xf numFmtId="0" fontId="0" fillId="0" borderId="0" xfId="0" applyFill="1" applyAlignment="1">
      <alignment vertical="center"/>
    </xf>
    <xf numFmtId="0" fontId="0" fillId="0" borderId="0" xfId="0" applyFill="1" applyAlignment="1"/>
    <xf numFmtId="0" fontId="0" fillId="0" borderId="0" xfId="0" applyFill="1" applyAlignment="1">
      <alignment horizontal="left"/>
    </xf>
    <xf numFmtId="0" fontId="0" fillId="0" borderId="0" xfId="0" applyFill="1" applyBorder="1" applyAlignment="1"/>
    <xf numFmtId="0" fontId="0" fillId="0" borderId="0" xfId="0" applyFill="1" applyBorder="1"/>
    <xf numFmtId="0" fontId="13" fillId="0" borderId="0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3" fontId="15" fillId="0" borderId="1" xfId="1" applyNumberFormat="1" applyFont="1" applyFill="1" applyBorder="1" applyAlignment="1" applyProtection="1">
      <alignment horizontal="center" vertical="center" wrapText="1"/>
      <protection locked="0"/>
    </xf>
    <xf numFmtId="3" fontId="16" fillId="0" borderId="1" xfId="1" applyNumberFormat="1" applyFont="1" applyFill="1" applyBorder="1" applyAlignment="1" applyProtection="1">
      <alignment horizontal="center" vertical="center" wrapText="1"/>
      <protection locked="0"/>
    </xf>
    <xf numFmtId="3" fontId="16" fillId="0" borderId="3" xfId="1" applyNumberFormat="1" applyFont="1" applyFill="1" applyBorder="1" applyAlignment="1" applyProtection="1">
      <alignment horizontal="center" vertical="center" wrapText="1"/>
      <protection locked="0"/>
    </xf>
    <xf numFmtId="165" fontId="17" fillId="0" borderId="1" xfId="1" applyNumberFormat="1" applyFont="1" applyFill="1" applyBorder="1" applyAlignment="1" applyProtection="1">
      <alignment horizontal="right" vertical="center" wrapText="1"/>
      <protection locked="0"/>
    </xf>
    <xf numFmtId="165" fontId="18" fillId="0" borderId="1" xfId="1" applyNumberFormat="1" applyFont="1" applyFill="1" applyBorder="1" applyAlignment="1" applyProtection="1">
      <alignment horizontal="right" vertical="center" wrapText="1"/>
      <protection locked="0"/>
    </xf>
    <xf numFmtId="166" fontId="18" fillId="0" borderId="1" xfId="1" applyNumberFormat="1" applyFont="1" applyFill="1" applyBorder="1" applyAlignment="1" applyProtection="1">
      <alignment horizontal="right" vertical="center" wrapText="1"/>
      <protection locked="0"/>
    </xf>
    <xf numFmtId="165" fontId="18" fillId="0" borderId="3" xfId="1" applyNumberFormat="1" applyFont="1" applyFill="1" applyBorder="1" applyAlignment="1" applyProtection="1">
      <alignment horizontal="center" vertical="center" wrapText="1"/>
      <protection locked="0"/>
    </xf>
    <xf numFmtId="165" fontId="18" fillId="0" borderId="3" xfId="1" applyNumberFormat="1" applyFont="1" applyFill="1" applyBorder="1" applyAlignment="1" applyProtection="1">
      <alignment horizontal="right" vertical="center" wrapText="1"/>
      <protection locked="0"/>
    </xf>
    <xf numFmtId="166" fontId="18" fillId="0" borderId="3" xfId="1" applyNumberFormat="1" applyFont="1" applyFill="1" applyBorder="1" applyAlignment="1" applyProtection="1">
      <alignment horizontal="right" vertical="center" wrapText="1"/>
      <protection locked="0"/>
    </xf>
    <xf numFmtId="0" fontId="19" fillId="0" borderId="1" xfId="0" applyFont="1" applyFill="1" applyBorder="1" applyAlignment="1">
      <alignment vertical="center"/>
    </xf>
    <xf numFmtId="0" fontId="19" fillId="0" borderId="1" xfId="0" applyFont="1" applyFill="1" applyBorder="1" applyAlignment="1">
      <alignment vertical="center" wrapText="1"/>
    </xf>
    <xf numFmtId="165" fontId="19" fillId="0" borderId="1" xfId="0" applyNumberFormat="1" applyFont="1" applyFill="1" applyBorder="1" applyAlignment="1">
      <alignment horizontal="right" vertical="center" wrapText="1"/>
    </xf>
    <xf numFmtId="165" fontId="19" fillId="0" borderId="1" xfId="0" applyNumberFormat="1" applyFont="1" applyFill="1" applyBorder="1" applyAlignment="1">
      <alignment horizontal="center" vertical="center" wrapText="1"/>
    </xf>
    <xf numFmtId="165" fontId="19" fillId="0" borderId="1" xfId="0" applyNumberFormat="1" applyFont="1" applyFill="1" applyBorder="1" applyAlignment="1">
      <alignment horizontal="right" vertical="center"/>
    </xf>
    <xf numFmtId="165" fontId="19" fillId="0" borderId="1" xfId="0" applyNumberFormat="1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20" fillId="0" borderId="0" xfId="0" applyFont="1" applyFill="1" applyAlignment="1">
      <alignment vertical="center"/>
    </xf>
    <xf numFmtId="0" fontId="21" fillId="0" borderId="1" xfId="0" applyFont="1" applyFill="1" applyBorder="1" applyAlignment="1">
      <alignment vertical="center"/>
    </xf>
    <xf numFmtId="0" fontId="21" fillId="0" borderId="1" xfId="0" applyFont="1" applyFill="1" applyBorder="1" applyAlignment="1">
      <alignment vertical="center" wrapText="1"/>
    </xf>
    <xf numFmtId="165" fontId="17" fillId="0" borderId="1" xfId="0" applyNumberFormat="1" applyFont="1" applyFill="1" applyBorder="1" applyAlignment="1">
      <alignment horizontal="right" vertical="center" wrapText="1"/>
    </xf>
    <xf numFmtId="165" fontId="22" fillId="0" borderId="1" xfId="0" applyNumberFormat="1" applyFont="1" applyFill="1" applyBorder="1" applyAlignment="1">
      <alignment horizontal="center" vertical="center" wrapText="1"/>
    </xf>
    <xf numFmtId="165" fontId="21" fillId="0" borderId="1" xfId="0" applyNumberFormat="1" applyFont="1" applyFill="1" applyBorder="1" applyAlignment="1">
      <alignment horizontal="right" vertical="center"/>
    </xf>
    <xf numFmtId="165" fontId="19" fillId="0" borderId="1" xfId="0" applyNumberFormat="1" applyFont="1" applyFill="1" applyBorder="1" applyAlignment="1">
      <alignment horizontal="center" vertical="center"/>
    </xf>
    <xf numFmtId="0" fontId="20" fillId="0" borderId="0" xfId="0" applyFont="1" applyFill="1"/>
    <xf numFmtId="0" fontId="20" fillId="0" borderId="0" xfId="0" applyFont="1" applyFill="1" applyAlignment="1"/>
    <xf numFmtId="165" fontId="20" fillId="0" borderId="0" xfId="0" applyNumberFormat="1" applyFont="1" applyFill="1"/>
    <xf numFmtId="165" fontId="20" fillId="0" borderId="0" xfId="0" applyNumberFormat="1" applyFont="1" applyFill="1" applyAlignment="1">
      <alignment horizontal="left"/>
    </xf>
    <xf numFmtId="166" fontId="16" fillId="0" borderId="1" xfId="1" applyNumberFormat="1" applyFont="1" applyFill="1" applyBorder="1" applyAlignment="1" applyProtection="1">
      <alignment horizontal="center" vertical="center" wrapText="1"/>
      <protection locked="0"/>
    </xf>
    <xf numFmtId="166" fontId="16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>
      <alignment wrapText="1"/>
    </xf>
    <xf numFmtId="0" fontId="17" fillId="0" borderId="1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/>
    </xf>
    <xf numFmtId="0" fontId="14" fillId="0" borderId="3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164" fontId="12" fillId="0" borderId="0" xfId="50" applyFont="1" applyFill="1" applyBorder="1" applyAlignment="1">
      <alignment horizontal="center" vertical="center" wrapText="1"/>
    </xf>
    <xf numFmtId="165" fontId="22" fillId="0" borderId="3" xfId="0" applyNumberFormat="1" applyFont="1" applyFill="1" applyBorder="1" applyAlignment="1">
      <alignment horizontal="left" vertical="center" wrapText="1"/>
    </xf>
    <xf numFmtId="165" fontId="22" fillId="0" borderId="9" xfId="0" applyNumberFormat="1" applyFont="1" applyFill="1" applyBorder="1" applyAlignment="1">
      <alignment horizontal="left" vertical="center" wrapText="1"/>
    </xf>
    <xf numFmtId="165" fontId="22" fillId="0" borderId="10" xfId="0" applyNumberFormat="1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left" vertical="top" wrapText="1"/>
    </xf>
  </cellXfs>
  <cellStyles count="51">
    <cellStyle name="br" xfId="2"/>
    <cellStyle name="col" xfId="3"/>
    <cellStyle name="Normal" xfId="43"/>
    <cellStyle name="style0" xfId="4"/>
    <cellStyle name="td" xfId="5"/>
    <cellStyle name="tr" xfId="6"/>
    <cellStyle name="xl21" xfId="7"/>
    <cellStyle name="xl22" xfId="8"/>
    <cellStyle name="xl23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35" xfId="21"/>
    <cellStyle name="xl36" xfId="22"/>
    <cellStyle name="xl37" xfId="23"/>
    <cellStyle name="xl38" xfId="24"/>
    <cellStyle name="xl39" xfId="25"/>
    <cellStyle name="xl40" xfId="26"/>
    <cellStyle name="xl41" xfId="27"/>
    <cellStyle name="xl42" xfId="28"/>
    <cellStyle name="xl43" xfId="29"/>
    <cellStyle name="xl44" xfId="30"/>
    <cellStyle name="xl45" xfId="31"/>
    <cellStyle name="xl46" xfId="32"/>
    <cellStyle name="xl47" xfId="33"/>
    <cellStyle name="Обычный" xfId="0" builtinId="0"/>
    <cellStyle name="Обычный 10" xfId="44"/>
    <cellStyle name="Обычный 2" xfId="34"/>
    <cellStyle name="Обычный 2 2" xfId="45"/>
    <cellStyle name="Обычный 3" xfId="35"/>
    <cellStyle name="Обычный 3 2" xfId="46"/>
    <cellStyle name="Обычный 4" xfId="1"/>
    <cellStyle name="Обычный 4 2" xfId="47"/>
    <cellStyle name="Обычный 5" xfId="42"/>
    <cellStyle name="Процентный 2" xfId="48"/>
    <cellStyle name="Процентный 3" xfId="49"/>
    <cellStyle name="Стиль 1" xfId="36"/>
    <cellStyle name="Стиль 2" xfId="37"/>
    <cellStyle name="Стиль 3" xfId="38"/>
    <cellStyle name="Стиль 4" xfId="39"/>
    <cellStyle name="Стиль 5" xfId="40"/>
    <cellStyle name="Стиль 6" xfId="41"/>
    <cellStyle name="Финансовый 2" xfId="50"/>
  </cellStyles>
  <dxfs count="0"/>
  <tableStyles count="0" defaultTableStyle="TableStyleMedium2" defaultPivotStyle="PivotStyleLight16"/>
  <colors>
    <mruColors>
      <color rgb="FFFF66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view="pageBreakPreview" zoomScale="90" zoomScaleNormal="60" zoomScaleSheetLayoutView="90" workbookViewId="0">
      <selection sqref="A1:P1"/>
    </sheetView>
  </sheetViews>
  <sheetFormatPr defaultColWidth="8.85546875" defaultRowHeight="15" x14ac:dyDescent="0.25"/>
  <cols>
    <col min="1" max="1" width="7" style="1" customWidth="1"/>
    <col min="2" max="2" width="10.85546875" style="1" customWidth="1"/>
    <col min="3" max="3" width="71.7109375" style="3" customWidth="1"/>
    <col min="4" max="4" width="16.5703125" style="3" customWidth="1"/>
    <col min="5" max="5" width="15.28515625" style="3" customWidth="1"/>
    <col min="6" max="6" width="16" style="1" customWidth="1"/>
    <col min="7" max="7" width="17.28515625" style="1" customWidth="1"/>
    <col min="8" max="8" width="14.5703125" style="1" customWidth="1"/>
    <col min="9" max="9" width="9.7109375" style="1" customWidth="1"/>
    <col min="10" max="10" width="14.85546875" style="1" customWidth="1"/>
    <col min="11" max="11" width="16.7109375" style="1" customWidth="1"/>
    <col min="12" max="12" width="15" style="1" customWidth="1"/>
    <col min="13" max="13" width="9" style="4" customWidth="1"/>
    <col min="14" max="14" width="17.85546875" style="1" customWidth="1"/>
    <col min="15" max="15" width="16.140625" style="1" customWidth="1"/>
    <col min="16" max="16" width="16.5703125" style="1" customWidth="1"/>
    <col min="17" max="17" width="19.5703125" style="1" customWidth="1"/>
    <col min="18" max="16384" width="8.85546875" style="1"/>
  </cols>
  <sheetData>
    <row r="1" spans="1:17" ht="18.75" customHeight="1" x14ac:dyDescent="0.3">
      <c r="A1" s="44" t="s">
        <v>58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39" t="s">
        <v>43</v>
      </c>
    </row>
    <row r="2" spans="1:17" ht="22.5" x14ac:dyDescent="0.3">
      <c r="B2" s="7"/>
      <c r="C2" s="45" t="s">
        <v>1</v>
      </c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39" t="s">
        <v>44</v>
      </c>
    </row>
    <row r="3" spans="1:17" ht="75" x14ac:dyDescent="0.25">
      <c r="A3" s="42" t="s">
        <v>42</v>
      </c>
      <c r="B3" s="8" t="s">
        <v>0</v>
      </c>
      <c r="C3" s="9" t="s">
        <v>27</v>
      </c>
      <c r="D3" s="10" t="s">
        <v>47</v>
      </c>
      <c r="E3" s="11" t="s">
        <v>48</v>
      </c>
      <c r="F3" s="37" t="s">
        <v>49</v>
      </c>
      <c r="G3" s="11" t="s">
        <v>50</v>
      </c>
      <c r="H3" s="37" t="s">
        <v>51</v>
      </c>
      <c r="I3" s="11" t="s">
        <v>29</v>
      </c>
      <c r="J3" s="11" t="s">
        <v>52</v>
      </c>
      <c r="K3" s="37" t="s">
        <v>53</v>
      </c>
      <c r="L3" s="38" t="s">
        <v>45</v>
      </c>
      <c r="M3" s="12" t="s">
        <v>29</v>
      </c>
      <c r="N3" s="12" t="s">
        <v>54</v>
      </c>
      <c r="O3" s="38" t="s">
        <v>55</v>
      </c>
      <c r="P3" s="12" t="s">
        <v>56</v>
      </c>
      <c r="Q3" s="38" t="s">
        <v>57</v>
      </c>
    </row>
    <row r="4" spans="1:17" ht="18.75" x14ac:dyDescent="0.25">
      <c r="A4" s="43"/>
      <c r="B4" s="8">
        <v>1</v>
      </c>
      <c r="C4" s="8">
        <v>2</v>
      </c>
      <c r="D4" s="8">
        <v>3</v>
      </c>
      <c r="E4" s="8">
        <v>4</v>
      </c>
      <c r="F4" s="8" t="s">
        <v>37</v>
      </c>
      <c r="G4" s="8">
        <v>6</v>
      </c>
      <c r="H4" s="8" t="s">
        <v>36</v>
      </c>
      <c r="I4" s="8">
        <v>8</v>
      </c>
      <c r="J4" s="8">
        <v>9</v>
      </c>
      <c r="K4" s="8" t="s">
        <v>34</v>
      </c>
      <c r="L4" s="8" t="s">
        <v>35</v>
      </c>
      <c r="M4" s="8">
        <v>12</v>
      </c>
      <c r="N4" s="8">
        <v>13</v>
      </c>
      <c r="O4" s="8" t="s">
        <v>38</v>
      </c>
      <c r="P4" s="8">
        <v>15</v>
      </c>
      <c r="Q4" s="8" t="s">
        <v>41</v>
      </c>
    </row>
    <row r="5" spans="1:17" s="2" customFormat="1" ht="18.75" customHeight="1" x14ac:dyDescent="0.25">
      <c r="A5" s="8">
        <v>1</v>
      </c>
      <c r="B5" s="41"/>
      <c r="C5" s="40" t="s">
        <v>26</v>
      </c>
      <c r="D5" s="13">
        <f>D6+D21</f>
        <v>1352183.7199999997</v>
      </c>
      <c r="E5" s="13">
        <f>E6+E21</f>
        <v>1179745.6400000001</v>
      </c>
      <c r="F5" s="15">
        <f>E5/D5</f>
        <v>0.8724743705685204</v>
      </c>
      <c r="G5" s="14">
        <f>G6+G21</f>
        <v>1179745.6399999999</v>
      </c>
      <c r="H5" s="15">
        <f>G5/D5</f>
        <v>0.87247437056852017</v>
      </c>
      <c r="I5" s="16"/>
      <c r="J5" s="17">
        <f>J6+J21</f>
        <v>1025044.4</v>
      </c>
      <c r="K5" s="18">
        <f>J5/E5</f>
        <v>0.86886898772518451</v>
      </c>
      <c r="L5" s="18">
        <f>J5/G5</f>
        <v>0.86886898772518462</v>
      </c>
      <c r="M5" s="16"/>
      <c r="N5" s="17">
        <f>N6+N21</f>
        <v>961285.29999999993</v>
      </c>
      <c r="O5" s="18">
        <f>N5/J5</f>
        <v>0.93779869437850683</v>
      </c>
      <c r="P5" s="17">
        <f>P6+P21</f>
        <v>1002077.5</v>
      </c>
      <c r="Q5" s="18">
        <f>P5/N5</f>
        <v>1.0424350606422466</v>
      </c>
    </row>
    <row r="6" spans="1:17" s="2" customFormat="1" ht="18.75" x14ac:dyDescent="0.25">
      <c r="A6" s="8">
        <v>2</v>
      </c>
      <c r="B6" s="19">
        <v>10000</v>
      </c>
      <c r="C6" s="20" t="s">
        <v>24</v>
      </c>
      <c r="D6" s="21">
        <f>SUM(D7:D20)</f>
        <v>182930.9</v>
      </c>
      <c r="E6" s="21">
        <f>SUM(E7:E20)</f>
        <v>195807.09999999998</v>
      </c>
      <c r="F6" s="15">
        <f t="shared" ref="F6:F32" si="0">E6/D6</f>
        <v>1.0703883269584307</v>
      </c>
      <c r="G6" s="21">
        <f>SUM(G7:G20)</f>
        <v>195807.09999999998</v>
      </c>
      <c r="H6" s="15">
        <f t="shared" ref="H6:H32" si="1">G6/D6</f>
        <v>1.0703883269584307</v>
      </c>
      <c r="I6" s="22"/>
      <c r="J6" s="23">
        <f>SUM(J7:J20)</f>
        <v>204868.4</v>
      </c>
      <c r="K6" s="18">
        <f t="shared" ref="K6:K32" si="2">J6/E6</f>
        <v>1.04627666718929</v>
      </c>
      <c r="L6" s="18">
        <f t="shared" ref="L6:L32" si="3">J6/G6</f>
        <v>1.04627666718929</v>
      </c>
      <c r="M6" s="22"/>
      <c r="N6" s="23">
        <f>SUM(N7:N20)</f>
        <v>212259.1</v>
      </c>
      <c r="O6" s="18">
        <f t="shared" ref="O6:O32" si="4">N6/J6</f>
        <v>1.0360753537392786</v>
      </c>
      <c r="P6" s="23">
        <f>SUM(P7:P20)</f>
        <v>213836.3</v>
      </c>
      <c r="Q6" s="18">
        <f t="shared" ref="Q6:Q32" si="5">P6/N6</f>
        <v>1.0074305412583018</v>
      </c>
    </row>
    <row r="7" spans="1:17" s="2" customFormat="1" ht="18.75" x14ac:dyDescent="0.25">
      <c r="A7" s="8">
        <v>3</v>
      </c>
      <c r="B7" s="19">
        <v>10101</v>
      </c>
      <c r="C7" s="20" t="s">
        <v>23</v>
      </c>
      <c r="D7" s="21"/>
      <c r="E7" s="21"/>
      <c r="F7" s="15"/>
      <c r="G7" s="21"/>
      <c r="H7" s="15"/>
      <c r="I7" s="24"/>
      <c r="J7" s="23"/>
      <c r="K7" s="18"/>
      <c r="L7" s="18"/>
      <c r="M7" s="24"/>
      <c r="N7" s="23"/>
      <c r="O7" s="18"/>
      <c r="P7" s="23"/>
      <c r="Q7" s="18"/>
    </row>
    <row r="8" spans="1:17" s="2" customFormat="1" ht="18.75" x14ac:dyDescent="0.25">
      <c r="A8" s="8">
        <v>4</v>
      </c>
      <c r="B8" s="19">
        <v>10102</v>
      </c>
      <c r="C8" s="20" t="s">
        <v>22</v>
      </c>
      <c r="D8" s="21">
        <v>149497.28</v>
      </c>
      <c r="E8" s="21">
        <v>163751.4</v>
      </c>
      <c r="F8" s="15">
        <f t="shared" si="0"/>
        <v>1.0953470190226873</v>
      </c>
      <c r="G8" s="21">
        <f>155032.3+5466.8</f>
        <v>160499.09999999998</v>
      </c>
      <c r="H8" s="15">
        <f t="shared" si="1"/>
        <v>1.0735921081641082</v>
      </c>
      <c r="I8" s="24"/>
      <c r="J8" s="23">
        <v>170380.5</v>
      </c>
      <c r="K8" s="18">
        <f t="shared" si="2"/>
        <v>1.0404827073234184</v>
      </c>
      <c r="L8" s="18">
        <f t="shared" si="3"/>
        <v>1.061566700374021</v>
      </c>
      <c r="M8" s="24"/>
      <c r="N8" s="23">
        <v>175491.9</v>
      </c>
      <c r="O8" s="18">
        <f t="shared" si="4"/>
        <v>1.0299999119617562</v>
      </c>
      <c r="P8" s="23">
        <v>175491.9</v>
      </c>
      <c r="Q8" s="18">
        <f t="shared" si="5"/>
        <v>1</v>
      </c>
    </row>
    <row r="9" spans="1:17" s="2" customFormat="1" ht="37.5" x14ac:dyDescent="0.25">
      <c r="A9" s="8">
        <v>5</v>
      </c>
      <c r="B9" s="19">
        <v>10302</v>
      </c>
      <c r="C9" s="20" t="s">
        <v>32</v>
      </c>
      <c r="D9" s="21">
        <v>23287.66</v>
      </c>
      <c r="E9" s="21">
        <v>24099.1</v>
      </c>
      <c r="F9" s="15">
        <f t="shared" si="0"/>
        <v>1.0348442050424989</v>
      </c>
      <c r="G9" s="21">
        <v>24462.3</v>
      </c>
      <c r="H9" s="15">
        <f t="shared" si="1"/>
        <v>1.0504404478595102</v>
      </c>
      <c r="I9" s="22"/>
      <c r="J9" s="23">
        <v>24696.400000000001</v>
      </c>
      <c r="K9" s="18">
        <f t="shared" si="2"/>
        <v>1.0247851579519569</v>
      </c>
      <c r="L9" s="18">
        <f t="shared" si="3"/>
        <v>1.0095698278575604</v>
      </c>
      <c r="M9" s="22"/>
      <c r="N9" s="23">
        <v>26579.200000000001</v>
      </c>
      <c r="O9" s="18">
        <f t="shared" si="4"/>
        <v>1.0762378322346577</v>
      </c>
      <c r="P9" s="23">
        <v>27790.799999999999</v>
      </c>
      <c r="Q9" s="18">
        <f t="shared" si="5"/>
        <v>1.0455845172164699</v>
      </c>
    </row>
    <row r="10" spans="1:17" s="2" customFormat="1" ht="37.5" x14ac:dyDescent="0.25">
      <c r="A10" s="8">
        <v>6</v>
      </c>
      <c r="B10" s="19">
        <v>10501</v>
      </c>
      <c r="C10" s="20" t="s">
        <v>21</v>
      </c>
      <c r="D10" s="21">
        <v>2449.1</v>
      </c>
      <c r="E10" s="21">
        <v>4347.3</v>
      </c>
      <c r="F10" s="15">
        <f t="shared" si="0"/>
        <v>1.775060226205545</v>
      </c>
      <c r="G10" s="21">
        <v>5167.2</v>
      </c>
      <c r="H10" s="15">
        <f t="shared" si="1"/>
        <v>2.1098362663835695</v>
      </c>
      <c r="I10" s="24"/>
      <c r="J10" s="23">
        <v>5728.8</v>
      </c>
      <c r="K10" s="18">
        <f t="shared" si="2"/>
        <v>1.3177834517976674</v>
      </c>
      <c r="L10" s="18">
        <f t="shared" si="3"/>
        <v>1.1086855550394799</v>
      </c>
      <c r="M10" s="24"/>
      <c r="N10" s="23">
        <v>6125.3</v>
      </c>
      <c r="O10" s="18">
        <f t="shared" si="4"/>
        <v>1.0692117022762184</v>
      </c>
      <c r="P10" s="23">
        <v>6490.9</v>
      </c>
      <c r="Q10" s="18">
        <f t="shared" si="5"/>
        <v>1.0596868724797153</v>
      </c>
    </row>
    <row r="11" spans="1:17" s="2" customFormat="1" ht="37.5" x14ac:dyDescent="0.25">
      <c r="A11" s="8">
        <v>7</v>
      </c>
      <c r="B11" s="19">
        <v>10502</v>
      </c>
      <c r="C11" s="20" t="s">
        <v>20</v>
      </c>
      <c r="D11" s="21">
        <v>-192.2</v>
      </c>
      <c r="E11" s="21"/>
      <c r="F11" s="15">
        <f t="shared" si="0"/>
        <v>0</v>
      </c>
      <c r="G11" s="21">
        <v>24.3</v>
      </c>
      <c r="H11" s="15">
        <f t="shared" si="1"/>
        <v>-0.12643080124869929</v>
      </c>
      <c r="I11" s="22"/>
      <c r="J11" s="23"/>
      <c r="K11" s="18"/>
      <c r="L11" s="18">
        <f t="shared" si="3"/>
        <v>0</v>
      </c>
      <c r="M11" s="22"/>
      <c r="N11" s="23"/>
      <c r="O11" s="18"/>
      <c r="P11" s="23"/>
      <c r="Q11" s="18"/>
    </row>
    <row r="12" spans="1:17" s="2" customFormat="1" ht="18.75" x14ac:dyDescent="0.25">
      <c r="A12" s="8">
        <v>8</v>
      </c>
      <c r="B12" s="19">
        <v>10503</v>
      </c>
      <c r="C12" s="20" t="s">
        <v>19</v>
      </c>
      <c r="D12" s="21">
        <v>190.86</v>
      </c>
      <c r="E12" s="21">
        <v>117</v>
      </c>
      <c r="F12" s="15">
        <f t="shared" si="0"/>
        <v>0.6130147752279157</v>
      </c>
      <c r="G12" s="21">
        <v>117</v>
      </c>
      <c r="H12" s="15">
        <f t="shared" si="1"/>
        <v>0.6130147752279157</v>
      </c>
      <c r="I12" s="22"/>
      <c r="J12" s="23">
        <v>70</v>
      </c>
      <c r="K12" s="18">
        <f t="shared" si="2"/>
        <v>0.59829059829059827</v>
      </c>
      <c r="L12" s="18">
        <f t="shared" si="3"/>
        <v>0.59829059829059827</v>
      </c>
      <c r="M12" s="22"/>
      <c r="N12" s="23">
        <v>70</v>
      </c>
      <c r="O12" s="18">
        <f t="shared" si="4"/>
        <v>1</v>
      </c>
      <c r="P12" s="23">
        <v>70</v>
      </c>
      <c r="Q12" s="18">
        <f t="shared" si="5"/>
        <v>1</v>
      </c>
    </row>
    <row r="13" spans="1:17" s="2" customFormat="1" ht="18.75" x14ac:dyDescent="0.25">
      <c r="A13" s="8">
        <v>9</v>
      </c>
      <c r="B13" s="19">
        <v>10601</v>
      </c>
      <c r="C13" s="20" t="s">
        <v>18</v>
      </c>
      <c r="D13" s="21"/>
      <c r="E13" s="21"/>
      <c r="F13" s="15"/>
      <c r="G13" s="21"/>
      <c r="H13" s="15"/>
      <c r="I13" s="22"/>
      <c r="J13" s="23"/>
      <c r="K13" s="18"/>
      <c r="L13" s="18"/>
      <c r="M13" s="22"/>
      <c r="N13" s="23"/>
      <c r="O13" s="18"/>
      <c r="P13" s="23"/>
      <c r="Q13" s="18"/>
    </row>
    <row r="14" spans="1:17" s="2" customFormat="1" ht="18.75" x14ac:dyDescent="0.25">
      <c r="A14" s="8">
        <v>10</v>
      </c>
      <c r="B14" s="19">
        <v>10602</v>
      </c>
      <c r="C14" s="25" t="s">
        <v>17</v>
      </c>
      <c r="D14" s="21"/>
      <c r="E14" s="21"/>
      <c r="F14" s="15"/>
      <c r="G14" s="21"/>
      <c r="H14" s="15"/>
      <c r="I14" s="26"/>
      <c r="J14" s="23"/>
      <c r="K14" s="18"/>
      <c r="L14" s="18"/>
      <c r="M14" s="22"/>
      <c r="N14" s="23"/>
      <c r="O14" s="18"/>
      <c r="P14" s="23"/>
      <c r="Q14" s="18"/>
    </row>
    <row r="15" spans="1:17" s="2" customFormat="1" ht="18.75" x14ac:dyDescent="0.25">
      <c r="A15" s="8">
        <v>11</v>
      </c>
      <c r="B15" s="19">
        <v>10604</v>
      </c>
      <c r="C15" s="20" t="s">
        <v>16</v>
      </c>
      <c r="D15" s="21"/>
      <c r="E15" s="21"/>
      <c r="F15" s="15"/>
      <c r="G15" s="21"/>
      <c r="H15" s="15"/>
      <c r="I15" s="22"/>
      <c r="J15" s="23"/>
      <c r="K15" s="18"/>
      <c r="L15" s="18"/>
      <c r="M15" s="22"/>
      <c r="N15" s="23"/>
      <c r="O15" s="18"/>
      <c r="P15" s="23"/>
      <c r="Q15" s="18"/>
    </row>
    <row r="16" spans="1:17" s="2" customFormat="1" ht="18.75" x14ac:dyDescent="0.25">
      <c r="A16" s="8">
        <v>12</v>
      </c>
      <c r="B16" s="19">
        <v>10606</v>
      </c>
      <c r="C16" s="20" t="s">
        <v>15</v>
      </c>
      <c r="D16" s="21"/>
      <c r="E16" s="21"/>
      <c r="F16" s="15"/>
      <c r="G16" s="21"/>
      <c r="H16" s="15"/>
      <c r="I16" s="22"/>
      <c r="J16" s="23"/>
      <c r="K16" s="18"/>
      <c r="L16" s="18"/>
      <c r="M16" s="22"/>
      <c r="N16" s="23"/>
      <c r="O16" s="18"/>
      <c r="P16" s="23"/>
      <c r="Q16" s="18"/>
    </row>
    <row r="17" spans="1:17" s="2" customFormat="1" ht="18.75" x14ac:dyDescent="0.25">
      <c r="A17" s="8">
        <v>13</v>
      </c>
      <c r="B17" s="19">
        <v>10701</v>
      </c>
      <c r="C17" s="25" t="s">
        <v>14</v>
      </c>
      <c r="D17" s="21">
        <v>-0.1</v>
      </c>
      <c r="E17" s="21"/>
      <c r="F17" s="15">
        <f t="shared" si="0"/>
        <v>0</v>
      </c>
      <c r="G17" s="21"/>
      <c r="H17" s="15">
        <f t="shared" si="1"/>
        <v>0</v>
      </c>
      <c r="I17" s="24"/>
      <c r="J17" s="23"/>
      <c r="K17" s="18"/>
      <c r="L17" s="18"/>
      <c r="M17" s="24"/>
      <c r="N17" s="23"/>
      <c r="O17" s="18"/>
      <c r="P17" s="23"/>
      <c r="Q17" s="18"/>
    </row>
    <row r="18" spans="1:17" s="2" customFormat="1" ht="56.25" x14ac:dyDescent="0.25">
      <c r="A18" s="8">
        <v>14</v>
      </c>
      <c r="B18" s="19">
        <v>10702</v>
      </c>
      <c r="C18" s="20" t="s">
        <v>13</v>
      </c>
      <c r="D18" s="21"/>
      <c r="E18" s="21"/>
      <c r="F18" s="15"/>
      <c r="G18" s="21"/>
      <c r="H18" s="15"/>
      <c r="I18" s="22"/>
      <c r="J18" s="23"/>
      <c r="K18" s="18"/>
      <c r="L18" s="18"/>
      <c r="M18" s="22"/>
      <c r="N18" s="23"/>
      <c r="O18" s="18"/>
      <c r="P18" s="23"/>
      <c r="Q18" s="18"/>
    </row>
    <row r="19" spans="1:17" s="2" customFormat="1" ht="18.75" x14ac:dyDescent="0.25">
      <c r="A19" s="8">
        <v>15</v>
      </c>
      <c r="B19" s="19">
        <v>10800</v>
      </c>
      <c r="C19" s="20" t="s">
        <v>12</v>
      </c>
      <c r="D19" s="21">
        <v>1950.6</v>
      </c>
      <c r="E19" s="21">
        <v>1700</v>
      </c>
      <c r="F19" s="15">
        <f t="shared" si="0"/>
        <v>0.87152670973033941</v>
      </c>
      <c r="G19" s="21">
        <v>2327.1</v>
      </c>
      <c r="H19" s="15">
        <f t="shared" si="1"/>
        <v>1.1930175330667487</v>
      </c>
      <c r="I19" s="22"/>
      <c r="J19" s="23">
        <v>2200</v>
      </c>
      <c r="K19" s="18">
        <f t="shared" si="2"/>
        <v>1.2941176470588236</v>
      </c>
      <c r="L19" s="18">
        <f t="shared" si="3"/>
        <v>0.94538266511967683</v>
      </c>
      <c r="M19" s="22"/>
      <c r="N19" s="23">
        <v>2200</v>
      </c>
      <c r="O19" s="18">
        <f t="shared" si="4"/>
        <v>1</v>
      </c>
      <c r="P19" s="23">
        <v>2200</v>
      </c>
      <c r="Q19" s="18">
        <f t="shared" si="5"/>
        <v>1</v>
      </c>
    </row>
    <row r="20" spans="1:17" s="2" customFormat="1" ht="18.75" x14ac:dyDescent="0.25">
      <c r="A20" s="8">
        <v>16</v>
      </c>
      <c r="B20" s="19">
        <v>11700</v>
      </c>
      <c r="C20" s="20" t="s">
        <v>11</v>
      </c>
      <c r="D20" s="21">
        <v>5747.7</v>
      </c>
      <c r="E20" s="21">
        <v>1792.3</v>
      </c>
      <c r="F20" s="15">
        <f t="shared" si="0"/>
        <v>0.31182907945787008</v>
      </c>
      <c r="G20" s="21">
        <v>3210.1</v>
      </c>
      <c r="H20" s="15">
        <f t="shared" si="1"/>
        <v>0.55850166153417891</v>
      </c>
      <c r="I20" s="22"/>
      <c r="J20" s="23">
        <v>1792.7</v>
      </c>
      <c r="K20" s="18">
        <f t="shared" si="2"/>
        <v>1.0002231769235062</v>
      </c>
      <c r="L20" s="18">
        <f>J20/G20</f>
        <v>0.55845612286221613</v>
      </c>
      <c r="M20" s="22"/>
      <c r="N20" s="23">
        <v>1792.7</v>
      </c>
      <c r="O20" s="18">
        <f t="shared" si="4"/>
        <v>1</v>
      </c>
      <c r="P20" s="23">
        <v>1792.7</v>
      </c>
      <c r="Q20" s="18">
        <f t="shared" si="5"/>
        <v>1</v>
      </c>
    </row>
    <row r="21" spans="1:17" s="2" customFormat="1" ht="18.75" x14ac:dyDescent="0.25">
      <c r="A21" s="8">
        <v>17</v>
      </c>
      <c r="B21" s="27">
        <v>20000</v>
      </c>
      <c r="C21" s="28" t="s">
        <v>10</v>
      </c>
      <c r="D21" s="29">
        <f>D22-933.3</f>
        <v>1169252.8199999998</v>
      </c>
      <c r="E21" s="29">
        <f>E22</f>
        <v>983938.54</v>
      </c>
      <c r="F21" s="15">
        <f t="shared" si="0"/>
        <v>0.84151051267081844</v>
      </c>
      <c r="G21" s="29">
        <f>G22</f>
        <v>983938.53999999992</v>
      </c>
      <c r="H21" s="15">
        <f t="shared" si="1"/>
        <v>0.84151051267081833</v>
      </c>
      <c r="I21" s="30"/>
      <c r="J21" s="29">
        <f>J22</f>
        <v>820176</v>
      </c>
      <c r="K21" s="18">
        <f t="shared" si="2"/>
        <v>0.83356425900341291</v>
      </c>
      <c r="L21" s="18">
        <f t="shared" si="3"/>
        <v>0.83356425900341302</v>
      </c>
      <c r="M21" s="47"/>
      <c r="N21" s="31">
        <f>N22</f>
        <v>749026.2</v>
      </c>
      <c r="O21" s="18">
        <f t="shared" si="4"/>
        <v>0.91325057060923498</v>
      </c>
      <c r="P21" s="31">
        <f>P22</f>
        <v>788241.20000000007</v>
      </c>
      <c r="Q21" s="18">
        <f t="shared" si="5"/>
        <v>1.0523546439363538</v>
      </c>
    </row>
    <row r="22" spans="1:17" s="2" customFormat="1" ht="56.25" x14ac:dyDescent="0.25">
      <c r="A22" s="8">
        <v>18</v>
      </c>
      <c r="B22" s="19">
        <v>20200</v>
      </c>
      <c r="C22" s="20" t="s">
        <v>9</v>
      </c>
      <c r="D22" s="21">
        <f>D23+D29+D31+D32+D33+D34+D35+D36</f>
        <v>1170186.1199999999</v>
      </c>
      <c r="E22" s="21">
        <f>E23+E29+E31+E32+E33+E34+E35+E36</f>
        <v>983938.54</v>
      </c>
      <c r="F22" s="15">
        <f t="shared" si="0"/>
        <v>0.84083935297403811</v>
      </c>
      <c r="G22" s="21">
        <f>G23+G29+G31+G32+G33+G34+G35+G36</f>
        <v>983938.53999999992</v>
      </c>
      <c r="H22" s="15">
        <f t="shared" si="1"/>
        <v>0.840839352974038</v>
      </c>
      <c r="I22" s="30"/>
      <c r="J22" s="21">
        <f>J23+J29+J31+J32+J33+J34+J35+J36</f>
        <v>820176</v>
      </c>
      <c r="K22" s="18">
        <f t="shared" si="2"/>
        <v>0.83356425900341291</v>
      </c>
      <c r="L22" s="18">
        <f t="shared" si="3"/>
        <v>0.83356425900341302</v>
      </c>
      <c r="M22" s="48"/>
      <c r="N22" s="23">
        <f>N23+N29+N31+N32+N33+N34+N35+N36</f>
        <v>749026.2</v>
      </c>
      <c r="O22" s="18">
        <f t="shared" si="4"/>
        <v>0.91325057060923498</v>
      </c>
      <c r="P22" s="23">
        <f>P23+P29+P31+P32+P33+P34+P35+P36</f>
        <v>788241.20000000007</v>
      </c>
      <c r="Q22" s="18">
        <f t="shared" si="5"/>
        <v>1.0523546439363538</v>
      </c>
    </row>
    <row r="23" spans="1:17" s="2" customFormat="1" ht="37.5" x14ac:dyDescent="0.25">
      <c r="A23" s="8">
        <v>19</v>
      </c>
      <c r="B23" s="19">
        <v>20201</v>
      </c>
      <c r="C23" s="20" t="s">
        <v>30</v>
      </c>
      <c r="D23" s="21">
        <f>D24+D25+D26+D27+D28</f>
        <v>386717.69999999995</v>
      </c>
      <c r="E23" s="21">
        <f>E24+E25+E26+E27+E28</f>
        <v>317823.33999999997</v>
      </c>
      <c r="F23" s="15">
        <f t="shared" si="0"/>
        <v>0.82184844396830037</v>
      </c>
      <c r="G23" s="21">
        <f>G24+G25+G26+G27+G28</f>
        <v>317823.33999999997</v>
      </c>
      <c r="H23" s="15">
        <f t="shared" si="1"/>
        <v>0.82184844396830037</v>
      </c>
      <c r="I23" s="30"/>
      <c r="J23" s="21">
        <f>J24+J25+J26+J27+J28</f>
        <v>274673</v>
      </c>
      <c r="K23" s="18">
        <f t="shared" si="2"/>
        <v>0.86423168292171382</v>
      </c>
      <c r="L23" s="18">
        <f t="shared" si="3"/>
        <v>0.86423168292171382</v>
      </c>
      <c r="M23" s="48"/>
      <c r="N23" s="23">
        <f>N24+N25+N26+N27+N28</f>
        <v>213637</v>
      </c>
      <c r="O23" s="18">
        <f t="shared" si="4"/>
        <v>0.7777866772489469</v>
      </c>
      <c r="P23" s="23">
        <f>P24+P25+P26+P27+P28</f>
        <v>202202</v>
      </c>
      <c r="Q23" s="18">
        <f t="shared" si="5"/>
        <v>0.94647462752238609</v>
      </c>
    </row>
    <row r="24" spans="1:17" s="2" customFormat="1" ht="18.75" x14ac:dyDescent="0.25">
      <c r="A24" s="8">
        <v>20</v>
      </c>
      <c r="B24" s="19"/>
      <c r="C24" s="20" t="s">
        <v>25</v>
      </c>
      <c r="D24" s="21">
        <v>236802</v>
      </c>
      <c r="E24" s="21">
        <v>250283</v>
      </c>
      <c r="F24" s="15">
        <f t="shared" si="0"/>
        <v>1.056929417825863</v>
      </c>
      <c r="G24" s="23">
        <v>250283</v>
      </c>
      <c r="H24" s="15">
        <f t="shared" si="1"/>
        <v>1.056929417825863</v>
      </c>
      <c r="I24" s="30"/>
      <c r="J24" s="23">
        <v>274623</v>
      </c>
      <c r="K24" s="18">
        <f t="shared" si="2"/>
        <v>1.0972499130983726</v>
      </c>
      <c r="L24" s="18">
        <f t="shared" si="3"/>
        <v>1.0972499130983726</v>
      </c>
      <c r="M24" s="48"/>
      <c r="N24" s="23">
        <v>213537</v>
      </c>
      <c r="O24" s="18">
        <f t="shared" si="4"/>
        <v>0.77756415158235104</v>
      </c>
      <c r="P24" s="23">
        <v>201952</v>
      </c>
      <c r="Q24" s="18">
        <f t="shared" si="5"/>
        <v>0.94574710705872989</v>
      </c>
    </row>
    <row r="25" spans="1:17" s="2" customFormat="1" ht="37.5" x14ac:dyDescent="0.25">
      <c r="A25" s="8">
        <v>21</v>
      </c>
      <c r="B25" s="19"/>
      <c r="C25" s="20" t="s">
        <v>33</v>
      </c>
      <c r="D25" s="21">
        <v>47304.3</v>
      </c>
      <c r="E25" s="21">
        <v>3186.68</v>
      </c>
      <c r="F25" s="15">
        <f t="shared" si="0"/>
        <v>6.7365546049724861E-2</v>
      </c>
      <c r="G25" s="23">
        <v>3186.68</v>
      </c>
      <c r="H25" s="15">
        <f t="shared" si="1"/>
        <v>6.7365546049724861E-2</v>
      </c>
      <c r="I25" s="30"/>
      <c r="J25" s="23"/>
      <c r="K25" s="18">
        <f t="shared" si="2"/>
        <v>0</v>
      </c>
      <c r="L25" s="18">
        <f t="shared" si="3"/>
        <v>0</v>
      </c>
      <c r="M25" s="48"/>
      <c r="N25" s="23"/>
      <c r="O25" s="18"/>
      <c r="P25" s="23"/>
      <c r="Q25" s="18"/>
    </row>
    <row r="26" spans="1:17" s="2" customFormat="1" ht="56.25" x14ac:dyDescent="0.25">
      <c r="A26" s="8">
        <v>22</v>
      </c>
      <c r="B26" s="19"/>
      <c r="C26" s="20" t="s">
        <v>28</v>
      </c>
      <c r="D26" s="21"/>
      <c r="E26" s="21"/>
      <c r="F26" s="15"/>
      <c r="G26" s="23"/>
      <c r="H26" s="15"/>
      <c r="I26" s="30"/>
      <c r="J26" s="23"/>
      <c r="K26" s="18"/>
      <c r="L26" s="18"/>
      <c r="M26" s="48"/>
      <c r="N26" s="23"/>
      <c r="O26" s="18"/>
      <c r="P26" s="23"/>
      <c r="Q26" s="18"/>
    </row>
    <row r="27" spans="1:17" s="2" customFormat="1" ht="37.5" x14ac:dyDescent="0.25">
      <c r="A27" s="8">
        <v>23</v>
      </c>
      <c r="B27" s="19"/>
      <c r="C27" s="20" t="s">
        <v>31</v>
      </c>
      <c r="D27" s="21">
        <v>4119.1000000000004</v>
      </c>
      <c r="E27" s="21">
        <v>2505.4</v>
      </c>
      <c r="F27" s="15">
        <f t="shared" si="0"/>
        <v>0.60823966400427276</v>
      </c>
      <c r="G27" s="23">
        <v>2505.4</v>
      </c>
      <c r="H27" s="15">
        <f t="shared" si="1"/>
        <v>0.60823966400427276</v>
      </c>
      <c r="I27" s="30"/>
      <c r="J27" s="23"/>
      <c r="K27" s="18">
        <f t="shared" si="2"/>
        <v>0</v>
      </c>
      <c r="L27" s="18">
        <f t="shared" si="3"/>
        <v>0</v>
      </c>
      <c r="M27" s="48"/>
      <c r="N27" s="23"/>
      <c r="O27" s="18"/>
      <c r="P27" s="23"/>
      <c r="Q27" s="18"/>
    </row>
    <row r="28" spans="1:17" s="2" customFormat="1" ht="18.75" x14ac:dyDescent="0.25">
      <c r="A28" s="8">
        <v>24</v>
      </c>
      <c r="B28" s="19"/>
      <c r="C28" s="20" t="s">
        <v>39</v>
      </c>
      <c r="D28" s="21">
        <v>98492.3</v>
      </c>
      <c r="E28" s="21">
        <v>61848.26</v>
      </c>
      <c r="F28" s="15">
        <f t="shared" si="0"/>
        <v>0.62795020524447087</v>
      </c>
      <c r="G28" s="23">
        <v>61848.26</v>
      </c>
      <c r="H28" s="15">
        <f t="shared" si="1"/>
        <v>0.62795020524447087</v>
      </c>
      <c r="I28" s="30"/>
      <c r="J28" s="23">
        <v>50</v>
      </c>
      <c r="K28" s="18">
        <f t="shared" si="2"/>
        <v>8.0843018057419878E-4</v>
      </c>
      <c r="L28" s="18">
        <f t="shared" si="3"/>
        <v>8.0843018057419878E-4</v>
      </c>
      <c r="M28" s="48"/>
      <c r="N28" s="23">
        <v>100</v>
      </c>
      <c r="O28" s="18">
        <f t="shared" si="4"/>
        <v>2</v>
      </c>
      <c r="P28" s="23">
        <v>250</v>
      </c>
      <c r="Q28" s="18">
        <f t="shared" si="5"/>
        <v>2.5</v>
      </c>
    </row>
    <row r="29" spans="1:17" s="2" customFormat="1" ht="37.5" x14ac:dyDescent="0.25">
      <c r="A29" s="8">
        <v>25</v>
      </c>
      <c r="B29" s="19">
        <v>20220</v>
      </c>
      <c r="C29" s="20" t="s">
        <v>8</v>
      </c>
      <c r="D29" s="21">
        <v>195324.58</v>
      </c>
      <c r="E29" s="21">
        <v>148535.44</v>
      </c>
      <c r="F29" s="15">
        <f t="shared" si="0"/>
        <v>0.76045441899836674</v>
      </c>
      <c r="G29" s="23">
        <v>148535.4</v>
      </c>
      <c r="H29" s="15">
        <f t="shared" si="1"/>
        <v>0.76045421421103276</v>
      </c>
      <c r="I29" s="30"/>
      <c r="J29" s="23">
        <v>36508.400000000001</v>
      </c>
      <c r="K29" s="18">
        <f t="shared" si="2"/>
        <v>0.24578915308023461</v>
      </c>
      <c r="L29" s="18">
        <f t="shared" si="3"/>
        <v>0.24578921927028846</v>
      </c>
      <c r="M29" s="48"/>
      <c r="N29" s="23">
        <v>38192</v>
      </c>
      <c r="O29" s="18">
        <f t="shared" si="4"/>
        <v>1.0461154145347371</v>
      </c>
      <c r="P29" s="23">
        <v>77364.5</v>
      </c>
      <c r="Q29" s="18">
        <f t="shared" si="5"/>
        <v>2.0256729157938835</v>
      </c>
    </row>
    <row r="30" spans="1:17" s="2" customFormat="1" ht="18.75" x14ac:dyDescent="0.25">
      <c r="A30" s="8">
        <v>26</v>
      </c>
      <c r="B30" s="19"/>
      <c r="C30" s="20" t="s">
        <v>40</v>
      </c>
      <c r="D30" s="21"/>
      <c r="E30" s="21"/>
      <c r="F30" s="15"/>
      <c r="G30" s="23"/>
      <c r="H30" s="15"/>
      <c r="I30" s="30"/>
      <c r="J30" s="23"/>
      <c r="K30" s="18"/>
      <c r="L30" s="18"/>
      <c r="M30" s="48"/>
      <c r="N30" s="23"/>
      <c r="O30" s="18"/>
      <c r="P30" s="23"/>
      <c r="Q30" s="18"/>
    </row>
    <row r="31" spans="1:17" s="2" customFormat="1" ht="37.5" x14ac:dyDescent="0.25">
      <c r="A31" s="8">
        <v>27</v>
      </c>
      <c r="B31" s="19">
        <v>20230</v>
      </c>
      <c r="C31" s="20" t="s">
        <v>7</v>
      </c>
      <c r="D31" s="21">
        <v>395764.85</v>
      </c>
      <c r="E31" s="21">
        <v>474068.2</v>
      </c>
      <c r="F31" s="15">
        <f t="shared" si="0"/>
        <v>1.197853220163438</v>
      </c>
      <c r="G31" s="23">
        <v>474068.2</v>
      </c>
      <c r="H31" s="15">
        <f t="shared" si="1"/>
        <v>1.197853220163438</v>
      </c>
      <c r="I31" s="30"/>
      <c r="J31" s="23">
        <v>503608.5</v>
      </c>
      <c r="K31" s="18">
        <f t="shared" si="2"/>
        <v>1.0623123424013676</v>
      </c>
      <c r="L31" s="18">
        <f t="shared" si="3"/>
        <v>1.0623123424013676</v>
      </c>
      <c r="M31" s="48"/>
      <c r="N31" s="23">
        <v>492164.7</v>
      </c>
      <c r="O31" s="18">
        <f t="shared" si="4"/>
        <v>0.97727639624827622</v>
      </c>
      <c r="P31" s="23">
        <v>503524.9</v>
      </c>
      <c r="Q31" s="18">
        <f t="shared" si="5"/>
        <v>1.0230821105211325</v>
      </c>
    </row>
    <row r="32" spans="1:17" s="2" customFormat="1" ht="18.75" x14ac:dyDescent="0.25">
      <c r="A32" s="8">
        <v>28</v>
      </c>
      <c r="B32" s="19">
        <v>20240</v>
      </c>
      <c r="C32" s="20" t="s">
        <v>6</v>
      </c>
      <c r="D32" s="21">
        <v>192378.99</v>
      </c>
      <c r="E32" s="21">
        <v>43511.56</v>
      </c>
      <c r="F32" s="15">
        <f t="shared" si="0"/>
        <v>0.22617625760484553</v>
      </c>
      <c r="G32" s="23">
        <v>43511.6</v>
      </c>
      <c r="H32" s="15">
        <f t="shared" si="1"/>
        <v>0.22617646552775852</v>
      </c>
      <c r="I32" s="22"/>
      <c r="J32" s="23">
        <v>5386.1</v>
      </c>
      <c r="K32" s="18">
        <f t="shared" si="2"/>
        <v>0.12378549516496307</v>
      </c>
      <c r="L32" s="18">
        <f t="shared" si="3"/>
        <v>0.12378538136956584</v>
      </c>
      <c r="M32" s="48"/>
      <c r="N32" s="23">
        <v>5032.5</v>
      </c>
      <c r="O32" s="18">
        <f t="shared" si="4"/>
        <v>0.93434952934405224</v>
      </c>
      <c r="P32" s="23">
        <v>5149.8</v>
      </c>
      <c r="Q32" s="18">
        <f t="shared" si="5"/>
        <v>1.0233084947839046</v>
      </c>
    </row>
    <row r="33" spans="1:17" s="2" customFormat="1" ht="37.5" x14ac:dyDescent="0.25">
      <c r="A33" s="8">
        <v>29</v>
      </c>
      <c r="B33" s="19">
        <v>20290</v>
      </c>
      <c r="C33" s="20" t="s">
        <v>5</v>
      </c>
      <c r="D33" s="21"/>
      <c r="E33" s="21"/>
      <c r="F33" s="15"/>
      <c r="G33" s="23"/>
      <c r="H33" s="15"/>
      <c r="I33" s="32"/>
      <c r="J33" s="23"/>
      <c r="K33" s="18"/>
      <c r="L33" s="18"/>
      <c r="M33" s="48"/>
      <c r="N33" s="23"/>
      <c r="O33" s="18"/>
      <c r="P33" s="23"/>
      <c r="Q33" s="18"/>
    </row>
    <row r="34" spans="1:17" s="2" customFormat="1" ht="56.25" x14ac:dyDescent="0.25">
      <c r="A34" s="8">
        <v>30</v>
      </c>
      <c r="B34" s="19">
        <v>20300</v>
      </c>
      <c r="C34" s="20" t="s">
        <v>4</v>
      </c>
      <c r="D34" s="21"/>
      <c r="E34" s="21"/>
      <c r="F34" s="15"/>
      <c r="G34" s="23"/>
      <c r="H34" s="15"/>
      <c r="I34" s="22"/>
      <c r="J34" s="23"/>
      <c r="K34" s="18"/>
      <c r="L34" s="18"/>
      <c r="M34" s="48"/>
      <c r="N34" s="23"/>
      <c r="O34" s="18"/>
      <c r="P34" s="23"/>
      <c r="Q34" s="18"/>
    </row>
    <row r="35" spans="1:17" s="2" customFormat="1" ht="37.5" x14ac:dyDescent="0.25">
      <c r="A35" s="8">
        <v>31</v>
      </c>
      <c r="B35" s="19">
        <v>20400</v>
      </c>
      <c r="C35" s="20" t="s">
        <v>3</v>
      </c>
      <c r="D35" s="21"/>
      <c r="E35" s="21"/>
      <c r="F35" s="15"/>
      <c r="G35" s="23"/>
      <c r="H35" s="15"/>
      <c r="I35" s="22"/>
      <c r="J35" s="23"/>
      <c r="K35" s="18"/>
      <c r="L35" s="18"/>
      <c r="M35" s="48"/>
      <c r="N35" s="23"/>
      <c r="O35" s="18"/>
      <c r="P35" s="23"/>
      <c r="Q35" s="18"/>
    </row>
    <row r="36" spans="1:17" s="2" customFormat="1" ht="18.75" x14ac:dyDescent="0.25">
      <c r="A36" s="8">
        <v>32</v>
      </c>
      <c r="B36" s="19">
        <v>20700</v>
      </c>
      <c r="C36" s="20" t="s">
        <v>2</v>
      </c>
      <c r="D36" s="21"/>
      <c r="E36" s="21"/>
      <c r="F36" s="15"/>
      <c r="G36" s="23"/>
      <c r="H36" s="15"/>
      <c r="I36" s="22"/>
      <c r="J36" s="23"/>
      <c r="K36" s="18"/>
      <c r="L36" s="18"/>
      <c r="M36" s="49"/>
      <c r="N36" s="23"/>
      <c r="O36" s="18"/>
      <c r="P36" s="23"/>
      <c r="Q36" s="18"/>
    </row>
    <row r="37" spans="1:17" ht="18.75" x14ac:dyDescent="0.3">
      <c r="B37" s="33"/>
      <c r="C37" s="34"/>
      <c r="D37" s="34"/>
      <c r="E37" s="34"/>
      <c r="F37" s="33"/>
      <c r="G37" s="33"/>
      <c r="H37" s="33"/>
      <c r="I37" s="33"/>
      <c r="J37" s="35"/>
      <c r="K37" s="35"/>
      <c r="L37" s="35"/>
      <c r="M37" s="36"/>
      <c r="N37" s="35"/>
      <c r="O37" s="35"/>
      <c r="P37" s="35"/>
      <c r="Q37" s="33"/>
    </row>
    <row r="38" spans="1:17" ht="18.75" x14ac:dyDescent="0.25">
      <c r="B38" s="50" t="s">
        <v>46</v>
      </c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</row>
    <row r="39" spans="1:17" x14ac:dyDescent="0.25">
      <c r="D39" s="5"/>
      <c r="E39" s="5"/>
      <c r="F39" s="6"/>
      <c r="G39" s="6"/>
      <c r="H39" s="6"/>
      <c r="I39" s="6"/>
    </row>
    <row r="40" spans="1:17" x14ac:dyDescent="0.25">
      <c r="D40" s="46"/>
      <c r="E40" s="46"/>
      <c r="F40" s="46"/>
      <c r="G40" s="46"/>
      <c r="H40" s="46"/>
      <c r="I40" s="46"/>
    </row>
    <row r="41" spans="1:17" x14ac:dyDescent="0.25">
      <c r="D41" s="5"/>
      <c r="E41" s="5"/>
      <c r="F41" s="6"/>
      <c r="G41" s="6"/>
      <c r="H41" s="6"/>
      <c r="I41" s="6"/>
    </row>
  </sheetData>
  <mergeCells count="7">
    <mergeCell ref="A3:A4"/>
    <mergeCell ref="A1:P1"/>
    <mergeCell ref="C2:P2"/>
    <mergeCell ref="D40:F40"/>
    <mergeCell ref="G40:I40"/>
    <mergeCell ref="M21:M36"/>
    <mergeCell ref="B38:Q38"/>
  </mergeCells>
  <pageMargins left="0.23622047244094491" right="0.23622047244094491" top="0.15748031496062992" bottom="0.15748031496062992" header="0.31496062992125984" footer="0.31496062992125984"/>
  <pageSetup paperSize="8"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№ 1 Доходы</vt:lpstr>
      <vt:lpstr>'Форма № 1 Доходы'!Заголовки_для_печати</vt:lpstr>
      <vt:lpstr>'Форма № 1 Доходы'!Область_печати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ФИРСОВА ЛЮДМИЛА ВЛАДИМИРОВНА</dc:creator>
  <cp:lastModifiedBy>admin</cp:lastModifiedBy>
  <cp:lastPrinted>2024-11-02T00:22:19Z</cp:lastPrinted>
  <dcterms:created xsi:type="dcterms:W3CDTF">2017-08-31T14:26:51Z</dcterms:created>
  <dcterms:modified xsi:type="dcterms:W3CDTF">2024-11-02T00:22:38Z</dcterms:modified>
</cp:coreProperties>
</file>