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531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9" i="1" l="1"/>
  <c r="G56" i="1"/>
  <c r="F43" i="1"/>
  <c r="G43" i="1"/>
  <c r="G18" i="1"/>
  <c r="F18" i="1"/>
  <c r="F56" i="1" l="1"/>
  <c r="G8" i="1"/>
  <c r="F8" i="1"/>
  <c r="F85" i="1"/>
  <c r="G85" i="1"/>
  <c r="G88" i="1"/>
  <c r="F88" i="1"/>
  <c r="F89" i="1" l="1"/>
  <c r="G89" i="1"/>
  <c r="G69" i="1"/>
  <c r="F26" i="1"/>
  <c r="G26" i="1" l="1"/>
  <c r="F52" i="1" l="1"/>
  <c r="F48" i="1"/>
  <c r="F31" i="1"/>
  <c r="F29" i="1"/>
  <c r="F63" i="1" l="1"/>
  <c r="F70" i="1" s="1"/>
  <c r="G52" i="1"/>
  <c r="E52" i="1"/>
  <c r="E85" i="1" s="1"/>
  <c r="E43" i="1"/>
  <c r="E26" i="1"/>
  <c r="E8" i="1"/>
  <c r="E88" i="1" l="1"/>
  <c r="E18" i="1"/>
  <c r="G31" i="1" l="1"/>
  <c r="E31" i="1"/>
  <c r="G48" i="1" l="1"/>
  <c r="E48" i="1"/>
  <c r="G29" i="1"/>
  <c r="G63" i="1" s="1"/>
  <c r="G70" i="1" s="1"/>
  <c r="E29" i="1"/>
  <c r="E56" i="1"/>
  <c r="E89" i="1" s="1"/>
  <c r="E70" i="1" l="1"/>
  <c r="E63" i="1"/>
  <c r="E69" i="1" s="1"/>
</calcChain>
</file>

<file path=xl/sharedStrings.xml><?xml version="1.0" encoding="utf-8"?>
<sst xmlns="http://schemas.openxmlformats.org/spreadsheetml/2006/main" count="274" uniqueCount="171">
  <si>
    <t>№ п/п</t>
  </si>
  <si>
    <t>Наименование программы</t>
  </si>
  <si>
    <t>рз/пд</t>
  </si>
  <si>
    <t>ЦС</t>
  </si>
  <si>
    <t>2020 г.</t>
  </si>
  <si>
    <t>Подпрограмма  "Организация временного трудоустройства несовершеннолетних граждан в возрасте от 14 до 18 лет на территории Газимуро-Заводского района в  2017-2020 гг"</t>
  </si>
  <si>
    <t>Подпрограмма "Организация общественных работ, трудоустройство выпускников, трудоустройство испытывающих трудности в поиске работы на территории Газимуро-Заводского района в 2017-2020 гг"</t>
  </si>
  <si>
    <t>Муниципальная программа "Содействие занятости населения на территории Газимуро-Заводского района в 2017-2020 годах"</t>
  </si>
  <si>
    <t>Подпрограмма "Благоустройство территорий муниципального района "Газимуро-Заводский район" на 2017-2020 годы"</t>
  </si>
  <si>
    <t>Подпрограмма "Модернизация объектов коммунальной инфраструктуры на 2017-2020 годы"</t>
  </si>
  <si>
    <t>Муниципальная программа "Содержание и развитие муниципального хозяйства муниципального района "Газимуро-Заводский район" на 2017-2020 годы"</t>
  </si>
  <si>
    <t>Подпрограмма "Укрепление материально-технической базы учреждений культуры"</t>
  </si>
  <si>
    <t>Подпрограмма "Информационно-методическое и кадровое обеспечение"</t>
  </si>
  <si>
    <t>Подпрограмма "Организация и развитие музейно-выставочной деятельности"</t>
  </si>
  <si>
    <t>Подпрограмма "Модернизация библиотечного дела и сохранение библиотечных фондов"</t>
  </si>
  <si>
    <t xml:space="preserve">Подпрограмма "Поддержка народного творчества. Развитие культурно-досуговой деятельности" </t>
  </si>
  <si>
    <t>Муниципальная программа "Развитие культуры муниципального района "Газимуро-Заводский район " на 2017–2020 годы"</t>
  </si>
  <si>
    <t xml:space="preserve"> Подпрограмма "Поддержка и развитие агропромышленного комплекса Газимуро-Заводского района на 2017-2020 годы".</t>
  </si>
  <si>
    <t>Подпрограмма "О недопущении возникновения особо опасных инфекционных болезней, общих для человека и животных, на территории Газимуро-Заводского района на (2017-2020 годы)"</t>
  </si>
  <si>
    <t xml:space="preserve">Муниципальная программа "Поддержка и развитие агропромыш-ленного комплекса Газимуро-Заводского района на 2017-2020 годы". </t>
  </si>
  <si>
    <t>Муниципальная целевая программа "Устойчивое развитие сельских территорий на 2015-2020 годы" муниципального района "Газимуро-Заводский район"</t>
  </si>
  <si>
    <t>Подпрограммы "Укрепление материально-технической базы образовательных организаций"</t>
  </si>
  <si>
    <t>Подпрограмма "Развитие системы дошкольного образования"</t>
  </si>
  <si>
    <t>Подпрограмма "Развитие кадрового потенциала"</t>
  </si>
  <si>
    <t>Подпрограмма "Развитие системы обеспечения качественного и доступного общего образования"</t>
  </si>
  <si>
    <t>Подпрограмма "Развитие системы работы с одаренными детьми"</t>
  </si>
  <si>
    <t>Подпрограмма "Развитие системы воспитания и дополнительного образования детей"</t>
  </si>
  <si>
    <t>Подпрограмма "Развитие системы отдыха и оздоровления детей"</t>
  </si>
  <si>
    <t>Подпрограмма "Развитие системы социально-психологической поддержки участников образовательных отношений"</t>
  </si>
  <si>
    <t>Муниципальная программа "Развитие системы образования муниципального района "Газимуро-Заводский район" на 2017-2020 годы"</t>
  </si>
  <si>
    <t>Муниципальная программа "Развитие малого и среднего предпринимательства в Газимуро-Заводском районе на 2017 - 2020 годы"</t>
  </si>
  <si>
    <t>Подпрограмма "Профилактика правонарушений, наркомании и алкоголизма среди населения на территории Газимуро-Заводского района 2017-2020 годы</t>
  </si>
  <si>
    <t>Подпрограмма "Профилактика безнадзорности и правонарушений несовершеннолетних, защита их прав и интересов на территории Газимуро-Заводского района на 2017-2020 годы</t>
  </si>
  <si>
    <t xml:space="preserve">Подпрограмма "Дарим детям радость" для несовершеннолетних, оказавшихся в трудной жизненной ситуации в возрасте от 7 до 17 лет </t>
  </si>
  <si>
    <t>Муниципальная программа "Профилактика правонарушений муниципального района "Газимуро-Заводский район" на 2017-2020 годы"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</si>
  <si>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района "Газимуро-Заводский район" на 2017-2020 годы"</t>
  </si>
  <si>
    <t>Подпрограмма "Обеспечение пожарной безопасности жилищного фонда муниципального района "Газимуро-Заводский район" на 2017-2020 годы"</t>
  </si>
  <si>
    <t>Подпрограмма "Безопасность дорожного движения на территории муниципального района "Газимуро-Заводский район" на 2017-2020 годы"</t>
  </si>
  <si>
    <t>Муниципальная программа "Безопасность на территории Газимуро-Заводского района на 2017-2020 годы"</t>
  </si>
  <si>
    <t>Подпрограмма "Организация летних игровых площадок для детей на базе учреждений культуры Газимуро-Заводского района в 2017-2020 гг."</t>
  </si>
  <si>
    <t>Подпрограмма "Развитие физической культуры  и спорта в Газимуро-Заводском районе на 2017-2020 годы"</t>
  </si>
  <si>
    <t>Муниципальная программа "Создание условий для развития здорового образа жизни населения Газимуро-Заводского района на 2017-2020 годы"</t>
  </si>
  <si>
    <t>Муниципальная программа "Комплексное развитие систем коммунальной инфраструктуры муниципального района "Газимуро-Заводский район" на 2017-20 годы"</t>
  </si>
  <si>
    <t>Муниципальная программа "Противодействие терроризму и экстремизму в Газимуро-Заводском районе на 2018-2021 годы"</t>
  </si>
  <si>
    <t>Муниципальная программа "Доступная среда (2018-2020 гг.) в муниципальном районе "Газимуро-Заводский район"</t>
  </si>
  <si>
    <t xml:space="preserve">Муниципальная программа "Поддержка социально-ориентированных некомеческих организаций в муниципальном районе "Газимуро-Заводский район" на 2018-2020 годы". </t>
  </si>
  <si>
    <t>руб.</t>
  </si>
  <si>
    <t>1.1.</t>
  </si>
  <si>
    <t>1.2.</t>
  </si>
  <si>
    <t>0702</t>
  </si>
  <si>
    <t>0401</t>
  </si>
  <si>
    <t>00000 39011</t>
  </si>
  <si>
    <t>ИТОГО:</t>
  </si>
  <si>
    <t>00000 39012</t>
  </si>
  <si>
    <t>2.1.</t>
  </si>
  <si>
    <t>2.2.</t>
  </si>
  <si>
    <t>0503</t>
  </si>
  <si>
    <t>0502</t>
  </si>
  <si>
    <t>00000 39051</t>
  </si>
  <si>
    <t>00000 39052</t>
  </si>
  <si>
    <t>3.1.</t>
  </si>
  <si>
    <t>3.2.</t>
  </si>
  <si>
    <t>3.3.</t>
  </si>
  <si>
    <t>3.4.</t>
  </si>
  <si>
    <t>3.5.</t>
  </si>
  <si>
    <t>3.</t>
  </si>
  <si>
    <t>1.</t>
  </si>
  <si>
    <t>2.</t>
  </si>
  <si>
    <t>4.1.</t>
  </si>
  <si>
    <t>4.2.</t>
  </si>
  <si>
    <t>4.</t>
  </si>
  <si>
    <t>0801</t>
  </si>
  <si>
    <t>00000 39081</t>
  </si>
  <si>
    <t>00000 39082</t>
  </si>
  <si>
    <t>00000 39083</t>
  </si>
  <si>
    <t>00000 39084</t>
  </si>
  <si>
    <t>00000 39085</t>
  </si>
  <si>
    <t>0405</t>
  </si>
  <si>
    <t>00000 39041</t>
  </si>
  <si>
    <t>00000 39042</t>
  </si>
  <si>
    <t>1003</t>
  </si>
  <si>
    <t>0703</t>
  </si>
  <si>
    <t>00000 39071</t>
  </si>
  <si>
    <t>5.1.</t>
  </si>
  <si>
    <t>5.</t>
  </si>
  <si>
    <t>6.1.</t>
  </si>
  <si>
    <t>6.2.</t>
  </si>
  <si>
    <t>0701</t>
  </si>
  <si>
    <t>00000 39072</t>
  </si>
  <si>
    <t>00000 39073</t>
  </si>
  <si>
    <t>0709</t>
  </si>
  <si>
    <t>00000 39074</t>
  </si>
  <si>
    <t>00000 39075</t>
  </si>
  <si>
    <t>00000 39076</t>
  </si>
  <si>
    <t>0707</t>
  </si>
  <si>
    <t>00000 39078</t>
  </si>
  <si>
    <t>00000 39077</t>
  </si>
  <si>
    <t>6.3.</t>
  </si>
  <si>
    <t>6.4.</t>
  </si>
  <si>
    <t>6.5.</t>
  </si>
  <si>
    <t>6.6.</t>
  </si>
  <si>
    <t>6.7.</t>
  </si>
  <si>
    <t>6.8.</t>
  </si>
  <si>
    <t>6.</t>
  </si>
  <si>
    <t>7.</t>
  </si>
  <si>
    <t>8.</t>
  </si>
  <si>
    <t>8.1.</t>
  </si>
  <si>
    <t>8.2.</t>
  </si>
  <si>
    <t>8.3.</t>
  </si>
  <si>
    <t>9.1.</t>
  </si>
  <si>
    <t>9.2.</t>
  </si>
  <si>
    <t>9.3.</t>
  </si>
  <si>
    <t>9.</t>
  </si>
  <si>
    <t>10.1.</t>
  </si>
  <si>
    <t>10.2.</t>
  </si>
  <si>
    <t>10.</t>
  </si>
  <si>
    <t>1006</t>
  </si>
  <si>
    <t>00000 39130</t>
  </si>
  <si>
    <t>00000 39091</t>
  </si>
  <si>
    <t>1102</t>
  </si>
  <si>
    <t>00000 39092</t>
  </si>
  <si>
    <t>0314</t>
  </si>
  <si>
    <t>00000 39120</t>
  </si>
  <si>
    <t>11.</t>
  </si>
  <si>
    <t>12.</t>
  </si>
  <si>
    <t>13.</t>
  </si>
  <si>
    <t>14.</t>
  </si>
  <si>
    <t>00000 39110</t>
  </si>
  <si>
    <t>00000 39031</t>
  </si>
  <si>
    <t>0113</t>
  </si>
  <si>
    <t>00000 39032</t>
  </si>
  <si>
    <t>00000 39033</t>
  </si>
  <si>
    <t>Муниципальная программа "Противодействие коррупции в муниципальном районе "Газимуро-Заводский район" на 2018 - 2020 г.г.</t>
  </si>
  <si>
    <t>00000 39150</t>
  </si>
  <si>
    <t>15.</t>
  </si>
  <si>
    <t xml:space="preserve"> -</t>
  </si>
  <si>
    <t>00000 39140</t>
  </si>
  <si>
    <t>0412</t>
  </si>
  <si>
    <t>00000 39020</t>
  </si>
  <si>
    <t>0309</t>
  </si>
  <si>
    <t>00000 39061</t>
  </si>
  <si>
    <t>0310</t>
  </si>
  <si>
    <t>00000 39062</t>
  </si>
  <si>
    <t>00000 39063</t>
  </si>
  <si>
    <t>ПОТРЕБНОСТЬ</t>
  </si>
  <si>
    <t>Целевые муниципальные  программы на 2020 год и плановый период 2021 и 2022 годов</t>
  </si>
  <si>
    <t>факт</t>
  </si>
  <si>
    <t>ИТОГО местный:</t>
  </si>
  <si>
    <t>ПОСЕЛЕНИЯ</t>
  </si>
  <si>
    <t>ИТОГО фед.+краев:</t>
  </si>
  <si>
    <t>ИТОГО (мест):</t>
  </si>
  <si>
    <t>00000 L4670</t>
  </si>
  <si>
    <t xml:space="preserve">Поддержка отрасли культуры </t>
  </si>
  <si>
    <t>00000 L5190</t>
  </si>
  <si>
    <t>000F2 55550</t>
  </si>
  <si>
    <t>00000 39100</t>
  </si>
  <si>
    <t>Доступная среда (край)</t>
  </si>
  <si>
    <t>00000 S2270</t>
  </si>
  <si>
    <t>Реализация программ формирования современной городской среды (софинансирование)</t>
  </si>
  <si>
    <t>00000 S4905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</si>
  <si>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(софинансирование)</t>
  </si>
  <si>
    <t>Муниципальная программа "Доступная среда (2018-2020 гг.) в муниципальном районе "Газимуро-Заводский район" (софинансирование)</t>
  </si>
  <si>
    <t>Модернизация (край)</t>
  </si>
  <si>
    <t>на 31 декабря 2020 г.</t>
  </si>
  <si>
    <t>Модернизация (софинансирование)</t>
  </si>
  <si>
    <t>ИТОГО РАЙОН:</t>
  </si>
  <si>
    <t>ИТОГО ПОСЕЛЕНИЯ:</t>
  </si>
  <si>
    <t>Реализация программ формирования современной городской среды (федер+краев)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</si>
  <si>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(федер.+краев.)</t>
  </si>
  <si>
    <t>Поддержка отрасли культуры  (федер.+краев)</t>
  </si>
  <si>
    <t>ИТОГО (федер.+краев):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</si>
</sst>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16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pane xSplit="4" ySplit="3" topLeftCell="F16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defaultRowHeight="15" x14ac:dyDescent="0.25"/>
  <cols>
    <col min="1" max="1" width="6.5703125" customWidth="1"/>
    <col min="2" max="2" width="55.5703125" customWidth="1"/>
    <col min="4" max="4" width="14.7109375" customWidth="1"/>
    <col min="5" max="5" width="14.5703125" hidden="1" customWidth="1"/>
    <col min="6" max="6" width="15.42578125" customWidth="1"/>
    <col min="7" max="7" width="14.7109375" customWidth="1"/>
  </cols>
  <sheetData>
    <row r="1" spans="1:7" ht="59.25" customHeight="1" x14ac:dyDescent="0.25">
      <c r="A1" s="41" t="s">
        <v>145</v>
      </c>
      <c r="B1" s="41"/>
      <c r="C1" s="41"/>
      <c r="D1" s="41"/>
      <c r="E1" s="41"/>
      <c r="F1" s="41"/>
      <c r="G1" s="41"/>
    </row>
    <row r="2" spans="1:7" ht="15.75" x14ac:dyDescent="0.25">
      <c r="A2" s="1"/>
      <c r="B2" s="40" t="s">
        <v>163</v>
      </c>
      <c r="E2" t="s">
        <v>144</v>
      </c>
      <c r="F2" s="28"/>
      <c r="G2" t="s">
        <v>46</v>
      </c>
    </row>
    <row r="3" spans="1:7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</v>
      </c>
      <c r="G3" s="2" t="s">
        <v>146</v>
      </c>
    </row>
    <row r="4" spans="1:7" ht="38.25" x14ac:dyDescent="0.25">
      <c r="A4" s="15" t="s">
        <v>47</v>
      </c>
      <c r="B4" s="27" t="s">
        <v>5</v>
      </c>
      <c r="C4" s="16" t="s">
        <v>49</v>
      </c>
      <c r="D4" s="2" t="s">
        <v>51</v>
      </c>
      <c r="E4" s="2">
        <v>174200</v>
      </c>
      <c r="F4" s="2">
        <v>190526.86</v>
      </c>
      <c r="G4" s="2">
        <v>190526.86</v>
      </c>
    </row>
    <row r="5" spans="1:7" ht="15.75" customHeight="1" x14ac:dyDescent="0.25">
      <c r="A5" s="42" t="s">
        <v>48</v>
      </c>
      <c r="B5" s="50" t="s">
        <v>6</v>
      </c>
      <c r="C5" s="16" t="s">
        <v>50</v>
      </c>
      <c r="D5" s="42" t="s">
        <v>53</v>
      </c>
      <c r="E5" s="2">
        <v>252500</v>
      </c>
      <c r="F5" s="2">
        <v>252500</v>
      </c>
      <c r="G5" s="2">
        <v>221332.01</v>
      </c>
    </row>
    <row r="6" spans="1:7" ht="15.75" customHeight="1" x14ac:dyDescent="0.25">
      <c r="A6" s="44"/>
      <c r="B6" s="57"/>
      <c r="C6" s="16" t="s">
        <v>87</v>
      </c>
      <c r="D6" s="44"/>
      <c r="E6" s="2"/>
      <c r="F6" s="2">
        <v>13424.28</v>
      </c>
      <c r="G6" s="2">
        <v>13424.28</v>
      </c>
    </row>
    <row r="7" spans="1:7" ht="41.25" customHeight="1" x14ac:dyDescent="0.25">
      <c r="A7" s="43"/>
      <c r="B7" s="51"/>
      <c r="C7" s="16" t="s">
        <v>49</v>
      </c>
      <c r="D7" s="43"/>
      <c r="E7" s="2">
        <v>40000</v>
      </c>
      <c r="F7" s="2">
        <v>10248.86</v>
      </c>
      <c r="G7" s="2">
        <v>0</v>
      </c>
    </row>
    <row r="8" spans="1:7" ht="25.5" x14ac:dyDescent="0.25">
      <c r="A8" s="2" t="s">
        <v>66</v>
      </c>
      <c r="B8" s="3" t="s">
        <v>7</v>
      </c>
      <c r="C8" s="45" t="s">
        <v>52</v>
      </c>
      <c r="D8" s="46"/>
      <c r="E8" s="17">
        <f>E4+E5+E7</f>
        <v>466700</v>
      </c>
      <c r="F8" s="17">
        <f>F4+F5+F7+F6</f>
        <v>466700</v>
      </c>
      <c r="G8" s="17">
        <f>G4+G5+G7+G6</f>
        <v>425283.15</v>
      </c>
    </row>
    <row r="9" spans="1:7" ht="29.25" customHeight="1" x14ac:dyDescent="0.25">
      <c r="A9" s="2" t="s">
        <v>54</v>
      </c>
      <c r="B9" s="50" t="s">
        <v>8</v>
      </c>
      <c r="C9" s="16" t="s">
        <v>56</v>
      </c>
      <c r="D9" s="42" t="s">
        <v>58</v>
      </c>
      <c r="E9" s="2">
        <v>1164000</v>
      </c>
      <c r="F9" s="2">
        <v>1083882.75</v>
      </c>
      <c r="G9" s="2">
        <v>295534.48</v>
      </c>
    </row>
    <row r="10" spans="1:7" ht="29.25" customHeight="1" x14ac:dyDescent="0.25">
      <c r="A10" s="2"/>
      <c r="B10" s="51"/>
      <c r="C10" s="34" t="s">
        <v>49</v>
      </c>
      <c r="D10" s="43"/>
      <c r="E10" s="2"/>
      <c r="F10" s="2">
        <v>600000</v>
      </c>
      <c r="G10" s="2">
        <v>600000</v>
      </c>
    </row>
    <row r="11" spans="1:7" ht="30" customHeight="1" x14ac:dyDescent="0.25">
      <c r="A11" s="2" t="s">
        <v>55</v>
      </c>
      <c r="B11" s="58" t="s">
        <v>9</v>
      </c>
      <c r="C11" s="34" t="s">
        <v>57</v>
      </c>
      <c r="D11" s="38" t="s">
        <v>59</v>
      </c>
      <c r="E11" s="2">
        <v>2800000</v>
      </c>
      <c r="F11" s="2">
        <v>822740.08</v>
      </c>
      <c r="G11" s="2">
        <v>628820.28</v>
      </c>
    </row>
    <row r="12" spans="1:7" ht="30" customHeight="1" x14ac:dyDescent="0.25">
      <c r="A12" s="2"/>
      <c r="B12" s="59"/>
      <c r="C12" s="34" t="s">
        <v>57</v>
      </c>
      <c r="D12" s="37" t="s">
        <v>159</v>
      </c>
      <c r="E12" s="2"/>
      <c r="F12" s="2">
        <v>5800</v>
      </c>
      <c r="G12" s="2">
        <v>5800</v>
      </c>
    </row>
    <row r="13" spans="1:7" ht="30" customHeight="1" x14ac:dyDescent="0.25">
      <c r="A13" s="2"/>
      <c r="B13" s="59"/>
      <c r="C13" s="34" t="s">
        <v>87</v>
      </c>
      <c r="D13" s="42" t="s">
        <v>59</v>
      </c>
      <c r="E13" s="2"/>
      <c r="F13" s="2">
        <v>376459.84</v>
      </c>
      <c r="G13" s="2">
        <v>376459.84</v>
      </c>
    </row>
    <row r="14" spans="1:7" ht="30" customHeight="1" x14ac:dyDescent="0.25">
      <c r="A14" s="2"/>
      <c r="B14" s="59"/>
      <c r="C14" s="34" t="s">
        <v>49</v>
      </c>
      <c r="D14" s="44"/>
      <c r="E14" s="2"/>
      <c r="F14" s="2">
        <v>1126148.8</v>
      </c>
      <c r="G14" s="2">
        <v>1126148.8</v>
      </c>
    </row>
    <row r="15" spans="1:7" ht="30" customHeight="1" x14ac:dyDescent="0.25">
      <c r="A15" s="2"/>
      <c r="B15" s="59"/>
      <c r="C15" s="34" t="s">
        <v>81</v>
      </c>
      <c r="D15" s="44"/>
      <c r="E15" s="2"/>
      <c r="F15" s="2">
        <v>30000</v>
      </c>
      <c r="G15" s="2">
        <v>30000</v>
      </c>
    </row>
    <row r="16" spans="1:7" ht="30" customHeight="1" x14ac:dyDescent="0.25">
      <c r="A16" s="2"/>
      <c r="B16" s="60"/>
      <c r="C16" s="34" t="s">
        <v>90</v>
      </c>
      <c r="D16" s="44"/>
      <c r="E16" s="2"/>
      <c r="F16" s="2">
        <v>383599.92</v>
      </c>
      <c r="G16" s="2">
        <v>383599.92</v>
      </c>
    </row>
    <row r="17" spans="1:7" ht="30" customHeight="1" x14ac:dyDescent="0.25">
      <c r="A17" s="2"/>
      <c r="B17" s="36"/>
      <c r="C17" s="34" t="s">
        <v>71</v>
      </c>
      <c r="D17" s="43"/>
      <c r="E17" s="2"/>
      <c r="F17" s="2">
        <v>153351.35999999999</v>
      </c>
      <c r="G17" s="2">
        <v>153351.35999999999</v>
      </c>
    </row>
    <row r="18" spans="1:7" ht="38.25" x14ac:dyDescent="0.25">
      <c r="A18" s="2" t="s">
        <v>67</v>
      </c>
      <c r="B18" s="5" t="s">
        <v>10</v>
      </c>
      <c r="C18" s="45" t="s">
        <v>52</v>
      </c>
      <c r="D18" s="46"/>
      <c r="E18" s="17">
        <f>E9+E11</f>
        <v>3964000</v>
      </c>
      <c r="F18" s="17">
        <f>F9+F11+F13+F14+F16+F10+F12+F17+F15</f>
        <v>4581982.75</v>
      </c>
      <c r="G18" s="17">
        <f>G9+G11+G13+G14+G16+G10+G12+G17+G15</f>
        <v>3599714.68</v>
      </c>
    </row>
    <row r="19" spans="1:7" ht="27.75" customHeight="1" x14ac:dyDescent="0.25">
      <c r="A19" s="2" t="s">
        <v>60</v>
      </c>
      <c r="B19" s="6" t="s">
        <v>11</v>
      </c>
      <c r="C19" s="47" t="s">
        <v>71</v>
      </c>
      <c r="D19" s="2" t="s">
        <v>72</v>
      </c>
      <c r="E19" s="2">
        <v>38800000</v>
      </c>
      <c r="F19" s="2">
        <v>1438182.78</v>
      </c>
      <c r="G19" s="2">
        <v>1333825.56</v>
      </c>
    </row>
    <row r="20" spans="1:7" ht="45" customHeight="1" x14ac:dyDescent="0.25">
      <c r="A20" s="2"/>
      <c r="B20" s="13" t="s">
        <v>160</v>
      </c>
      <c r="C20" s="48"/>
      <c r="D20" s="2" t="s">
        <v>151</v>
      </c>
      <c r="E20" s="2">
        <v>127189</v>
      </c>
      <c r="F20" s="2">
        <v>40672.620000000003</v>
      </c>
      <c r="G20" s="2">
        <v>40672.620000000003</v>
      </c>
    </row>
    <row r="21" spans="1:7" ht="25.5" customHeight="1" x14ac:dyDescent="0.25">
      <c r="A21" s="2" t="s">
        <v>61</v>
      </c>
      <c r="B21" s="6" t="s">
        <v>12</v>
      </c>
      <c r="C21" s="48"/>
      <c r="D21" s="2" t="s">
        <v>73</v>
      </c>
      <c r="E21" s="2">
        <v>330000</v>
      </c>
      <c r="F21" s="2">
        <v>130000</v>
      </c>
      <c r="G21" s="2">
        <v>0</v>
      </c>
    </row>
    <row r="22" spans="1:7" ht="25.5" x14ac:dyDescent="0.25">
      <c r="A22" s="2" t="s">
        <v>62</v>
      </c>
      <c r="B22" s="6" t="s">
        <v>13</v>
      </c>
      <c r="C22" s="48"/>
      <c r="D22" s="2" t="s">
        <v>74</v>
      </c>
      <c r="E22" s="2">
        <v>300000</v>
      </c>
      <c r="F22" s="2">
        <v>468000</v>
      </c>
      <c r="G22" s="2">
        <v>468000</v>
      </c>
    </row>
    <row r="23" spans="1:7" ht="25.5" x14ac:dyDescent="0.25">
      <c r="A23" s="2" t="s">
        <v>63</v>
      </c>
      <c r="B23" s="6" t="s">
        <v>14</v>
      </c>
      <c r="C23" s="48"/>
      <c r="D23" s="2" t="s">
        <v>75</v>
      </c>
      <c r="E23" s="2">
        <v>1000000</v>
      </c>
      <c r="F23" s="2">
        <v>338531.42</v>
      </c>
      <c r="G23" s="2">
        <v>300000</v>
      </c>
    </row>
    <row r="24" spans="1:7" ht="22.5" customHeight="1" x14ac:dyDescent="0.25">
      <c r="A24" s="2"/>
      <c r="B24" s="18" t="s">
        <v>152</v>
      </c>
      <c r="C24" s="48"/>
      <c r="D24" s="2" t="s">
        <v>153</v>
      </c>
      <c r="E24" s="2">
        <v>53000</v>
      </c>
      <c r="F24" s="2">
        <v>1468.58</v>
      </c>
      <c r="G24" s="2">
        <v>1468.58</v>
      </c>
    </row>
    <row r="25" spans="1:7" ht="25.5" x14ac:dyDescent="0.25">
      <c r="A25" s="2" t="s">
        <v>64</v>
      </c>
      <c r="B25" s="6" t="s">
        <v>15</v>
      </c>
      <c r="C25" s="49"/>
      <c r="D25" s="2" t="s">
        <v>76</v>
      </c>
      <c r="E25" s="2">
        <v>1550000</v>
      </c>
      <c r="F25" s="2">
        <v>451022</v>
      </c>
      <c r="G25" s="2">
        <v>262606</v>
      </c>
    </row>
    <row r="26" spans="1:7" ht="25.5" x14ac:dyDescent="0.25">
      <c r="A26" s="2" t="s">
        <v>65</v>
      </c>
      <c r="B26" s="5" t="s">
        <v>16</v>
      </c>
      <c r="C26" s="45" t="s">
        <v>52</v>
      </c>
      <c r="D26" s="46"/>
      <c r="E26" s="17">
        <f>E19+E21+E22+E23+E25</f>
        <v>41980000</v>
      </c>
      <c r="F26" s="17">
        <f>F19+F21+F22+F23+F25+F20+F24</f>
        <v>2867877.4000000004</v>
      </c>
      <c r="G26" s="17">
        <f>G19+G21+G22+G23+G25+G20+G24</f>
        <v>2406572.7600000002</v>
      </c>
    </row>
    <row r="27" spans="1:7" ht="25.5" customHeight="1" x14ac:dyDescent="0.25">
      <c r="A27" s="2" t="s">
        <v>68</v>
      </c>
      <c r="B27" s="4" t="s">
        <v>17</v>
      </c>
      <c r="C27" s="47" t="s">
        <v>77</v>
      </c>
      <c r="D27" s="2" t="s">
        <v>78</v>
      </c>
      <c r="E27" s="2">
        <v>406000</v>
      </c>
      <c r="F27" s="2">
        <v>306000</v>
      </c>
      <c r="G27" s="2">
        <v>254000</v>
      </c>
    </row>
    <row r="28" spans="1:7" ht="42" customHeight="1" x14ac:dyDescent="0.25">
      <c r="A28" s="2" t="s">
        <v>69</v>
      </c>
      <c r="B28" s="4" t="s">
        <v>18</v>
      </c>
      <c r="C28" s="49"/>
      <c r="D28" s="2" t="s">
        <v>79</v>
      </c>
      <c r="E28" s="2">
        <v>60000</v>
      </c>
      <c r="F28" s="2">
        <v>60000</v>
      </c>
      <c r="G28" s="2">
        <v>60000</v>
      </c>
    </row>
    <row r="29" spans="1:7" ht="38.25" x14ac:dyDescent="0.25">
      <c r="A29" s="2" t="s">
        <v>70</v>
      </c>
      <c r="B29" s="5" t="s">
        <v>19</v>
      </c>
      <c r="C29" s="45" t="s">
        <v>52</v>
      </c>
      <c r="D29" s="46"/>
      <c r="E29" s="17">
        <f>E27+E28</f>
        <v>466000</v>
      </c>
      <c r="F29" s="17">
        <f>F27+F28</f>
        <v>366000</v>
      </c>
      <c r="G29" s="17">
        <f t="shared" ref="G29" si="0">G27+G28</f>
        <v>314000</v>
      </c>
    </row>
    <row r="30" spans="1:7" ht="38.25" x14ac:dyDescent="0.25">
      <c r="A30" s="2" t="s">
        <v>83</v>
      </c>
      <c r="B30" s="7" t="s">
        <v>20</v>
      </c>
      <c r="C30" s="16" t="s">
        <v>80</v>
      </c>
      <c r="D30" s="2" t="s">
        <v>155</v>
      </c>
      <c r="E30" s="2">
        <v>1200000</v>
      </c>
      <c r="F30" s="2">
        <v>0</v>
      </c>
      <c r="G30" s="2">
        <v>0</v>
      </c>
    </row>
    <row r="31" spans="1:7" ht="15.75" x14ac:dyDescent="0.25">
      <c r="A31" s="2" t="s">
        <v>84</v>
      </c>
      <c r="B31" s="8"/>
      <c r="C31" s="45" t="s">
        <v>52</v>
      </c>
      <c r="D31" s="46"/>
      <c r="E31" s="17">
        <f>E30</f>
        <v>1200000</v>
      </c>
      <c r="F31" s="17">
        <f>F30</f>
        <v>0</v>
      </c>
      <c r="G31" s="17">
        <f t="shared" ref="G31" si="1">G30</f>
        <v>0</v>
      </c>
    </row>
    <row r="32" spans="1:7" ht="30" customHeight="1" x14ac:dyDescent="0.25">
      <c r="A32" s="22" t="s">
        <v>85</v>
      </c>
      <c r="B32" s="50" t="s">
        <v>21</v>
      </c>
      <c r="C32" s="16" t="s">
        <v>49</v>
      </c>
      <c r="D32" s="42" t="s">
        <v>82</v>
      </c>
      <c r="E32" s="2">
        <v>2030000</v>
      </c>
      <c r="F32" s="2">
        <v>1153520.6100000001</v>
      </c>
      <c r="G32" s="2">
        <v>1109183</v>
      </c>
    </row>
    <row r="33" spans="1:7" ht="22.5" customHeight="1" x14ac:dyDescent="0.25">
      <c r="A33" s="39"/>
      <c r="B33" s="51"/>
      <c r="C33" s="16" t="s">
        <v>81</v>
      </c>
      <c r="D33" s="43"/>
      <c r="E33" s="2"/>
      <c r="F33" s="2">
        <v>65000</v>
      </c>
      <c r="G33" s="2">
        <v>65000</v>
      </c>
    </row>
    <row r="34" spans="1:7" ht="18" customHeight="1" x14ac:dyDescent="0.25">
      <c r="A34" s="2" t="s">
        <v>86</v>
      </c>
      <c r="B34" s="9" t="s">
        <v>22</v>
      </c>
      <c r="C34" s="16" t="s">
        <v>87</v>
      </c>
      <c r="D34" s="2" t="s">
        <v>88</v>
      </c>
      <c r="E34" s="2">
        <v>2305000</v>
      </c>
      <c r="F34" s="2">
        <v>1293888.8899999999</v>
      </c>
      <c r="G34" s="2">
        <v>1202500</v>
      </c>
    </row>
    <row r="35" spans="1:7" ht="15.75" customHeight="1" x14ac:dyDescent="0.25">
      <c r="A35" s="2" t="s">
        <v>97</v>
      </c>
      <c r="B35" s="9" t="s">
        <v>23</v>
      </c>
      <c r="C35" s="16" t="s">
        <v>90</v>
      </c>
      <c r="D35" s="22" t="s">
        <v>89</v>
      </c>
      <c r="E35" s="2">
        <v>697000</v>
      </c>
      <c r="F35" s="2">
        <v>350000</v>
      </c>
      <c r="G35" s="2">
        <v>349998</v>
      </c>
    </row>
    <row r="36" spans="1:7" ht="25.5" customHeight="1" x14ac:dyDescent="0.25">
      <c r="A36" s="2" t="s">
        <v>98</v>
      </c>
      <c r="B36" s="50" t="s">
        <v>24</v>
      </c>
      <c r="C36" s="16" t="s">
        <v>49</v>
      </c>
      <c r="D36" s="42" t="s">
        <v>91</v>
      </c>
      <c r="E36" s="2">
        <v>315000</v>
      </c>
      <c r="F36" s="2">
        <v>92300</v>
      </c>
      <c r="G36" s="2">
        <v>91450</v>
      </c>
    </row>
    <row r="37" spans="1:7" ht="15.75" x14ac:dyDescent="0.25">
      <c r="A37" s="35"/>
      <c r="B37" s="51"/>
      <c r="C37" s="16" t="s">
        <v>81</v>
      </c>
      <c r="D37" s="43"/>
      <c r="E37" s="2"/>
      <c r="F37" s="2">
        <v>21000</v>
      </c>
      <c r="G37" s="2">
        <v>21000</v>
      </c>
    </row>
    <row r="38" spans="1:7" ht="15.75" customHeight="1" x14ac:dyDescent="0.25">
      <c r="A38" s="42" t="s">
        <v>99</v>
      </c>
      <c r="B38" s="50" t="s">
        <v>25</v>
      </c>
      <c r="C38" s="16" t="s">
        <v>49</v>
      </c>
      <c r="D38" s="42" t="s">
        <v>92</v>
      </c>
      <c r="E38" s="2">
        <v>440000</v>
      </c>
      <c r="F38" s="2">
        <v>23000</v>
      </c>
      <c r="G38" s="2">
        <v>18000</v>
      </c>
    </row>
    <row r="39" spans="1:7" ht="15.75" x14ac:dyDescent="0.25">
      <c r="A39" s="43"/>
      <c r="B39" s="51"/>
      <c r="C39" s="16" t="s">
        <v>90</v>
      </c>
      <c r="D39" s="43"/>
      <c r="E39" s="2">
        <v>550000</v>
      </c>
      <c r="F39" s="2">
        <v>181000</v>
      </c>
      <c r="G39" s="2">
        <v>181000</v>
      </c>
    </row>
    <row r="40" spans="1:7" ht="30.75" customHeight="1" x14ac:dyDescent="0.25">
      <c r="A40" s="2" t="s">
        <v>100</v>
      </c>
      <c r="B40" s="9" t="s">
        <v>26</v>
      </c>
      <c r="C40" s="16" t="s">
        <v>81</v>
      </c>
      <c r="D40" s="2" t="s">
        <v>93</v>
      </c>
      <c r="E40" s="2">
        <v>65000</v>
      </c>
      <c r="F40" s="2">
        <v>0</v>
      </c>
      <c r="G40" s="2">
        <v>0</v>
      </c>
    </row>
    <row r="41" spans="1:7" ht="19.5" customHeight="1" x14ac:dyDescent="0.25">
      <c r="A41" s="2" t="s">
        <v>101</v>
      </c>
      <c r="B41" s="9" t="s">
        <v>27</v>
      </c>
      <c r="C41" s="16" t="s">
        <v>94</v>
      </c>
      <c r="D41" s="2" t="s">
        <v>95</v>
      </c>
      <c r="E41" s="2">
        <v>440000</v>
      </c>
      <c r="F41" s="2">
        <v>0</v>
      </c>
      <c r="G41" s="2">
        <v>0</v>
      </c>
    </row>
    <row r="42" spans="1:7" ht="15.75" customHeight="1" x14ac:dyDescent="0.25">
      <c r="A42" s="19" t="s">
        <v>102</v>
      </c>
      <c r="B42" s="9" t="s">
        <v>28</v>
      </c>
      <c r="C42" s="16" t="s">
        <v>90</v>
      </c>
      <c r="D42" s="2" t="s">
        <v>96</v>
      </c>
      <c r="E42" s="2">
        <v>25000</v>
      </c>
      <c r="F42" s="2">
        <v>0</v>
      </c>
      <c r="G42" s="2">
        <v>0</v>
      </c>
    </row>
    <row r="43" spans="1:7" ht="38.25" x14ac:dyDescent="0.25">
      <c r="A43" s="20" t="s">
        <v>103</v>
      </c>
      <c r="B43" s="10" t="s">
        <v>29</v>
      </c>
      <c r="C43" s="45" t="s">
        <v>52</v>
      </c>
      <c r="D43" s="46"/>
      <c r="E43" s="17">
        <f>E32+E34+E35+E36+E38+E39+E40+E41+E42</f>
        <v>6867000</v>
      </c>
      <c r="F43" s="17">
        <f>F32+F34+F35+F36+F38+F39+F40+F41+F42+F37+F33</f>
        <v>3179709.5</v>
      </c>
      <c r="G43" s="17">
        <f>G32+G34+G35+G36+G38+G39+G40+G41+G42+G37+G33</f>
        <v>3038131</v>
      </c>
    </row>
    <row r="44" spans="1:7" ht="38.25" x14ac:dyDescent="0.25">
      <c r="A44" s="20" t="s">
        <v>104</v>
      </c>
      <c r="B44" s="8" t="s">
        <v>30</v>
      </c>
      <c r="C44" s="23" t="s">
        <v>137</v>
      </c>
      <c r="D44" s="17" t="s">
        <v>138</v>
      </c>
      <c r="E44" s="17">
        <v>600000</v>
      </c>
      <c r="F44" s="17">
        <v>600000</v>
      </c>
      <c r="G44" s="17">
        <v>450000</v>
      </c>
    </row>
    <row r="45" spans="1:7" ht="41.25" customHeight="1" x14ac:dyDescent="0.25">
      <c r="A45" s="2" t="s">
        <v>106</v>
      </c>
      <c r="B45" s="9" t="s">
        <v>31</v>
      </c>
      <c r="C45" s="16" t="s">
        <v>121</v>
      </c>
      <c r="D45" s="2" t="s">
        <v>128</v>
      </c>
      <c r="E45" s="2">
        <v>100000</v>
      </c>
      <c r="F45" s="2">
        <v>113642</v>
      </c>
      <c r="G45" s="2">
        <v>113642</v>
      </c>
    </row>
    <row r="46" spans="1:7" ht="39.75" customHeight="1" x14ac:dyDescent="0.25">
      <c r="A46" s="2" t="s">
        <v>107</v>
      </c>
      <c r="B46" s="9" t="s">
        <v>32</v>
      </c>
      <c r="C46" s="16" t="s">
        <v>129</v>
      </c>
      <c r="D46" s="2" t="s">
        <v>130</v>
      </c>
      <c r="E46" s="2">
        <v>50000</v>
      </c>
      <c r="F46" s="2">
        <v>49500</v>
      </c>
      <c r="G46" s="2">
        <v>49500</v>
      </c>
    </row>
    <row r="47" spans="1:7" ht="27.75" customHeight="1" x14ac:dyDescent="0.25">
      <c r="A47" s="2" t="s">
        <v>108</v>
      </c>
      <c r="B47" s="12" t="s">
        <v>33</v>
      </c>
      <c r="C47" s="16" t="s">
        <v>116</v>
      </c>
      <c r="D47" s="2" t="s">
        <v>131</v>
      </c>
      <c r="E47" s="2">
        <v>232963</v>
      </c>
      <c r="F47" s="2">
        <v>232963</v>
      </c>
      <c r="G47" s="2">
        <v>232963</v>
      </c>
    </row>
    <row r="48" spans="1:7" ht="38.25" x14ac:dyDescent="0.25">
      <c r="A48" s="2" t="s">
        <v>105</v>
      </c>
      <c r="B48" s="8" t="s">
        <v>34</v>
      </c>
      <c r="C48" s="45" t="s">
        <v>52</v>
      </c>
      <c r="D48" s="46"/>
      <c r="E48" s="17">
        <f>E45+E46+E47</f>
        <v>382963</v>
      </c>
      <c r="F48" s="17">
        <f>F45+F46+F47</f>
        <v>396105</v>
      </c>
      <c r="G48" s="17">
        <f t="shared" ref="G48" si="2">G45+G46+G47</f>
        <v>396105</v>
      </c>
    </row>
    <row r="49" spans="1:7" ht="51" customHeight="1" x14ac:dyDescent="0.25">
      <c r="A49" s="2" t="s">
        <v>109</v>
      </c>
      <c r="B49" s="12" t="s">
        <v>35</v>
      </c>
      <c r="C49" s="16" t="s">
        <v>139</v>
      </c>
      <c r="D49" s="2" t="s">
        <v>140</v>
      </c>
      <c r="E49" s="2">
        <v>1955000</v>
      </c>
      <c r="F49" s="2">
        <v>1127297.5</v>
      </c>
      <c r="G49" s="2">
        <v>995033</v>
      </c>
    </row>
    <row r="50" spans="1:7" ht="38.25" x14ac:dyDescent="0.25">
      <c r="A50" s="2" t="s">
        <v>110</v>
      </c>
      <c r="B50" s="12" t="s">
        <v>36</v>
      </c>
      <c r="C50" s="16" t="s">
        <v>141</v>
      </c>
      <c r="D50" s="2" t="s">
        <v>142</v>
      </c>
      <c r="E50" s="2">
        <v>1270000</v>
      </c>
      <c r="F50" s="2">
        <v>263303.99</v>
      </c>
      <c r="G50" s="2">
        <v>17100</v>
      </c>
    </row>
    <row r="51" spans="1:7" ht="38.25" x14ac:dyDescent="0.25">
      <c r="A51" s="2" t="s">
        <v>111</v>
      </c>
      <c r="B51" s="12" t="s">
        <v>37</v>
      </c>
      <c r="C51" s="16" t="s">
        <v>129</v>
      </c>
      <c r="D51" s="2" t="s">
        <v>143</v>
      </c>
      <c r="E51" s="2">
        <v>185000</v>
      </c>
      <c r="F51" s="2">
        <v>71490</v>
      </c>
      <c r="G51" s="2">
        <v>0</v>
      </c>
    </row>
    <row r="52" spans="1:7" ht="25.5" x14ac:dyDescent="0.25">
      <c r="A52" s="2" t="s">
        <v>112</v>
      </c>
      <c r="B52" s="8" t="s">
        <v>38</v>
      </c>
      <c r="C52" s="45" t="s">
        <v>52</v>
      </c>
      <c r="D52" s="46"/>
      <c r="E52" s="17">
        <f>E49+E50+E51</f>
        <v>3410000</v>
      </c>
      <c r="F52" s="17">
        <f>F49+F50+F51</f>
        <v>1462091.49</v>
      </c>
      <c r="G52" s="17">
        <f t="shared" ref="G52" si="3">G49+G50+G51</f>
        <v>1012133</v>
      </c>
    </row>
    <row r="53" spans="1:7" ht="38.25" x14ac:dyDescent="0.25">
      <c r="A53" s="2" t="s">
        <v>113</v>
      </c>
      <c r="B53" s="7" t="s">
        <v>39</v>
      </c>
      <c r="C53" s="16" t="s">
        <v>71</v>
      </c>
      <c r="D53" s="2" t="s">
        <v>118</v>
      </c>
      <c r="E53" s="2">
        <v>274725</v>
      </c>
      <c r="F53" s="2">
        <v>274725</v>
      </c>
      <c r="G53" s="2">
        <v>0</v>
      </c>
    </row>
    <row r="54" spans="1:7" ht="15.75" x14ac:dyDescent="0.25">
      <c r="A54" s="2"/>
      <c r="B54" s="55" t="s">
        <v>40</v>
      </c>
      <c r="C54" s="16" t="s">
        <v>49</v>
      </c>
      <c r="D54" s="42" t="s">
        <v>120</v>
      </c>
      <c r="E54" s="2"/>
      <c r="F54" s="2">
        <v>36000</v>
      </c>
      <c r="G54" s="2">
        <v>36000</v>
      </c>
    </row>
    <row r="55" spans="1:7" ht="30" customHeight="1" x14ac:dyDescent="0.25">
      <c r="A55" s="2" t="s">
        <v>114</v>
      </c>
      <c r="B55" s="56"/>
      <c r="C55" s="16" t="s">
        <v>119</v>
      </c>
      <c r="D55" s="43"/>
      <c r="E55" s="2">
        <v>940000</v>
      </c>
      <c r="F55" s="2">
        <v>390368</v>
      </c>
      <c r="G55" s="2">
        <v>318368</v>
      </c>
    </row>
    <row r="56" spans="1:7" ht="38.25" x14ac:dyDescent="0.25">
      <c r="A56" s="2" t="s">
        <v>115</v>
      </c>
      <c r="B56" s="8" t="s">
        <v>41</v>
      </c>
      <c r="C56" s="45" t="s">
        <v>52</v>
      </c>
      <c r="D56" s="46"/>
      <c r="E56" s="17">
        <f>E53+E55</f>
        <v>1214725</v>
      </c>
      <c r="F56" s="17">
        <f>F53+F55+F54</f>
        <v>701093</v>
      </c>
      <c r="G56" s="17">
        <f>G53+G55+G54</f>
        <v>354368</v>
      </c>
    </row>
    <row r="57" spans="1:7" ht="40.5" customHeight="1" x14ac:dyDescent="0.25">
      <c r="A57" s="2" t="s">
        <v>123</v>
      </c>
      <c r="B57" s="13" t="s">
        <v>42</v>
      </c>
      <c r="C57" s="16" t="s">
        <v>57</v>
      </c>
      <c r="D57" s="2" t="s">
        <v>127</v>
      </c>
      <c r="E57" s="2">
        <v>127189</v>
      </c>
      <c r="F57" s="2">
        <v>127189</v>
      </c>
      <c r="G57" s="2">
        <v>0</v>
      </c>
    </row>
    <row r="58" spans="1:7" ht="27.75" customHeight="1" x14ac:dyDescent="0.25">
      <c r="A58" s="2" t="s">
        <v>124</v>
      </c>
      <c r="B58" s="18" t="s">
        <v>43</v>
      </c>
      <c r="C58" s="16" t="s">
        <v>121</v>
      </c>
      <c r="D58" s="2" t="s">
        <v>122</v>
      </c>
      <c r="E58" s="2">
        <v>53000</v>
      </c>
      <c r="F58" s="2">
        <v>14400</v>
      </c>
      <c r="G58" s="2">
        <v>14400</v>
      </c>
    </row>
    <row r="59" spans="1:7" ht="26.25" customHeight="1" x14ac:dyDescent="0.25">
      <c r="A59" s="2" t="s">
        <v>125</v>
      </c>
      <c r="B59" s="14" t="s">
        <v>44</v>
      </c>
      <c r="C59" s="16" t="s">
        <v>116</v>
      </c>
      <c r="D59" s="2" t="s">
        <v>117</v>
      </c>
      <c r="E59" s="2">
        <v>420000</v>
      </c>
      <c r="F59" s="2">
        <v>29066</v>
      </c>
      <c r="G59" s="2">
        <v>0</v>
      </c>
    </row>
    <row r="60" spans="1:7" ht="42.75" customHeight="1" x14ac:dyDescent="0.25">
      <c r="A60" s="2"/>
      <c r="B60" s="18" t="s">
        <v>161</v>
      </c>
      <c r="C60" s="16" t="s">
        <v>116</v>
      </c>
      <c r="D60" s="2" t="s">
        <v>157</v>
      </c>
      <c r="E60" s="2"/>
      <c r="F60" s="2">
        <v>390934</v>
      </c>
      <c r="G60" s="2">
        <v>390934</v>
      </c>
    </row>
    <row r="61" spans="1:7" ht="40.5" customHeight="1" x14ac:dyDescent="0.25">
      <c r="A61" s="2" t="s">
        <v>126</v>
      </c>
      <c r="B61" s="13" t="s">
        <v>45</v>
      </c>
      <c r="C61" s="16" t="s">
        <v>129</v>
      </c>
      <c r="D61" s="2" t="s">
        <v>136</v>
      </c>
      <c r="E61" s="2">
        <v>200000</v>
      </c>
      <c r="F61" s="2">
        <v>250000</v>
      </c>
      <c r="G61" s="2">
        <v>243000</v>
      </c>
    </row>
    <row r="62" spans="1:7" ht="38.25" x14ac:dyDescent="0.25">
      <c r="A62" s="2" t="s">
        <v>134</v>
      </c>
      <c r="B62" s="13" t="s">
        <v>132</v>
      </c>
      <c r="C62" s="16" t="s">
        <v>129</v>
      </c>
      <c r="D62" s="2" t="s">
        <v>133</v>
      </c>
      <c r="E62" s="2">
        <v>91000</v>
      </c>
      <c r="F62" s="2">
        <v>91000</v>
      </c>
      <c r="G62" s="2">
        <v>91000</v>
      </c>
    </row>
    <row r="63" spans="1:7" ht="31.5" customHeight="1" x14ac:dyDescent="0.25">
      <c r="A63" s="21"/>
      <c r="B63" s="24" t="s">
        <v>150</v>
      </c>
      <c r="C63" s="25" t="s">
        <v>135</v>
      </c>
      <c r="D63" s="26" t="s">
        <v>135</v>
      </c>
      <c r="E63" s="26">
        <f>E8+E18+E26+E29+E31+E43+E44+E48+E52+E56+E57+E58+E59+E61+E62</f>
        <v>61442577</v>
      </c>
      <c r="F63" s="26">
        <f>F8+F18+F26+F29+F31+F43+F44+F48+F52+F56+F57+F58+F59+F61+F62+F60</f>
        <v>15524148.140000001</v>
      </c>
      <c r="G63" s="26">
        <f>G8+G18+G26+G29+G31+G43+G44+G48+G52+G56+G57+G58+G59+G61+G62+G60</f>
        <v>12735641.59</v>
      </c>
    </row>
    <row r="64" spans="1:7" ht="39.75" customHeight="1" x14ac:dyDescent="0.25">
      <c r="A64" s="2" t="s">
        <v>123</v>
      </c>
      <c r="B64" s="13" t="s">
        <v>168</v>
      </c>
      <c r="C64" s="16" t="s">
        <v>71</v>
      </c>
      <c r="D64" s="2" t="s">
        <v>151</v>
      </c>
      <c r="E64" s="2">
        <v>127189</v>
      </c>
      <c r="F64" s="2">
        <v>4026589.71</v>
      </c>
      <c r="G64" s="2">
        <v>4026589.71</v>
      </c>
    </row>
    <row r="65" spans="1:7" ht="31.5" customHeight="1" x14ac:dyDescent="0.25">
      <c r="A65" s="2" t="s">
        <v>124</v>
      </c>
      <c r="B65" s="18" t="s">
        <v>169</v>
      </c>
      <c r="C65" s="16" t="s">
        <v>71</v>
      </c>
      <c r="D65" s="2" t="s">
        <v>153</v>
      </c>
      <c r="E65" s="2">
        <v>53000</v>
      </c>
      <c r="F65" s="2">
        <v>145389.44</v>
      </c>
      <c r="G65" s="2">
        <v>145389.44</v>
      </c>
    </row>
    <row r="66" spans="1:7" ht="31.5" customHeight="1" x14ac:dyDescent="0.25">
      <c r="A66" s="2" t="s">
        <v>125</v>
      </c>
      <c r="B66" s="18" t="s">
        <v>156</v>
      </c>
      <c r="C66" s="16" t="s">
        <v>116</v>
      </c>
      <c r="D66" s="2" t="s">
        <v>157</v>
      </c>
      <c r="E66" s="2">
        <v>420000</v>
      </c>
      <c r="F66" s="2">
        <v>300000</v>
      </c>
      <c r="G66" s="2">
        <v>300000</v>
      </c>
    </row>
    <row r="67" spans="1:7" ht="31.5" customHeight="1" x14ac:dyDescent="0.25">
      <c r="A67" s="2" t="s">
        <v>126</v>
      </c>
      <c r="B67" s="13" t="s">
        <v>162</v>
      </c>
      <c r="C67" s="16" t="s">
        <v>57</v>
      </c>
      <c r="D67" s="2" t="s">
        <v>159</v>
      </c>
      <c r="E67" s="2">
        <v>200000</v>
      </c>
      <c r="F67" s="2">
        <v>17900</v>
      </c>
      <c r="G67" s="2">
        <v>17900</v>
      </c>
    </row>
    <row r="68" spans="1:7" ht="31.5" hidden="1" customHeight="1" x14ac:dyDescent="0.25">
      <c r="A68" s="2" t="s">
        <v>134</v>
      </c>
      <c r="B68" s="13"/>
      <c r="C68" s="16"/>
      <c r="D68" s="2"/>
      <c r="E68" s="2">
        <v>91000</v>
      </c>
      <c r="F68" s="2"/>
      <c r="G68" s="2"/>
    </row>
    <row r="69" spans="1:7" ht="31.5" customHeight="1" x14ac:dyDescent="0.25">
      <c r="A69" s="21"/>
      <c r="B69" s="24" t="s">
        <v>170</v>
      </c>
      <c r="C69" s="25" t="s">
        <v>135</v>
      </c>
      <c r="D69" s="26" t="s">
        <v>135</v>
      </c>
      <c r="E69" s="26">
        <f>E22+E26+E32+E36+E39+E49+E50+E55+E59+E63+E64+E65+E66+E67+E68</f>
        <v>112093766</v>
      </c>
      <c r="F69" s="26">
        <f>F64+F65+F66+F67+F68</f>
        <v>4489879.1500000004</v>
      </c>
      <c r="G69" s="26">
        <f>G64+G65+G66+G67+G68</f>
        <v>4489879.1500000004</v>
      </c>
    </row>
    <row r="70" spans="1:7" ht="31.5" customHeight="1" x14ac:dyDescent="0.25">
      <c r="A70" s="21"/>
      <c r="B70" s="24" t="s">
        <v>165</v>
      </c>
      <c r="C70" s="25" t="s">
        <v>135</v>
      </c>
      <c r="D70" s="26" t="s">
        <v>135</v>
      </c>
      <c r="E70" s="26">
        <f>E8+E18+E26+E29+E31+E43+E44+E48+E61+E64+E65+E66+E67+E68+E69</f>
        <v>169111618</v>
      </c>
      <c r="F70" s="26">
        <f>F63+F69</f>
        <v>20014027.289999999</v>
      </c>
      <c r="G70" s="61">
        <f>G63+G69</f>
        <v>17225520.740000002</v>
      </c>
    </row>
    <row r="71" spans="1:7" ht="15.75" thickBot="1" x14ac:dyDescent="0.3"/>
    <row r="72" spans="1:7" ht="25.5" customHeight="1" thickBot="1" x14ac:dyDescent="0.3">
      <c r="A72" s="52" t="s">
        <v>148</v>
      </c>
      <c r="B72" s="53"/>
      <c r="C72" s="53"/>
      <c r="D72" s="53"/>
      <c r="E72" s="53"/>
      <c r="F72" s="53"/>
      <c r="G72" s="54"/>
    </row>
    <row r="73" spans="1:7" ht="54" customHeight="1" x14ac:dyDescent="0.25">
      <c r="A73" s="2" t="s">
        <v>109</v>
      </c>
      <c r="B73" s="12" t="s">
        <v>35</v>
      </c>
      <c r="C73" s="16" t="s">
        <v>139</v>
      </c>
      <c r="D73" s="2" t="s">
        <v>140</v>
      </c>
      <c r="E73" s="2">
        <v>1955000</v>
      </c>
      <c r="F73" s="2">
        <v>417702.5</v>
      </c>
      <c r="G73" s="2">
        <v>417702.5</v>
      </c>
    </row>
    <row r="74" spans="1:7" ht="42" customHeight="1" x14ac:dyDescent="0.25">
      <c r="A74" s="2" t="s">
        <v>110</v>
      </c>
      <c r="B74" s="12" t="s">
        <v>36</v>
      </c>
      <c r="C74" s="16" t="s">
        <v>141</v>
      </c>
      <c r="D74" s="2" t="s">
        <v>142</v>
      </c>
      <c r="E74" s="32">
        <v>1164000</v>
      </c>
      <c r="F74" s="32">
        <v>1008696.01</v>
      </c>
      <c r="G74" s="32">
        <v>958696.01</v>
      </c>
    </row>
    <row r="75" spans="1:7" ht="42" customHeight="1" x14ac:dyDescent="0.25">
      <c r="A75" s="33"/>
      <c r="B75" s="9" t="s">
        <v>17</v>
      </c>
      <c r="C75" s="16" t="s">
        <v>77</v>
      </c>
      <c r="D75" s="2" t="s">
        <v>78</v>
      </c>
      <c r="E75" s="2">
        <v>406000</v>
      </c>
      <c r="F75" s="2">
        <v>100000</v>
      </c>
      <c r="G75" s="2">
        <v>100000</v>
      </c>
    </row>
    <row r="76" spans="1:7" ht="25.5" x14ac:dyDescent="0.25">
      <c r="A76" s="29" t="s">
        <v>54</v>
      </c>
      <c r="B76" s="31" t="s">
        <v>8</v>
      </c>
      <c r="C76" s="30" t="s">
        <v>56</v>
      </c>
      <c r="D76" s="29" t="s">
        <v>58</v>
      </c>
      <c r="E76" s="29">
        <v>1164000</v>
      </c>
      <c r="F76" s="29">
        <v>22741054.670000002</v>
      </c>
      <c r="G76" s="29">
        <v>22610372.210000001</v>
      </c>
    </row>
    <row r="77" spans="1:7" ht="25.5" x14ac:dyDescent="0.25">
      <c r="A77" s="2" t="s">
        <v>55</v>
      </c>
      <c r="B77" s="11" t="s">
        <v>9</v>
      </c>
      <c r="C77" s="16" t="s">
        <v>57</v>
      </c>
      <c r="D77" s="2" t="s">
        <v>59</v>
      </c>
      <c r="E77" s="2">
        <v>2800000</v>
      </c>
      <c r="F77" s="2">
        <v>855300</v>
      </c>
      <c r="G77" s="2">
        <v>760302</v>
      </c>
    </row>
    <row r="78" spans="1:7" ht="27" customHeight="1" x14ac:dyDescent="0.25">
      <c r="A78" s="2"/>
      <c r="B78" s="13" t="s">
        <v>164</v>
      </c>
      <c r="C78" s="16" t="s">
        <v>57</v>
      </c>
      <c r="D78" s="2" t="s">
        <v>159</v>
      </c>
      <c r="E78" s="2"/>
      <c r="F78" s="2">
        <v>66600</v>
      </c>
      <c r="G78" s="2">
        <v>66600</v>
      </c>
    </row>
    <row r="79" spans="1:7" ht="25.5" x14ac:dyDescent="0.25">
      <c r="A79" s="2" t="s">
        <v>60</v>
      </c>
      <c r="B79" s="6" t="s">
        <v>11</v>
      </c>
      <c r="C79" s="47" t="s">
        <v>71</v>
      </c>
      <c r="D79" s="2" t="s">
        <v>72</v>
      </c>
      <c r="E79" s="2">
        <v>38800000</v>
      </c>
      <c r="F79" s="2">
        <v>6306730.6299999999</v>
      </c>
      <c r="G79" s="2">
        <v>6006562.6299999999</v>
      </c>
    </row>
    <row r="80" spans="1:7" ht="25.5" x14ac:dyDescent="0.25">
      <c r="A80" s="2" t="s">
        <v>64</v>
      </c>
      <c r="B80" s="6" t="s">
        <v>15</v>
      </c>
      <c r="C80" s="49"/>
      <c r="D80" s="2" t="s">
        <v>76</v>
      </c>
      <c r="E80" s="2">
        <v>1550000</v>
      </c>
      <c r="F80" s="2">
        <v>78000</v>
      </c>
      <c r="G80" s="2">
        <v>73000</v>
      </c>
    </row>
    <row r="81" spans="1:7" ht="38.25" x14ac:dyDescent="0.25">
      <c r="A81" s="2" t="s">
        <v>111</v>
      </c>
      <c r="B81" s="12" t="s">
        <v>37</v>
      </c>
      <c r="C81" s="16" t="s">
        <v>129</v>
      </c>
      <c r="D81" s="2" t="s">
        <v>143</v>
      </c>
      <c r="E81" s="2">
        <v>185000</v>
      </c>
      <c r="F81" s="2">
        <v>113510</v>
      </c>
      <c r="G81" s="2">
        <v>113510</v>
      </c>
    </row>
    <row r="82" spans="1:7" ht="25.5" x14ac:dyDescent="0.25">
      <c r="A82" s="2"/>
      <c r="B82" s="7" t="s">
        <v>40</v>
      </c>
      <c r="C82" s="16" t="s">
        <v>119</v>
      </c>
      <c r="D82" s="2" t="s">
        <v>120</v>
      </c>
      <c r="E82" s="2"/>
      <c r="F82" s="2">
        <v>36000</v>
      </c>
      <c r="G82" s="2">
        <v>0</v>
      </c>
    </row>
    <row r="83" spans="1:7" ht="25.5" customHeight="1" x14ac:dyDescent="0.25">
      <c r="A83" s="2"/>
      <c r="B83" s="12" t="s">
        <v>158</v>
      </c>
      <c r="C83" s="16" t="s">
        <v>56</v>
      </c>
      <c r="D83" s="2" t="s">
        <v>154</v>
      </c>
      <c r="E83" s="2"/>
      <c r="F83" s="2">
        <v>511562.29</v>
      </c>
      <c r="G83" s="2">
        <v>511562.29</v>
      </c>
    </row>
    <row r="84" spans="1:7" ht="25.5" customHeight="1" x14ac:dyDescent="0.25">
      <c r="A84" s="2"/>
      <c r="B84" s="18" t="s">
        <v>43</v>
      </c>
      <c r="C84" s="16" t="s">
        <v>121</v>
      </c>
      <c r="D84" s="2" t="s">
        <v>122</v>
      </c>
      <c r="E84" s="2"/>
      <c r="F84" s="2">
        <v>38600</v>
      </c>
      <c r="G84" s="2">
        <v>37985</v>
      </c>
    </row>
    <row r="85" spans="1:7" ht="25.5" customHeight="1" x14ac:dyDescent="0.25">
      <c r="A85" s="21"/>
      <c r="B85" s="24" t="s">
        <v>147</v>
      </c>
      <c r="C85" s="25" t="s">
        <v>135</v>
      </c>
      <c r="D85" s="26" t="s">
        <v>135</v>
      </c>
      <c r="E85" s="26">
        <f>E25+E28+E35+E39+E41+E51+E52+E57+E62+E72+E76+E77+E79+E80+E81</f>
        <v>51609189</v>
      </c>
      <c r="F85" s="26">
        <f>SUM(F73:F84)</f>
        <v>32273756.100000001</v>
      </c>
      <c r="G85" s="26">
        <f>SUM(G73:G84)</f>
        <v>31656292.640000001</v>
      </c>
    </row>
    <row r="86" spans="1:7" ht="26.25" customHeight="1" x14ac:dyDescent="0.25">
      <c r="A86" s="2"/>
      <c r="B86" s="12" t="s">
        <v>167</v>
      </c>
      <c r="C86" s="16" t="s">
        <v>56</v>
      </c>
      <c r="D86" s="2" t="s">
        <v>154</v>
      </c>
      <c r="E86" s="2">
        <v>185000</v>
      </c>
      <c r="F86" s="2">
        <v>965864</v>
      </c>
      <c r="G86" s="2">
        <v>965864</v>
      </c>
    </row>
    <row r="87" spans="1:7" ht="26.25" customHeight="1" x14ac:dyDescent="0.25">
      <c r="A87" s="2"/>
      <c r="B87" s="13" t="s">
        <v>162</v>
      </c>
      <c r="C87" s="16" t="s">
        <v>57</v>
      </c>
      <c r="D87" s="2" t="s">
        <v>159</v>
      </c>
      <c r="E87" s="2"/>
      <c r="F87" s="2">
        <v>60000</v>
      </c>
      <c r="G87" s="2">
        <v>60000</v>
      </c>
    </row>
    <row r="88" spans="1:7" ht="23.25" customHeight="1" x14ac:dyDescent="0.25">
      <c r="A88" s="21"/>
      <c r="B88" s="24" t="s">
        <v>149</v>
      </c>
      <c r="C88" s="25" t="s">
        <v>135</v>
      </c>
      <c r="D88" s="26" t="s">
        <v>135</v>
      </c>
      <c r="E88" s="26">
        <f>E27+E30+E38+E41+E43+E53+E55+E59+E71+E77+E79+E80+E81+E85+E86</f>
        <v>106116914</v>
      </c>
      <c r="F88" s="26">
        <f>F86+F87</f>
        <v>1025864</v>
      </c>
      <c r="G88" s="26">
        <f>G86+G87</f>
        <v>1025864</v>
      </c>
    </row>
    <row r="89" spans="1:7" ht="24" customHeight="1" x14ac:dyDescent="0.25">
      <c r="A89" s="21"/>
      <c r="B89" s="24" t="s">
        <v>166</v>
      </c>
      <c r="C89" s="25" t="s">
        <v>135</v>
      </c>
      <c r="D89" s="26" t="s">
        <v>135</v>
      </c>
      <c r="E89" s="26">
        <f>E28+E31+E39+E42+E44+E55+E56+E61+E72+E79+E80+E81+E85+E86+E88</f>
        <v>203235828</v>
      </c>
      <c r="F89" s="26">
        <f>F85+F88</f>
        <v>33299620.100000001</v>
      </c>
      <c r="G89" s="26">
        <f>G85+G88</f>
        <v>32682156.640000001</v>
      </c>
    </row>
  </sheetData>
  <mergeCells count="30">
    <mergeCell ref="C43:D43"/>
    <mergeCell ref="B38:B39"/>
    <mergeCell ref="C8:D8"/>
    <mergeCell ref="C18:D18"/>
    <mergeCell ref="D5:D7"/>
    <mergeCell ref="B5:B7"/>
    <mergeCell ref="B11:B16"/>
    <mergeCell ref="D38:D39"/>
    <mergeCell ref="C27:C28"/>
    <mergeCell ref="C31:D31"/>
    <mergeCell ref="B9:B10"/>
    <mergeCell ref="D9:D10"/>
    <mergeCell ref="B36:B37"/>
    <mergeCell ref="C48:D48"/>
    <mergeCell ref="C52:D52"/>
    <mergeCell ref="C79:C80"/>
    <mergeCell ref="A72:G72"/>
    <mergeCell ref="C56:D56"/>
    <mergeCell ref="D54:D55"/>
    <mergeCell ref="B54:B55"/>
    <mergeCell ref="A1:G1"/>
    <mergeCell ref="A38:A39"/>
    <mergeCell ref="A5:A7"/>
    <mergeCell ref="C26:D26"/>
    <mergeCell ref="C29:D29"/>
    <mergeCell ref="D36:D37"/>
    <mergeCell ref="D13:D17"/>
    <mergeCell ref="C19:C25"/>
    <mergeCell ref="D32:D33"/>
    <mergeCell ref="B32:B3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654</dc:creator>
  <cp:lastModifiedBy>654</cp:lastModifiedBy>
  <cp:lastPrinted>2021-01-25T05:15:15Z</cp:lastPrinted>
  <dcterms:created xsi:type="dcterms:W3CDTF">2019-10-24T06:12:29Z</dcterms:created>
  <dcterms:modified xsi:type="dcterms:W3CDTF">2021-01-25T05:16:42Z</dcterms:modified>
</cp:coreProperties>
</file>