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\Desktop\Целевые программы\"/>
    </mc:Choice>
  </mc:AlternateContent>
  <bookViews>
    <workbookView xWindow="-120" yWindow="-120" windowWidth="24240" windowHeight="1314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Лист1!$A$1:$K$60</definedName>
  </definedNames>
  <calcPr calcId="162913"/>
</workbook>
</file>

<file path=xl/calcChain.xml><?xml version="1.0" encoding="utf-8"?>
<calcChain xmlns="http://schemas.openxmlformats.org/spreadsheetml/2006/main">
  <c r="K58" i="1" l="1"/>
  <c r="J58" i="1"/>
  <c r="K31" i="1" l="1"/>
  <c r="J31" i="1"/>
  <c r="L44" i="1" l="1"/>
  <c r="K38" i="1" l="1"/>
  <c r="J38" i="1"/>
  <c r="I43" i="1" l="1"/>
  <c r="I31" i="1" l="1"/>
  <c r="K41" i="1" l="1"/>
  <c r="K13" i="1"/>
  <c r="K8" i="1"/>
  <c r="K51" i="1" s="1"/>
  <c r="K59" i="1" s="1"/>
  <c r="J8" i="1" l="1"/>
  <c r="I8" i="1"/>
  <c r="I38" i="1" l="1"/>
  <c r="G8" i="1" l="1"/>
  <c r="H8" i="1"/>
  <c r="G13" i="1"/>
  <c r="H13" i="1"/>
  <c r="G31" i="1"/>
  <c r="H31" i="1"/>
  <c r="G38" i="1"/>
  <c r="H38" i="1"/>
  <c r="G41" i="1"/>
  <c r="H41" i="1"/>
  <c r="H51" i="1" l="1"/>
  <c r="G51" i="1"/>
  <c r="J41" i="1" l="1"/>
  <c r="I41" i="1"/>
  <c r="J13" i="1"/>
  <c r="J51" i="1" s="1"/>
  <c r="J59" i="1" s="1"/>
  <c r="I13" i="1"/>
  <c r="I51" i="1" s="1"/>
  <c r="F41" i="1" l="1"/>
  <c r="F38" i="1"/>
  <c r="F31" i="1"/>
  <c r="F13" i="1"/>
  <c r="F8" i="1"/>
  <c r="F51" i="1" l="1"/>
  <c r="E38" i="1"/>
  <c r="E31" i="1" l="1"/>
  <c r="E8" i="1"/>
  <c r="E13" i="1" l="1"/>
  <c r="E41" i="1"/>
  <c r="E51" i="1" l="1"/>
</calcChain>
</file>

<file path=xl/sharedStrings.xml><?xml version="1.0" encoding="utf-8"?>
<sst xmlns="http://schemas.openxmlformats.org/spreadsheetml/2006/main" count="192" uniqueCount="144">
  <si>
    <t>№ п/п</t>
  </si>
  <si>
    <t>Наименование программы</t>
  </si>
  <si>
    <t>рз/пд</t>
  </si>
  <si>
    <t>ЦС</t>
  </si>
  <si>
    <t>2022 г.</t>
  </si>
  <si>
    <t>Подпрограмма "Укрепление материально-технической базы учреждений культуры"</t>
  </si>
  <si>
    <t>Подпрограмма "Информационно-методическое и кадровое обеспечение"</t>
  </si>
  <si>
    <t>Подпрограмма "Организация и развитие музейно-выставочной деятельности"</t>
  </si>
  <si>
    <t>Подпрограмма "Модернизация библиотечного дела и сохранение библиотечных фондов"</t>
  </si>
  <si>
    <t xml:space="preserve">Подпрограмма "Поддержка народного творчества. Развитие культурно-досуговой деятельности" </t>
  </si>
  <si>
    <t>Подпрограммы "Укрепление материально-технической базы образовательных организаций"</t>
  </si>
  <si>
    <t>Подпрограмма "Развитие системы дошкольного образования"</t>
  </si>
  <si>
    <t>Подпрограмма "Развитие кадрового потенциала"</t>
  </si>
  <si>
    <t>Подпрограмма "Развитие системы обеспечения качественного и доступного общего образования"</t>
  </si>
  <si>
    <t>Подпрограмма "Развитие системы работы с одаренными детьми"</t>
  </si>
  <si>
    <t>Подпрограмма "Развитие системы отдыха и оздоровления детей"</t>
  </si>
  <si>
    <t>Подпрограмма "Развитие системы социально-психологической поддержки участников образовательных отношений"</t>
  </si>
  <si>
    <t>0702</t>
  </si>
  <si>
    <t>0401</t>
  </si>
  <si>
    <t>ИТОГО:</t>
  </si>
  <si>
    <t>0503</t>
  </si>
  <si>
    <t>0502</t>
  </si>
  <si>
    <t>00000 39051</t>
  </si>
  <si>
    <t>1.</t>
  </si>
  <si>
    <t>2.</t>
  </si>
  <si>
    <t>4.1.</t>
  </si>
  <si>
    <t>4.2.</t>
  </si>
  <si>
    <t>4.</t>
  </si>
  <si>
    <t>0801</t>
  </si>
  <si>
    <t>00000 39081</t>
  </si>
  <si>
    <t>00000 39082</t>
  </si>
  <si>
    <t>00000 39083</t>
  </si>
  <si>
    <t>00000 39084</t>
  </si>
  <si>
    <t>00000 39085</t>
  </si>
  <si>
    <t>0405</t>
  </si>
  <si>
    <t>00000 39041</t>
  </si>
  <si>
    <t>00000 39042</t>
  </si>
  <si>
    <t>00000 39071</t>
  </si>
  <si>
    <t>0701</t>
  </si>
  <si>
    <t>00000 39072</t>
  </si>
  <si>
    <t>00000 39073</t>
  </si>
  <si>
    <t>0709</t>
  </si>
  <si>
    <t>00000 39074</t>
  </si>
  <si>
    <t>00000 39075</t>
  </si>
  <si>
    <t>00000 39076</t>
  </si>
  <si>
    <t>00000 39077</t>
  </si>
  <si>
    <t>6.</t>
  </si>
  <si>
    <t>7.</t>
  </si>
  <si>
    <t>8.</t>
  </si>
  <si>
    <t>9.</t>
  </si>
  <si>
    <t>10.1.</t>
  </si>
  <si>
    <t>10.2.</t>
  </si>
  <si>
    <t>10.</t>
  </si>
  <si>
    <t>1006</t>
  </si>
  <si>
    <t>00000 39091</t>
  </si>
  <si>
    <t>00000 39092</t>
  </si>
  <si>
    <t>11.</t>
  </si>
  <si>
    <t>12.</t>
  </si>
  <si>
    <t>13.</t>
  </si>
  <si>
    <t>14.</t>
  </si>
  <si>
    <t>00000 39110</t>
  </si>
  <si>
    <t>0113</t>
  </si>
  <si>
    <t>00000 39033</t>
  </si>
  <si>
    <t>00000 39150</t>
  </si>
  <si>
    <t xml:space="preserve"> -</t>
  </si>
  <si>
    <t>00000 39140</t>
  </si>
  <si>
    <t>0412</t>
  </si>
  <si>
    <t>00000 39020</t>
  </si>
  <si>
    <t>00000 39061</t>
  </si>
  <si>
    <t>0310</t>
  </si>
  <si>
    <t>00000 39062</t>
  </si>
  <si>
    <t>ПОТРЕБНОСТЬ</t>
  </si>
  <si>
    <t>2023 г.</t>
  </si>
  <si>
    <t>00000 39053</t>
  </si>
  <si>
    <t>Подпрограмма "Сохранение объектов культурного наследия"</t>
  </si>
  <si>
    <t>00000 39086</t>
  </si>
  <si>
    <t>3.</t>
  </si>
  <si>
    <t>5.</t>
  </si>
  <si>
    <t>10.3.</t>
  </si>
  <si>
    <t>10.4.</t>
  </si>
  <si>
    <t>10.5.</t>
  </si>
  <si>
    <t>10.6.</t>
  </si>
  <si>
    <t>в рублях</t>
  </si>
  <si>
    <t>Бюджет</t>
  </si>
  <si>
    <t>2025 г.</t>
  </si>
  <si>
    <t>1004</t>
  </si>
  <si>
    <t>Муниципальная программа "Развитие малого и среднего предпринимательства в Газимуро-Заводском муниципальном округе на 2025 - 2028 годы"</t>
  </si>
  <si>
    <t xml:space="preserve">Муниципальная программа "Поддержка и развитие агропромыш-ленного комплекса Газимуро-Заводского округа 2025-2028 годы" </t>
  </si>
  <si>
    <t xml:space="preserve"> Подпрограмма "Поддержка и развитие агропромышленного комплекса Газимуро-Заводского округа (2025-2028 годы)"</t>
  </si>
  <si>
    <t>Подпрограмма "О недопущении возникновения особо опасных инфекционных болезней, общих для человека и животных, на территории Газимуро-Заводского округа (2025-2028 годы)"</t>
  </si>
  <si>
    <t>Муниципальная программа "Противодействие коррупции в Газимуро-Заводском муниципальном округе на 2025 - 2028 г.г.</t>
  </si>
  <si>
    <t>9.1.</t>
  </si>
  <si>
    <t>9.2.</t>
  </si>
  <si>
    <t>9.3.</t>
  </si>
  <si>
    <t>9.4.</t>
  </si>
  <si>
    <t>9.5.</t>
  </si>
  <si>
    <t>9.6.</t>
  </si>
  <si>
    <t>00000 L4970</t>
  </si>
  <si>
    <t>1105</t>
  </si>
  <si>
    <t>Муниципальная программа "Развитие культуры Газимуро-Заводского муниципального округа на 2025–2028 годы"</t>
  </si>
  <si>
    <t>Муниципальная программа «Укрепление общественного здоровья в Газимуро-Заводском муниципальном округе на 2025-2028 годы»</t>
  </si>
  <si>
    <t xml:space="preserve">Муниципальная программа "Благоустройство территорий Газимуро-Заводского муниципального округа на 2025-2028 годы" </t>
  </si>
  <si>
    <t>Муниципальная программа «Комплексное развитие систем коммунальной инфраструктуры Газимуро-Заводского муниципального округа на 2025-2028 годы»</t>
  </si>
  <si>
    <t>Муниципальная программа "Энергосбережение и повышение энергетической эффективности Газимуро-Заводского муниципального округа на 2025-2028 годы"</t>
  </si>
  <si>
    <t>Муниципальная программа «Содействие развитию и поддержка социально ориентированных некоммерческих организаций и территориальных общественных самоуправлений  в Газимуро-Заводском  муниципальном округе на 2025-2028 годы»</t>
  </si>
  <si>
    <t>Программа "Дарим детям радость" для несовершеннолетних, оказавшихся в трудной жизненной ситуации в возрасте от 7 до 17 лет на 2025-2028 годы</t>
  </si>
  <si>
    <t xml:space="preserve">Муниципальная программа «Профилактика правонарушений Газимуро-Заводского муниципального округа  на 2025-2028 годы» </t>
  </si>
  <si>
    <t>00000 39160</t>
  </si>
  <si>
    <t>Муниципальная программа «Создание условий для развития здорового образа жизни населения Газимуро-Заводского муниципального округа на 2025-2028 годы»</t>
  </si>
  <si>
    <t xml:space="preserve">Подпрограмма «Организация летних игровых площадок для детей на базе учреждений культуры Газимуро-Заводского муниципального округа в 2025-2028гг»                                                              </t>
  </si>
  <si>
    <t>Подпрограмма «Развитие физической культуры и спорта в Газимуро-Заводском муниципальном округе на 2025-2028 годы»</t>
  </si>
  <si>
    <t>Муниципальная программа «Безопасность дорожного движения на территории Газимуро-Заводского муниципального округа на 2025-2028 годы».</t>
  </si>
  <si>
    <t>Муниципальная программа «Снижение рисков и смягчение последствий чрезвычайных ситуаций природного и техногенного характера на территории Газимуро-Заводского муниципального округа на 2025–2028 годы»</t>
  </si>
  <si>
    <t>Муниципальная программа «Обеспечение пожарной безопасности жилищного фонда, учреждений образования, культуры на территории Газимуро-Заводского муниципального округа на 2025-2028 годы»</t>
  </si>
  <si>
    <t>00000 39063</t>
  </si>
  <si>
    <t>Исполнено</t>
  </si>
  <si>
    <t>16.</t>
  </si>
  <si>
    <t>9.7.</t>
  </si>
  <si>
    <t>11.1.</t>
  </si>
  <si>
    <t>11.2.</t>
  </si>
  <si>
    <t>17.</t>
  </si>
  <si>
    <t>Муниципальная программа "Комплексное развитие сельских территорий на 2020-2025 годы" муниципального района "Газимуро-Заводский район"</t>
  </si>
  <si>
    <t>00000 39100</t>
  </si>
  <si>
    <t>00000 39010</t>
  </si>
  <si>
    <t>Муниципальная программа "Развитие системы образования Газимуро-Заводского муниципального округа на 2025-2027 годы"</t>
  </si>
  <si>
    <t>Подпрограмма "Создание условий для обеспечения доступным и комфортным жильем сельского населения"</t>
  </si>
  <si>
    <t>12.1.</t>
  </si>
  <si>
    <t>00000 39101</t>
  </si>
  <si>
    <t>1003</t>
  </si>
  <si>
    <t>Муниципальная программа "Противодействие терроризму и экстремизму в Газимуро-Заводском районе на 2022–2025 годы"</t>
  </si>
  <si>
    <t>00000 39170</t>
  </si>
  <si>
    <t>0314</t>
  </si>
  <si>
    <t>0703</t>
  </si>
  <si>
    <t xml:space="preserve">Целевые муниципальные  программы на 2025 год </t>
  </si>
  <si>
    <t>Реализация мероприятий по обеспечению жильем молодых семей</t>
  </si>
  <si>
    <t>Реализация мероприятий по обеспечению жильем молодых семей (софинансирование)</t>
  </si>
  <si>
    <t>Субсидии на обеспечение развития и укрепления материально-технической базы домов культуры в населенных пунктах с числом жителей до 50 тыс. человек</t>
  </si>
  <si>
    <t>00000 L4670</t>
  </si>
  <si>
    <t>Субсидии на обеспечение развития и укрепления материально-технической базы домов культуры в населенных пунктах с числом жителей до 50 тыс. человек (софинансирования)</t>
  </si>
  <si>
    <t>00000 L5190</t>
  </si>
  <si>
    <t>Государственная поддержка отрасли культуры</t>
  </si>
  <si>
    <t>Государственная поддержка отрасли культуры (софинансирование)</t>
  </si>
  <si>
    <t>ВСЕГО</t>
  </si>
  <si>
    <t>на 01.01.2026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</si>
</sst>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vertical="top" wrapText="1"/>
    </xf>
    <xf numFmtId="16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6" fontId="1" fillId="0" borderId="0" xfId="0" applyNumberFormat="1" applyFont="1" applyAlignment="1">
      <alignment horizontal="center" vertical="center"/>
    </xf>
    <xf numFmtId="0" fontId="0" fillId="0" borderId="1" xfId="0" applyBorder="1"/>
    <xf numFmtId="0" fontId="1" fillId="0" borderId="2" xfId="0" applyFont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top" wrapText="1"/>
    </xf>
    <xf numFmtId="49" fontId="4" fillId="4" borderId="1" xfId="0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4" fillId="4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right"/>
    </xf>
    <xf numFmtId="4" fontId="1" fillId="5" borderId="1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4" fontId="1" fillId="3" borderId="1" xfId="0" applyNumberFormat="1" applyFont="1" applyFill="1" applyBorder="1" applyAlignment="1">
      <alignment horizontal="center" vertical="center" wrapText="1"/>
    </xf>
    <xf numFmtId="49" fontId="1" fillId="6" borderId="1" xfId="0" applyNumberFormat="1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2" fillId="7" borderId="2" xfId="0" applyFont="1" applyFill="1" applyBorder="1" applyAlignment="1">
      <alignment horizontal="center" vertical="top" wrapText="1"/>
    </xf>
    <xf numFmtId="0" fontId="2" fillId="7" borderId="1" xfId="0" applyFont="1" applyFill="1" applyBorder="1" applyAlignment="1">
      <alignment horizontal="center" vertical="top" wrapText="1"/>
    </xf>
    <xf numFmtId="0" fontId="6" fillId="7" borderId="0" xfId="0" applyFont="1" applyFill="1" applyAlignment="1">
      <alignment horizontal="center" wrapText="1"/>
    </xf>
    <xf numFmtId="0" fontId="2" fillId="7" borderId="3" xfId="0" applyFont="1" applyFill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4" fontId="0" fillId="0" borderId="0" xfId="0" applyNumberFormat="1"/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7" borderId="2" xfId="0" applyFont="1" applyFill="1" applyBorder="1" applyAlignment="1">
      <alignment horizontal="center" vertical="center" wrapText="1"/>
    </xf>
    <xf numFmtId="0" fontId="2" fillId="7" borderId="4" xfId="0" applyFont="1" applyFill="1" applyBorder="1" applyAlignment="1">
      <alignment horizontal="center" vertical="center" wrapText="1"/>
    </xf>
    <xf numFmtId="16" fontId="1" fillId="0" borderId="2" xfId="0" applyNumberFormat="1" applyFont="1" applyBorder="1" applyAlignment="1">
      <alignment horizontal="center" vertical="center" wrapText="1"/>
    </xf>
    <xf numFmtId="16" fontId="1" fillId="0" borderId="3" xfId="0" applyNumberFormat="1" applyFont="1" applyBorder="1" applyAlignment="1">
      <alignment horizontal="center" vertical="center" wrapText="1"/>
    </xf>
    <xf numFmtId="49" fontId="1" fillId="4" borderId="5" xfId="0" applyNumberFormat="1" applyFont="1" applyFill="1" applyBorder="1" applyAlignment="1">
      <alignment horizontal="center" vertical="center" wrapText="1"/>
    </xf>
    <xf numFmtId="49" fontId="1" fillId="4" borderId="6" xfId="0" applyNumberFormat="1" applyFont="1" applyFill="1" applyBorder="1" applyAlignment="1">
      <alignment horizontal="center" vertical="center" wrapText="1"/>
    </xf>
    <xf numFmtId="49" fontId="1" fillId="0" borderId="8" xfId="0" applyNumberFormat="1" applyFont="1" applyBorder="1" applyAlignment="1">
      <alignment horizontal="center" vertical="center" wrapText="1"/>
    </xf>
    <xf numFmtId="49" fontId="1" fillId="0" borderId="9" xfId="0" applyNumberFormat="1" applyFont="1" applyBorder="1" applyAlignment="1">
      <alignment horizontal="center" vertical="center" wrapText="1"/>
    </xf>
    <xf numFmtId="49" fontId="1" fillId="0" borderId="7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49" fontId="1" fillId="6" borderId="5" xfId="0" applyNumberFormat="1" applyFont="1" applyFill="1" applyBorder="1" applyAlignment="1">
      <alignment horizontal="center" vertical="center" wrapText="1"/>
    </xf>
    <xf numFmtId="49" fontId="1" fillId="6" borderId="6" xfId="0" applyNumberFormat="1" applyFont="1" applyFill="1" applyBorder="1" applyAlignment="1">
      <alignment horizontal="center" vertical="center" wrapText="1"/>
    </xf>
    <xf numFmtId="49" fontId="1" fillId="2" borderId="5" xfId="0" applyNumberFormat="1" applyFont="1" applyFill="1" applyBorder="1" applyAlignment="1">
      <alignment horizontal="center" vertical="center" wrapText="1"/>
    </xf>
    <xf numFmtId="49" fontId="1" fillId="2" borderId="6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9"/>
  <sheetViews>
    <sheetView tabSelected="1" view="pageBreakPreview" zoomScaleNormal="100" zoomScaleSheetLayoutView="100" workbookViewId="0">
      <pane xSplit="4" ySplit="4" topLeftCell="I50" activePane="bottomRight" state="frozen"/>
      <selection pane="topRight" activeCell="E1" sqref="E1"/>
      <selection pane="bottomLeft" activeCell="A4" sqref="A4"/>
      <selection pane="bottomRight" activeCell="K3" sqref="K3"/>
    </sheetView>
  </sheetViews>
  <sheetFormatPr defaultRowHeight="15" x14ac:dyDescent="0.25"/>
  <cols>
    <col min="1" max="1" width="8.140625" customWidth="1"/>
    <col min="2" max="2" width="55.5703125" customWidth="1"/>
    <col min="4" max="4" width="14.7109375" customWidth="1"/>
    <col min="5" max="6" width="16.140625" hidden="1" customWidth="1"/>
    <col min="7" max="7" width="15.28515625" hidden="1" customWidth="1"/>
    <col min="8" max="8" width="15.85546875" hidden="1" customWidth="1"/>
    <col min="9" max="9" width="15" hidden="1" customWidth="1"/>
    <col min="10" max="10" width="15.7109375" customWidth="1"/>
    <col min="11" max="11" width="17.42578125" customWidth="1"/>
    <col min="12" max="12" width="13.5703125" customWidth="1"/>
  </cols>
  <sheetData>
    <row r="1" spans="1:11" ht="23.25" x14ac:dyDescent="0.25">
      <c r="A1" s="26" t="s">
        <v>133</v>
      </c>
      <c r="B1" s="26"/>
      <c r="C1" s="26"/>
      <c r="D1" s="26"/>
      <c r="E1" s="26"/>
      <c r="F1" s="26"/>
      <c r="G1" s="26"/>
      <c r="H1" s="26"/>
      <c r="I1" s="26"/>
      <c r="J1" s="26"/>
      <c r="K1" s="26"/>
    </row>
    <row r="2" spans="1:11" ht="23.25" x14ac:dyDescent="0.25">
      <c r="A2" s="20"/>
      <c r="B2" s="20"/>
      <c r="C2" s="20"/>
      <c r="D2" s="20"/>
      <c r="E2" s="20"/>
      <c r="F2" s="20"/>
      <c r="G2" s="20"/>
      <c r="H2" s="24" t="s">
        <v>82</v>
      </c>
      <c r="K2" s="24" t="s">
        <v>143</v>
      </c>
    </row>
    <row r="3" spans="1:11" ht="15.75" x14ac:dyDescent="0.25">
      <c r="A3" s="1"/>
      <c r="E3" t="s">
        <v>71</v>
      </c>
      <c r="F3" s="19" t="s">
        <v>83</v>
      </c>
      <c r="G3" t="s">
        <v>71</v>
      </c>
      <c r="H3" s="19" t="s">
        <v>83</v>
      </c>
      <c r="I3" t="s">
        <v>71</v>
      </c>
      <c r="J3" s="19" t="s">
        <v>83</v>
      </c>
      <c r="K3" s="19" t="s">
        <v>115</v>
      </c>
    </row>
    <row r="4" spans="1:11" ht="15.75" x14ac:dyDescent="0.25">
      <c r="A4" s="2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4</v>
      </c>
      <c r="G4" s="2" t="s">
        <v>72</v>
      </c>
      <c r="H4" s="2" t="s">
        <v>72</v>
      </c>
      <c r="I4" s="2" t="s">
        <v>84</v>
      </c>
      <c r="J4" s="2" t="s">
        <v>84</v>
      </c>
      <c r="K4" s="2" t="s">
        <v>84</v>
      </c>
    </row>
    <row r="5" spans="1:11" ht="27.75" customHeight="1" x14ac:dyDescent="0.25">
      <c r="A5" s="46"/>
      <c r="B5" s="53" t="s">
        <v>106</v>
      </c>
      <c r="C5" s="10" t="s">
        <v>18</v>
      </c>
      <c r="D5" s="42" t="s">
        <v>123</v>
      </c>
      <c r="E5" s="22">
        <v>683500</v>
      </c>
      <c r="F5" s="22">
        <v>0</v>
      </c>
      <c r="G5" s="22">
        <v>683500</v>
      </c>
      <c r="H5" s="22">
        <v>0</v>
      </c>
      <c r="I5" s="25">
        <v>254700</v>
      </c>
      <c r="J5" s="22">
        <v>0</v>
      </c>
      <c r="K5" s="22">
        <v>0</v>
      </c>
    </row>
    <row r="6" spans="1:11" ht="23.25" customHeight="1" x14ac:dyDescent="0.25">
      <c r="A6" s="47"/>
      <c r="B6" s="54"/>
      <c r="C6" s="10" t="s">
        <v>17</v>
      </c>
      <c r="D6" s="55"/>
      <c r="E6" s="22"/>
      <c r="F6" s="22"/>
      <c r="G6" s="22"/>
      <c r="H6" s="22"/>
      <c r="I6" s="25">
        <v>195300</v>
      </c>
      <c r="J6" s="22">
        <v>515807.97</v>
      </c>
      <c r="K6" s="22">
        <v>515807.97</v>
      </c>
    </row>
    <row r="7" spans="1:11" ht="30" customHeight="1" x14ac:dyDescent="0.25">
      <c r="A7" s="30"/>
      <c r="B7" s="54"/>
      <c r="C7" s="10" t="s">
        <v>61</v>
      </c>
      <c r="D7" s="43"/>
      <c r="E7" s="22">
        <v>200000</v>
      </c>
      <c r="F7" s="22">
        <v>0</v>
      </c>
      <c r="G7" s="22">
        <v>200000</v>
      </c>
      <c r="H7" s="22">
        <v>0</v>
      </c>
      <c r="I7" s="25">
        <v>100000</v>
      </c>
      <c r="J7" s="22">
        <v>100000</v>
      </c>
      <c r="K7" s="22">
        <v>41047</v>
      </c>
    </row>
    <row r="8" spans="1:11" ht="33" customHeight="1" x14ac:dyDescent="0.25">
      <c r="A8" s="2" t="s">
        <v>23</v>
      </c>
      <c r="B8" s="35" t="s">
        <v>106</v>
      </c>
      <c r="C8" s="59" t="s">
        <v>19</v>
      </c>
      <c r="D8" s="60"/>
      <c r="E8" s="21" t="e">
        <f>E5+E7+#REF!</f>
        <v>#REF!</v>
      </c>
      <c r="F8" s="21" t="e">
        <f>F5+F7+#REF!</f>
        <v>#REF!</v>
      </c>
      <c r="G8" s="21" t="e">
        <f>G5+G7+#REF!</f>
        <v>#REF!</v>
      </c>
      <c r="H8" s="21" t="e">
        <f>H5+H7+#REF!</f>
        <v>#REF!</v>
      </c>
      <c r="I8" s="21">
        <f>I5+I7+I6</f>
        <v>550000</v>
      </c>
      <c r="J8" s="21">
        <f t="shared" ref="J8" si="0">J5+J7+J6</f>
        <v>615807.97</v>
      </c>
      <c r="K8" s="21">
        <f t="shared" ref="K8" si="1">K5+K7+K6</f>
        <v>556854.97</v>
      </c>
    </row>
    <row r="9" spans="1:11" ht="38.25" x14ac:dyDescent="0.25">
      <c r="A9" s="2" t="s">
        <v>24</v>
      </c>
      <c r="B9" s="33" t="s">
        <v>86</v>
      </c>
      <c r="C9" s="28" t="s">
        <v>66</v>
      </c>
      <c r="D9" s="29" t="s">
        <v>67</v>
      </c>
      <c r="E9" s="21">
        <v>600000</v>
      </c>
      <c r="F9" s="21">
        <v>0</v>
      </c>
      <c r="G9" s="21">
        <v>600000</v>
      </c>
      <c r="H9" s="21">
        <v>0</v>
      </c>
      <c r="I9" s="25">
        <v>300000</v>
      </c>
      <c r="J9" s="21">
        <v>300000</v>
      </c>
      <c r="K9" s="21">
        <v>300000</v>
      </c>
    </row>
    <row r="10" spans="1:11" ht="39" customHeight="1" x14ac:dyDescent="0.25">
      <c r="A10" s="31" t="s">
        <v>76</v>
      </c>
      <c r="B10" s="33" t="s">
        <v>105</v>
      </c>
      <c r="C10" s="28" t="s">
        <v>53</v>
      </c>
      <c r="D10" s="29" t="s">
        <v>62</v>
      </c>
      <c r="E10" s="22">
        <v>159900</v>
      </c>
      <c r="F10" s="22">
        <v>0</v>
      </c>
      <c r="G10" s="22">
        <v>159900</v>
      </c>
      <c r="H10" s="22">
        <v>0</v>
      </c>
      <c r="I10" s="25">
        <v>132000</v>
      </c>
      <c r="J10" s="22">
        <v>216000</v>
      </c>
      <c r="K10" s="22">
        <v>216000</v>
      </c>
    </row>
    <row r="11" spans="1:11" ht="30.75" customHeight="1" x14ac:dyDescent="0.25">
      <c r="A11" s="2" t="s">
        <v>25</v>
      </c>
      <c r="B11" s="3" t="s">
        <v>88</v>
      </c>
      <c r="C11" s="61" t="s">
        <v>34</v>
      </c>
      <c r="D11" s="2" t="s">
        <v>35</v>
      </c>
      <c r="E11" s="22">
        <v>440000</v>
      </c>
      <c r="F11" s="22">
        <v>0</v>
      </c>
      <c r="G11" s="22">
        <v>440000</v>
      </c>
      <c r="H11" s="22">
        <v>0</v>
      </c>
      <c r="I11" s="25">
        <v>500000</v>
      </c>
      <c r="J11" s="22">
        <v>500000</v>
      </c>
      <c r="K11" s="22">
        <v>268000</v>
      </c>
    </row>
    <row r="12" spans="1:11" ht="42" customHeight="1" x14ac:dyDescent="0.25">
      <c r="A12" s="2" t="s">
        <v>26</v>
      </c>
      <c r="B12" s="3" t="s">
        <v>89</v>
      </c>
      <c r="C12" s="62"/>
      <c r="D12" s="2" t="s">
        <v>36</v>
      </c>
      <c r="E12" s="22">
        <v>60000</v>
      </c>
      <c r="F12" s="22">
        <v>0</v>
      </c>
      <c r="G12" s="22">
        <v>60000</v>
      </c>
      <c r="H12" s="22">
        <v>0</v>
      </c>
      <c r="I12" s="25">
        <v>100000</v>
      </c>
      <c r="J12" s="22">
        <v>100000</v>
      </c>
      <c r="K12" s="22">
        <v>100000</v>
      </c>
    </row>
    <row r="13" spans="1:11" ht="31.5" customHeight="1" x14ac:dyDescent="0.25">
      <c r="A13" s="2" t="s">
        <v>27</v>
      </c>
      <c r="B13" s="32" t="s">
        <v>87</v>
      </c>
      <c r="C13" s="57" t="s">
        <v>19</v>
      </c>
      <c r="D13" s="58"/>
      <c r="E13" s="21">
        <f t="shared" ref="E13:J13" si="2">E11+E12</f>
        <v>500000</v>
      </c>
      <c r="F13" s="21">
        <f t="shared" si="2"/>
        <v>0</v>
      </c>
      <c r="G13" s="21">
        <f t="shared" si="2"/>
        <v>500000</v>
      </c>
      <c r="H13" s="21">
        <f t="shared" si="2"/>
        <v>0</v>
      </c>
      <c r="I13" s="21">
        <f t="shared" si="2"/>
        <v>600000</v>
      </c>
      <c r="J13" s="21">
        <f t="shared" si="2"/>
        <v>600000</v>
      </c>
      <c r="K13" s="21">
        <f t="shared" ref="K13" si="3">K11+K12</f>
        <v>368000</v>
      </c>
    </row>
    <row r="14" spans="1:11" ht="42" customHeight="1" x14ac:dyDescent="0.25">
      <c r="A14" s="14" t="s">
        <v>77</v>
      </c>
      <c r="B14" s="32" t="s">
        <v>101</v>
      </c>
      <c r="C14" s="15" t="s">
        <v>20</v>
      </c>
      <c r="D14" s="11" t="s">
        <v>22</v>
      </c>
      <c r="E14" s="21">
        <v>9560000</v>
      </c>
      <c r="F14" s="21">
        <v>0</v>
      </c>
      <c r="G14" s="21">
        <v>9640000</v>
      </c>
      <c r="H14" s="21">
        <v>0</v>
      </c>
      <c r="I14" s="25">
        <v>2350000</v>
      </c>
      <c r="J14" s="21">
        <v>6289153</v>
      </c>
      <c r="K14" s="21">
        <v>6120299.8200000003</v>
      </c>
    </row>
    <row r="15" spans="1:11" ht="42" customHeight="1" x14ac:dyDescent="0.25">
      <c r="A15" s="14" t="s">
        <v>46</v>
      </c>
      <c r="B15" s="32" t="s">
        <v>103</v>
      </c>
      <c r="C15" s="15" t="s">
        <v>21</v>
      </c>
      <c r="D15" s="11" t="s">
        <v>73</v>
      </c>
      <c r="E15" s="21">
        <v>1300000</v>
      </c>
      <c r="F15" s="21">
        <v>0</v>
      </c>
      <c r="G15" s="21">
        <v>1300000</v>
      </c>
      <c r="H15" s="21">
        <v>0</v>
      </c>
      <c r="I15" s="25">
        <v>1000000</v>
      </c>
      <c r="J15" s="21">
        <v>0</v>
      </c>
      <c r="K15" s="21">
        <v>0</v>
      </c>
    </row>
    <row r="16" spans="1:11" ht="61.5" customHeight="1" x14ac:dyDescent="0.25">
      <c r="A16" s="14" t="s">
        <v>47</v>
      </c>
      <c r="B16" s="33" t="s">
        <v>112</v>
      </c>
      <c r="C16" s="15" t="s">
        <v>69</v>
      </c>
      <c r="D16" s="11" t="s">
        <v>68</v>
      </c>
      <c r="E16" s="21">
        <v>1675000</v>
      </c>
      <c r="F16" s="21">
        <v>400000</v>
      </c>
      <c r="G16" s="21">
        <v>1675000</v>
      </c>
      <c r="H16" s="21">
        <v>300000</v>
      </c>
      <c r="I16" s="25">
        <v>2920000</v>
      </c>
      <c r="J16" s="21">
        <v>2920000</v>
      </c>
      <c r="K16" s="21">
        <v>869294.28</v>
      </c>
    </row>
    <row r="17" spans="1:11" ht="61.5" customHeight="1" x14ac:dyDescent="0.25">
      <c r="A17" s="14" t="s">
        <v>48</v>
      </c>
      <c r="B17" s="33" t="s">
        <v>113</v>
      </c>
      <c r="C17" s="15" t="s">
        <v>69</v>
      </c>
      <c r="D17" s="11" t="s">
        <v>70</v>
      </c>
      <c r="E17" s="21">
        <v>1105000</v>
      </c>
      <c r="F17" s="21">
        <v>300000</v>
      </c>
      <c r="G17" s="21">
        <v>1105000</v>
      </c>
      <c r="H17" s="21">
        <v>250000</v>
      </c>
      <c r="I17" s="25">
        <v>3065000</v>
      </c>
      <c r="J17" s="21">
        <v>3065000</v>
      </c>
      <c r="K17" s="21">
        <v>1125398.95</v>
      </c>
    </row>
    <row r="18" spans="1:11" ht="29.25" customHeight="1" x14ac:dyDescent="0.25">
      <c r="A18" s="42" t="s">
        <v>91</v>
      </c>
      <c r="B18" s="53" t="s">
        <v>10</v>
      </c>
      <c r="C18" s="10" t="s">
        <v>41</v>
      </c>
      <c r="D18" s="42" t="s">
        <v>39</v>
      </c>
      <c r="E18" s="22">
        <v>2988000</v>
      </c>
      <c r="F18" s="22">
        <v>0</v>
      </c>
      <c r="G18" s="22">
        <v>2513000</v>
      </c>
      <c r="H18" s="22">
        <v>0</v>
      </c>
      <c r="I18" s="25">
        <v>0</v>
      </c>
      <c r="J18" s="22">
        <v>734</v>
      </c>
      <c r="K18" s="22">
        <v>734</v>
      </c>
    </row>
    <row r="19" spans="1:11" ht="30" customHeight="1" x14ac:dyDescent="0.25">
      <c r="A19" s="55"/>
      <c r="B19" s="54"/>
      <c r="C19" s="10" t="s">
        <v>17</v>
      </c>
      <c r="D19" s="55"/>
      <c r="E19" s="22">
        <v>2988000</v>
      </c>
      <c r="F19" s="22">
        <v>0</v>
      </c>
      <c r="G19" s="22">
        <v>2513000</v>
      </c>
      <c r="H19" s="22">
        <v>0</v>
      </c>
      <c r="I19" s="25">
        <v>4130000</v>
      </c>
      <c r="J19" s="22">
        <v>3993801</v>
      </c>
      <c r="K19" s="22">
        <v>3993801</v>
      </c>
    </row>
    <row r="20" spans="1:11" ht="30" customHeight="1" x14ac:dyDescent="0.25">
      <c r="A20" s="43"/>
      <c r="B20" s="56"/>
      <c r="C20" s="10" t="s">
        <v>132</v>
      </c>
      <c r="D20" s="43"/>
      <c r="E20" s="22"/>
      <c r="F20" s="22"/>
      <c r="G20" s="22"/>
      <c r="H20" s="22"/>
      <c r="I20" s="25">
        <v>0</v>
      </c>
      <c r="J20" s="22">
        <v>105465</v>
      </c>
      <c r="K20" s="22">
        <v>105465</v>
      </c>
    </row>
    <row r="21" spans="1:11" ht="18" customHeight="1" x14ac:dyDescent="0.25">
      <c r="A21" s="2" t="s">
        <v>92</v>
      </c>
      <c r="B21" s="53" t="s">
        <v>11</v>
      </c>
      <c r="C21" s="10" t="s">
        <v>38</v>
      </c>
      <c r="D21" s="42" t="s">
        <v>37</v>
      </c>
      <c r="E21" s="22">
        <v>1925000</v>
      </c>
      <c r="F21" s="22">
        <v>0</v>
      </c>
      <c r="G21" s="22">
        <v>1925000</v>
      </c>
      <c r="H21" s="22">
        <v>0</v>
      </c>
      <c r="I21" s="25">
        <v>2145000</v>
      </c>
      <c r="J21" s="22">
        <v>1994220</v>
      </c>
      <c r="K21" s="22">
        <v>1994220</v>
      </c>
    </row>
    <row r="22" spans="1:11" ht="18" customHeight="1" x14ac:dyDescent="0.25">
      <c r="A22" s="2"/>
      <c r="B22" s="56"/>
      <c r="C22" s="10" t="s">
        <v>41</v>
      </c>
      <c r="D22" s="43"/>
      <c r="E22" s="22"/>
      <c r="F22" s="22"/>
      <c r="G22" s="22"/>
      <c r="H22" s="22"/>
      <c r="I22" s="25">
        <v>0</v>
      </c>
      <c r="J22" s="22">
        <v>180780</v>
      </c>
      <c r="K22" s="22">
        <v>180780</v>
      </c>
    </row>
    <row r="23" spans="1:11" ht="15.75" customHeight="1" x14ac:dyDescent="0.25">
      <c r="A23" s="2" t="s">
        <v>93</v>
      </c>
      <c r="B23" s="40" t="s">
        <v>12</v>
      </c>
      <c r="C23" s="10" t="s">
        <v>41</v>
      </c>
      <c r="D23" s="42" t="s">
        <v>40</v>
      </c>
      <c r="E23" s="22">
        <v>820000</v>
      </c>
      <c r="F23" s="22">
        <v>0</v>
      </c>
      <c r="G23" s="22">
        <v>1110000</v>
      </c>
      <c r="H23" s="22">
        <v>0</v>
      </c>
      <c r="I23" s="25">
        <v>1220000</v>
      </c>
      <c r="J23" s="22">
        <v>1008770</v>
      </c>
      <c r="K23" s="22">
        <v>1008770</v>
      </c>
    </row>
    <row r="24" spans="1:11" ht="15.75" customHeight="1" x14ac:dyDescent="0.25">
      <c r="A24" s="2"/>
      <c r="B24" s="41"/>
      <c r="C24" s="10" t="s">
        <v>17</v>
      </c>
      <c r="D24" s="43"/>
      <c r="E24" s="22"/>
      <c r="F24" s="22"/>
      <c r="G24" s="22"/>
      <c r="H24" s="22"/>
      <c r="I24" s="25"/>
      <c r="J24" s="22">
        <v>211230</v>
      </c>
      <c r="K24" s="22">
        <v>211230</v>
      </c>
    </row>
    <row r="25" spans="1:11" ht="25.5" x14ac:dyDescent="0.25">
      <c r="A25" s="2" t="s">
        <v>94</v>
      </c>
      <c r="B25" s="7" t="s">
        <v>13</v>
      </c>
      <c r="C25" s="10" t="s">
        <v>17</v>
      </c>
      <c r="D25" s="2" t="s">
        <v>42</v>
      </c>
      <c r="E25" s="22">
        <v>270000</v>
      </c>
      <c r="F25" s="22">
        <v>0</v>
      </c>
      <c r="G25" s="22">
        <v>280000</v>
      </c>
      <c r="H25" s="22">
        <v>0</v>
      </c>
      <c r="I25" s="25">
        <v>360000</v>
      </c>
      <c r="J25" s="22">
        <v>360000</v>
      </c>
      <c r="K25" s="22">
        <v>360000</v>
      </c>
    </row>
    <row r="26" spans="1:11" ht="18.75" customHeight="1" x14ac:dyDescent="0.25">
      <c r="A26" s="36" t="s">
        <v>95</v>
      </c>
      <c r="B26" s="53" t="s">
        <v>14</v>
      </c>
      <c r="C26" s="10" t="s">
        <v>17</v>
      </c>
      <c r="D26" s="42" t="s">
        <v>43</v>
      </c>
      <c r="E26" s="22">
        <v>1150000</v>
      </c>
      <c r="F26" s="22">
        <v>0</v>
      </c>
      <c r="G26" s="22">
        <v>900000</v>
      </c>
      <c r="H26" s="22">
        <v>0</v>
      </c>
      <c r="I26" s="25">
        <v>0</v>
      </c>
      <c r="J26" s="22">
        <v>382310.88</v>
      </c>
      <c r="K26" s="22">
        <v>382310.88</v>
      </c>
    </row>
    <row r="27" spans="1:11" ht="18.75" customHeight="1" x14ac:dyDescent="0.25">
      <c r="A27" s="37"/>
      <c r="B27" s="56"/>
      <c r="C27" s="10" t="s">
        <v>41</v>
      </c>
      <c r="D27" s="43"/>
      <c r="E27" s="22">
        <v>1150000</v>
      </c>
      <c r="F27" s="22">
        <v>0</v>
      </c>
      <c r="G27" s="22">
        <v>900000</v>
      </c>
      <c r="H27" s="22">
        <v>0</v>
      </c>
      <c r="I27" s="25">
        <v>1250000</v>
      </c>
      <c r="J27" s="22">
        <v>867689.12</v>
      </c>
      <c r="K27" s="22">
        <v>867689.12</v>
      </c>
    </row>
    <row r="28" spans="1:11" ht="19.5" customHeight="1" x14ac:dyDescent="0.25">
      <c r="A28" s="2" t="s">
        <v>96</v>
      </c>
      <c r="B28" s="53" t="s">
        <v>15</v>
      </c>
      <c r="C28" s="10" t="s">
        <v>17</v>
      </c>
      <c r="D28" s="42" t="s">
        <v>44</v>
      </c>
      <c r="E28" s="22">
        <v>626000</v>
      </c>
      <c r="F28" s="22">
        <v>0</v>
      </c>
      <c r="G28" s="22">
        <v>626000</v>
      </c>
      <c r="H28" s="22">
        <v>0</v>
      </c>
      <c r="I28" s="25">
        <v>570000</v>
      </c>
      <c r="J28" s="22">
        <v>499000</v>
      </c>
      <c r="K28" s="22">
        <v>499000</v>
      </c>
    </row>
    <row r="29" spans="1:11" ht="19.5" customHeight="1" x14ac:dyDescent="0.25">
      <c r="A29" s="38"/>
      <c r="B29" s="56"/>
      <c r="C29" s="10" t="s">
        <v>132</v>
      </c>
      <c r="D29" s="43"/>
      <c r="E29" s="22"/>
      <c r="F29" s="22"/>
      <c r="G29" s="22"/>
      <c r="H29" s="22"/>
      <c r="I29" s="25">
        <v>0</v>
      </c>
      <c r="J29" s="22">
        <v>71000</v>
      </c>
      <c r="K29" s="22">
        <v>71000</v>
      </c>
    </row>
    <row r="30" spans="1:11" ht="36.75" customHeight="1" x14ac:dyDescent="0.25">
      <c r="A30" s="12" t="s">
        <v>117</v>
      </c>
      <c r="B30" s="6" t="s">
        <v>16</v>
      </c>
      <c r="C30" s="10" t="s">
        <v>41</v>
      </c>
      <c r="D30" s="2" t="s">
        <v>45</v>
      </c>
      <c r="E30" s="22">
        <v>95000</v>
      </c>
      <c r="F30" s="22">
        <v>0</v>
      </c>
      <c r="G30" s="22">
        <v>130000</v>
      </c>
      <c r="H30" s="22">
        <v>0</v>
      </c>
      <c r="I30" s="25">
        <v>70000</v>
      </c>
      <c r="J30" s="22">
        <v>70000</v>
      </c>
      <c r="K30" s="22">
        <v>0</v>
      </c>
    </row>
    <row r="31" spans="1:11" ht="30.75" customHeight="1" x14ac:dyDescent="0.25">
      <c r="A31" s="2" t="s">
        <v>49</v>
      </c>
      <c r="B31" s="8" t="s">
        <v>124</v>
      </c>
      <c r="C31" s="59" t="s">
        <v>19</v>
      </c>
      <c r="D31" s="60"/>
      <c r="E31" s="21" t="e">
        <f>E19+E21+E23+E25+E26+#REF!+#REF!+E28+E30</f>
        <v>#REF!</v>
      </c>
      <c r="F31" s="21" t="e">
        <f>F19+F21+F23+F25+F26+#REF!+#REF!+F28+F30</f>
        <v>#REF!</v>
      </c>
      <c r="G31" s="21" t="e">
        <f>G19+G21+G23+G25+G26+#REF!+#REF!+G28+G30</f>
        <v>#REF!</v>
      </c>
      <c r="H31" s="21" t="e">
        <f>H19+H21+H23+H25+H26+#REF!+#REF!+H28+H30</f>
        <v>#REF!</v>
      </c>
      <c r="I31" s="21">
        <f>I19+I21+I23+I25+I26+I28+I30</f>
        <v>8495000</v>
      </c>
      <c r="J31" s="21">
        <f>J19+J21+J23+J25+J26+J28+J30+J22+J27+J29+J18+J20+J24</f>
        <v>9744999.9999999981</v>
      </c>
      <c r="K31" s="21">
        <f>K19+K21+K23+K25+K26+K28+K30+K22+K27+K29+K18+K20+K24</f>
        <v>9674999.9999999981</v>
      </c>
    </row>
    <row r="32" spans="1:11" ht="32.25" customHeight="1" x14ac:dyDescent="0.25">
      <c r="A32" s="9" t="s">
        <v>50</v>
      </c>
      <c r="B32" s="4" t="s">
        <v>5</v>
      </c>
      <c r="C32" s="50" t="s">
        <v>28</v>
      </c>
      <c r="D32" s="2" t="s">
        <v>29</v>
      </c>
      <c r="E32" s="22">
        <v>35000000</v>
      </c>
      <c r="F32" s="22">
        <v>0</v>
      </c>
      <c r="G32" s="22">
        <v>32533800</v>
      </c>
      <c r="H32" s="22">
        <v>533826.4</v>
      </c>
      <c r="I32" s="25">
        <v>2000000</v>
      </c>
      <c r="J32" s="22">
        <v>688276</v>
      </c>
      <c r="K32" s="22">
        <v>688276</v>
      </c>
    </row>
    <row r="33" spans="1:12" ht="25.5" x14ac:dyDescent="0.25">
      <c r="A33" s="2" t="s">
        <v>51</v>
      </c>
      <c r="B33" s="4" t="s">
        <v>6</v>
      </c>
      <c r="C33" s="51"/>
      <c r="D33" s="2" t="s">
        <v>30</v>
      </c>
      <c r="E33" s="22">
        <v>380000</v>
      </c>
      <c r="F33" s="22">
        <v>0</v>
      </c>
      <c r="G33" s="22">
        <v>380000</v>
      </c>
      <c r="H33" s="22">
        <v>0</v>
      </c>
      <c r="I33" s="25">
        <v>350000</v>
      </c>
      <c r="J33" s="22">
        <v>0</v>
      </c>
      <c r="K33" s="22">
        <v>0</v>
      </c>
    </row>
    <row r="34" spans="1:12" ht="25.5" x14ac:dyDescent="0.25">
      <c r="A34" s="2" t="s">
        <v>78</v>
      </c>
      <c r="B34" s="4" t="s">
        <v>7</v>
      </c>
      <c r="C34" s="51"/>
      <c r="D34" s="2" t="s">
        <v>31</v>
      </c>
      <c r="E34" s="22">
        <v>200000</v>
      </c>
      <c r="F34" s="22">
        <v>0</v>
      </c>
      <c r="G34" s="22">
        <v>200000</v>
      </c>
      <c r="H34" s="22">
        <v>0</v>
      </c>
      <c r="I34" s="25">
        <v>150000</v>
      </c>
      <c r="J34" s="22">
        <v>0</v>
      </c>
      <c r="K34" s="22">
        <v>0</v>
      </c>
    </row>
    <row r="35" spans="1:12" ht="25.5" x14ac:dyDescent="0.25">
      <c r="A35" s="2" t="s">
        <v>79</v>
      </c>
      <c r="B35" s="4" t="s">
        <v>8</v>
      </c>
      <c r="C35" s="51"/>
      <c r="D35" s="2" t="s">
        <v>32</v>
      </c>
      <c r="E35" s="22">
        <v>400000</v>
      </c>
      <c r="F35" s="22">
        <v>0</v>
      </c>
      <c r="G35" s="22">
        <v>400000</v>
      </c>
      <c r="H35" s="22">
        <v>0</v>
      </c>
      <c r="I35" s="25">
        <v>150000</v>
      </c>
      <c r="J35" s="22">
        <v>0</v>
      </c>
      <c r="K35" s="22">
        <v>0</v>
      </c>
    </row>
    <row r="36" spans="1:12" ht="29.25" customHeight="1" x14ac:dyDescent="0.25">
      <c r="A36" s="2" t="s">
        <v>80</v>
      </c>
      <c r="B36" s="4" t="s">
        <v>9</v>
      </c>
      <c r="C36" s="51"/>
      <c r="D36" s="2" t="s">
        <v>33</v>
      </c>
      <c r="E36" s="22">
        <v>1550000</v>
      </c>
      <c r="F36" s="22">
        <v>0</v>
      </c>
      <c r="G36" s="22">
        <v>1550000</v>
      </c>
      <c r="H36" s="22">
        <v>0</v>
      </c>
      <c r="I36" s="25">
        <v>1550000</v>
      </c>
      <c r="J36" s="22">
        <v>780957.14</v>
      </c>
      <c r="K36" s="22">
        <v>780957.14</v>
      </c>
    </row>
    <row r="37" spans="1:12" ht="25.5" customHeight="1" x14ac:dyDescent="0.25">
      <c r="A37" s="2" t="s">
        <v>81</v>
      </c>
      <c r="B37" s="4" t="s">
        <v>74</v>
      </c>
      <c r="C37" s="52"/>
      <c r="D37" s="2" t="s">
        <v>75</v>
      </c>
      <c r="E37" s="22">
        <v>900000</v>
      </c>
      <c r="F37" s="22">
        <v>0</v>
      </c>
      <c r="G37" s="22">
        <v>300000</v>
      </c>
      <c r="H37" s="22">
        <v>0</v>
      </c>
      <c r="I37" s="25">
        <v>3700000</v>
      </c>
      <c r="J37" s="22">
        <v>2250000</v>
      </c>
      <c r="K37" s="22">
        <v>2122366.86</v>
      </c>
    </row>
    <row r="38" spans="1:12" ht="38.25" customHeight="1" x14ac:dyDescent="0.25">
      <c r="A38" s="2" t="s">
        <v>52</v>
      </c>
      <c r="B38" s="32" t="s">
        <v>99</v>
      </c>
      <c r="C38" s="48" t="s">
        <v>19</v>
      </c>
      <c r="D38" s="49"/>
      <c r="E38" s="21">
        <f t="shared" ref="E38:H38" si="4">E32+E33+E34+E35+E36+E37</f>
        <v>38430000</v>
      </c>
      <c r="F38" s="21">
        <f t="shared" si="4"/>
        <v>0</v>
      </c>
      <c r="G38" s="21">
        <f t="shared" si="4"/>
        <v>35363800</v>
      </c>
      <c r="H38" s="21">
        <f t="shared" si="4"/>
        <v>533826.4</v>
      </c>
      <c r="I38" s="21">
        <f>I32+I33+I34+I35+I36+I37</f>
        <v>7900000</v>
      </c>
      <c r="J38" s="21">
        <f>J32+J33+J34+J35+J36+J37</f>
        <v>3719233.14</v>
      </c>
      <c r="K38" s="21">
        <f>K32+K33+K34+K35+K36+K37</f>
        <v>3591600</v>
      </c>
    </row>
    <row r="39" spans="1:12" ht="42" customHeight="1" x14ac:dyDescent="0.25">
      <c r="A39" s="2" t="s">
        <v>118</v>
      </c>
      <c r="B39" s="5" t="s">
        <v>109</v>
      </c>
      <c r="C39" s="10" t="s">
        <v>28</v>
      </c>
      <c r="D39" s="2" t="s">
        <v>54</v>
      </c>
      <c r="E39" s="22">
        <v>360000</v>
      </c>
      <c r="F39" s="22">
        <v>0</v>
      </c>
      <c r="G39" s="22">
        <v>360000</v>
      </c>
      <c r="H39" s="22">
        <v>0</v>
      </c>
      <c r="I39" s="25">
        <v>450000</v>
      </c>
      <c r="J39" s="22">
        <v>426000</v>
      </c>
      <c r="K39" s="22">
        <v>426000</v>
      </c>
    </row>
    <row r="40" spans="1:12" ht="30" customHeight="1" x14ac:dyDescent="0.25">
      <c r="A40" s="2" t="s">
        <v>119</v>
      </c>
      <c r="B40" s="5" t="s">
        <v>110</v>
      </c>
      <c r="C40" s="10" t="s">
        <v>98</v>
      </c>
      <c r="D40" s="2" t="s">
        <v>55</v>
      </c>
      <c r="E40" s="22">
        <v>960000</v>
      </c>
      <c r="F40" s="22">
        <v>0</v>
      </c>
      <c r="G40" s="22">
        <v>970000</v>
      </c>
      <c r="H40" s="22">
        <v>0</v>
      </c>
      <c r="I40" s="25">
        <v>950000</v>
      </c>
      <c r="J40" s="22">
        <v>1093400</v>
      </c>
      <c r="K40" s="22">
        <v>1088941.2</v>
      </c>
    </row>
    <row r="41" spans="1:12" ht="43.5" customHeight="1" x14ac:dyDescent="0.25">
      <c r="A41" s="2" t="s">
        <v>56</v>
      </c>
      <c r="B41" s="33" t="s">
        <v>108</v>
      </c>
      <c r="C41" s="57" t="s">
        <v>19</v>
      </c>
      <c r="D41" s="58"/>
      <c r="E41" s="21">
        <f t="shared" ref="E41:H41" si="5">E39+E40</f>
        <v>1320000</v>
      </c>
      <c r="F41" s="21">
        <f t="shared" si="5"/>
        <v>0</v>
      </c>
      <c r="G41" s="21">
        <f t="shared" si="5"/>
        <v>1330000</v>
      </c>
      <c r="H41" s="21">
        <f t="shared" si="5"/>
        <v>0</v>
      </c>
      <c r="I41" s="21">
        <f t="shared" ref="I41:J41" si="6">I39+I40</f>
        <v>1400000</v>
      </c>
      <c r="J41" s="21">
        <f t="shared" si="6"/>
        <v>1519400</v>
      </c>
      <c r="K41" s="21">
        <f t="shared" ref="K41" si="7">K39+K40</f>
        <v>1514941.2</v>
      </c>
    </row>
    <row r="42" spans="1:12" ht="35.25" customHeight="1" x14ac:dyDescent="0.25">
      <c r="A42" s="9" t="s">
        <v>126</v>
      </c>
      <c r="B42" s="5" t="s">
        <v>125</v>
      </c>
      <c r="C42" s="10" t="s">
        <v>128</v>
      </c>
      <c r="D42" s="2" t="s">
        <v>127</v>
      </c>
      <c r="E42" s="21"/>
      <c r="F42" s="21"/>
      <c r="G42" s="21"/>
      <c r="H42" s="21"/>
      <c r="I42" s="21">
        <v>950000</v>
      </c>
      <c r="J42" s="21">
        <v>0</v>
      </c>
      <c r="K42" s="21">
        <v>0</v>
      </c>
    </row>
    <row r="43" spans="1:12" ht="43.5" customHeight="1" x14ac:dyDescent="0.25">
      <c r="A43" s="2" t="s">
        <v>57</v>
      </c>
      <c r="B43" s="33" t="s">
        <v>121</v>
      </c>
      <c r="C43" s="10" t="s">
        <v>128</v>
      </c>
      <c r="D43" s="2" t="s">
        <v>122</v>
      </c>
      <c r="E43" s="21"/>
      <c r="F43" s="21"/>
      <c r="G43" s="21"/>
      <c r="H43" s="21"/>
      <c r="I43" s="21">
        <f>I42</f>
        <v>950000</v>
      </c>
      <c r="J43" s="21">
        <v>0</v>
      </c>
      <c r="K43" s="21">
        <v>0</v>
      </c>
    </row>
    <row r="44" spans="1:12" ht="35.25" customHeight="1" x14ac:dyDescent="0.25">
      <c r="A44" s="2" t="s">
        <v>58</v>
      </c>
      <c r="B44" s="44" t="s">
        <v>102</v>
      </c>
      <c r="C44" s="10" t="s">
        <v>21</v>
      </c>
      <c r="D44" s="42" t="s">
        <v>60</v>
      </c>
      <c r="E44" s="22">
        <v>1700000</v>
      </c>
      <c r="F44" s="22">
        <v>0</v>
      </c>
      <c r="G44" s="22">
        <v>1700000</v>
      </c>
      <c r="H44" s="22">
        <v>521000</v>
      </c>
      <c r="I44" s="25">
        <v>6500000</v>
      </c>
      <c r="J44" s="27">
        <v>5639359</v>
      </c>
      <c r="K44" s="27">
        <v>4904075.57</v>
      </c>
      <c r="L44" s="39">
        <f>J44-K44</f>
        <v>735283.4299999997</v>
      </c>
    </row>
    <row r="45" spans="1:12" ht="29.25" customHeight="1" x14ac:dyDescent="0.25">
      <c r="A45" s="2"/>
      <c r="B45" s="45"/>
      <c r="C45" s="10" t="s">
        <v>41</v>
      </c>
      <c r="D45" s="43"/>
      <c r="E45" s="22"/>
      <c r="F45" s="22"/>
      <c r="G45" s="22"/>
      <c r="H45" s="22"/>
      <c r="I45" s="25">
        <v>0</v>
      </c>
      <c r="J45" s="27">
        <v>860641</v>
      </c>
      <c r="K45" s="27">
        <v>860641</v>
      </c>
    </row>
    <row r="46" spans="1:12" ht="51" customHeight="1" x14ac:dyDescent="0.25">
      <c r="A46" s="2" t="s">
        <v>58</v>
      </c>
      <c r="B46" s="34" t="s">
        <v>104</v>
      </c>
      <c r="C46" s="10" t="s">
        <v>61</v>
      </c>
      <c r="D46" s="2" t="s">
        <v>65</v>
      </c>
      <c r="E46" s="22">
        <v>250000</v>
      </c>
      <c r="F46" s="22">
        <v>120000</v>
      </c>
      <c r="G46" s="22">
        <v>250000</v>
      </c>
      <c r="H46" s="22">
        <v>120000</v>
      </c>
      <c r="I46" s="25">
        <v>510000</v>
      </c>
      <c r="J46" s="22">
        <v>1010000</v>
      </c>
      <c r="K46" s="22">
        <v>993000</v>
      </c>
    </row>
    <row r="47" spans="1:12" ht="34.5" customHeight="1" x14ac:dyDescent="0.25">
      <c r="A47" s="2" t="s">
        <v>59</v>
      </c>
      <c r="B47" s="33" t="s">
        <v>90</v>
      </c>
      <c r="C47" s="28" t="s">
        <v>61</v>
      </c>
      <c r="D47" s="29" t="s">
        <v>63</v>
      </c>
      <c r="E47" s="22">
        <v>100000</v>
      </c>
      <c r="F47" s="22">
        <v>0</v>
      </c>
      <c r="G47" s="22">
        <v>100000</v>
      </c>
      <c r="H47" s="22">
        <v>0</v>
      </c>
      <c r="I47" s="25">
        <v>100000</v>
      </c>
      <c r="J47" s="22">
        <v>100000</v>
      </c>
      <c r="K47" s="22">
        <v>48000</v>
      </c>
    </row>
    <row r="48" spans="1:12" ht="41.25" customHeight="1" x14ac:dyDescent="0.25">
      <c r="A48" s="2" t="s">
        <v>116</v>
      </c>
      <c r="B48" s="33" t="s">
        <v>100</v>
      </c>
      <c r="C48" s="28" t="s">
        <v>61</v>
      </c>
      <c r="D48" s="29" t="s">
        <v>107</v>
      </c>
      <c r="E48" s="22"/>
      <c r="F48" s="22"/>
      <c r="G48" s="22"/>
      <c r="H48" s="22"/>
      <c r="I48" s="25">
        <v>50000</v>
      </c>
      <c r="J48" s="22">
        <v>50000</v>
      </c>
      <c r="K48" s="22">
        <v>48300</v>
      </c>
    </row>
    <row r="49" spans="1:11" ht="41.25" customHeight="1" x14ac:dyDescent="0.25">
      <c r="A49" s="2" t="s">
        <v>120</v>
      </c>
      <c r="B49" s="33" t="s">
        <v>111</v>
      </c>
      <c r="C49" s="28" t="s">
        <v>61</v>
      </c>
      <c r="D49" s="29" t="s">
        <v>114</v>
      </c>
      <c r="E49" s="22"/>
      <c r="F49" s="22"/>
      <c r="G49" s="22"/>
      <c r="H49" s="22"/>
      <c r="I49" s="25">
        <v>185000</v>
      </c>
      <c r="J49" s="22">
        <v>0</v>
      </c>
      <c r="K49" s="22">
        <v>0</v>
      </c>
    </row>
    <row r="50" spans="1:11" ht="30.75" customHeight="1" x14ac:dyDescent="0.25">
      <c r="A50" s="2"/>
      <c r="B50" s="33" t="s">
        <v>129</v>
      </c>
      <c r="C50" s="28" t="s">
        <v>131</v>
      </c>
      <c r="D50" s="29" t="s">
        <v>130</v>
      </c>
      <c r="E50" s="22"/>
      <c r="F50" s="22"/>
      <c r="G50" s="22"/>
      <c r="H50" s="22"/>
      <c r="I50" s="25">
        <v>130000</v>
      </c>
      <c r="J50" s="22">
        <v>130000</v>
      </c>
      <c r="K50" s="22">
        <v>0</v>
      </c>
    </row>
    <row r="51" spans="1:11" ht="31.5" customHeight="1" x14ac:dyDescent="0.25">
      <c r="A51" s="13"/>
      <c r="B51" s="16" t="s">
        <v>19</v>
      </c>
      <c r="C51" s="17" t="s">
        <v>64</v>
      </c>
      <c r="D51" s="18" t="s">
        <v>64</v>
      </c>
      <c r="E51" s="23" t="e">
        <f>E8+E9+#REF!+E13+E14+E15+E16+E17+#REF!+E31+E38+E41+#REF!+E44+#REF!+E46+E47+#REF!+#REF!</f>
        <v>#REF!</v>
      </c>
      <c r="F51" s="23" t="e">
        <f>F8+F9+#REF!+F13+F14+F15+F16+F17+#REF!+F31+F38+F41+#REF!+F44+#REF!+F46+F47+#REF!+#REF!</f>
        <v>#REF!</v>
      </c>
      <c r="G51" s="23" t="e">
        <f>G8+G9+#REF!+G13+G14+G15+G16+G17+#REF!+G31+G38+G41+#REF!+G44+#REF!+G46+G47+#REF!+#REF!</f>
        <v>#REF!</v>
      </c>
      <c r="H51" s="23" t="e">
        <f>H8+H9+#REF!+H13+H14+H15+H16+H17+#REF!+H31+H38+H41+#REF!+H44+#REF!+H46+H47+#REF!+#REF!</f>
        <v>#REF!</v>
      </c>
      <c r="I51" s="23" t="e">
        <f>I8+I9+I13+I14+I15+I16+I17+I31+I38+I41+I44+I46+I47+#REF!+I48+I49+I43+I50</f>
        <v>#REF!</v>
      </c>
      <c r="J51" s="23">
        <f>J8+J9+J13+J14+J15+J16+J17+J31+J38+J41+J44+J46+J47+J48+J49+J43+J50+J10+J45</f>
        <v>36779594.109999999</v>
      </c>
      <c r="K51" s="23">
        <f>K8+K9+K13+K14+K15+K16+K17+K31+K38+K41+K44+K46+K47+K48+K49+K43+K50+K10+K45</f>
        <v>31191405.789999995</v>
      </c>
    </row>
    <row r="52" spans="1:11" ht="25.5" x14ac:dyDescent="0.25">
      <c r="A52" s="2">
        <v>1</v>
      </c>
      <c r="B52" s="63" t="s">
        <v>134</v>
      </c>
      <c r="C52" s="10" t="s">
        <v>85</v>
      </c>
      <c r="D52" s="2" t="s">
        <v>97</v>
      </c>
      <c r="J52" s="22">
        <v>956911.2</v>
      </c>
      <c r="K52" s="22">
        <v>956911.2</v>
      </c>
    </row>
    <row r="53" spans="1:11" ht="25.5" x14ac:dyDescent="0.25">
      <c r="A53" s="2"/>
      <c r="B53" s="63" t="s">
        <v>135</v>
      </c>
      <c r="C53" s="10" t="s">
        <v>85</v>
      </c>
      <c r="D53" s="2" t="s">
        <v>97</v>
      </c>
      <c r="J53" s="22">
        <v>315000</v>
      </c>
      <c r="K53" s="22">
        <v>210000</v>
      </c>
    </row>
    <row r="54" spans="1:11" ht="15.75" x14ac:dyDescent="0.25">
      <c r="A54" s="2">
        <v>2</v>
      </c>
      <c r="B54" s="63" t="s">
        <v>140</v>
      </c>
      <c r="C54" s="10" t="s">
        <v>28</v>
      </c>
      <c r="D54" s="2" t="s">
        <v>139</v>
      </c>
      <c r="J54" s="22">
        <v>177420.43</v>
      </c>
      <c r="K54" s="22">
        <v>177420.43</v>
      </c>
    </row>
    <row r="55" spans="1:11" ht="25.5" x14ac:dyDescent="0.25">
      <c r="A55" s="2"/>
      <c r="B55" s="63" t="s">
        <v>141</v>
      </c>
      <c r="C55" s="10" t="s">
        <v>28</v>
      </c>
      <c r="D55" s="2" t="s">
        <v>139</v>
      </c>
      <c r="J55" s="22">
        <v>14593.03</v>
      </c>
      <c r="K55" s="22">
        <v>14593.03</v>
      </c>
    </row>
    <row r="56" spans="1:11" ht="38.25" x14ac:dyDescent="0.25">
      <c r="A56" s="2">
        <v>3</v>
      </c>
      <c r="B56" s="63" t="s">
        <v>136</v>
      </c>
      <c r="C56" s="10" t="s">
        <v>28</v>
      </c>
      <c r="D56" s="2" t="s">
        <v>137</v>
      </c>
      <c r="J56" s="22">
        <v>567973.12</v>
      </c>
      <c r="K56" s="22">
        <v>567973.12</v>
      </c>
    </row>
    <row r="57" spans="1:11" ht="38.25" x14ac:dyDescent="0.25">
      <c r="A57" s="2"/>
      <c r="B57" s="63" t="s">
        <v>138</v>
      </c>
      <c r="C57" s="10" t="s">
        <v>28</v>
      </c>
      <c r="D57" s="2" t="s">
        <v>137</v>
      </c>
      <c r="J57" s="22">
        <v>46716.4</v>
      </c>
      <c r="K57" s="22">
        <v>46716.4</v>
      </c>
    </row>
    <row r="58" spans="1:11" ht="27" customHeight="1" x14ac:dyDescent="0.25">
      <c r="A58" s="13"/>
      <c r="B58" s="16" t="s">
        <v>19</v>
      </c>
      <c r="C58" s="17" t="s">
        <v>64</v>
      </c>
      <c r="D58" s="18" t="s">
        <v>64</v>
      </c>
      <c r="J58" s="23">
        <f>J52+J53+J54+J55+J56+J57</f>
        <v>2078614.1799999997</v>
      </c>
      <c r="K58" s="23">
        <f>K52+K53+K54+K55+K56+K57</f>
        <v>1973614.1799999997</v>
      </c>
    </row>
    <row r="59" spans="1:11" ht="42" customHeight="1" x14ac:dyDescent="0.25">
      <c r="A59" s="13"/>
      <c r="B59" s="16" t="s">
        <v>142</v>
      </c>
      <c r="C59" s="17" t="s">
        <v>64</v>
      </c>
      <c r="D59" s="18" t="s">
        <v>64</v>
      </c>
      <c r="J59" s="23">
        <f>J51+J58</f>
        <v>38858208.289999999</v>
      </c>
      <c r="K59" s="23">
        <f>K51+K58</f>
        <v>33165019.969999995</v>
      </c>
    </row>
  </sheetData>
  <mergeCells count="23">
    <mergeCell ref="C8:D8"/>
    <mergeCell ref="C11:C12"/>
    <mergeCell ref="D18:D20"/>
    <mergeCell ref="A18:A20"/>
    <mergeCell ref="C41:D41"/>
    <mergeCell ref="C13:D13"/>
    <mergeCell ref="C31:D31"/>
    <mergeCell ref="B23:B24"/>
    <mergeCell ref="D23:D24"/>
    <mergeCell ref="B44:B45"/>
    <mergeCell ref="D44:D45"/>
    <mergeCell ref="A5:A6"/>
    <mergeCell ref="C38:D38"/>
    <mergeCell ref="C32:C37"/>
    <mergeCell ref="B5:B7"/>
    <mergeCell ref="D5:D7"/>
    <mergeCell ref="D26:D27"/>
    <mergeCell ref="B26:B27"/>
    <mergeCell ref="D21:D22"/>
    <mergeCell ref="B21:B22"/>
    <mergeCell ref="D28:D29"/>
    <mergeCell ref="B28:B29"/>
    <mergeCell ref="B18:B20"/>
  </mergeCells>
  <pageMargins left="0.70866141732283472" right="0.70866141732283472" top="0.74803149606299213" bottom="0.74803149606299213" header="0.31496062992125984" footer="0.31496062992125984"/>
  <pageSetup paperSize="9" scale="60" orientation="portrait" horizont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654</dc:creator>
  <cp:lastModifiedBy>1</cp:lastModifiedBy>
  <cp:lastPrinted>2026-01-16T05:49:36Z</cp:lastPrinted>
  <dcterms:created xsi:type="dcterms:W3CDTF">2019-10-24T06:12:29Z</dcterms:created>
  <dcterms:modified xsi:type="dcterms:W3CDTF">2026-01-16T07:17:15Z</dcterms:modified>
</cp:coreProperties>
</file>