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922" firstSheet="13" activeTab="13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  <sheet name="Приложение 11" sheetId="11" r:id="rId11"/>
    <sheet name="Приложение12" sheetId="12" r:id="rId12"/>
    <sheet name="Приложение13" sheetId="13" r:id="rId13"/>
    <sheet name="Приложение 14" sheetId="14" r:id="rId14"/>
    <sheet name="Приложение 15" sheetId="15" r:id="rId15"/>
    <sheet name="Приложение16" sheetId="16" r:id="rId16"/>
    <sheet name="Приложение 17" sheetId="17" r:id="rId17"/>
    <sheet name="Приложение 18" sheetId="18" r:id="rId18"/>
    <sheet name="Приложение 19" sheetId="19" r:id="rId19"/>
    <sheet name="Приложение 20" sheetId="20" r:id="rId20"/>
    <sheet name="Приложение 21" sheetId="21" r:id="rId21"/>
    <sheet name="Приложени 22" sheetId="22" r:id="rId22"/>
    <sheet name="Приложение 23" sheetId="23" r:id="rId23"/>
    <sheet name="Приложение 24" sheetId="24" r:id="rId24"/>
    <sheet name="Приложение 25" sheetId="25" r:id="rId25"/>
    <sheet name="Приложение 26" sheetId="26" r:id="rId26"/>
    <sheet name="Расходы" sheetId="27" r:id="rId27"/>
    <sheet name="Доходы" sheetId="28" r:id="rId28"/>
  </sheets>
  <definedNames>
    <definedName name="OLE_LINK1" localSheetId="0">'Приложение 1'!$E$1</definedName>
  </definedNames>
  <calcPr calcId="145621"/>
</workbook>
</file>

<file path=xl/calcChain.xml><?xml version="1.0" encoding="utf-8"?>
<calcChain xmlns="http://schemas.openxmlformats.org/spreadsheetml/2006/main">
  <c r="J164" i="14" l="1"/>
  <c r="I164" i="14"/>
  <c r="J161" i="14"/>
  <c r="I161" i="14"/>
  <c r="J157" i="14"/>
  <c r="I157" i="14"/>
  <c r="J154" i="14"/>
  <c r="J153" i="14" s="1"/>
  <c r="I154" i="14"/>
  <c r="I153" i="14" s="1"/>
  <c r="J149" i="14"/>
  <c r="I149" i="14"/>
  <c r="J144" i="14"/>
  <c r="I144" i="14"/>
  <c r="J142" i="14"/>
  <c r="I142" i="14"/>
  <c r="J140" i="14"/>
  <c r="I140" i="14"/>
  <c r="J138" i="14"/>
  <c r="I138" i="14"/>
  <c r="J135" i="14"/>
  <c r="J134" i="14" s="1"/>
  <c r="J133" i="14" s="1"/>
  <c r="I135" i="14"/>
  <c r="J129" i="14"/>
  <c r="I129" i="14"/>
  <c r="J124" i="14"/>
  <c r="J123" i="14" s="1"/>
  <c r="I124" i="14"/>
  <c r="J119" i="14"/>
  <c r="I119" i="14"/>
  <c r="J116" i="14"/>
  <c r="I116" i="14"/>
  <c r="J112" i="14"/>
  <c r="I112" i="14"/>
  <c r="J111" i="14"/>
  <c r="J105" i="14"/>
  <c r="J104" i="14" s="1"/>
  <c r="I105" i="14"/>
  <c r="I104" i="14"/>
  <c r="J102" i="14"/>
  <c r="I102" i="14"/>
  <c r="J100" i="14"/>
  <c r="I100" i="14"/>
  <c r="J97" i="14"/>
  <c r="I97" i="14"/>
  <c r="J92" i="14"/>
  <c r="I92" i="14"/>
  <c r="J89" i="14"/>
  <c r="I89" i="14"/>
  <c r="J85" i="14"/>
  <c r="I85" i="14"/>
  <c r="J82" i="14"/>
  <c r="I82" i="14"/>
  <c r="J79" i="14"/>
  <c r="I79" i="14"/>
  <c r="J71" i="14"/>
  <c r="I71" i="14"/>
  <c r="J59" i="14"/>
  <c r="I59" i="14"/>
  <c r="J47" i="14"/>
  <c r="I47" i="14"/>
  <c r="J40" i="14"/>
  <c r="J39" i="14" s="1"/>
  <c r="I40" i="14"/>
  <c r="J35" i="14"/>
  <c r="I35" i="14"/>
  <c r="J32" i="14"/>
  <c r="I32" i="14"/>
  <c r="J28" i="14"/>
  <c r="I28" i="14"/>
  <c r="J24" i="14"/>
  <c r="I24" i="14"/>
  <c r="J17" i="14"/>
  <c r="J16" i="14" s="1"/>
  <c r="J15" i="14" s="1"/>
  <c r="I17" i="14"/>
  <c r="I16" i="14"/>
  <c r="I15" i="14" s="1"/>
  <c r="I165" i="13"/>
  <c r="I162" i="13"/>
  <c r="I158" i="13"/>
  <c r="I155" i="13"/>
  <c r="I154" i="13"/>
  <c r="I150" i="13"/>
  <c r="I145" i="13"/>
  <c r="I143" i="13"/>
  <c r="I141" i="13"/>
  <c r="I139" i="13"/>
  <c r="I130" i="13"/>
  <c r="I125" i="13"/>
  <c r="I117" i="13"/>
  <c r="I113" i="13"/>
  <c r="I106" i="13"/>
  <c r="I105" i="13"/>
  <c r="I103" i="13"/>
  <c r="I101" i="13"/>
  <c r="I98" i="13"/>
  <c r="I93" i="13"/>
  <c r="I90" i="13"/>
  <c r="I86" i="13"/>
  <c r="I83" i="13"/>
  <c r="I80" i="13"/>
  <c r="I72" i="13"/>
  <c r="I68" i="13"/>
  <c r="I60" i="13"/>
  <c r="I48" i="13"/>
  <c r="I41" i="13"/>
  <c r="I36" i="13"/>
  <c r="I33" i="13"/>
  <c r="I29" i="13"/>
  <c r="I25" i="13"/>
  <c r="I18" i="13"/>
  <c r="I17" i="13" s="1"/>
  <c r="I16" i="13" s="1"/>
  <c r="F25" i="2"/>
  <c r="E25" i="2"/>
  <c r="E25" i="1"/>
  <c r="I112" i="13" l="1"/>
  <c r="I124" i="13"/>
  <c r="J23" i="14"/>
  <c r="J22" i="14" s="1"/>
  <c r="J21" i="14" s="1"/>
  <c r="J14" i="14" s="1"/>
  <c r="I39" i="14"/>
  <c r="I23" i="14" s="1"/>
  <c r="I22" i="14" s="1"/>
  <c r="I21" i="14" s="1"/>
  <c r="I14" i="14" s="1"/>
  <c r="I123" i="14"/>
  <c r="I81" i="14"/>
  <c r="J81" i="14"/>
  <c r="I111" i="14"/>
  <c r="I134" i="14"/>
  <c r="I133" i="14" s="1"/>
  <c r="I82" i="13"/>
  <c r="I135" i="13"/>
  <c r="I134" i="13" s="1"/>
  <c r="I40" i="13"/>
  <c r="I24" i="13"/>
  <c r="I23" i="13" s="1"/>
  <c r="I22" i="13" s="1"/>
  <c r="I15" i="13" s="1"/>
  <c r="K35" i="27"/>
  <c r="J35" i="27"/>
  <c r="I35" i="27"/>
  <c r="I167" i="14" l="1"/>
  <c r="J167" i="14"/>
  <c r="I168" i="13"/>
  <c r="H163" i="12"/>
  <c r="G163" i="12"/>
  <c r="H160" i="12"/>
  <c r="G160" i="12"/>
  <c r="H156" i="12"/>
  <c r="G156" i="12"/>
  <c r="H153" i="12"/>
  <c r="H152" i="12" s="1"/>
  <c r="G153" i="12"/>
  <c r="G152" i="12" s="1"/>
  <c r="H148" i="12"/>
  <c r="G148" i="12"/>
  <c r="H143" i="12"/>
  <c r="G143" i="12"/>
  <c r="H141" i="12"/>
  <c r="G141" i="12"/>
  <c r="H139" i="12"/>
  <c r="G139" i="12"/>
  <c r="H137" i="12"/>
  <c r="G137" i="12"/>
  <c r="H134" i="12"/>
  <c r="G134" i="12"/>
  <c r="H128" i="12"/>
  <c r="G128" i="12"/>
  <c r="H123" i="12"/>
  <c r="G123" i="12"/>
  <c r="H118" i="12"/>
  <c r="G118" i="12"/>
  <c r="H115" i="12"/>
  <c r="G115" i="12"/>
  <c r="H111" i="12"/>
  <c r="G111" i="12"/>
  <c r="H104" i="12"/>
  <c r="H103" i="12" s="1"/>
  <c r="G104" i="12"/>
  <c r="G103" i="12"/>
  <c r="H101" i="12"/>
  <c r="G101" i="12"/>
  <c r="H99" i="12"/>
  <c r="G99" i="12"/>
  <c r="H96" i="12"/>
  <c r="G96" i="12"/>
  <c r="H91" i="12"/>
  <c r="G91" i="12"/>
  <c r="H88" i="12"/>
  <c r="G88" i="12"/>
  <c r="H84" i="12"/>
  <c r="G84" i="12"/>
  <c r="H81" i="12"/>
  <c r="G81" i="12"/>
  <c r="H78" i="12"/>
  <c r="G78" i="12"/>
  <c r="H70" i="12"/>
  <c r="G70" i="12"/>
  <c r="H58" i="12"/>
  <c r="G58" i="12"/>
  <c r="H46" i="12"/>
  <c r="G46" i="12"/>
  <c r="H39" i="12"/>
  <c r="G39" i="12"/>
  <c r="G38" i="12" s="1"/>
  <c r="H34" i="12"/>
  <c r="G34" i="12"/>
  <c r="H31" i="12"/>
  <c r="G31" i="12"/>
  <c r="H27" i="12"/>
  <c r="G27" i="12"/>
  <c r="H23" i="12"/>
  <c r="G23" i="12"/>
  <c r="H16" i="12"/>
  <c r="H15" i="12" s="1"/>
  <c r="H14" i="12" s="1"/>
  <c r="G16" i="12"/>
  <c r="G15" i="12" s="1"/>
  <c r="G14" i="12" s="1"/>
  <c r="G164" i="11"/>
  <c r="G161" i="11"/>
  <c r="G157" i="11"/>
  <c r="G154" i="11"/>
  <c r="G153" i="11"/>
  <c r="G149" i="11"/>
  <c r="G144" i="11"/>
  <c r="G142" i="11"/>
  <c r="G140" i="11"/>
  <c r="G138" i="11"/>
  <c r="G129" i="11"/>
  <c r="G124" i="11"/>
  <c r="G119" i="11"/>
  <c r="G116" i="11"/>
  <c r="G112" i="11"/>
  <c r="G105" i="11"/>
  <c r="G104" i="11" s="1"/>
  <c r="G102" i="11"/>
  <c r="G100" i="11"/>
  <c r="G97" i="11"/>
  <c r="G92" i="11"/>
  <c r="G89" i="11"/>
  <c r="G85" i="11"/>
  <c r="G82" i="11"/>
  <c r="G79" i="11"/>
  <c r="G71" i="11"/>
  <c r="G67" i="11"/>
  <c r="G59" i="11"/>
  <c r="G47" i="11"/>
  <c r="G40" i="11"/>
  <c r="G35" i="11"/>
  <c r="G32" i="11"/>
  <c r="G28" i="11"/>
  <c r="G24" i="11"/>
  <c r="G17" i="11"/>
  <c r="G16" i="11" s="1"/>
  <c r="G15" i="11" s="1"/>
  <c r="G39" i="11" l="1"/>
  <c r="H122" i="12"/>
  <c r="G122" i="12"/>
  <c r="I14" i="13"/>
  <c r="G80" i="12"/>
  <c r="H110" i="12"/>
  <c r="G110" i="12"/>
  <c r="G133" i="12"/>
  <c r="G132" i="12" s="1"/>
  <c r="H133" i="12"/>
  <c r="H132" i="12" s="1"/>
  <c r="H80" i="12"/>
  <c r="H38" i="12"/>
  <c r="H22" i="12" s="1"/>
  <c r="H21" i="12" s="1"/>
  <c r="H20" i="12" s="1"/>
  <c r="H13" i="12" s="1"/>
  <c r="G22" i="12"/>
  <c r="G21" i="12" s="1"/>
  <c r="G20" i="12" s="1"/>
  <c r="G13" i="12" s="1"/>
  <c r="G134" i="11"/>
  <c r="G133" i="11" s="1"/>
  <c r="G81" i="11"/>
  <c r="G111" i="11"/>
  <c r="G123" i="11"/>
  <c r="G23" i="11"/>
  <c r="G22" i="11" s="1"/>
  <c r="G21" i="11" s="1"/>
  <c r="G14" i="11" s="1"/>
  <c r="J13" i="14" l="1"/>
  <c r="H12" i="12"/>
  <c r="H167" i="12"/>
  <c r="H166" i="12"/>
  <c r="G166" i="12"/>
  <c r="G12" i="12"/>
  <c r="G167" i="12"/>
  <c r="G167" i="11"/>
  <c r="G168" i="11"/>
  <c r="G13" i="11"/>
  <c r="K17" i="27" l="1"/>
  <c r="K16" i="27" s="1"/>
  <c r="J17" i="27"/>
  <c r="J16" i="27" s="1"/>
  <c r="I154" i="27"/>
  <c r="J135" i="27"/>
  <c r="J104" i="27"/>
  <c r="K124" i="27"/>
  <c r="K123" i="27" s="1"/>
  <c r="K129" i="27"/>
  <c r="J129" i="27"/>
  <c r="K116" i="27"/>
  <c r="J116" i="27"/>
  <c r="K92" i="27"/>
  <c r="J92" i="27"/>
  <c r="K102" i="27"/>
  <c r="J102" i="27"/>
  <c r="I71" i="27" l="1"/>
  <c r="I47" i="27"/>
  <c r="I40" i="27"/>
  <c r="I59" i="27"/>
  <c r="I92" i="27"/>
  <c r="I124" i="27"/>
  <c r="I123" i="27" s="1"/>
  <c r="J124" i="27"/>
  <c r="J123" i="27" s="1"/>
  <c r="I129" i="27"/>
  <c r="I153" i="27"/>
  <c r="I116" i="27"/>
  <c r="I102" i="27"/>
  <c r="I17" i="27"/>
  <c r="I16" i="27" s="1"/>
  <c r="E45" i="28" l="1"/>
  <c r="D13" i="28"/>
  <c r="D15" i="28"/>
  <c r="E15" i="28"/>
  <c r="F15" i="28"/>
  <c r="D18" i="28"/>
  <c r="F18" i="28"/>
  <c r="E19" i="28"/>
  <c r="E18" i="28" s="1"/>
  <c r="D24" i="28"/>
  <c r="E24" i="28"/>
  <c r="F24" i="28"/>
  <c r="D26" i="28"/>
  <c r="E26" i="28"/>
  <c r="F26" i="28"/>
  <c r="F29" i="28"/>
  <c r="D33" i="28"/>
  <c r="E33" i="28"/>
  <c r="F33" i="28"/>
  <c r="D37" i="28"/>
  <c r="E37" i="28"/>
  <c r="F37" i="28"/>
  <c r="D40" i="28"/>
  <c r="D39" i="28" s="1"/>
  <c r="D32" i="28" s="1"/>
  <c r="E40" i="28"/>
  <c r="E39" i="28" s="1"/>
  <c r="F40" i="28"/>
  <c r="F39" i="28" s="1"/>
  <c r="F32" i="28" s="1"/>
  <c r="D42" i="28"/>
  <c r="E42" i="28"/>
  <c r="F42" i="28"/>
  <c r="F45" i="28"/>
  <c r="E11" i="28" l="1"/>
  <c r="E9" i="28" s="1"/>
  <c r="D11" i="28"/>
  <c r="D9" i="28" s="1"/>
  <c r="F11" i="28"/>
  <c r="F9" i="28" s="1"/>
  <c r="E32" i="28"/>
  <c r="D12" i="28"/>
  <c r="K164" i="27" l="1"/>
  <c r="J164" i="27"/>
  <c r="I164" i="27"/>
  <c r="K161" i="27"/>
  <c r="J161" i="27"/>
  <c r="I161" i="27"/>
  <c r="K157" i="27"/>
  <c r="J157" i="27"/>
  <c r="I157" i="27"/>
  <c r="K154" i="27"/>
  <c r="K153" i="27" s="1"/>
  <c r="J154" i="27"/>
  <c r="J153" i="27" s="1"/>
  <c r="K149" i="27"/>
  <c r="J149" i="27"/>
  <c r="I149" i="27"/>
  <c r="K144" i="27"/>
  <c r="J144" i="27"/>
  <c r="I144" i="27"/>
  <c r="K142" i="27"/>
  <c r="J142" i="27"/>
  <c r="I142" i="27"/>
  <c r="K140" i="27"/>
  <c r="J140" i="27"/>
  <c r="I140" i="27"/>
  <c r="K138" i="27"/>
  <c r="J138" i="27"/>
  <c r="I138" i="27"/>
  <c r="K135" i="27"/>
  <c r="K134" i="27" l="1"/>
  <c r="K133" i="27" s="1"/>
  <c r="J134" i="27"/>
  <c r="J133" i="27" s="1"/>
  <c r="I13" i="14"/>
  <c r="I134" i="27"/>
  <c r="I133" i="27" s="1"/>
  <c r="K119" i="27"/>
  <c r="J119" i="27"/>
  <c r="K112" i="27"/>
  <c r="J112" i="27"/>
  <c r="I112" i="27"/>
  <c r="K105" i="27"/>
  <c r="K104" i="27" s="1"/>
  <c r="J105" i="27"/>
  <c r="I105" i="27"/>
  <c r="I104" i="27" s="1"/>
  <c r="K100" i="27"/>
  <c r="J100" i="27"/>
  <c r="I100" i="27"/>
  <c r="K97" i="27"/>
  <c r="J97" i="27"/>
  <c r="I97" i="27"/>
  <c r="K89" i="27"/>
  <c r="J89" i="27"/>
  <c r="I89" i="27"/>
  <c r="K85" i="27"/>
  <c r="J85" i="27"/>
  <c r="I85" i="27"/>
  <c r="K82" i="27"/>
  <c r="J82" i="27"/>
  <c r="I82" i="27"/>
  <c r="K79" i="27"/>
  <c r="J79" i="27"/>
  <c r="I79" i="27"/>
  <c r="K71" i="27"/>
  <c r="J71" i="27"/>
  <c r="I67" i="27"/>
  <c r="K59" i="27"/>
  <c r="J59" i="27"/>
  <c r="K47" i="27"/>
  <c r="J47" i="27"/>
  <c r="K40" i="27"/>
  <c r="J40" i="27"/>
  <c r="K32" i="27"/>
  <c r="J32" i="27"/>
  <c r="I32" i="27"/>
  <c r="K28" i="27"/>
  <c r="J28" i="27"/>
  <c r="I28" i="27"/>
  <c r="K24" i="27"/>
  <c r="J24" i="27"/>
  <c r="I24" i="27"/>
  <c r="K15" i="27"/>
  <c r="J15" i="27"/>
  <c r="I15" i="27"/>
  <c r="J81" i="27" l="1"/>
  <c r="K81" i="27"/>
  <c r="I81" i="27"/>
  <c r="I39" i="27"/>
  <c r="J39" i="27"/>
  <c r="J23" i="27" s="1"/>
  <c r="J22" i="27" s="1"/>
  <c r="J21" i="27" s="1"/>
  <c r="J14" i="27" s="1"/>
  <c r="J13" i="27" s="1"/>
  <c r="J111" i="27"/>
  <c r="I111" i="27"/>
  <c r="K111" i="27"/>
  <c r="K39" i="27"/>
  <c r="K23" i="27" s="1"/>
  <c r="K22" i="27" s="1"/>
  <c r="K21" i="27" s="1"/>
  <c r="K14" i="27" s="1"/>
  <c r="J168" i="27" l="1"/>
  <c r="J167" i="27"/>
  <c r="K167" i="27"/>
  <c r="K168" i="27"/>
  <c r="K13" i="27"/>
  <c r="I23" i="27"/>
  <c r="I22" i="27" s="1"/>
  <c r="I21" i="27" s="1"/>
  <c r="I13" i="27" l="1"/>
  <c r="I14" i="27"/>
  <c r="I167" i="27" l="1"/>
  <c r="I168" i="27"/>
</calcChain>
</file>

<file path=xl/comments1.xml><?xml version="1.0" encoding="utf-8"?>
<comments xmlns="http://schemas.openxmlformats.org/spreadsheetml/2006/main">
  <authors>
    <author>Автор</author>
  </authors>
  <commentList>
    <comment ref="F38" authorId="0">
      <text/>
    </comment>
  </commentList>
</comments>
</file>

<file path=xl/sharedStrings.xml><?xml version="1.0" encoding="utf-8"?>
<sst xmlns="http://schemas.openxmlformats.org/spreadsheetml/2006/main" count="4619" uniqueCount="477">
  <si>
    <t>УФНС России по Забайкальскому краю</t>
  </si>
  <si>
    <t>101 02000 01 0000 110</t>
  </si>
  <si>
    <t>Налог на доходы физических лиц</t>
  </si>
  <si>
    <t>106 01000 00 0000 110</t>
  </si>
  <si>
    <t>Налог на имущество физических лиц</t>
  </si>
  <si>
    <t>106 06000 00 0000 110</t>
  </si>
  <si>
    <t>Земельный налог</t>
  </si>
  <si>
    <t xml:space="preserve">Код классификации доходов бюджетов </t>
  </si>
  <si>
    <t>Главный администратор доходов бюджета</t>
  </si>
  <si>
    <t>Наименование кода классификации доходов бюджетов</t>
  </si>
  <si>
    <t>Вид и подвид доходов бюджета</t>
  </si>
  <si>
    <t>Сумма</t>
  </si>
  <si>
    <t>к Решению представительного</t>
  </si>
  <si>
    <t>от___________№__________</t>
  </si>
  <si>
    <t>Приложение № 2</t>
  </si>
  <si>
    <t>2026 год</t>
  </si>
  <si>
    <t>2027 год</t>
  </si>
  <si>
    <t>Приложение № 3</t>
  </si>
  <si>
    <t>Наименование межбюджетного трансферта</t>
  </si>
  <si>
    <t xml:space="preserve">Наименование муниципального образования, предоставившего межбюджетный трансферт </t>
  </si>
  <si>
    <t>Приложение № 4</t>
  </si>
  <si>
    <t>Приложение № 5</t>
  </si>
  <si>
    <t>Приложение № 6</t>
  </si>
  <si>
    <r>
      <rPr>
        <sz val="12"/>
        <rFont val="Times New Roman"/>
        <family val="1"/>
      </rPr>
      <t xml:space="preserve">Код классификации расходов бюджетов </t>
    </r>
  </si>
  <si>
    <r>
      <rPr>
        <sz val="12"/>
        <rFont val="Times New Roman"/>
        <family val="1"/>
      </rPr>
      <t>Наименование межбюджетного трансферта</t>
    </r>
  </si>
  <si>
    <r>
      <rPr>
        <sz val="12"/>
        <rFont val="Times New Roman"/>
        <family val="1"/>
      </rPr>
      <t>Наименование муниципального образования</t>
    </r>
  </si>
  <si>
    <r>
      <rPr>
        <sz val="12"/>
        <rFont val="Times New Roman"/>
        <family val="1"/>
      </rPr>
      <t>Всего</t>
    </r>
  </si>
  <si>
    <t>Приложение № 7</t>
  </si>
  <si>
    <t>Приложение № 8</t>
  </si>
  <si>
    <t>Приложение № 9</t>
  </si>
  <si>
    <r>
      <rPr>
        <sz val="12"/>
        <rFont val="Times New Roman"/>
        <family val="1"/>
      </rPr>
      <t>Код классификации источников финансирования дефицита бюджета</t>
    </r>
  </si>
  <si>
    <r>
      <rPr>
        <sz val="12"/>
        <rFont val="Times New Roman"/>
        <family val="1"/>
      </rPr>
      <t>Наименование групп, подгрупп, статей, видов источников внутреннего финансирования дефицита бюджета</t>
    </r>
  </si>
  <si>
    <r>
      <rPr>
        <sz val="12"/>
        <rFont val="Times New Roman"/>
        <family val="1"/>
      </rPr>
      <t>Сумма</t>
    </r>
  </si>
  <si>
    <r>
      <rPr>
        <sz val="12"/>
        <rFont val="Times New Roman"/>
        <family val="1"/>
      </rPr>
      <t>Главный администратор источников финансирования дефицита бюджета</t>
    </r>
  </si>
  <si>
    <r>
      <rPr>
        <sz val="12"/>
        <rFont val="Times New Roman"/>
        <family val="1"/>
      </rPr>
      <t>Группы, подгруппы, статьи и вида источника финансирования дефицита бюджета</t>
    </r>
  </si>
  <si>
    <t>тыс.руб</t>
  </si>
  <si>
    <t>Приложение № 10</t>
  </si>
  <si>
    <r>
      <rPr>
        <sz val="12"/>
        <rFont val="Times New Roman"/>
        <family val="1"/>
      </rPr>
      <t>Главного администратора источников финансирования дефицита бюджета</t>
    </r>
  </si>
  <si>
    <t>Приложение № 11</t>
  </si>
  <si>
    <t>Приложение № 12</t>
  </si>
  <si>
    <r>
      <rPr>
        <sz val="12"/>
        <rFont val="Times New Roman"/>
        <family val="1"/>
      </rPr>
      <t>Наименование</t>
    </r>
  </si>
  <si>
    <t>Приложение № 13</t>
  </si>
  <si>
    <r>
      <rPr>
        <sz val="12"/>
        <rFont val="Times New Roman"/>
        <family val="1"/>
      </rPr>
      <t>Раз-дел</t>
    </r>
  </si>
  <si>
    <t>Приложение № 14</t>
  </si>
  <si>
    <t>Сумма на 2026 год</t>
  </si>
  <si>
    <r>
      <rPr>
        <sz val="12"/>
        <rFont val="Times New Roman"/>
        <family val="1"/>
      </rPr>
      <t>№
п/п</t>
    </r>
  </si>
  <si>
    <r>
      <rPr>
        <sz val="12"/>
        <rFont val="Times New Roman"/>
        <family val="1"/>
      </rPr>
      <t>Наименование муниципальной программы</t>
    </r>
  </si>
  <si>
    <r>
      <rPr>
        <sz val="12"/>
        <rFont val="Times New Roman"/>
        <family val="1"/>
      </rPr>
      <t>в том числе средства вышестоящих бюджетов</t>
    </r>
  </si>
  <si>
    <t xml:space="preserve">                                                                    тыс.руб</t>
  </si>
  <si>
    <t xml:space="preserve">                                                                тыс.руб</t>
  </si>
  <si>
    <t>Приложение № 15</t>
  </si>
  <si>
    <t>Приложение № 16</t>
  </si>
  <si>
    <t>Приложение № 17</t>
  </si>
  <si>
    <t>Приложение № 18</t>
  </si>
  <si>
    <r>
      <rPr>
        <sz val="12"/>
        <rFont val="Times New Roman"/>
        <family val="1"/>
      </rPr>
      <t>Коды классификации расходов бюджета</t>
    </r>
  </si>
  <si>
    <r>
      <rPr>
        <sz val="12"/>
        <rFont val="Times New Roman"/>
        <family val="1"/>
      </rPr>
      <t>Наименование программы, раздела, подраздела, целевой статьи и вида расходов</t>
    </r>
  </si>
  <si>
    <r>
      <rPr>
        <sz val="12"/>
        <rFont val="Times New Roman"/>
        <family val="1"/>
      </rPr>
      <t>главного распорядителя средств бюджета</t>
    </r>
  </si>
  <si>
    <r>
      <rPr>
        <sz val="12"/>
        <rFont val="Times New Roman"/>
        <family val="1"/>
      </rPr>
      <t>подраздел</t>
    </r>
  </si>
  <si>
    <r>
      <rPr>
        <sz val="12"/>
        <rFont val="Times New Roman"/>
        <family val="1"/>
      </rPr>
      <t>целевая статья</t>
    </r>
  </si>
  <si>
    <r>
      <rPr>
        <sz val="12"/>
        <rFont val="Times New Roman"/>
        <family val="1"/>
      </rPr>
      <t>вид расходов</t>
    </r>
  </si>
  <si>
    <t xml:space="preserve">                                                                   </t>
  </si>
  <si>
    <t>Приложение № 19</t>
  </si>
  <si>
    <t>Приложение № 20</t>
  </si>
  <si>
    <t>Приложение № 21</t>
  </si>
  <si>
    <r>
      <rPr>
        <sz val="12"/>
        <rFont val="Times New Roman"/>
        <family val="1"/>
      </rPr>
      <t>Код классификации расходов бюджетов</t>
    </r>
  </si>
  <si>
    <r>
      <rPr>
        <sz val="12"/>
        <rFont val="Times New Roman"/>
        <family val="1"/>
      </rPr>
      <t>Наименование субсидии</t>
    </r>
  </si>
  <si>
    <t xml:space="preserve">                                                                                             тыс.руб</t>
  </si>
  <si>
    <t xml:space="preserve">                               тыс.руб                                     </t>
  </si>
  <si>
    <r>
      <rPr>
        <sz val="12"/>
        <rFont val="Times New Roman"/>
        <family val="1"/>
      </rPr>
      <t>Наименование публичного нормативного обязательства</t>
    </r>
  </si>
  <si>
    <t xml:space="preserve">                                                                                            </t>
  </si>
  <si>
    <t>Приложение № 22</t>
  </si>
  <si>
    <t>Приложение № 23</t>
  </si>
  <si>
    <t>Приложение № 24</t>
  </si>
  <si>
    <r>
      <rPr>
        <sz val="14"/>
        <rFont val="Times New Roman"/>
        <family val="1"/>
      </rPr>
      <t>№ п/п</t>
    </r>
  </si>
  <si>
    <r>
      <rPr>
        <sz val="14"/>
        <rFont val="Times New Roman"/>
        <family val="1"/>
      </rPr>
      <t>Виды долговых обязательств</t>
    </r>
  </si>
  <si>
    <r>
      <rPr>
        <sz val="14"/>
        <rFont val="Times New Roman"/>
        <family val="1"/>
      </rPr>
      <t>Объем привлечения средств в бюджет</t>
    </r>
  </si>
  <si>
    <r>
      <rPr>
        <sz val="14"/>
        <rFont val="Times New Roman"/>
        <family val="1"/>
      </rPr>
      <t>Объем погашения долговых обязательств</t>
    </r>
  </si>
  <si>
    <r>
      <rPr>
        <sz val="14"/>
        <rFont val="Times New Roman"/>
        <family val="1"/>
      </rPr>
      <t>Предельные сроки погашения долговых обязательств</t>
    </r>
  </si>
  <si>
    <t xml:space="preserve">     тыс.руб </t>
  </si>
  <si>
    <t xml:space="preserve">                                                                </t>
  </si>
  <si>
    <t>Предельные сроки погашения долговых обязательств</t>
  </si>
  <si>
    <r>
      <rPr>
        <sz val="12"/>
        <rFont val="Times New Roman"/>
        <family val="1"/>
      </rPr>
      <t>№ п/п</t>
    </r>
  </si>
  <si>
    <r>
      <rPr>
        <sz val="12"/>
        <rFont val="Times New Roman"/>
        <family val="1"/>
      </rPr>
      <t>Виды долговых обязательств</t>
    </r>
  </si>
  <si>
    <r>
      <rPr>
        <sz val="12"/>
        <rFont val="Times New Roman"/>
        <family val="1"/>
      </rPr>
      <t>Объем привлечения средств в бюджет</t>
    </r>
  </si>
  <si>
    <r>
      <rPr>
        <sz val="12"/>
        <rFont val="Times New Roman"/>
        <family val="1"/>
      </rPr>
      <t>Объем погашения долговых обязательств</t>
    </r>
  </si>
  <si>
    <r>
      <rPr>
        <sz val="12"/>
        <rFont val="Times New Roman"/>
        <family val="1"/>
      </rPr>
      <t>Предельные сроки погашения долговых обязательств</t>
    </r>
  </si>
  <si>
    <t>на 2026 год</t>
  </si>
  <si>
    <t>на 2027 год</t>
  </si>
  <si>
    <t xml:space="preserve">  тыс.руб</t>
  </si>
  <si>
    <t xml:space="preserve">                              тыс.руб</t>
  </si>
  <si>
    <t xml:space="preserve">                                                                 тыс.руб</t>
  </si>
  <si>
    <t xml:space="preserve">                                                              тыс.руб</t>
  </si>
  <si>
    <t xml:space="preserve">                                                           тыс.руб</t>
  </si>
  <si>
    <t xml:space="preserve">                                                тыс.руб</t>
  </si>
  <si>
    <t xml:space="preserve">                                 тыс.руб</t>
  </si>
  <si>
    <t>Сумма на 2027 год</t>
  </si>
  <si>
    <t xml:space="preserve">                                        тыс.руб         </t>
  </si>
  <si>
    <t xml:space="preserve">                                тыс.руб                                   </t>
  </si>
  <si>
    <t xml:space="preserve">                                                   тыс.руб</t>
  </si>
  <si>
    <t xml:space="preserve">                                               тыс.рублей</t>
  </si>
  <si>
    <t>Приложение № 1</t>
  </si>
  <si>
    <t>Наименование</t>
  </si>
  <si>
    <t>Р3</t>
  </si>
  <si>
    <t>ПР</t>
  </si>
  <si>
    <t>ЦСР</t>
  </si>
  <si>
    <t>Эк Ст</t>
  </si>
  <si>
    <t>ИТОГО РАСХОДОВ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</si>
  <si>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</si>
  <si>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</si>
  <si>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</si>
  <si>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</si>
  <si>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</si>
  <si>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органа местного самоуправления</t>
  </si>
  <si>
    <t>02</t>
  </si>
  <si>
    <t>Глава муниципального образования</t>
  </si>
  <si>
    <t>0000020300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</si>
  <si>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</si>
  <si>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210</t>
  </si>
  <si>
    <t>Заработная плата</t>
  </si>
  <si>
    <t>121</t>
  </si>
  <si>
    <t>211</t>
  </si>
  <si>
    <t>122</t>
  </si>
  <si>
    <t>212</t>
  </si>
  <si>
    <t>Начисления на выплаты по оплате труда</t>
  </si>
  <si>
    <t>129</t>
  </si>
  <si>
    <t>213</t>
  </si>
  <si>
    <t>Транспортные расходы</t>
  </si>
  <si>
    <t>222</t>
  </si>
  <si>
    <t>802</t>
  </si>
  <si>
    <t>852</t>
  </si>
  <si>
    <t>290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</si>
  <si>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</si>
  <si>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</si>
  <si>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Центральный аппарат</t>
  </si>
  <si>
    <t>0000020400</t>
  </si>
  <si>
    <t>РАСХОДЫ</t>
  </si>
  <si>
    <t>200</t>
  </si>
  <si>
    <t>Прочие выплаты</t>
  </si>
  <si>
    <t>Услуги связи</t>
  </si>
  <si>
    <t>242</t>
  </si>
  <si>
    <t>221</t>
  </si>
  <si>
    <t>в том числе интернет</t>
  </si>
  <si>
    <t>- телефон</t>
  </si>
  <si>
    <t>- почтовые расходы</t>
  </si>
  <si>
    <t>244</t>
  </si>
  <si>
    <t xml:space="preserve">Транспортные услуги </t>
  </si>
  <si>
    <t>-Проезд при командировке</t>
  </si>
  <si>
    <t>Услуги по содержанию имущества</t>
  </si>
  <si>
    <t>225</t>
  </si>
  <si>
    <t xml:space="preserve"> - заправка катриджа </t>
  </si>
  <si>
    <t>услуги по содержанию имушества</t>
  </si>
  <si>
    <t>-ремонт системы отопления здания администрации</t>
  </si>
  <si>
    <t>Прочие работы, услуги</t>
  </si>
  <si>
    <t>226</t>
  </si>
  <si>
    <t>- программное обеспечение</t>
  </si>
  <si>
    <t>- 1С</t>
  </si>
  <si>
    <t>- СБИС</t>
  </si>
  <si>
    <t>-сопровожд. Програм. Ср-в</t>
  </si>
  <si>
    <t>прочие расходы</t>
  </si>
  <si>
    <t xml:space="preserve">   - оплата по договорам за расколку, распиловку дров</t>
  </si>
  <si>
    <t>- услуги редакции</t>
  </si>
  <si>
    <t>- тех. Обслуживание, ремонт</t>
  </si>
  <si>
    <t>- автострахование</t>
  </si>
  <si>
    <t>- охрана</t>
  </si>
  <si>
    <t>прохождение мед.комиссии</t>
  </si>
  <si>
    <t xml:space="preserve"> - проживание</t>
  </si>
  <si>
    <t xml:space="preserve"> - </t>
  </si>
  <si>
    <t xml:space="preserve"> - проведение аттестации рабочего места</t>
  </si>
  <si>
    <t xml:space="preserve">- курсы повышения </t>
  </si>
  <si>
    <t>…</t>
  </si>
  <si>
    <t>Иные бюджетные ассигнования</t>
  </si>
  <si>
    <t>-проведение мероприятий</t>
  </si>
  <si>
    <t>- Земельный налог, налог на имущество</t>
  </si>
  <si>
    <t>851</t>
  </si>
  <si>
    <t>-Транспортный налог</t>
  </si>
  <si>
    <t>-Госпошлина</t>
  </si>
  <si>
    <t xml:space="preserve">-иные налоги </t>
  </si>
  <si>
    <t>-штрафы, пени</t>
  </si>
  <si>
    <t>853</t>
  </si>
  <si>
    <t>Увеличение стоимости основных средств</t>
  </si>
  <si>
    <t>310</t>
  </si>
  <si>
    <t>- мебель</t>
  </si>
  <si>
    <t>Увеличение стоимости материальных запасов</t>
  </si>
  <si>
    <t>340</t>
  </si>
  <si>
    <t xml:space="preserve"> - дрова </t>
  </si>
  <si>
    <t>223</t>
  </si>
  <si>
    <t xml:space="preserve"> - канцелярские расходы</t>
  </si>
  <si>
    <t>346</t>
  </si>
  <si>
    <t xml:space="preserve"> - приобретение материалов для ремонта</t>
  </si>
  <si>
    <t>- гсм</t>
  </si>
  <si>
    <t>343</t>
  </si>
  <si>
    <t>- з/части</t>
  </si>
  <si>
    <t>- хоз.нужды</t>
  </si>
  <si>
    <t>Административная комиссия</t>
  </si>
  <si>
    <t>0000079207</t>
  </si>
  <si>
    <t>Резервные фонды</t>
  </si>
  <si>
    <t>11</t>
  </si>
  <si>
    <t>Резервные фонды местных администраций</t>
  </si>
  <si>
    <t>0000007005</t>
  </si>
  <si>
    <t>870</t>
  </si>
  <si>
    <t>349</t>
  </si>
  <si>
    <t>Другие общегосударственные вопросы</t>
  </si>
  <si>
    <t>13</t>
  </si>
  <si>
    <t>Расходы на выплаты техническому персоналу в целях обеспечения выполнения функций органами местного самоуправления, казенными учреждениями</t>
  </si>
  <si>
    <t>0000092300</t>
  </si>
  <si>
    <t xml:space="preserve">Заработная плата </t>
  </si>
  <si>
    <t>111</t>
  </si>
  <si>
    <t>119</t>
  </si>
  <si>
    <t>112</t>
  </si>
  <si>
    <t>Коммунальные услуги</t>
  </si>
  <si>
    <t xml:space="preserve"> - электроэнергия</t>
  </si>
  <si>
    <t>247</t>
  </si>
  <si>
    <t>-ТКО Олерон+</t>
  </si>
  <si>
    <t>-Ремонт здания администрации</t>
  </si>
  <si>
    <t>Прочие работы и услуги</t>
  </si>
  <si>
    <t>-Оплата по договорам ГПХ()</t>
  </si>
  <si>
    <t>-кадастровые работы</t>
  </si>
  <si>
    <t>-Членские взносы</t>
  </si>
  <si>
    <t>-Прочие расходы</t>
  </si>
  <si>
    <t>-Исполнительный сбор (постановка на кадастровый учет)</t>
  </si>
  <si>
    <t>292</t>
  </si>
  <si>
    <t xml:space="preserve"> Организация обустройства мест для массового отдыха жителей </t>
  </si>
  <si>
    <t>- уборка мусора</t>
  </si>
  <si>
    <t>НАЦИОНАЛЬНАЯ ОБОРОНА</t>
  </si>
  <si>
    <t>0000000</t>
  </si>
  <si>
    <t>Оплата труда и начисления на выплаты по оплате труда</t>
  </si>
  <si>
    <t>03</t>
  </si>
  <si>
    <t>0000051180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</si>
  <si>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</si>
  <si>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в границах поселений</t>
  </si>
  <si>
    <t>09</t>
  </si>
  <si>
    <t>0000042163</t>
  </si>
  <si>
    <t>-гсм</t>
  </si>
  <si>
    <t>Обеспечение пожарной безопасности</t>
  </si>
  <si>
    <t>10</t>
  </si>
  <si>
    <t>0000024799</t>
  </si>
  <si>
    <t>- обновление минполос</t>
  </si>
  <si>
    <t>ДОРОЖНЫЙ ФОНД</t>
  </si>
  <si>
    <t>0000044315</t>
  </si>
  <si>
    <t>-оплата по договорам</t>
  </si>
  <si>
    <t>ЖИЛИЩНО-КОММУНАЛЬНОЕ ХОЗЯЙСТВО</t>
  </si>
  <si>
    <t>05</t>
  </si>
  <si>
    <t>Жилищное хозяйство</t>
  </si>
  <si>
    <t>0000035005</t>
  </si>
  <si>
    <t>Благоустройство</t>
  </si>
  <si>
    <t>Уличное освещение</t>
  </si>
  <si>
    <t>0000060001</t>
  </si>
  <si>
    <t>Социальное обеспечение и иные выплаты населению</t>
  </si>
  <si>
    <t>Пенсионное обеспечение</t>
  </si>
  <si>
    <t>0000049101</t>
  </si>
  <si>
    <t>321</t>
  </si>
  <si>
    <t>Программа Обеспечение жильем молодых семей</t>
  </si>
  <si>
    <t>0000079529</t>
  </si>
  <si>
    <t>322</t>
  </si>
  <si>
    <t>262</t>
  </si>
  <si>
    <t>"Доступная среда"</t>
  </si>
  <si>
    <t>06</t>
  </si>
  <si>
    <t>0000050270</t>
  </si>
  <si>
    <t>Перечисление другим бюджетам</t>
  </si>
  <si>
    <t>14</t>
  </si>
  <si>
    <t>0000042160</t>
  </si>
  <si>
    <t>540</t>
  </si>
  <si>
    <t>251</t>
  </si>
  <si>
    <t>- контрольный орган</t>
  </si>
  <si>
    <t>Итого расходов</t>
  </si>
  <si>
    <t>Очередной год         2025</t>
  </si>
  <si>
    <t>1 год планового периода 2026</t>
  </si>
  <si>
    <t>2 год планового периода 2027</t>
  </si>
  <si>
    <t>органа городского поселения "Могзонское"</t>
  </si>
  <si>
    <t xml:space="preserve">Объем поступлений доходов в бюджет городского поселения "Могзонское" по кодам классификации доходов бюджетов 
на 2025 год
</t>
  </si>
  <si>
    <t xml:space="preserve">Объем поступлений доходов в бюджет городского поселения "Могзонское" по кодам классификации доходов бюджетов 
на плановый период 2026 и 2027 годов
</t>
  </si>
  <si>
    <t xml:space="preserve">Объем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городского поселения "Могзонское"и иных муниципальных образований на 2025 год 
</t>
  </si>
  <si>
    <t xml:space="preserve">Объем и распределение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городского поселения "Могзонское" и иных муниципальных образований на 2026 год 
</t>
  </si>
  <si>
    <t xml:space="preserve">Объем и распределение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городского поселения "Могзонское" и иных муниципальных образований на 2027 год 
</t>
  </si>
  <si>
    <t xml:space="preserve">Объем и распределение межбюджетных трансфертов, 
предоставляемых  из бюджета муниципальнога района Хилокский район    бюджетам городского поселения "Могзонское" на 2025 год  </t>
  </si>
  <si>
    <t xml:space="preserve">Объем и распределение межбюджетных трансфертов, 
предоставляемых  из бюджета муниципальнога района Хилокский район    бюджетам городского поселения "Могзонское" на 2026 год  </t>
  </si>
  <si>
    <t xml:space="preserve">Объем и распределение межбюджетных трансфертов, 
предоставляемых  из бюджета муниципальнога района Хилокский район    бюджетам городского поселения "Могзонское" на 2027 год  </t>
  </si>
  <si>
    <t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городского поселения "Могзонское" на 2025 год</t>
  </si>
  <si>
    <t xml:space="preserve"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городского поселения "Могзонское"на плановый период 
                                  2026 и 2027 годов
</t>
  </si>
  <si>
    <t xml:space="preserve">Объем и распределение бюджетных ассигнований бюджета муниципальнога района Хилокский район бюджетам  городского поселения "Могзонское"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2025 год
</t>
  </si>
  <si>
    <t xml:space="preserve">Объем и распределение бюджетных ассигнований бюджета муниципальнога района Хилокский район  бюджетам городского поселения "Могзонское"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плановый период  2026 и 2027 годов
</t>
  </si>
  <si>
    <t>Ведомственная структура расходов бюджета городского поселения "Могзонское" на 2025 год</t>
  </si>
  <si>
    <t>Ведомственная структура расходов бюджета городского поселения "Могзонское"  на плановый период   2026 и 2027 годов</t>
  </si>
  <si>
    <t xml:space="preserve">Перечень муниципальных программ муниципальнога района Хилокский район, финансовое обеспечение которых предусмотрено расходной частью бюджета городского поселения "Могзонское"
на 2025 год 
</t>
  </si>
  <si>
    <t xml:space="preserve">Перечень муниципальных программ муниципальнога района Хилокский район, финансовое обеспечение которых предусмотрено расходной частью бюджета городского поселения "Могзонское"
на 2026 год 
</t>
  </si>
  <si>
    <t xml:space="preserve">Перечень муниципальных программ муниципальнога района Хилокский район, финансовое обеспечение которых предусмотрено расходной частью бюджета городского поселения "Могзонское"
на 2027 год 
</t>
  </si>
  <si>
    <t xml:space="preserve">Объем и распределение бюджетных ассигнований на финансовое обеспечение реализации муниципальных программ  муниципальнога района Хилокский район в составе ведомственной структуры расходов бюджета городского поселения "Могзонское" на 2025 год
</t>
  </si>
  <si>
    <t xml:space="preserve">Объем и распределение бюджетных ассигнований на финансовое обеспечение реализации муниципальных программ  муниципальнога района Хилокский район в составе ведомственной структуры расходов бюджета городского поселения "Могзонское" на 2026 год
</t>
  </si>
  <si>
    <t xml:space="preserve">Объем и распределение бюджетных ассигнований на финансовое обеспечение реализации муниципальных программ  муниципальнога района Хилокский район в составе ведомственной структуры расходов бюджета городского поселения "Могзонское" на 2027год
</t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</si>
  <si>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2025 год городского поселения "Могзонское"</t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</si>
  <si>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плановый период   2026 и 2027 годов городского поселения "Могзонское"</t>
  </si>
  <si>
    <r>
      <t>Объем и распределение субсидий, предоставляемых из бюджета муниципальнога района Хилокский район муниципальным бюджетным и автономным учреждениям, муниципальным унитарным предприятиям на осуществление капитальных вложений в объекты муниципальной собственности и приобретение объектов недвижимого имущества в муниципальную собственность на 2025 год городского поселения "Могзонское"</t>
    </r>
    <r>
      <rPr>
        <b/>
        <sz val="12"/>
        <color rgb="FFFF0000"/>
        <rFont val="Times New Roman"/>
        <family val="1"/>
        <charset val="204"/>
      </rPr>
      <t xml:space="preserve">
</t>
    </r>
  </si>
  <si>
    <t xml:space="preserve">Объем и распределение субсидий, предоставляемых из бюджета муниципальнога района Хилокский район муниципальным бюджетным и автономным учреждениям, муниципальным унитарным предприятиям на осуществление капитальных вложений в объекты муниципальной собственности и приобретение объектов недвижимого имущества в муниципальную собственность  на плановый период   2026 и 2027 годовгородского поселения "Могзонское"
</t>
  </si>
  <si>
    <t xml:space="preserve">Программа муниципальных внутренних заимствований
       муниципальнога района Хилокский район 
на 2025 год городского поселения "Могзонское"
</t>
  </si>
  <si>
    <t xml:space="preserve">Программа муниципальных внутренних заимствований
       муниципальнога района Хилокский район  на плановый период   2026 и 2027 годов городского поселения "Могзонское"
</t>
  </si>
  <si>
    <t xml:space="preserve">Бюджетная роспись
       муниципальнога района Хилокский район  городского поселения "Могзонское" на 2025 год плановый период   2026 и 2027 годов. 
</t>
  </si>
  <si>
    <t>КУЛЬТУРА</t>
  </si>
  <si>
    <t>08</t>
  </si>
  <si>
    <t>Дворцы и дома культуры, другие учреждения культуры и средств массовой информации</t>
  </si>
  <si>
    <t>0000044099</t>
  </si>
  <si>
    <t>611</t>
  </si>
  <si>
    <t>241</t>
  </si>
  <si>
    <t>Расходы на выплаты персоналу в целях обеспечения выполнения функций органами местного самоуправления, бюджетными учреждениями</t>
  </si>
  <si>
    <t>- интернет</t>
  </si>
  <si>
    <t>-Транспортные услуги</t>
  </si>
  <si>
    <t xml:space="preserve"> - электроэнергия ,теплоэнергия,вывоз ТКО.</t>
  </si>
  <si>
    <t>- оплата по договорам (распилка, расколка дров)</t>
  </si>
  <si>
    <t>-аттестация рабочих мест</t>
  </si>
  <si>
    <t>капитальный ремонт здания</t>
  </si>
  <si>
    <t>Прочие расходы</t>
  </si>
  <si>
    <t xml:space="preserve"> - проведение мероприятий</t>
  </si>
  <si>
    <t>- налог на имущество</t>
  </si>
  <si>
    <t>-пени, штрафы</t>
  </si>
  <si>
    <t>Библиотеки</t>
  </si>
  <si>
    <t>0000044299</t>
  </si>
  <si>
    <t>263</t>
  </si>
  <si>
    <t>0000052160</t>
  </si>
  <si>
    <t>Обслуживание муниципального долга</t>
  </si>
  <si>
    <t>000006065</t>
  </si>
  <si>
    <t>Обслуживание внутреннего долга (проценты по кредиту)</t>
  </si>
  <si>
    <t>730</t>
  </si>
  <si>
    <t>231</t>
  </si>
  <si>
    <t>100</t>
  </si>
  <si>
    <t>120</t>
  </si>
  <si>
    <t>Городского поселения "Могзонское"</t>
  </si>
  <si>
    <t>(в тыс. руб.)</t>
  </si>
  <si>
    <t xml:space="preserve"> Наименование показателя</t>
  </si>
  <si>
    <t>Код дохода по бюджетной классификации</t>
  </si>
  <si>
    <t>очередной       2025</t>
  </si>
  <si>
    <t>1 год планового периода            2026</t>
  </si>
  <si>
    <t>2 год планового периода            2027</t>
  </si>
  <si>
    <t>7</t>
  </si>
  <si>
    <t>8</t>
  </si>
  <si>
    <t>Доходы бюджета - всего</t>
  </si>
  <si>
    <t>x</t>
  </si>
  <si>
    <t>в том числе:</t>
  </si>
  <si>
    <t xml:space="preserve">  НАЛОГОВЫЕ И НЕНАЛОГОВЫЕ ДОХОДЫ</t>
  </si>
  <si>
    <t>802 1 00 00000 00 0000 000</t>
  </si>
  <si>
    <t xml:space="preserve">  НАЛОГИ НА ПРИБЫЛЬ, ДОХОДЫ</t>
  </si>
  <si>
    <t>802 1 01 00000 00 0000 000</t>
  </si>
  <si>
    <t xml:space="preserve">  Налог на доходы физических лиц</t>
  </si>
  <si>
    <t>802 1 01 02000 01 0000 110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</si>
  <si>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</si>
  <si>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802 1 01 02010 01 0000 110</t>
  </si>
  <si>
    <t xml:space="preserve">  НАЛОГИ НА ИМУЩЕСТВО</t>
  </si>
  <si>
    <t>802 1 06 00000 00 0000 000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</si>
  <si>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</si>
  <si>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802 1 06 01030 10 0000 110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</si>
  <si>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</si>
  <si>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802 1 06 01030 13 0000 110</t>
  </si>
  <si>
    <t>ЗЕМЕЛЬНЫЙ НАЛОГ</t>
  </si>
  <si>
    <t>802 1 06 06000 00 0000 110</t>
  </si>
  <si>
    <t xml:space="preserve">  Земельный налог с организаций</t>
  </si>
  <si>
    <t>802 1 06 06030 00 0000 110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</si>
  <si>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</si>
  <si>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>802 1 06 06033 10 0000 110</t>
  </si>
  <si>
    <t xml:space="preserve">  Земельный налог с организаций, обладающих земельным участком, расположенным в границах городских  поселений</t>
  </si>
  <si>
    <t>802 1 06 06033 13 0000 110</t>
  </si>
  <si>
    <t xml:space="preserve">  Земельный налог с физических лиц</t>
  </si>
  <si>
    <t>802 1 06 06040 00 0000 110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</si>
  <si>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</si>
  <si>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802 1 06 06043 10 0000 110</t>
  </si>
  <si>
    <t xml:space="preserve">  ГОСУДАРСТВЕННАЯ ПОШЛИНА</t>
  </si>
  <si>
    <t>802 1 08 00000 00 0000 000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</si>
  <si>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</si>
  <si>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802 1 08 04020 01 0000 110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</si>
  <si>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</si>
  <si>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802 1 11 00000 00 0000 000</t>
  </si>
  <si>
    <t xml:space="preserve">Арендная плата за земельные участки, государственная собственность на которые не разграничена, и поступления от продажи права на заключение договоров аренды указанных земельных участков </t>
  </si>
  <si>
    <t xml:space="preserve">    8021 11 05013 13 0000 120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</si>
  <si>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</si>
  <si>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802 1 11 09045 10 0000 120</t>
  </si>
  <si>
    <t>ДОХОДЫ ОТ ПРОДАЖИ МАТЕРИАЛЬНЫХ И НЕМАТЕРИАЛЬНЫХ АКТИВОВ</t>
  </si>
  <si>
    <t xml:space="preserve">    802 1 14 00000 00 0000 000</t>
  </si>
  <si>
    <t>Доходы от продажи земельных учаастков, государственная собствееность на которые не разраничена и которые расположены в границах городских поселений</t>
  </si>
  <si>
    <t xml:space="preserve">    802 114 06013 13 0000 430</t>
  </si>
  <si>
    <t xml:space="preserve">  БЕЗВОЗМЕЗДНЫЕ ПОСТУПЛЕНИЯ</t>
  </si>
  <si>
    <t>802 2 00 00000 00 0000 000</t>
  </si>
  <si>
    <t xml:space="preserve"> ПОСТУПЛЕНИЯ ДОТАЦИЙ</t>
  </si>
  <si>
    <t>802 2 02 00000 00 0000 000</t>
  </si>
  <si>
    <t xml:space="preserve">  Дотации бюджетам городских поселений на выравнивание бюджетной обеспеченности</t>
  </si>
  <si>
    <t>802 2 02 35118 00 0000 150</t>
  </si>
  <si>
    <t xml:space="preserve">  Дотации бюджетам сельских поселений на поддержку мер по обеспечению сбалансированности бюджетов</t>
  </si>
  <si>
    <t>802 2 02 01003 10 0000 151</t>
  </si>
  <si>
    <t xml:space="preserve">  Субсидии бюджетам бюджетной системы Российской Федерации (межбюджетные субсидии)</t>
  </si>
  <si>
    <t>802 2 02 02000 00 0000 151</t>
  </si>
  <si>
    <t>Субвенции местным бюджетам на выполнение передаваемых полномочий субъектов Российской Федерации</t>
  </si>
  <si>
    <t>802 2 02 30024 00 0000 150</t>
  </si>
  <si>
    <t>Субвенции бюджетам городских поселений на выполнение передаваемых полномочий субъектов Российской Федерации</t>
  </si>
  <si>
    <t xml:space="preserve"> 802 202 30024 13 0000 150</t>
  </si>
  <si>
    <t xml:space="preserve">  Субвенции бюджетам бюджетной системы Российской Федерации</t>
  </si>
  <si>
    <t>802 2 02 03000 00 0000 151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</si>
  <si>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</si>
  <si>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802 20 2 3 5118 00 0000 150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</si>
  <si>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</si>
  <si>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802 20 23 5118 13 0000 150</t>
  </si>
  <si>
    <t xml:space="preserve">  Иные межбюджетные трансферты</t>
  </si>
  <si>
    <t>802 2 02 04000 00 0000 151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</si>
  <si>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 </t>
  </si>
  <si>
    <t>802 1 11 05 02 5130000 120</t>
  </si>
  <si>
    <t xml:space="preserve">  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</si>
  <si>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802 2 02 04 05 2000000 151</t>
  </si>
  <si>
    <t>НАЛОГИ НА ТОВАРЫ</t>
  </si>
  <si>
    <t xml:space="preserve">   100 1 03 00000 00 0000 000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</si>
  <si>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</si>
  <si>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100 1 03 0223 101 0000 110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</si>
  <si>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</si>
  <si>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100 1 03 0224 101 0000 110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</si>
  <si>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</si>
  <si>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100 1 03 0225 101 0000 110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</si>
  <si>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</si>
  <si>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100 1 03 0226 101 0000 110</t>
  </si>
  <si>
    <t>-Антивирус</t>
  </si>
  <si>
    <t>- Асгор</t>
  </si>
  <si>
    <t>-Вир</t>
  </si>
  <si>
    <t>Канцелярия</t>
  </si>
  <si>
    <t>-вода</t>
  </si>
  <si>
    <t xml:space="preserve">-Исследование B97воды </t>
  </si>
  <si>
    <t>-Однократная покупка</t>
  </si>
  <si>
    <t xml:space="preserve"> - приобретение камер видеонабюл.)</t>
  </si>
  <si>
    <t>Софин . Детская площадка</t>
  </si>
  <si>
    <t>Приобретение Гсм</t>
  </si>
  <si>
    <t>0000035002</t>
  </si>
  <si>
    <t>Обслуживание водокачек ГПХ</t>
  </si>
  <si>
    <t>Строительство модульной котельной.</t>
  </si>
  <si>
    <t>Ремонт водокачек</t>
  </si>
  <si>
    <t>Подготовка к ОЗП</t>
  </si>
  <si>
    <t>521</t>
  </si>
  <si>
    <t>без  ВУСа</t>
  </si>
  <si>
    <t>111 05010 00 0000  120</t>
  </si>
  <si>
    <t>Доходы, получаемые в виде арендной платы за земельные участки, государственная собственность на которые не разграничена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</si>
  <si>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</t>
  </si>
  <si>
    <t>111 05020 00 0000 120</t>
  </si>
  <si>
    <t>Прочие поступления от использования имущества, находящегося в государственной и муниципальной собственности</t>
  </si>
  <si>
    <t>111 09040 00 0000  120</t>
  </si>
  <si>
    <t>114 06010 00 0000 430</t>
  </si>
  <si>
    <t>Доходы от продажи земельных участков, государственная собственность на которые не разграничена</t>
  </si>
  <si>
    <t>108 04020 01 0000 110</t>
  </si>
  <si>
    <t xml:space="preserve">Государственная пошлина </t>
  </si>
  <si>
    <t>Налоги на товары(работы ,услуги)</t>
  </si>
  <si>
    <t>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</si>
  <si>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</si>
  <si>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>2 02 35118 13 0000 150</t>
  </si>
  <si>
    <t>Субвенции бюджетам городских поселений на осуществление первичного воинского учета</t>
  </si>
  <si>
    <t xml:space="preserve">Субвенции бюджетам городских поселений на выполнение передаваемых полномочий </t>
  </si>
  <si>
    <t>2 02 30024 13 0000 150</t>
  </si>
  <si>
    <t>Источники внутреннего финансирования дефицита бюджета, всего в том числе:</t>
  </si>
  <si>
    <t>01 05 00 00 00 0000 000</t>
  </si>
  <si>
    <t>Изменение остатков средств 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</si>
  <si>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</si>
  <si>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</si>
  <si>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</si>
  <si>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</si>
  <si>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</si>
  <si>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</si>
  <si>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01 05 02 01 13 0000 510</t>
  </si>
  <si>
    <t>Увеличение прочих остатков денежных средств бюджетов городских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</si>
  <si>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</si>
  <si>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</si>
  <si>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</si>
  <si>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</si>
  <si>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</si>
  <si>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</si>
  <si>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01 05 02 01 13 0000 610</t>
  </si>
  <si>
    <t>Уменьшение прочих остатковденежных  средств бюджетов городских поселений</t>
  </si>
  <si>
    <t>80210010000049101263</t>
  </si>
  <si>
    <t>Проценты по кредиту</t>
  </si>
  <si>
    <t>127,2</t>
  </si>
  <si>
    <t>103 02000  01 0000 110</t>
  </si>
  <si>
    <t>ПРОГНОЗ ДОХОДОВ на 2025год и плановый период 2026-2027 гг.</t>
  </si>
  <si>
    <t>Формирование городской среды</t>
  </si>
  <si>
    <t>Формировавние городской среды</t>
  </si>
  <si>
    <t>2029г.</t>
  </si>
  <si>
    <t xml:space="preserve"> - электроэнергия ,теплоэнергия,ТКО</t>
  </si>
  <si>
    <t>- телефон(Ростелеком,ТТК,Эртелеком)</t>
  </si>
  <si>
    <t xml:space="preserve"> - приобр. камер видеонабюл орг тех.)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</si>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</sst>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р_._-;\-* #,##0.00_р_._-;_-* &quot;-&quot;??_р_._-;_-@_-"/>
    <numFmt numFmtId="166" formatCode="#,##0.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14"/>
      <name val="Times New Roman"/>
      <family val="1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0"/>
      <name val="Arial"/>
      <family val="2"/>
      <charset val="204"/>
    </font>
    <font>
      <i/>
      <sz val="11"/>
      <color indexed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9"/>
      <name val="Arial"/>
      <family val="2"/>
      <charset val="204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Arial Cyr"/>
    </font>
    <font>
      <b/>
      <i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</borders>
  <cellStyleXfs count="29">
    <xf numFmtId="0" fontId="0" fillId="0" borderId="0"/>
    <xf numFmtId="0" fontId="1" fillId="0" borderId="0"/>
    <xf numFmtId="0" fontId="1" fillId="0" borderId="0"/>
    <xf numFmtId="0" fontId="1" fillId="0" borderId="0"/>
    <xf numFmtId="0" fontId="18" fillId="0" borderId="0">
      <alignment wrapText="1"/>
    </xf>
    <xf numFmtId="0" fontId="18" fillId="0" borderId="0"/>
    <xf numFmtId="0" fontId="24" fillId="0" borderId="0"/>
    <xf numFmtId="49" fontId="29" fillId="0" borderId="13">
      <alignment horizontal="center"/>
    </xf>
    <xf numFmtId="0" fontId="29" fillId="0" borderId="14">
      <alignment horizontal="left" wrapText="1" indent="2"/>
    </xf>
    <xf numFmtId="0" fontId="1" fillId="0" borderId="0"/>
    <xf numFmtId="165" fontId="33" fillId="0" borderId="0" applyFont="0" applyFill="0" applyBorder="0" applyAlignment="0" applyProtection="0"/>
    <xf numFmtId="0" fontId="1" fillId="0" borderId="0"/>
    <xf numFmtId="0" fontId="1" fillId="0" borderId="0"/>
    <xf numFmtId="165" fontId="33" fillId="0" borderId="0" applyFont="0" applyFill="0" applyBorder="0" applyAlignment="0" applyProtection="0"/>
    <xf numFmtId="0" fontId="1" fillId="0" borderId="0"/>
    <xf numFmtId="0" fontId="29" fillId="0" borderId="0">
      <alignment horizontal="left"/>
    </xf>
    <xf numFmtId="49" fontId="30" fillId="0" borderId="0"/>
    <xf numFmtId="0" fontId="35" fillId="0" borderId="0">
      <alignment horizontal="center"/>
    </xf>
    <xf numFmtId="0" fontId="29" fillId="0" borderId="15">
      <alignment horizontal="center" vertical="center"/>
    </xf>
    <xf numFmtId="0" fontId="29" fillId="0" borderId="16">
      <alignment horizontal="center" vertical="center"/>
    </xf>
    <xf numFmtId="49" fontId="29" fillId="0" borderId="16">
      <alignment horizontal="center" vertical="center"/>
    </xf>
    <xf numFmtId="0" fontId="29" fillId="0" borderId="17">
      <alignment horizontal="left" wrapText="1"/>
    </xf>
    <xf numFmtId="49" fontId="29" fillId="0" borderId="18">
      <alignment horizontal="center"/>
    </xf>
    <xf numFmtId="4" fontId="29" fillId="0" borderId="18">
      <alignment horizontal="right" shrinkToFit="1"/>
    </xf>
    <xf numFmtId="0" fontId="29" fillId="0" borderId="19">
      <alignment horizontal="left" wrapText="1"/>
    </xf>
    <xf numFmtId="49" fontId="29" fillId="0" borderId="20">
      <alignment horizontal="center"/>
    </xf>
    <xf numFmtId="4" fontId="29" fillId="0" borderId="13">
      <alignment horizontal="right" shrinkToFit="1"/>
    </xf>
    <xf numFmtId="0" fontId="29" fillId="0" borderId="21">
      <alignment horizontal="left"/>
    </xf>
    <xf numFmtId="0" fontId="29" fillId="0" borderId="0"/>
  </cellStyleXfs>
  <cellXfs count="331">
    <xf numFmtId="0" fontId="0" fillId="0" borderId="0" xfId="0"/>
    <xf numFmtId="0" fontId="2" fillId="0" borderId="0" xfId="1" applyFont="1" applyFill="1"/>
    <xf numFmtId="0" fontId="1" fillId="0" borderId="0" xfId="1" applyFill="1"/>
    <xf numFmtId="0" fontId="4" fillId="0" borderId="0" xfId="1" applyFont="1" applyFill="1" applyAlignment="1">
      <alignment horizontal="right"/>
    </xf>
    <xf numFmtId="0" fontId="5" fillId="0" borderId="0" xfId="1" applyFont="1" applyFill="1" applyBorder="1" applyAlignment="1"/>
    <xf numFmtId="0" fontId="4" fillId="0" borderId="0" xfId="1" applyFont="1" applyFill="1"/>
    <xf numFmtId="0" fontId="6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2" fillId="0" borderId="0" xfId="1" applyNumberFormat="1" applyFont="1" applyFill="1"/>
    <xf numFmtId="0" fontId="2" fillId="0" borderId="1" xfId="1" applyFont="1" applyFill="1" applyBorder="1"/>
    <xf numFmtId="0" fontId="3" fillId="0" borderId="0" xfId="1" applyFont="1" applyFill="1" applyAlignment="1"/>
    <xf numFmtId="0" fontId="4" fillId="0" borderId="0" xfId="1" applyFont="1" applyFill="1" applyAlignment="1"/>
    <xf numFmtId="0" fontId="7" fillId="0" borderId="0" xfId="0" applyFont="1" applyAlignment="1">
      <alignment horizontal="right" vertical="center"/>
    </xf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wrapText="1"/>
    </xf>
    <xf numFmtId="0" fontId="2" fillId="3" borderId="0" xfId="1" applyFont="1" applyFill="1"/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4" fillId="0" borderId="0" xfId="1" applyFont="1" applyFill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left" wrapText="1"/>
    </xf>
    <xf numFmtId="0" fontId="12" fillId="0" borderId="7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1" fillId="0" borderId="0" xfId="1" applyFill="1" applyAlignment="1"/>
    <xf numFmtId="0" fontId="7" fillId="0" borderId="0" xfId="0" applyFont="1" applyAlignment="1"/>
    <xf numFmtId="0" fontId="1" fillId="0" borderId="0" xfId="1" applyFill="1" applyAlignment="1">
      <alignment horizontal="right"/>
    </xf>
    <xf numFmtId="0" fontId="1" fillId="0" borderId="0" xfId="1" applyFill="1" applyAlignment="1">
      <alignment horizontal="right" wrapText="1"/>
    </xf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" fillId="0" borderId="0" xfId="1" applyFill="1"/>
    <xf numFmtId="49" fontId="14" fillId="0" borderId="1" xfId="2" applyNumberFormat="1" applyFont="1" applyBorder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49" fontId="14" fillId="4" borderId="4" xfId="2" applyNumberFormat="1" applyFont="1" applyFill="1" applyBorder="1" applyAlignment="1">
      <alignment horizontal="center" vertical="center" wrapText="1"/>
    </xf>
    <xf numFmtId="49" fontId="14" fillId="4" borderId="1" xfId="2" applyNumberFormat="1" applyFont="1" applyFill="1" applyBorder="1" applyAlignment="1">
      <alignment horizontal="center" vertical="center" wrapText="1"/>
    </xf>
    <xf numFmtId="2" fontId="14" fillId="4" borderId="1" xfId="2" applyNumberFormat="1" applyFont="1" applyFill="1" applyBorder="1" applyAlignment="1">
      <alignment horizontal="center" vertical="center" wrapText="1"/>
    </xf>
    <xf numFmtId="49" fontId="14" fillId="5" borderId="1" xfId="2" applyNumberFormat="1" applyFont="1" applyFill="1" applyBorder="1" applyAlignment="1">
      <alignment horizontal="center" vertical="center"/>
    </xf>
    <xf numFmtId="2" fontId="14" fillId="5" borderId="1" xfId="2" applyNumberFormat="1" applyFont="1" applyFill="1" applyBorder="1" applyAlignment="1"/>
    <xf numFmtId="49" fontId="14" fillId="0" borderId="1" xfId="2" applyNumberFormat="1" applyFont="1" applyBorder="1" applyAlignment="1">
      <alignment horizontal="center" vertical="center"/>
    </xf>
    <xf numFmtId="2" fontId="15" fillId="0" borderId="1" xfId="2" applyNumberFormat="1" applyFont="1" applyBorder="1" applyAlignment="1"/>
    <xf numFmtId="2" fontId="15" fillId="0" borderId="1" xfId="3" applyNumberFormat="1" applyFont="1" applyBorder="1" applyAlignment="1" applyProtection="1">
      <protection locked="0"/>
    </xf>
    <xf numFmtId="164" fontId="15" fillId="0" borderId="1" xfId="3" applyNumberFormat="1" applyFont="1" applyBorder="1" applyAlignment="1" applyProtection="1">
      <protection locked="0"/>
    </xf>
    <xf numFmtId="49" fontId="15" fillId="0" borderId="1" xfId="2" applyNumberFormat="1" applyFont="1" applyBorder="1" applyAlignment="1">
      <alignment wrapText="1"/>
    </xf>
    <xf numFmtId="49" fontId="14" fillId="6" borderId="1" xfId="2" applyNumberFormat="1" applyFont="1" applyFill="1" applyBorder="1" applyAlignment="1">
      <alignment horizontal="center" vertical="center"/>
    </xf>
    <xf numFmtId="2" fontId="15" fillId="6" borderId="1" xfId="2" applyNumberFormat="1" applyFont="1" applyFill="1" applyBorder="1" applyAlignment="1"/>
    <xf numFmtId="49" fontId="15" fillId="0" borderId="1" xfId="2" applyNumberFormat="1" applyFont="1" applyBorder="1" applyAlignment="1">
      <alignment horizontal="center" vertical="center"/>
    </xf>
    <xf numFmtId="49" fontId="14" fillId="7" borderId="1" xfId="2" applyNumberFormat="1" applyFont="1" applyFill="1" applyBorder="1" applyAlignment="1">
      <alignment horizontal="center" vertical="center"/>
    </xf>
    <xf numFmtId="2" fontId="15" fillId="7" borderId="1" xfId="2" applyNumberFormat="1" applyFont="1" applyFill="1" applyBorder="1" applyAlignment="1"/>
    <xf numFmtId="49" fontId="15" fillId="3" borderId="1" xfId="2" applyNumberFormat="1" applyFont="1" applyFill="1" applyBorder="1" applyAlignment="1">
      <alignment horizontal="center" vertical="center"/>
    </xf>
    <xf numFmtId="2" fontId="15" fillId="3" borderId="1" xfId="2" applyNumberFormat="1" applyFont="1" applyFill="1" applyBorder="1" applyAlignment="1"/>
    <xf numFmtId="2" fontId="15" fillId="3" borderId="1" xfId="3" applyNumberFormat="1" applyFont="1" applyFill="1" applyBorder="1" applyAlignment="1" applyProtection="1">
      <protection locked="0"/>
    </xf>
    <xf numFmtId="49" fontId="14" fillId="3" borderId="1" xfId="2" applyNumberFormat="1" applyFont="1" applyFill="1" applyBorder="1" applyAlignment="1">
      <alignment horizontal="center" vertical="center"/>
    </xf>
    <xf numFmtId="49" fontId="16" fillId="0" borderId="1" xfId="2" applyNumberFormat="1" applyFont="1" applyBorder="1" applyAlignment="1">
      <alignment horizontal="left" wrapText="1"/>
    </xf>
    <xf numFmtId="49" fontId="15" fillId="0" borderId="1" xfId="2" applyNumberFormat="1" applyFont="1" applyBorder="1" applyAlignment="1">
      <alignment horizontal="left" wrapText="1"/>
    </xf>
    <xf numFmtId="2" fontId="14" fillId="6" borderId="1" xfId="2" applyNumberFormat="1" applyFont="1" applyFill="1" applyBorder="1" applyAlignment="1"/>
    <xf numFmtId="49" fontId="14" fillId="5" borderId="1" xfId="2" applyNumberFormat="1" applyFont="1" applyFill="1" applyBorder="1"/>
    <xf numFmtId="2" fontId="15" fillId="6" borderId="1" xfId="3" applyNumberFormat="1" applyFont="1" applyFill="1" applyBorder="1" applyAlignment="1" applyProtection="1">
      <protection locked="0"/>
    </xf>
    <xf numFmtId="49" fontId="16" fillId="0" borderId="1" xfId="2" applyNumberFormat="1" applyFont="1" applyBorder="1" applyAlignment="1">
      <alignment wrapText="1"/>
    </xf>
    <xf numFmtId="49" fontId="16" fillId="0" borderId="1" xfId="2" applyNumberFormat="1" applyFont="1" applyBorder="1"/>
    <xf numFmtId="2" fontId="14" fillId="0" borderId="1" xfId="2" applyNumberFormat="1" applyFont="1" applyBorder="1" applyAlignment="1"/>
    <xf numFmtId="49" fontId="16" fillId="6" borderId="1" xfId="2" applyNumberFormat="1" applyFont="1" applyFill="1" applyBorder="1" applyAlignment="1">
      <alignment horizontal="left" wrapText="1"/>
    </xf>
    <xf numFmtId="49" fontId="16" fillId="3" borderId="1" xfId="2" applyNumberFormat="1" applyFont="1" applyFill="1" applyBorder="1" applyAlignment="1">
      <alignment horizontal="left" wrapText="1"/>
    </xf>
    <xf numFmtId="49" fontId="16" fillId="0" borderId="1" xfId="2" applyNumberFormat="1" applyFont="1" applyBorder="1" applyAlignment="1">
      <alignment horizontal="left"/>
    </xf>
    <xf numFmtId="49" fontId="19" fillId="6" borderId="1" xfId="4" applyNumberFormat="1" applyFont="1" applyFill="1" applyBorder="1" applyProtection="1">
      <alignment wrapText="1"/>
      <protection locked="0"/>
    </xf>
    <xf numFmtId="49" fontId="14" fillId="6" borderId="1" xfId="3" applyNumberFormat="1" applyFont="1" applyFill="1" applyBorder="1" applyAlignment="1" applyProtection="1">
      <alignment horizontal="center" vertical="center"/>
      <protection locked="0"/>
    </xf>
    <xf numFmtId="2" fontId="14" fillId="6" borderId="1" xfId="3" applyNumberFormat="1" applyFont="1" applyFill="1" applyBorder="1" applyAlignment="1" applyProtection="1">
      <protection locked="0"/>
    </xf>
    <xf numFmtId="49" fontId="20" fillId="0" borderId="1" xfId="4" applyNumberFormat="1" applyFont="1" applyBorder="1" applyProtection="1">
      <alignment wrapText="1"/>
      <protection locked="0"/>
    </xf>
    <xf numFmtId="49" fontId="14" fillId="3" borderId="1" xfId="3" applyNumberFormat="1" applyFont="1" applyFill="1" applyBorder="1" applyAlignment="1" applyProtection="1">
      <alignment horizontal="center" vertical="center"/>
      <protection locked="0"/>
    </xf>
    <xf numFmtId="49" fontId="14" fillId="0" borderId="1" xfId="3" applyNumberFormat="1" applyFont="1" applyBorder="1" applyAlignment="1" applyProtection="1">
      <alignment horizontal="center" vertical="center"/>
      <protection locked="0"/>
    </xf>
    <xf numFmtId="2" fontId="14" fillId="0" borderId="1" xfId="3" applyNumberFormat="1" applyFont="1" applyBorder="1" applyAlignment="1" applyProtection="1">
      <protection locked="0"/>
    </xf>
    <xf numFmtId="49" fontId="16" fillId="0" borderId="1" xfId="3" applyNumberFormat="1" applyFont="1" applyBorder="1" applyProtection="1">
      <protection locked="0"/>
    </xf>
    <xf numFmtId="49" fontId="15" fillId="6" borderId="1" xfId="2" applyNumberFormat="1" applyFont="1" applyFill="1" applyBorder="1" applyAlignment="1">
      <alignment horizontal="left" wrapText="1"/>
    </xf>
    <xf numFmtId="2" fontId="15" fillId="7" borderId="1" xfId="3" applyNumberFormat="1" applyFont="1" applyFill="1" applyBorder="1" applyAlignment="1" applyProtection="1">
      <protection locked="0"/>
    </xf>
    <xf numFmtId="49" fontId="22" fillId="3" borderId="1" xfId="2" applyNumberFormat="1" applyFont="1" applyFill="1" applyBorder="1" applyAlignment="1">
      <alignment horizontal="center" vertical="center"/>
    </xf>
    <xf numFmtId="2" fontId="22" fillId="3" borderId="1" xfId="2" applyNumberFormat="1" applyFont="1" applyFill="1" applyBorder="1" applyAlignment="1"/>
    <xf numFmtId="49" fontId="23" fillId="8" borderId="1" xfId="2" applyNumberFormat="1" applyFont="1" applyFill="1" applyBorder="1" applyAlignment="1" applyProtection="1">
      <alignment horizontal="left" vertical="center" wrapText="1"/>
    </xf>
    <xf numFmtId="2" fontId="14" fillId="3" borderId="1" xfId="2" applyNumberFormat="1" applyFont="1" applyFill="1" applyBorder="1" applyAlignment="1"/>
    <xf numFmtId="2" fontId="15" fillId="0" borderId="1" xfId="2" applyNumberFormat="1" applyFont="1" applyFill="1" applyBorder="1" applyAlignment="1"/>
    <xf numFmtId="49" fontId="14" fillId="4" borderId="1" xfId="2" applyNumberFormat="1" applyFont="1" applyFill="1" applyBorder="1" applyAlignment="1">
      <alignment wrapText="1"/>
    </xf>
    <xf numFmtId="49" fontId="14" fillId="4" borderId="1" xfId="2" applyNumberFormat="1" applyFont="1" applyFill="1" applyBorder="1" applyAlignment="1">
      <alignment horizontal="center" vertical="center"/>
    </xf>
    <xf numFmtId="2" fontId="14" fillId="4" borderId="1" xfId="2" applyNumberFormat="1" applyFont="1" applyFill="1" applyBorder="1" applyAlignment="1"/>
    <xf numFmtId="49" fontId="15" fillId="0" borderId="1" xfId="2" applyNumberFormat="1" applyFont="1" applyBorder="1"/>
    <xf numFmtId="49" fontId="15" fillId="0" borderId="1" xfId="2" applyNumberFormat="1" applyFont="1" applyFill="1" applyBorder="1" applyAlignment="1"/>
    <xf numFmtId="49" fontId="14" fillId="0" borderId="1" xfId="2" applyNumberFormat="1" applyFont="1" applyFill="1" applyBorder="1" applyAlignment="1">
      <alignment horizontal="center" vertical="center"/>
    </xf>
    <xf numFmtId="49" fontId="15" fillId="4" borderId="1" xfId="2" applyNumberFormat="1" applyFont="1" applyFill="1" applyBorder="1" applyAlignment="1">
      <alignment horizontal="left"/>
    </xf>
    <xf numFmtId="2" fontId="14" fillId="4" borderId="1" xfId="3" applyNumberFormat="1" applyFont="1" applyFill="1" applyBorder="1" applyAlignment="1" applyProtection="1">
      <protection locked="0"/>
    </xf>
    <xf numFmtId="49" fontId="16" fillId="0" borderId="1" xfId="2" applyNumberFormat="1" applyFont="1" applyFill="1" applyBorder="1" applyAlignment="1">
      <alignment horizontal="left"/>
    </xf>
    <xf numFmtId="49" fontId="25" fillId="4" borderId="1" xfId="3" applyNumberFormat="1" applyFont="1" applyFill="1" applyBorder="1" applyProtection="1">
      <protection locked="0"/>
    </xf>
    <xf numFmtId="49" fontId="25" fillId="4" borderId="1" xfId="3" applyNumberFormat="1" applyFont="1" applyFill="1" applyBorder="1" applyAlignment="1" applyProtection="1">
      <alignment horizontal="center" vertical="center"/>
      <protection locked="0"/>
    </xf>
    <xf numFmtId="2" fontId="25" fillId="4" borderId="1" xfId="3" applyNumberFormat="1" applyFont="1" applyFill="1" applyBorder="1" applyAlignment="1" applyProtection="1">
      <protection locked="0"/>
    </xf>
    <xf numFmtId="49" fontId="14" fillId="0" borderId="5" xfId="2" applyNumberFormat="1" applyFont="1" applyBorder="1" applyAlignment="1">
      <alignment horizontal="center" vertical="center" wrapText="1"/>
    </xf>
    <xf numFmtId="49" fontId="14" fillId="4" borderId="9" xfId="2" applyNumberFormat="1" applyFont="1" applyFill="1" applyBorder="1" applyAlignment="1">
      <alignment horizontal="center" vertical="center" wrapText="1"/>
    </xf>
    <xf numFmtId="49" fontId="14" fillId="5" borderId="9" xfId="2" applyNumberFormat="1" applyFont="1" applyFill="1" applyBorder="1" applyAlignment="1">
      <alignment horizontal="center" vertical="center" wrapText="1"/>
    </xf>
    <xf numFmtId="49" fontId="14" fillId="0" borderId="9" xfId="2" applyNumberFormat="1" applyFont="1" applyFill="1" applyBorder="1" applyAlignment="1">
      <alignment horizontal="center" vertical="center" wrapText="1"/>
    </xf>
    <xf numFmtId="49" fontId="14" fillId="6" borderId="9" xfId="2" applyNumberFormat="1" applyFont="1" applyFill="1" applyBorder="1" applyAlignment="1">
      <alignment horizontal="center" vertical="center" wrapText="1"/>
    </xf>
    <xf numFmtId="49" fontId="15" fillId="0" borderId="9" xfId="2" applyNumberFormat="1" applyFont="1" applyFill="1" applyBorder="1" applyAlignment="1">
      <alignment horizontal="center" vertical="center" wrapText="1"/>
    </xf>
    <xf numFmtId="49" fontId="14" fillId="7" borderId="9" xfId="2" applyNumberFormat="1" applyFont="1" applyFill="1" applyBorder="1" applyAlignment="1">
      <alignment horizontal="center" vertical="center" wrapText="1"/>
    </xf>
    <xf numFmtId="49" fontId="15" fillId="3" borderId="9" xfId="2" applyNumberFormat="1" applyFont="1" applyFill="1" applyBorder="1" applyAlignment="1">
      <alignment horizontal="center" vertical="center" wrapText="1"/>
    </xf>
    <xf numFmtId="49" fontId="14" fillId="3" borderId="9" xfId="2" applyNumberFormat="1" applyFont="1" applyFill="1" applyBorder="1" applyAlignment="1">
      <alignment horizontal="center" vertical="center" wrapText="1"/>
    </xf>
    <xf numFmtId="49" fontId="14" fillId="0" borderId="5" xfId="3" applyNumberFormat="1" applyFont="1" applyBorder="1" applyAlignment="1" applyProtection="1">
      <alignment horizontal="center"/>
      <protection locked="0"/>
    </xf>
    <xf numFmtId="49" fontId="14" fillId="6" borderId="5" xfId="3" applyNumberFormat="1" applyFont="1" applyFill="1" applyBorder="1" applyAlignment="1" applyProtection="1">
      <alignment horizontal="center"/>
      <protection locked="0"/>
    </xf>
    <xf numFmtId="49" fontId="22" fillId="3" borderId="9" xfId="2" applyNumberFormat="1" applyFont="1" applyFill="1" applyBorder="1" applyAlignment="1">
      <alignment horizontal="center" vertical="center" wrapText="1"/>
    </xf>
    <xf numFmtId="49" fontId="14" fillId="5" borderId="1" xfId="2" applyNumberFormat="1" applyFont="1" applyFill="1" applyBorder="1" applyAlignment="1">
      <alignment horizontal="left" wrapText="1"/>
    </xf>
    <xf numFmtId="49" fontId="14" fillId="5" borderId="1" xfId="2" applyNumberFormat="1" applyFont="1" applyFill="1" applyBorder="1" applyAlignment="1">
      <alignment wrapText="1"/>
    </xf>
    <xf numFmtId="49" fontId="15" fillId="5" borderId="1" xfId="2" applyNumberFormat="1" applyFont="1" applyFill="1" applyBorder="1" applyAlignment="1">
      <alignment horizontal="left" wrapText="1"/>
    </xf>
    <xf numFmtId="49" fontId="15" fillId="7" borderId="1" xfId="2" applyNumberFormat="1" applyFont="1" applyFill="1" applyBorder="1" applyAlignment="1">
      <alignment horizontal="left" wrapText="1"/>
    </xf>
    <xf numFmtId="49" fontId="15" fillId="3" borderId="1" xfId="2" applyNumberFormat="1" applyFont="1" applyFill="1" applyBorder="1" applyAlignment="1">
      <alignment horizontal="left" wrapText="1"/>
    </xf>
    <xf numFmtId="49" fontId="17" fillId="6" borderId="1" xfId="2" applyNumberFormat="1" applyFont="1" applyFill="1" applyBorder="1" applyAlignment="1">
      <alignment wrapText="1"/>
    </xf>
    <xf numFmtId="49" fontId="15" fillId="6" borderId="1" xfId="2" applyNumberFormat="1" applyFont="1" applyFill="1" applyBorder="1"/>
    <xf numFmtId="49" fontId="16" fillId="7" borderId="1" xfId="2" applyNumberFormat="1" applyFont="1" applyFill="1" applyBorder="1" applyAlignment="1">
      <alignment horizontal="left" wrapText="1"/>
    </xf>
    <xf numFmtId="49" fontId="21" fillId="5" borderId="1" xfId="2" applyNumberFormat="1" applyFont="1" applyFill="1" applyBorder="1" applyAlignment="1">
      <alignment wrapText="1"/>
    </xf>
    <xf numFmtId="49" fontId="22" fillId="3" borderId="1" xfId="2" applyNumberFormat="1" applyFont="1" applyFill="1" applyBorder="1" applyAlignment="1">
      <alignment wrapText="1"/>
    </xf>
    <xf numFmtId="49" fontId="21" fillId="6" borderId="1" xfId="2" applyNumberFormat="1" applyFont="1" applyFill="1" applyBorder="1" applyAlignment="1">
      <alignment wrapText="1"/>
    </xf>
    <xf numFmtId="49" fontId="21" fillId="5" borderId="1" xfId="2" applyNumberFormat="1" applyFont="1" applyFill="1" applyBorder="1" applyAlignment="1" applyProtection="1">
      <alignment horizontal="left" vertical="center" wrapText="1"/>
    </xf>
    <xf numFmtId="49" fontId="21" fillId="5" borderId="1" xfId="2" applyNumberFormat="1" applyFont="1" applyFill="1" applyBorder="1" applyAlignment="1">
      <alignment horizontal="left" wrapText="1"/>
    </xf>
    <xf numFmtId="49" fontId="17" fillId="3" borderId="1" xfId="2" applyNumberFormat="1" applyFont="1" applyFill="1" applyBorder="1" applyAlignment="1">
      <alignment wrapText="1"/>
    </xf>
    <xf numFmtId="49" fontId="17" fillId="0" borderId="1" xfId="2" applyNumberFormat="1" applyFont="1" applyBorder="1" applyAlignment="1">
      <alignment wrapText="1"/>
    </xf>
    <xf numFmtId="2" fontId="14" fillId="0" borderId="1" xfId="2" applyNumberFormat="1" applyFont="1" applyBorder="1" applyAlignment="1">
      <alignment horizontal="center" wrapText="1"/>
    </xf>
    <xf numFmtId="2" fontId="14" fillId="0" borderId="1" xfId="3" applyNumberFormat="1" applyFont="1" applyBorder="1" applyAlignment="1" applyProtection="1">
      <alignment horizontal="center" wrapText="1"/>
      <protection locked="0"/>
    </xf>
    <xf numFmtId="2" fontId="14" fillId="5" borderId="1" xfId="2" applyNumberFormat="1" applyFont="1" applyFill="1" applyBorder="1" applyAlignment="1">
      <alignment horizontal="center"/>
    </xf>
    <xf numFmtId="0" fontId="1" fillId="0" borderId="0" xfId="1" applyFill="1" applyAlignment="1"/>
    <xf numFmtId="0" fontId="1" fillId="0" borderId="0" xfId="1" applyFill="1" applyAlignment="1">
      <alignment horizontal="right"/>
    </xf>
    <xf numFmtId="0" fontId="4" fillId="0" borderId="5" xfId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49" fontId="21" fillId="4" borderId="0" xfId="2" applyNumberFormat="1" applyFont="1" applyFill="1" applyBorder="1" applyAlignment="1">
      <alignment wrapText="1"/>
    </xf>
    <xf numFmtId="49" fontId="14" fillId="5" borderId="10" xfId="2" applyNumberFormat="1" applyFont="1" applyFill="1" applyBorder="1" applyAlignment="1">
      <alignment wrapText="1"/>
    </xf>
    <xf numFmtId="49" fontId="14" fillId="5" borderId="4" xfId="2" applyNumberFormat="1" applyFont="1" applyFill="1" applyBorder="1" applyAlignment="1">
      <alignment horizontal="center" vertical="center" wrapText="1"/>
    </xf>
    <xf numFmtId="49" fontId="17" fillId="6" borderId="1" xfId="2" applyNumberFormat="1" applyFont="1" applyFill="1" applyBorder="1" applyAlignment="1" applyProtection="1">
      <alignment horizontal="left" vertical="center" wrapText="1"/>
    </xf>
    <xf numFmtId="49" fontId="14" fillId="6" borderId="4" xfId="2" applyNumberFormat="1" applyFont="1" applyFill="1" applyBorder="1" applyAlignment="1">
      <alignment horizontal="center" vertical="center" wrapText="1"/>
    </xf>
    <xf numFmtId="49" fontId="15" fillId="0" borderId="11" xfId="2" applyNumberFormat="1" applyFont="1" applyBorder="1" applyAlignment="1">
      <alignment wrapText="1"/>
    </xf>
    <xf numFmtId="49" fontId="14" fillId="0" borderId="4" xfId="2" applyNumberFormat="1" applyFont="1" applyFill="1" applyBorder="1" applyAlignment="1">
      <alignment horizontal="center" vertical="center" wrapText="1"/>
    </xf>
    <xf numFmtId="49" fontId="15" fillId="0" borderId="4" xfId="2" applyNumberFormat="1" applyFont="1" applyFill="1" applyBorder="1" applyAlignment="1">
      <alignment horizontal="center" vertical="center" wrapText="1"/>
    </xf>
    <xf numFmtId="49" fontId="23" fillId="6" borderId="0" xfId="2" applyNumberFormat="1" applyFont="1" applyFill="1" applyBorder="1" applyAlignment="1" applyProtection="1">
      <alignment horizontal="left" vertical="center" wrapText="1"/>
    </xf>
    <xf numFmtId="49" fontId="15" fillId="6" borderId="4" xfId="2" applyNumberFormat="1" applyFont="1" applyFill="1" applyBorder="1" applyAlignment="1">
      <alignment horizontal="center" vertical="center" wrapText="1"/>
    </xf>
    <xf numFmtId="49" fontId="15" fillId="6" borderId="1" xfId="2" applyNumberFormat="1" applyFont="1" applyFill="1" applyBorder="1" applyAlignment="1">
      <alignment horizontal="center" vertical="center"/>
    </xf>
    <xf numFmtId="49" fontId="15" fillId="0" borderId="12" xfId="2" applyNumberFormat="1" applyFont="1" applyBorder="1" applyAlignment="1">
      <alignment horizontal="left" wrapText="1"/>
    </xf>
    <xf numFmtId="49" fontId="15" fillId="6" borderId="11" xfId="2" applyNumberFormat="1" applyFont="1" applyFill="1" applyBorder="1" applyAlignment="1">
      <alignment wrapText="1"/>
    </xf>
    <xf numFmtId="49" fontId="16" fillId="0" borderId="11" xfId="2" applyNumberFormat="1" applyFont="1" applyBorder="1" applyAlignment="1">
      <alignment wrapText="1"/>
    </xf>
    <xf numFmtId="49" fontId="16" fillId="9" borderId="11" xfId="2" applyNumberFormat="1" applyFont="1" applyFill="1" applyBorder="1" applyAlignment="1">
      <alignment wrapText="1"/>
    </xf>
    <xf numFmtId="49" fontId="15" fillId="9" borderId="1" xfId="2" applyNumberFormat="1" applyFont="1" applyFill="1" applyBorder="1" applyAlignment="1">
      <alignment horizontal="center" vertical="center"/>
    </xf>
    <xf numFmtId="2" fontId="15" fillId="9" borderId="1" xfId="3" applyNumberFormat="1" applyFont="1" applyFill="1" applyBorder="1" applyAlignment="1" applyProtection="1">
      <protection locked="0"/>
    </xf>
    <xf numFmtId="49" fontId="17" fillId="4" borderId="10" xfId="2" applyNumberFormat="1" applyFont="1" applyFill="1" applyBorder="1" applyAlignment="1">
      <alignment wrapText="1"/>
    </xf>
    <xf numFmtId="2" fontId="15" fillId="4" borderId="1" xfId="2" applyNumberFormat="1" applyFont="1" applyFill="1" applyBorder="1" applyAlignment="1"/>
    <xf numFmtId="2" fontId="15" fillId="4" borderId="1" xfId="3" applyNumberFormat="1" applyFont="1" applyFill="1" applyBorder="1" applyAlignment="1" applyProtection="1">
      <protection locked="0"/>
    </xf>
    <xf numFmtId="49" fontId="16" fillId="0" borderId="0" xfId="2" applyNumberFormat="1" applyFont="1" applyBorder="1" applyAlignment="1">
      <alignment wrapText="1"/>
    </xf>
    <xf numFmtId="49" fontId="14" fillId="4" borderId="10" xfId="2" applyNumberFormat="1" applyFont="1" applyFill="1" applyBorder="1" applyAlignment="1">
      <alignment wrapText="1"/>
    </xf>
    <xf numFmtId="49" fontId="14" fillId="4" borderId="1" xfId="2" applyNumberFormat="1" applyFont="1" applyFill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49" fontId="14" fillId="0" borderId="1" xfId="2" applyNumberFormat="1" applyFont="1" applyFill="1" applyBorder="1" applyAlignment="1">
      <alignment horizontal="center"/>
    </xf>
    <xf numFmtId="49" fontId="14" fillId="3" borderId="1" xfId="2" applyNumberFormat="1" applyFont="1" applyFill="1" applyBorder="1" applyAlignment="1">
      <alignment horizontal="center"/>
    </xf>
    <xf numFmtId="49" fontId="14" fillId="4" borderId="1" xfId="3" applyNumberFormat="1" applyFont="1" applyFill="1" applyBorder="1" applyAlignment="1" applyProtection="1">
      <alignment wrapText="1"/>
      <protection locked="0"/>
    </xf>
    <xf numFmtId="49" fontId="14" fillId="4" borderId="1" xfId="3" applyNumberFormat="1" applyFont="1" applyFill="1" applyBorder="1" applyAlignment="1" applyProtection="1">
      <alignment horizontal="center"/>
      <protection locked="0"/>
    </xf>
    <xf numFmtId="49" fontId="14" fillId="4" borderId="1" xfId="3" applyNumberFormat="1" applyFont="1" applyFill="1" applyBorder="1" applyAlignment="1" applyProtection="1">
      <alignment horizontal="center" vertical="center"/>
      <protection locked="0"/>
    </xf>
    <xf numFmtId="49" fontId="28" fillId="0" borderId="1" xfId="1" applyNumberFormat="1" applyFont="1" applyBorder="1" applyAlignment="1">
      <alignment horizontal="left" wrapText="1"/>
    </xf>
    <xf numFmtId="49" fontId="14" fillId="0" borderId="1" xfId="3" applyNumberFormat="1" applyFont="1" applyBorder="1" applyAlignment="1" applyProtection="1">
      <alignment horizontal="center"/>
      <protection locked="0"/>
    </xf>
    <xf numFmtId="2" fontId="14" fillId="3" borderId="1" xfId="3" applyNumberFormat="1" applyFont="1" applyFill="1" applyBorder="1" applyAlignment="1" applyProtection="1">
      <protection locked="0"/>
    </xf>
    <xf numFmtId="49" fontId="25" fillId="4" borderId="1" xfId="3" applyNumberFormat="1" applyFont="1" applyFill="1" applyBorder="1" applyAlignment="1" applyProtection="1">
      <alignment horizontal="center"/>
      <protection locked="0"/>
    </xf>
    <xf numFmtId="0" fontId="27" fillId="0" borderId="1" xfId="0" applyFont="1" applyBorder="1" applyAlignment="1">
      <alignment wrapText="1"/>
    </xf>
    <xf numFmtId="0" fontId="32" fillId="0" borderId="0" xfId="15" applyNumberFormat="1" applyFont="1" applyBorder="1" applyProtection="1">
      <alignment horizontal="left"/>
      <protection locked="0"/>
    </xf>
    <xf numFmtId="0" fontId="34" fillId="0" borderId="0" xfId="15" applyNumberFormat="1" applyFont="1" applyBorder="1" applyAlignment="1" applyProtection="1">
      <protection locked="0"/>
    </xf>
    <xf numFmtId="49" fontId="32" fillId="0" borderId="0" xfId="16" applyNumberFormat="1" applyFont="1" applyProtection="1">
      <protection locked="0"/>
    </xf>
    <xf numFmtId="0" fontId="2" fillId="0" borderId="0" xfId="1" applyFont="1"/>
    <xf numFmtId="0" fontId="34" fillId="0" borderId="0" xfId="1" applyNumberFormat="1" applyFont="1" applyFill="1" applyBorder="1" applyAlignment="1" applyProtection="1">
      <alignment horizontal="center"/>
    </xf>
    <xf numFmtId="0" fontId="34" fillId="0" borderId="0" xfId="17" applyNumberFormat="1" applyFont="1" applyProtection="1">
      <alignment horizontal="center"/>
      <protection locked="0"/>
    </xf>
    <xf numFmtId="0" fontId="2" fillId="0" borderId="0" xfId="1" applyFont="1" applyProtection="1">
      <protection locked="0"/>
    </xf>
    <xf numFmtId="0" fontId="32" fillId="10" borderId="1" xfId="1" applyNumberFormat="1" applyFont="1" applyFill="1" applyBorder="1" applyAlignment="1" applyProtection="1">
      <alignment horizontal="center" vertical="top" wrapText="1"/>
    </xf>
    <xf numFmtId="0" fontId="32" fillId="10" borderId="1" xfId="18" applyNumberFormat="1" applyFont="1" applyFill="1" applyBorder="1" applyProtection="1">
      <alignment horizontal="center" vertical="center"/>
      <protection locked="0"/>
    </xf>
    <xf numFmtId="0" fontId="32" fillId="10" borderId="1" xfId="19" applyNumberFormat="1" applyFont="1" applyFill="1" applyBorder="1" applyProtection="1">
      <alignment horizontal="center" vertical="center"/>
      <protection locked="0"/>
    </xf>
    <xf numFmtId="49" fontId="32" fillId="10" borderId="1" xfId="20" applyNumberFormat="1" applyFont="1" applyFill="1" applyBorder="1" applyProtection="1">
      <alignment horizontal="center" vertical="center"/>
      <protection locked="0"/>
    </xf>
    <xf numFmtId="0" fontId="34" fillId="10" borderId="1" xfId="21" applyNumberFormat="1" applyFont="1" applyFill="1" applyBorder="1" applyProtection="1">
      <alignment horizontal="left" wrapText="1"/>
      <protection locked="0"/>
    </xf>
    <xf numFmtId="49" fontId="34" fillId="10" borderId="1" xfId="22" applyNumberFormat="1" applyFont="1" applyFill="1" applyBorder="1" applyProtection="1">
      <alignment horizontal="center"/>
      <protection locked="0"/>
    </xf>
    <xf numFmtId="4" fontId="34" fillId="10" borderId="1" xfId="23" applyNumberFormat="1" applyFont="1" applyFill="1" applyBorder="1" applyProtection="1">
      <alignment horizontal="right" shrinkToFit="1"/>
    </xf>
    <xf numFmtId="0" fontId="32" fillId="10" borderId="1" xfId="24" applyNumberFormat="1" applyFont="1" applyFill="1" applyBorder="1" applyProtection="1">
      <alignment horizontal="left" wrapText="1"/>
      <protection locked="0"/>
    </xf>
    <xf numFmtId="49" fontId="32" fillId="10" borderId="1" xfId="25" applyNumberFormat="1" applyFont="1" applyFill="1" applyBorder="1" applyProtection="1">
      <alignment horizontal="center"/>
      <protection locked="0"/>
    </xf>
    <xf numFmtId="0" fontId="32" fillId="10" borderId="1" xfId="5" applyNumberFormat="1" applyFont="1" applyFill="1" applyBorder="1" applyProtection="1"/>
    <xf numFmtId="0" fontId="2" fillId="10" borderId="1" xfId="1" applyFont="1" applyFill="1" applyBorder="1" applyProtection="1"/>
    <xf numFmtId="0" fontId="36" fillId="10" borderId="1" xfId="8" applyNumberFormat="1" applyFont="1" applyFill="1" applyBorder="1" applyProtection="1">
      <alignment horizontal="left" wrapText="1" indent="2"/>
      <protection locked="0"/>
    </xf>
    <xf numFmtId="49" fontId="34" fillId="10" borderId="1" xfId="7" applyNumberFormat="1" applyFont="1" applyFill="1" applyBorder="1" applyProtection="1">
      <alignment horizontal="center"/>
      <protection locked="0"/>
    </xf>
    <xf numFmtId="4" fontId="34" fillId="10" borderId="1" xfId="26" applyNumberFormat="1" applyFont="1" applyFill="1" applyBorder="1" applyProtection="1">
      <alignment horizontal="right" shrinkToFit="1"/>
    </xf>
    <xf numFmtId="0" fontId="32" fillId="10" borderId="1" xfId="8" applyNumberFormat="1" applyFont="1" applyFill="1" applyBorder="1" applyProtection="1">
      <alignment horizontal="left" wrapText="1" indent="2"/>
      <protection locked="0"/>
    </xf>
    <xf numFmtId="49" fontId="32" fillId="10" borderId="1" xfId="7" applyNumberFormat="1" applyFont="1" applyFill="1" applyBorder="1" applyProtection="1">
      <alignment horizontal="center"/>
      <protection locked="0"/>
    </xf>
    <xf numFmtId="4" fontId="32" fillId="10" borderId="1" xfId="26" applyNumberFormat="1" applyFont="1" applyFill="1" applyBorder="1" applyProtection="1">
      <alignment horizontal="right" shrinkToFit="1"/>
    </xf>
    <xf numFmtId="0" fontId="34" fillId="10" borderId="1" xfId="8" applyNumberFormat="1" applyFont="1" applyFill="1" applyBorder="1" applyProtection="1">
      <alignment horizontal="left" wrapText="1" indent="2"/>
      <protection locked="0"/>
    </xf>
    <xf numFmtId="0" fontId="32" fillId="0" borderId="1" xfId="8" applyNumberFormat="1" applyFont="1" applyBorder="1" applyProtection="1">
      <alignment horizontal="left" wrapText="1" indent="2"/>
      <protection locked="0"/>
    </xf>
    <xf numFmtId="49" fontId="32" fillId="0" borderId="1" xfId="7" applyNumberFormat="1" applyFont="1" applyBorder="1" applyProtection="1">
      <alignment horizontal="center"/>
      <protection locked="0"/>
    </xf>
    <xf numFmtId="2" fontId="32" fillId="2" borderId="1" xfId="5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32" fillId="0" borderId="1" xfId="8" applyNumberFormat="1" applyFont="1" applyBorder="1" applyAlignment="1" applyProtection="1">
      <alignment horizontal="left" wrapText="1" indent="2"/>
      <protection locked="0"/>
    </xf>
    <xf numFmtId="2" fontId="32" fillId="0" borderId="1" xfId="5" applyNumberFormat="1" applyFont="1" applyBorder="1" applyProtection="1">
      <protection locked="0"/>
    </xf>
    <xf numFmtId="2" fontId="2" fillId="0" borderId="1" xfId="1" applyNumberFormat="1" applyFont="1" applyBorder="1" applyProtection="1">
      <protection locked="0"/>
    </xf>
    <xf numFmtId="0" fontId="37" fillId="10" borderId="1" xfId="8" applyNumberFormat="1" applyFont="1" applyFill="1" applyBorder="1" applyProtection="1">
      <alignment horizontal="left" wrapText="1" indent="2"/>
      <protection locked="0"/>
    </xf>
    <xf numFmtId="0" fontId="2" fillId="2" borderId="1" xfId="1" applyFont="1" applyFill="1" applyBorder="1" applyProtection="1">
      <protection locked="0"/>
    </xf>
    <xf numFmtId="2" fontId="32" fillId="10" borderId="1" xfId="26" applyNumberFormat="1" applyFont="1" applyFill="1" applyBorder="1" applyProtection="1">
      <alignment horizontal="right" shrinkToFi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/>
    </xf>
    <xf numFmtId="4" fontId="32" fillId="2" borderId="1" xfId="26" applyNumberFormat="1" applyFont="1" applyFill="1" applyBorder="1" applyProtection="1">
      <alignment horizontal="right" shrinkToFit="1"/>
    </xf>
    <xf numFmtId="0" fontId="32" fillId="2" borderId="1" xfId="5" applyNumberFormat="1" applyFont="1" applyFill="1" applyBorder="1" applyProtection="1">
      <protection locked="0"/>
    </xf>
    <xf numFmtId="0" fontId="31" fillId="11" borderId="1" xfId="1" applyFont="1" applyFill="1" applyBorder="1" applyAlignment="1">
      <alignment horizontal="left" vertical="center" wrapText="1"/>
    </xf>
    <xf numFmtId="0" fontId="31" fillId="11" borderId="1" xfId="1" applyFont="1" applyFill="1" applyBorder="1" applyAlignment="1">
      <alignment vertical="center"/>
    </xf>
    <xf numFmtId="4" fontId="34" fillId="11" borderId="1" xfId="26" applyNumberFormat="1" applyFont="1" applyFill="1" applyBorder="1" applyProtection="1">
      <alignment horizontal="right" shrinkToFi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/>
    </xf>
    <xf numFmtId="0" fontId="34" fillId="10" borderId="1" xfId="8" applyNumberFormat="1" applyFont="1" applyFill="1" applyBorder="1" applyProtection="1">
      <alignment horizontal="left" wrapText="1" indent="2"/>
    </xf>
    <xf numFmtId="49" fontId="34" fillId="10" borderId="1" xfId="7" applyNumberFormat="1" applyFont="1" applyFill="1" applyBorder="1" applyProtection="1">
      <alignment horizontal="center"/>
    </xf>
    <xf numFmtId="4" fontId="34" fillId="12" borderId="1" xfId="5" applyNumberFormat="1" applyFont="1" applyFill="1" applyBorder="1" applyProtection="1">
      <protection locked="0"/>
    </xf>
    <xf numFmtId="2" fontId="32" fillId="3" borderId="1" xfId="5" applyNumberFormat="1" applyFont="1" applyFill="1" applyBorder="1" applyProtection="1">
      <protection locked="0"/>
    </xf>
    <xf numFmtId="0" fontId="32" fillId="3" borderId="1" xfId="5" applyNumberFormat="1" applyFont="1" applyFill="1" applyBorder="1" applyProtection="1">
      <protection locked="0"/>
    </xf>
    <xf numFmtId="0" fontId="32" fillId="0" borderId="1" xfId="5" applyNumberFormat="1" applyFont="1" applyBorder="1" applyProtection="1">
      <protection locked="0"/>
    </xf>
    <xf numFmtId="0" fontId="37" fillId="10" borderId="1" xfId="8" applyNumberFormat="1" applyFont="1" applyFill="1" applyBorder="1" applyProtection="1">
      <alignment horizontal="left" wrapText="1" indent="2"/>
    </xf>
    <xf numFmtId="49" fontId="32" fillId="10" borderId="1" xfId="7" applyNumberFormat="1" applyFont="1" applyFill="1" applyBorder="1" applyProtection="1">
      <alignment horizontal="center"/>
    </xf>
    <xf numFmtId="0" fontId="32" fillId="10" borderId="1" xfId="8" applyNumberFormat="1" applyFont="1" applyFill="1" applyBorder="1" applyProtection="1">
      <alignment horizontal="left" wrapText="1" indent="2"/>
    </xf>
    <xf numFmtId="0" fontId="2" fillId="0" borderId="1" xfId="1" applyFont="1" applyBorder="1" applyProtection="1">
      <protection locked="0"/>
    </xf>
    <xf numFmtId="0" fontId="31" fillId="11" borderId="1" xfId="1" applyFont="1" applyFill="1" applyBorder="1" applyAlignment="1">
      <alignment horizontal="left" vertical="center"/>
    </xf>
    <xf numFmtId="0" fontId="2" fillId="11" borderId="1" xfId="1" applyFont="1" applyFill="1" applyBorder="1" applyAlignment="1">
      <alignment vertical="center"/>
    </xf>
    <xf numFmtId="0" fontId="32" fillId="2" borderId="1" xfId="6" applyNumberFormat="1" applyFont="1" applyFill="1" applyBorder="1" applyProtection="1">
      <protection locked="0"/>
    </xf>
    <xf numFmtId="0" fontId="2" fillId="2" borderId="1" xfId="1" applyFont="1" applyFill="1" applyBorder="1"/>
    <xf numFmtId="0" fontId="38" fillId="0" borderId="1" xfId="0" applyFont="1" applyBorder="1" applyAlignment="1">
      <alignment wrapText="1"/>
    </xf>
    <xf numFmtId="49" fontId="38" fillId="0" borderId="1" xfId="0" applyNumberFormat="1" applyFont="1" applyBorder="1" applyAlignment="1">
      <alignment horizontal="center" vertical="center"/>
    </xf>
    <xf numFmtId="0" fontId="38" fillId="2" borderId="1" xfId="0" applyFont="1" applyFill="1" applyBorder="1"/>
    <xf numFmtId="0" fontId="38" fillId="0" borderId="1" xfId="0" applyFont="1" applyBorder="1" applyAlignment="1">
      <alignment vertical="center"/>
    </xf>
    <xf numFmtId="0" fontId="4" fillId="0" borderId="0" xfId="1" applyFont="1"/>
    <xf numFmtId="49" fontId="30" fillId="0" borderId="0" xfId="16" applyNumberFormat="1" applyFont="1" applyProtection="1">
      <protection locked="0"/>
    </xf>
    <xf numFmtId="0" fontId="30" fillId="0" borderId="0" xfId="27" applyNumberFormat="1" applyFont="1" applyBorder="1" applyProtection="1">
      <alignment horizontal="left"/>
      <protection locked="0"/>
    </xf>
    <xf numFmtId="0" fontId="30" fillId="0" borderId="0" xfId="28" applyNumberFormat="1" applyFont="1" applyBorder="1" applyProtection="1">
      <protection locked="0"/>
    </xf>
    <xf numFmtId="0" fontId="12" fillId="0" borderId="1" xfId="0" applyFont="1" applyBorder="1" applyAlignment="1">
      <alignment horizontal="center" vertical="top" wrapText="1"/>
    </xf>
    <xf numFmtId="49" fontId="21" fillId="6" borderId="22" xfId="2" applyNumberFormat="1" applyFont="1" applyFill="1" applyBorder="1" applyAlignment="1">
      <alignment horizontal="left" wrapText="1"/>
    </xf>
    <xf numFmtId="49" fontId="21" fillId="3" borderId="22" xfId="2" applyNumberFormat="1" applyFont="1" applyFill="1" applyBorder="1" applyAlignment="1">
      <alignment horizontal="left" wrapText="1"/>
    </xf>
    <xf numFmtId="49" fontId="14" fillId="3" borderId="4" xfId="2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/>
    </xf>
    <xf numFmtId="0" fontId="26" fillId="0" borderId="5" xfId="0" applyFont="1" applyBorder="1" applyAlignment="1">
      <alignment vertical="top"/>
    </xf>
    <xf numFmtId="0" fontId="4" fillId="0" borderId="5" xfId="1" applyFont="1" applyFill="1" applyBorder="1" applyAlignment="1">
      <alignment horizontal="left" vertical="top"/>
    </xf>
    <xf numFmtId="0" fontId="4" fillId="0" borderId="1" xfId="1" applyFont="1" applyFill="1" applyBorder="1"/>
    <xf numFmtId="0" fontId="2" fillId="0" borderId="1" xfId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3" fillId="0" borderId="1" xfId="1" applyFont="1" applyFill="1" applyBorder="1" applyAlignment="1">
      <alignment vertical="top"/>
    </xf>
    <xf numFmtId="0" fontId="4" fillId="0" borderId="1" xfId="1" applyFont="1" applyFill="1" applyBorder="1" applyAlignment="1">
      <alignment horizontal="left" vertical="top"/>
    </xf>
    <xf numFmtId="0" fontId="27" fillId="0" borderId="4" xfId="0" applyFont="1" applyBorder="1" applyAlignment="1">
      <alignment horizontal="center"/>
    </xf>
    <xf numFmtId="0" fontId="39" fillId="0" borderId="1" xfId="0" applyFont="1" applyBorder="1" applyAlignment="1">
      <alignment wrapText="1"/>
    </xf>
    <xf numFmtId="166" fontId="39" fillId="0" borderId="1" xfId="0" applyNumberFormat="1" applyFont="1" applyBorder="1" applyAlignment="1"/>
    <xf numFmtId="0" fontId="39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wrapText="1"/>
    </xf>
    <xf numFmtId="0" fontId="27" fillId="0" borderId="9" xfId="0" applyFont="1" applyBorder="1" applyAlignment="1">
      <alignment horizontal="center"/>
    </xf>
    <xf numFmtId="4" fontId="27" fillId="0" borderId="1" xfId="0" applyNumberFormat="1" applyFont="1" applyBorder="1" applyAlignment="1"/>
    <xf numFmtId="0" fontId="27" fillId="0" borderId="5" xfId="0" applyFont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0" fontId="27" fillId="0" borderId="2" xfId="0" applyFont="1" applyBorder="1"/>
    <xf numFmtId="0" fontId="27" fillId="3" borderId="1" xfId="0" applyFont="1" applyFill="1" applyBorder="1" applyAlignment="1">
      <alignment horizontal="center"/>
    </xf>
    <xf numFmtId="0" fontId="27" fillId="0" borderId="1" xfId="0" applyFont="1" applyBorder="1"/>
    <xf numFmtId="0" fontId="27" fillId="0" borderId="7" xfId="0" applyFont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0" fontId="27" fillId="0" borderId="3" xfId="0" applyFont="1" applyBorder="1" applyAlignment="1">
      <alignment wrapText="1"/>
    </xf>
    <xf numFmtId="0" fontId="14" fillId="0" borderId="1" xfId="3" applyNumberFormat="1" applyFont="1" applyBorder="1" applyAlignment="1" applyProtection="1">
      <alignment horizontal="center" wrapText="1"/>
      <protection locked="0"/>
    </xf>
    <xf numFmtId="2" fontId="4" fillId="0" borderId="1" xfId="1" applyNumberFormat="1" applyFont="1" applyFill="1" applyBorder="1" applyAlignment="1">
      <alignment horizontal="center" vertical="center"/>
    </xf>
    <xf numFmtId="2" fontId="9" fillId="0" borderId="1" xfId="1" applyNumberFormat="1" applyFont="1" applyFill="1" applyBorder="1"/>
    <xf numFmtId="2" fontId="4" fillId="0" borderId="1" xfId="1" applyNumberFormat="1" applyFont="1" applyFill="1" applyBorder="1"/>
    <xf numFmtId="2" fontId="2" fillId="0" borderId="1" xfId="1" applyNumberFormat="1" applyFont="1" applyFill="1" applyBorder="1"/>
    <xf numFmtId="2" fontId="4" fillId="0" borderId="1" xfId="1" applyNumberFormat="1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4" fontId="39" fillId="0" borderId="1" xfId="0" applyNumberFormat="1" applyFont="1" applyBorder="1" applyAlignment="1"/>
    <xf numFmtId="4" fontId="3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wrapText="1"/>
    </xf>
    <xf numFmtId="4" fontId="4" fillId="0" borderId="1" xfId="1" applyNumberFormat="1" applyFont="1" applyFill="1" applyBorder="1"/>
    <xf numFmtId="2" fontId="12" fillId="0" borderId="1" xfId="0" applyNumberFormat="1" applyFont="1" applyBorder="1" applyAlignment="1">
      <alignment horizontal="center" vertical="top" wrapText="1"/>
    </xf>
    <xf numFmtId="49" fontId="40" fillId="0" borderId="1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49" fontId="40" fillId="0" borderId="1" xfId="2" applyNumberFormat="1" applyFont="1" applyBorder="1" applyAlignment="1">
      <alignment horizontal="center" vertical="center"/>
    </xf>
    <xf numFmtId="2" fontId="40" fillId="3" borderId="1" xfId="2" applyNumberFormat="1" applyFont="1" applyFill="1" applyBorder="1" applyAlignment="1">
      <alignment vertical="center"/>
    </xf>
    <xf numFmtId="14" fontId="4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1" fillId="0" borderId="0" xfId="1" applyFill="1" applyAlignment="1"/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1" applyFill="1"/>
    <xf numFmtId="0" fontId="4" fillId="0" borderId="8" xfId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" fillId="0" borderId="0" xfId="1" applyFill="1" applyAlignment="1">
      <alignment horizontal="right"/>
    </xf>
    <xf numFmtId="0" fontId="1" fillId="0" borderId="0" xfId="1" applyFill="1" applyAlignment="1">
      <alignment horizontal="right" wrapText="1"/>
    </xf>
    <xf numFmtId="0" fontId="32" fillId="10" borderId="1" xfId="5" applyNumberFormat="1" applyFont="1" applyFill="1" applyBorder="1" applyAlignment="1" applyProtection="1">
      <alignment horizontal="center" wrapText="1"/>
      <protection locked="0"/>
    </xf>
    <xf numFmtId="0" fontId="34" fillId="0" borderId="0" xfId="1" applyNumberFormat="1" applyFont="1" applyFill="1" applyBorder="1" applyAlignment="1" applyProtection="1">
      <alignment horizontal="center"/>
    </xf>
    <xf numFmtId="0" fontId="32" fillId="10" borderId="1" xfId="1" applyNumberFormat="1" applyFont="1" applyFill="1" applyBorder="1" applyAlignment="1" applyProtection="1">
      <alignment horizontal="center" vertical="top" wrapText="1"/>
    </xf>
  </cellXfs>
  <cellStyles count="29">
    <cellStyle name="xl101" xfId="4"/>
    <cellStyle name="xl22" xfId="5"/>
    <cellStyle name="xl25" xfId="28"/>
    <cellStyle name="xl26" xfId="15"/>
    <cellStyle name="xl29" xfId="18"/>
    <cellStyle name="xl30" xfId="21"/>
    <cellStyle name="xl31" xfId="24"/>
    <cellStyle name="xl32" xfId="8"/>
    <cellStyle name="xl34" xfId="6"/>
    <cellStyle name="xl37" xfId="27"/>
    <cellStyle name="xl38" xfId="19"/>
    <cellStyle name="xl43" xfId="22"/>
    <cellStyle name="xl44" xfId="25"/>
    <cellStyle name="xl45" xfId="7"/>
    <cellStyle name="xl49" xfId="20"/>
    <cellStyle name="xl50" xfId="23"/>
    <cellStyle name="xl52" xfId="26"/>
    <cellStyle name="xl71" xfId="16"/>
    <cellStyle name="xl72" xfId="17"/>
    <cellStyle name="Обычный" xfId="0" builtinId="0"/>
    <cellStyle name="Обычный 2" xfId="1"/>
    <cellStyle name="Обычный 2 3" xfId="11"/>
    <cellStyle name="Обычный 2 4" xfId="14"/>
    <cellStyle name="Обычный 2 6" xfId="2"/>
    <cellStyle name="Обычный 3" xfId="9"/>
    <cellStyle name="Обычный 4" xfId="12"/>
    <cellStyle name="Обычный 6" xfId="3"/>
    <cellStyle name="Финансовый 3" xfId="10"/>
    <cellStyle name="Финансовый 4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B12" zoomScaleNormal="100" workbookViewId="0">
      <selection activeCell="D20" sqref="D20"/>
    </sheetView>
  </sheetViews>
  <sheetFormatPr defaultColWidth="9.140625" defaultRowHeight="12.75" x14ac:dyDescent="0.2"/>
  <cols>
    <col min="1" max="1" width="9" style="1" customWidth="1"/>
    <col min="2" max="2" width="15.28515625" style="1" customWidth="1"/>
    <col min="3" max="3" width="32.140625" style="1" customWidth="1"/>
    <col min="4" max="4" width="82.140625" style="1" customWidth="1"/>
    <col min="5" max="5" width="30.7109375" style="1" customWidth="1"/>
    <col min="6" max="16384" width="9.140625" style="1"/>
  </cols>
  <sheetData>
    <row r="1" spans="1:6" ht="18.75" x14ac:dyDescent="0.3">
      <c r="D1" s="14"/>
      <c r="E1" s="307" t="s">
        <v>100</v>
      </c>
      <c r="F1" s="307"/>
    </row>
    <row r="2" spans="1:6" s="2" customFormat="1" ht="15.75" x14ac:dyDescent="0.25">
      <c r="A2" s="15"/>
      <c r="B2" s="15"/>
      <c r="C2" s="15"/>
      <c r="D2" s="15"/>
      <c r="E2" s="308" t="s">
        <v>12</v>
      </c>
      <c r="F2" s="308"/>
    </row>
    <row r="3" spans="1:6" s="2" customFormat="1" ht="15.75" x14ac:dyDescent="0.25">
      <c r="A3" s="15"/>
      <c r="B3" s="15"/>
      <c r="C3" s="15"/>
      <c r="D3" s="15"/>
      <c r="E3" s="308" t="s">
        <v>268</v>
      </c>
      <c r="F3" s="308"/>
    </row>
    <row r="4" spans="1:6" s="2" customFormat="1" ht="27" customHeight="1" x14ac:dyDescent="0.25">
      <c r="A4" s="15"/>
      <c r="B4" s="15"/>
      <c r="C4" s="15"/>
      <c r="D4" s="15"/>
      <c r="E4" s="309"/>
      <c r="F4" s="309"/>
    </row>
    <row r="5" spans="1:6" s="2" customFormat="1" ht="15.75" x14ac:dyDescent="0.25">
      <c r="A5" s="15"/>
      <c r="B5" s="15"/>
      <c r="C5" s="15"/>
      <c r="D5" s="15"/>
      <c r="E5" s="308" t="s">
        <v>13</v>
      </c>
      <c r="F5" s="308"/>
    </row>
    <row r="6" spans="1:6" s="2" customFormat="1" ht="9" customHeight="1" x14ac:dyDescent="0.25">
      <c r="A6" s="15"/>
      <c r="B6" s="15"/>
      <c r="C6" s="15"/>
      <c r="D6" s="15"/>
    </row>
    <row r="7" spans="1:6" s="2" customFormat="1" ht="15.75" hidden="1" x14ac:dyDescent="0.25">
      <c r="A7" s="15"/>
      <c r="B7" s="15"/>
      <c r="C7" s="15"/>
      <c r="D7" s="15"/>
    </row>
    <row r="8" spans="1:6" s="2" customFormat="1" ht="15.75" hidden="1" x14ac:dyDescent="0.25">
      <c r="A8" s="3"/>
      <c r="B8" s="3"/>
      <c r="C8" s="3"/>
      <c r="D8" s="3"/>
    </row>
    <row r="9" spans="1:6" ht="89.25" customHeight="1" x14ac:dyDescent="0.25">
      <c r="B9" s="310" t="s">
        <v>269</v>
      </c>
      <c r="C9" s="310"/>
      <c r="D9" s="310"/>
      <c r="E9" s="4"/>
    </row>
    <row r="10" spans="1:6" ht="15.75" x14ac:dyDescent="0.25">
      <c r="B10" s="311"/>
      <c r="C10" s="311"/>
      <c r="D10" s="311"/>
      <c r="E10" s="4"/>
    </row>
    <row r="11" spans="1:6" ht="22.5" customHeight="1" x14ac:dyDescent="0.25">
      <c r="B11" s="5"/>
      <c r="C11" s="5"/>
      <c r="D11" s="5"/>
      <c r="E11" s="6" t="s">
        <v>99</v>
      </c>
    </row>
    <row r="12" spans="1:6" ht="44.25" customHeight="1" x14ac:dyDescent="0.2">
      <c r="B12" s="312" t="s">
        <v>7</v>
      </c>
      <c r="C12" s="312"/>
      <c r="D12" s="313" t="s">
        <v>9</v>
      </c>
      <c r="E12" s="315" t="s">
        <v>11</v>
      </c>
    </row>
    <row r="13" spans="1:6" ht="93.75" x14ac:dyDescent="0.3">
      <c r="B13" s="19" t="s">
        <v>8</v>
      </c>
      <c r="C13" s="20" t="s">
        <v>10</v>
      </c>
      <c r="D13" s="314"/>
      <c r="E13" s="316"/>
    </row>
    <row r="14" spans="1:6" ht="18.75" x14ac:dyDescent="0.3">
      <c r="B14" s="21">
        <v>1</v>
      </c>
      <c r="C14" s="21">
        <v>2</v>
      </c>
      <c r="D14" s="21">
        <v>3</v>
      </c>
      <c r="E14" s="21">
        <v>4</v>
      </c>
    </row>
    <row r="15" spans="1:6" ht="18.75" x14ac:dyDescent="0.3">
      <c r="B15" s="22"/>
      <c r="C15" s="23"/>
      <c r="D15" s="10" t="s">
        <v>0</v>
      </c>
      <c r="E15" s="285"/>
    </row>
    <row r="16" spans="1:6" ht="18.75" x14ac:dyDescent="0.3">
      <c r="B16" s="22">
        <v>182</v>
      </c>
      <c r="C16" s="11" t="s">
        <v>1</v>
      </c>
      <c r="D16" s="9" t="s">
        <v>2</v>
      </c>
      <c r="E16" s="285">
        <v>9650</v>
      </c>
    </row>
    <row r="17" spans="2:5" ht="18.75" x14ac:dyDescent="0.3">
      <c r="B17" s="22">
        <v>182</v>
      </c>
      <c r="C17" s="9" t="s">
        <v>3</v>
      </c>
      <c r="D17" s="7" t="s">
        <v>4</v>
      </c>
      <c r="E17" s="285">
        <v>520</v>
      </c>
    </row>
    <row r="18" spans="2:5" ht="18.75" x14ac:dyDescent="0.3">
      <c r="B18" s="22">
        <v>182</v>
      </c>
      <c r="C18" s="9" t="s">
        <v>5</v>
      </c>
      <c r="D18" s="9" t="s">
        <v>6</v>
      </c>
      <c r="E18" s="285">
        <v>570</v>
      </c>
    </row>
    <row r="19" spans="2:5" ht="15.75" x14ac:dyDescent="0.25">
      <c r="B19" s="9">
        <v>182</v>
      </c>
      <c r="C19" s="9" t="s">
        <v>468</v>
      </c>
      <c r="D19" s="149" t="s">
        <v>439</v>
      </c>
      <c r="E19" s="286">
        <v>4204.5</v>
      </c>
    </row>
    <row r="20" spans="2:5" ht="39" customHeight="1" x14ac:dyDescent="0.25">
      <c r="B20" s="150">
        <v>182</v>
      </c>
      <c r="C20" s="289" t="s">
        <v>429</v>
      </c>
      <c r="D20" s="259" t="s">
        <v>430</v>
      </c>
      <c r="E20" s="286">
        <v>680</v>
      </c>
    </row>
    <row r="21" spans="2:5" ht="28.5" customHeight="1" x14ac:dyDescent="0.25">
      <c r="B21" s="152">
        <v>182</v>
      </c>
      <c r="C21" s="290" t="s">
        <v>432</v>
      </c>
      <c r="D21" s="260" t="s">
        <v>431</v>
      </c>
      <c r="E21" s="286">
        <v>920</v>
      </c>
    </row>
    <row r="22" spans="2:5" ht="27.75" customHeight="1" x14ac:dyDescent="0.25">
      <c r="B22" s="154">
        <v>182</v>
      </c>
      <c r="C22" s="9" t="s">
        <v>434</v>
      </c>
      <c r="D22" s="261" t="s">
        <v>433</v>
      </c>
      <c r="E22" s="286">
        <v>482</v>
      </c>
    </row>
    <row r="23" spans="2:5" ht="54.75" customHeight="1" x14ac:dyDescent="0.25">
      <c r="B23" s="9">
        <v>182</v>
      </c>
      <c r="C23" s="11" t="s">
        <v>435</v>
      </c>
      <c r="D23" s="263" t="s">
        <v>436</v>
      </c>
      <c r="E23" s="286">
        <v>30</v>
      </c>
    </row>
    <row r="24" spans="2:5" ht="32.25" customHeight="1" x14ac:dyDescent="0.25">
      <c r="B24" s="154">
        <v>182</v>
      </c>
      <c r="C24" s="9" t="s">
        <v>437</v>
      </c>
      <c r="D24" s="9" t="s">
        <v>438</v>
      </c>
      <c r="E24" s="286">
        <v>14</v>
      </c>
    </row>
    <row r="25" spans="2:5" ht="15.75" x14ac:dyDescent="0.25">
      <c r="D25" s="154" t="s">
        <v>476</v>
      </c>
      <c r="E25" s="286">
        <f>E16+E17+E18+E19+E20+E21+E22+E23+E24</f>
        <v>17070.5</v>
      </c>
    </row>
    <row r="45" spans="3:3" x14ac:dyDescent="0.2">
      <c r="C45" s="12"/>
    </row>
  </sheetData>
  <mergeCells count="10">
    <mergeCell ref="B9:D9"/>
    <mergeCell ref="B10:D10"/>
    <mergeCell ref="B12:C12"/>
    <mergeCell ref="D12:D13"/>
    <mergeCell ref="E12:E13"/>
    <mergeCell ref="E1:F1"/>
    <mergeCell ref="E2:F2"/>
    <mergeCell ref="E3:F3"/>
    <mergeCell ref="E4:F4"/>
    <mergeCell ref="E5:F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B10" workbookViewId="0">
      <selection activeCell="F16" sqref="F16"/>
    </sheetView>
  </sheetViews>
  <sheetFormatPr defaultColWidth="9.140625" defaultRowHeight="12.75" x14ac:dyDescent="0.2"/>
  <cols>
    <col min="1" max="1" width="9" style="1" customWidth="1"/>
    <col min="2" max="2" width="14.140625" style="1" customWidth="1"/>
    <col min="3" max="3" width="25.28515625" style="1" customWidth="1"/>
    <col min="4" max="4" width="48.85546875" style="1" customWidth="1"/>
    <col min="5" max="5" width="18.140625" style="1" customWidth="1"/>
    <col min="6" max="6" width="14.5703125" style="1" customWidth="1"/>
    <col min="7" max="16384" width="9.140625" style="1"/>
  </cols>
  <sheetData>
    <row r="1" spans="1:7" ht="18.75" x14ac:dyDescent="0.3">
      <c r="D1" s="14"/>
      <c r="E1" s="14"/>
      <c r="F1" s="307" t="s">
        <v>36</v>
      </c>
      <c r="G1" s="307"/>
    </row>
    <row r="2" spans="1:7" s="2" customFormat="1" ht="15.75" x14ac:dyDescent="0.25">
      <c r="A2" s="15"/>
      <c r="B2" s="15"/>
      <c r="C2" s="15"/>
      <c r="D2" s="15"/>
      <c r="E2" s="15"/>
      <c r="F2" s="308" t="s">
        <v>12</v>
      </c>
      <c r="G2" s="308"/>
    </row>
    <row r="3" spans="1:7" s="2" customFormat="1" ht="15.75" x14ac:dyDescent="0.25">
      <c r="A3" s="15"/>
      <c r="B3" s="15"/>
      <c r="C3" s="15"/>
      <c r="D3" s="15"/>
      <c r="E3" s="15"/>
      <c r="F3" s="308" t="s">
        <v>268</v>
      </c>
      <c r="G3" s="308"/>
    </row>
    <row r="4" spans="1:7" s="2" customFormat="1" ht="26.25" customHeight="1" x14ac:dyDescent="0.25">
      <c r="A4" s="15"/>
      <c r="B4" s="15"/>
      <c r="C4" s="15"/>
      <c r="D4" s="15"/>
      <c r="E4" s="15"/>
      <c r="F4" s="309"/>
      <c r="G4" s="309"/>
    </row>
    <row r="5" spans="1:7" s="2" customFormat="1" ht="15.75" x14ac:dyDescent="0.25">
      <c r="A5" s="15"/>
      <c r="B5" s="15"/>
      <c r="C5" s="15"/>
      <c r="D5" s="15"/>
      <c r="E5" s="15"/>
      <c r="F5" s="308" t="s">
        <v>13</v>
      </c>
      <c r="G5" s="308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87" customHeight="1" x14ac:dyDescent="0.25">
      <c r="B9" s="310" t="s">
        <v>278</v>
      </c>
      <c r="C9" s="310"/>
      <c r="D9" s="310"/>
      <c r="E9" s="310"/>
      <c r="F9" s="310"/>
    </row>
    <row r="10" spans="1:7" ht="15.75" x14ac:dyDescent="0.25">
      <c r="B10" s="311"/>
      <c r="C10" s="311"/>
      <c r="D10" s="311"/>
      <c r="E10" s="18"/>
    </row>
    <row r="11" spans="1:7" ht="15.75" x14ac:dyDescent="0.25">
      <c r="B11" s="5"/>
      <c r="C11" s="5"/>
      <c r="D11" s="5"/>
      <c r="E11" s="5"/>
      <c r="F11" s="1" t="s">
        <v>35</v>
      </c>
    </row>
    <row r="12" spans="1:7" ht="15.75" customHeight="1" x14ac:dyDescent="0.2">
      <c r="B12" s="322" t="s">
        <v>30</v>
      </c>
      <c r="C12" s="322"/>
      <c r="D12" s="322" t="s">
        <v>31</v>
      </c>
      <c r="E12" s="322" t="s">
        <v>32</v>
      </c>
      <c r="F12" s="322"/>
    </row>
    <row r="13" spans="1:7" ht="88.5" customHeight="1" x14ac:dyDescent="0.2">
      <c r="B13" s="27" t="s">
        <v>37</v>
      </c>
      <c r="C13" s="27" t="s">
        <v>34</v>
      </c>
      <c r="D13" s="322"/>
      <c r="E13" s="27" t="s">
        <v>15</v>
      </c>
      <c r="F13" s="27" t="s">
        <v>16</v>
      </c>
    </row>
    <row r="14" spans="1:7" ht="15.75" x14ac:dyDescent="0.2">
      <c r="B14" s="36">
        <v>1</v>
      </c>
      <c r="C14" s="36">
        <v>2</v>
      </c>
      <c r="D14" s="36">
        <v>3</v>
      </c>
      <c r="E14" s="36">
        <v>4</v>
      </c>
      <c r="F14" s="36">
        <v>5</v>
      </c>
    </row>
    <row r="15" spans="1:7" ht="31.5" x14ac:dyDescent="0.25">
      <c r="B15" s="267"/>
      <c r="C15" s="267"/>
      <c r="D15" s="268" t="s">
        <v>446</v>
      </c>
      <c r="E15" s="293">
        <v>0</v>
      </c>
      <c r="F15" s="294">
        <v>0</v>
      </c>
    </row>
    <row r="16" spans="1:7" ht="31.5" x14ac:dyDescent="0.25">
      <c r="B16" s="270">
        <v>802</v>
      </c>
      <c r="C16" s="270" t="s">
        <v>447</v>
      </c>
      <c r="D16" s="268" t="s">
        <v>448</v>
      </c>
      <c r="E16" s="293">
        <v>0</v>
      </c>
      <c r="F16" s="295">
        <v>0</v>
      </c>
    </row>
    <row r="17" spans="2:6" ht="15.75" x14ac:dyDescent="0.25">
      <c r="B17" s="267">
        <v>802</v>
      </c>
      <c r="C17" s="267" t="s">
        <v>449</v>
      </c>
      <c r="D17" s="188" t="s">
        <v>450</v>
      </c>
      <c r="E17" s="274">
        <v>-20713.400000000001</v>
      </c>
      <c r="F17" s="296">
        <v>-20949.7</v>
      </c>
    </row>
    <row r="18" spans="2:6" ht="31.5" x14ac:dyDescent="0.25">
      <c r="B18" s="267">
        <v>802</v>
      </c>
      <c r="C18" s="271" t="s">
        <v>451</v>
      </c>
      <c r="D18" s="188" t="s">
        <v>452</v>
      </c>
      <c r="E18" s="274">
        <v>-20713.400000000001</v>
      </c>
      <c r="F18" s="296">
        <v>-20949.7</v>
      </c>
    </row>
    <row r="19" spans="2:6" ht="31.5" x14ac:dyDescent="0.25">
      <c r="B19" s="267">
        <v>802</v>
      </c>
      <c r="C19" s="267" t="s">
        <v>453</v>
      </c>
      <c r="D19" s="272" t="s">
        <v>454</v>
      </c>
      <c r="E19" s="274">
        <v>-20713.400000000001</v>
      </c>
      <c r="F19" s="296">
        <v>-20949.7</v>
      </c>
    </row>
    <row r="20" spans="2:6" ht="31.5" x14ac:dyDescent="0.25">
      <c r="B20" s="267">
        <v>802</v>
      </c>
      <c r="C20" s="267" t="s">
        <v>455</v>
      </c>
      <c r="D20" s="188" t="s">
        <v>456</v>
      </c>
      <c r="E20" s="274">
        <v>-20713.400000000001</v>
      </c>
      <c r="F20" s="296">
        <v>-20949.7</v>
      </c>
    </row>
    <row r="21" spans="2:6" ht="15.75" x14ac:dyDescent="0.25">
      <c r="B21" s="151">
        <v>802</v>
      </c>
      <c r="C21" s="273" t="s">
        <v>457</v>
      </c>
      <c r="D21" s="188" t="s">
        <v>458</v>
      </c>
      <c r="E21" s="274">
        <v>20713.400000000001</v>
      </c>
      <c r="F21" s="296">
        <v>20949.7</v>
      </c>
    </row>
    <row r="22" spans="2:6" ht="15.75" x14ac:dyDescent="0.25">
      <c r="B22" s="275">
        <v>802</v>
      </c>
      <c r="C22" s="276" t="s">
        <v>459</v>
      </c>
      <c r="D22" s="277" t="s">
        <v>460</v>
      </c>
      <c r="E22" s="274">
        <v>20713.400000000001</v>
      </c>
      <c r="F22" s="296">
        <v>20949.7</v>
      </c>
    </row>
    <row r="23" spans="2:6" ht="15.75" x14ac:dyDescent="0.25">
      <c r="B23" s="275">
        <v>802</v>
      </c>
      <c r="C23" s="278" t="s">
        <v>461</v>
      </c>
      <c r="D23" s="279" t="s">
        <v>462</v>
      </c>
      <c r="E23" s="274">
        <v>20713.400000000001</v>
      </c>
      <c r="F23" s="296">
        <v>20949.7</v>
      </c>
    </row>
    <row r="24" spans="2:6" ht="31.5" x14ac:dyDescent="0.25">
      <c r="B24" s="280">
        <v>802</v>
      </c>
      <c r="C24" s="281" t="s">
        <v>463</v>
      </c>
      <c r="D24" s="282" t="s">
        <v>464</v>
      </c>
      <c r="E24" s="274">
        <v>20713.400000000001</v>
      </c>
      <c r="F24" s="296">
        <v>20949.7</v>
      </c>
    </row>
    <row r="48" spans="3:3" x14ac:dyDescent="0.2">
      <c r="C48" s="12"/>
    </row>
  </sheetData>
  <mergeCells count="10">
    <mergeCell ref="B9:F9"/>
    <mergeCell ref="B10:D10"/>
    <mergeCell ref="B12:C12"/>
    <mergeCell ref="D12:D13"/>
    <mergeCell ref="E12:F12"/>
    <mergeCell ref="F1:G1"/>
    <mergeCell ref="F2:G2"/>
    <mergeCell ref="F3:G3"/>
    <mergeCell ref="F4:G4"/>
    <mergeCell ref="F5:G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opLeftCell="A146" workbookViewId="0">
      <selection activeCell="F23" sqref="F23"/>
    </sheetView>
  </sheetViews>
  <sheetFormatPr defaultColWidth="9.140625" defaultRowHeight="12.75" x14ac:dyDescent="0.2"/>
  <cols>
    <col min="1" max="1" width="9" style="1" customWidth="1"/>
    <col min="2" max="2" width="64.140625" style="1" customWidth="1"/>
    <col min="3" max="3" width="10.42578125" style="1" customWidth="1"/>
    <col min="4" max="4" width="7.5703125" style="1" customWidth="1"/>
    <col min="5" max="5" width="17.5703125" style="1" customWidth="1"/>
    <col min="6" max="6" width="9.85546875" style="1" customWidth="1"/>
    <col min="7" max="7" width="15.85546875" style="1" customWidth="1"/>
    <col min="8" max="16384" width="9.140625" style="1"/>
  </cols>
  <sheetData>
    <row r="1" spans="1:7" ht="18.75" x14ac:dyDescent="0.3">
      <c r="D1" s="14"/>
      <c r="E1" s="14"/>
      <c r="F1" s="307" t="s">
        <v>38</v>
      </c>
      <c r="G1" s="307"/>
    </row>
    <row r="2" spans="1:7" s="2" customFormat="1" ht="15.75" x14ac:dyDescent="0.25">
      <c r="A2" s="15"/>
      <c r="B2" s="15"/>
      <c r="C2" s="15"/>
      <c r="D2" s="15"/>
      <c r="E2" s="15"/>
      <c r="F2" s="308" t="s">
        <v>12</v>
      </c>
      <c r="G2" s="308"/>
    </row>
    <row r="3" spans="1:7" s="2" customFormat="1" ht="15.75" x14ac:dyDescent="0.25">
      <c r="A3" s="15"/>
      <c r="B3" s="15"/>
      <c r="C3" s="15"/>
      <c r="D3" s="15"/>
      <c r="E3" s="15"/>
      <c r="F3" s="308" t="s">
        <v>268</v>
      </c>
      <c r="G3" s="308"/>
    </row>
    <row r="4" spans="1:7" s="2" customFormat="1" ht="30" customHeight="1" x14ac:dyDescent="0.25">
      <c r="A4" s="15"/>
      <c r="B4" s="15"/>
      <c r="C4" s="15"/>
      <c r="D4" s="15"/>
      <c r="E4" s="15"/>
      <c r="F4" s="309"/>
      <c r="G4" s="309"/>
    </row>
    <row r="5" spans="1:7" s="2" customFormat="1" ht="15.75" x14ac:dyDescent="0.25">
      <c r="A5" s="15"/>
      <c r="B5" s="15"/>
      <c r="C5" s="15"/>
      <c r="D5" s="15"/>
      <c r="E5" s="15"/>
      <c r="F5" s="308" t="s">
        <v>13</v>
      </c>
      <c r="G5" s="308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148.5" customHeight="1" x14ac:dyDescent="0.25">
      <c r="B9" s="310" t="s">
        <v>279</v>
      </c>
      <c r="C9" s="310"/>
      <c r="D9" s="310"/>
      <c r="E9" s="310"/>
      <c r="F9" s="310"/>
      <c r="G9" s="310"/>
    </row>
    <row r="10" spans="1:7" ht="15.75" x14ac:dyDescent="0.25">
      <c r="B10" s="311"/>
      <c r="C10" s="311"/>
      <c r="D10" s="311"/>
      <c r="E10" s="18"/>
    </row>
    <row r="11" spans="1:7" ht="15.75" x14ac:dyDescent="0.25">
      <c r="B11" s="5"/>
      <c r="C11" s="5"/>
      <c r="D11" s="5"/>
      <c r="E11" s="5"/>
    </row>
    <row r="12" spans="1:7" ht="15.75" customHeight="1" x14ac:dyDescent="0.25">
      <c r="B12" s="58" t="s">
        <v>101</v>
      </c>
      <c r="C12" s="58" t="s">
        <v>102</v>
      </c>
      <c r="D12" s="58" t="s">
        <v>103</v>
      </c>
      <c r="E12" s="58" t="s">
        <v>104</v>
      </c>
      <c r="F12" s="58"/>
      <c r="G12" s="144" t="s">
        <v>265</v>
      </c>
    </row>
    <row r="13" spans="1:7" ht="88.5" customHeight="1" x14ac:dyDescent="0.2">
      <c r="B13" s="61" t="s">
        <v>106</v>
      </c>
      <c r="C13" s="61"/>
      <c r="D13" s="61"/>
      <c r="E13" s="61"/>
      <c r="F13" s="61"/>
      <c r="G13" s="62">
        <f>G15+G21+G79+G81+G104+G111+G119+G123+G133+G157+G161+G164</f>
        <v>20826.199999999997</v>
      </c>
    </row>
    <row r="14" spans="1:7" ht="12.75" customHeight="1" x14ac:dyDescent="0.25">
      <c r="B14" s="129" t="s">
        <v>107</v>
      </c>
      <c r="C14" s="63" t="s">
        <v>108</v>
      </c>
      <c r="D14" s="63" t="s">
        <v>109</v>
      </c>
      <c r="E14" s="63" t="s">
        <v>110</v>
      </c>
      <c r="F14" s="63" t="s">
        <v>111</v>
      </c>
      <c r="G14" s="64">
        <f>G15+G21</f>
        <v>6517.7</v>
      </c>
    </row>
    <row r="15" spans="1:7" ht="45" x14ac:dyDescent="0.25">
      <c r="B15" s="130" t="s">
        <v>112</v>
      </c>
      <c r="C15" s="63" t="s">
        <v>108</v>
      </c>
      <c r="D15" s="63" t="s">
        <v>113</v>
      </c>
      <c r="E15" s="63" t="s">
        <v>110</v>
      </c>
      <c r="F15" s="63" t="s">
        <v>111</v>
      </c>
      <c r="G15" s="64">
        <f>G16</f>
        <v>1457</v>
      </c>
    </row>
    <row r="16" spans="1:7" ht="15.75" customHeight="1" x14ac:dyDescent="0.25">
      <c r="B16" s="130" t="s">
        <v>114</v>
      </c>
      <c r="C16" s="63" t="s">
        <v>108</v>
      </c>
      <c r="D16" s="63" t="s">
        <v>113</v>
      </c>
      <c r="E16" s="63" t="s">
        <v>115</v>
      </c>
      <c r="F16" s="63" t="s">
        <v>322</v>
      </c>
      <c r="G16" s="64">
        <f>G17+G20</f>
        <v>1457</v>
      </c>
    </row>
    <row r="17" spans="2:7" ht="12.75" customHeight="1" x14ac:dyDescent="0.25">
      <c r="B17" s="131" t="s">
        <v>116</v>
      </c>
      <c r="C17" s="63" t="s">
        <v>108</v>
      </c>
      <c r="D17" s="63" t="s">
        <v>113</v>
      </c>
      <c r="E17" s="63" t="s">
        <v>115</v>
      </c>
      <c r="F17" s="63" t="s">
        <v>323</v>
      </c>
      <c r="G17" s="64">
        <f>G18+G19</f>
        <v>1447</v>
      </c>
    </row>
    <row r="18" spans="2:7" ht="12.75" customHeight="1" x14ac:dyDescent="0.2">
      <c r="B18" s="80" t="s">
        <v>118</v>
      </c>
      <c r="C18" s="65" t="s">
        <v>108</v>
      </c>
      <c r="D18" s="65" t="s">
        <v>113</v>
      </c>
      <c r="E18" s="65" t="s">
        <v>115</v>
      </c>
      <c r="F18" s="65" t="s">
        <v>119</v>
      </c>
      <c r="G18" s="66">
        <v>1111</v>
      </c>
    </row>
    <row r="19" spans="2:7" ht="15" x14ac:dyDescent="0.2">
      <c r="B19" s="80" t="s">
        <v>123</v>
      </c>
      <c r="C19" s="65" t="s">
        <v>108</v>
      </c>
      <c r="D19" s="65" t="s">
        <v>113</v>
      </c>
      <c r="E19" s="65" t="s">
        <v>115</v>
      </c>
      <c r="F19" s="65" t="s">
        <v>124</v>
      </c>
      <c r="G19" s="66">
        <v>336</v>
      </c>
    </row>
    <row r="20" spans="2:7" ht="57.75" customHeight="1" x14ac:dyDescent="0.2">
      <c r="B20" s="80" t="s">
        <v>126</v>
      </c>
      <c r="C20" s="65" t="s">
        <v>108</v>
      </c>
      <c r="D20" s="65" t="s">
        <v>113</v>
      </c>
      <c r="E20" s="65" t="s">
        <v>115</v>
      </c>
      <c r="F20" s="65" t="s">
        <v>121</v>
      </c>
      <c r="G20" s="66">
        <v>10</v>
      </c>
    </row>
    <row r="21" spans="2:7" ht="60" x14ac:dyDescent="0.25">
      <c r="B21" s="130" t="s">
        <v>131</v>
      </c>
      <c r="C21" s="63" t="s">
        <v>108</v>
      </c>
      <c r="D21" s="63" t="s">
        <v>132</v>
      </c>
      <c r="E21" s="63" t="s">
        <v>110</v>
      </c>
      <c r="F21" s="63" t="s">
        <v>111</v>
      </c>
      <c r="G21" s="64">
        <f>G22</f>
        <v>5060.7</v>
      </c>
    </row>
    <row r="22" spans="2:7" ht="15" x14ac:dyDescent="0.25">
      <c r="B22" s="130" t="s">
        <v>133</v>
      </c>
      <c r="C22" s="63" t="s">
        <v>108</v>
      </c>
      <c r="D22" s="63" t="s">
        <v>132</v>
      </c>
      <c r="E22" s="63" t="s">
        <v>134</v>
      </c>
      <c r="F22" s="63" t="s">
        <v>111</v>
      </c>
      <c r="G22" s="64">
        <f>G23</f>
        <v>5060.7</v>
      </c>
    </row>
    <row r="23" spans="2:7" ht="15" x14ac:dyDescent="0.25">
      <c r="B23" s="131" t="s">
        <v>135</v>
      </c>
      <c r="C23" s="63" t="s">
        <v>108</v>
      </c>
      <c r="D23" s="63" t="s">
        <v>132</v>
      </c>
      <c r="E23" s="63" t="s">
        <v>134</v>
      </c>
      <c r="F23" s="63" t="s">
        <v>111</v>
      </c>
      <c r="G23" s="64">
        <f>G24+G28+G35+G32+G39+G47+G59+G67+G71</f>
        <v>5060.7</v>
      </c>
    </row>
    <row r="24" spans="2:7" ht="43.5" x14ac:dyDescent="0.25">
      <c r="B24" s="131" t="s">
        <v>116</v>
      </c>
      <c r="C24" s="63" t="s">
        <v>108</v>
      </c>
      <c r="D24" s="63" t="s">
        <v>132</v>
      </c>
      <c r="E24" s="63" t="s">
        <v>134</v>
      </c>
      <c r="F24" s="63" t="s">
        <v>111</v>
      </c>
      <c r="G24" s="64">
        <f>G25+G26+G27</f>
        <v>4036.2</v>
      </c>
    </row>
    <row r="25" spans="2:7" ht="15" x14ac:dyDescent="0.2">
      <c r="B25" s="80" t="s">
        <v>118</v>
      </c>
      <c r="C25" s="65" t="s">
        <v>108</v>
      </c>
      <c r="D25" s="65" t="s">
        <v>132</v>
      </c>
      <c r="E25" s="65" t="s">
        <v>134</v>
      </c>
      <c r="F25" s="65" t="s">
        <v>119</v>
      </c>
      <c r="G25" s="66">
        <v>3100</v>
      </c>
    </row>
    <row r="26" spans="2:7" ht="15" x14ac:dyDescent="0.2">
      <c r="B26" s="69" t="s">
        <v>137</v>
      </c>
      <c r="C26" s="65" t="s">
        <v>108</v>
      </c>
      <c r="D26" s="65" t="s">
        <v>132</v>
      </c>
      <c r="E26" s="65" t="s">
        <v>134</v>
      </c>
      <c r="F26" s="65" t="s">
        <v>121</v>
      </c>
      <c r="G26" s="66"/>
    </row>
    <row r="27" spans="2:7" ht="15" x14ac:dyDescent="0.2">
      <c r="B27" s="80" t="s">
        <v>123</v>
      </c>
      <c r="C27" s="65" t="s">
        <v>108</v>
      </c>
      <c r="D27" s="65" t="s">
        <v>132</v>
      </c>
      <c r="E27" s="65" t="s">
        <v>134</v>
      </c>
      <c r="F27" s="65" t="s">
        <v>124</v>
      </c>
      <c r="G27" s="66">
        <v>936.2</v>
      </c>
    </row>
    <row r="28" spans="2:7" ht="15" x14ac:dyDescent="0.2">
      <c r="B28" s="98" t="s">
        <v>138</v>
      </c>
      <c r="C28" s="70" t="s">
        <v>108</v>
      </c>
      <c r="D28" s="70" t="s">
        <v>132</v>
      </c>
      <c r="E28" s="70" t="s">
        <v>134</v>
      </c>
      <c r="F28" s="70" t="s">
        <v>139</v>
      </c>
      <c r="G28" s="71">
        <f>G29+G30+G31</f>
        <v>256</v>
      </c>
    </row>
    <row r="29" spans="2:7" ht="14.25" x14ac:dyDescent="0.2">
      <c r="B29" s="79" t="s">
        <v>141</v>
      </c>
      <c r="C29" s="72" t="s">
        <v>108</v>
      </c>
      <c r="D29" s="72" t="s">
        <v>132</v>
      </c>
      <c r="E29" s="72" t="s">
        <v>134</v>
      </c>
      <c r="F29" s="72" t="s">
        <v>139</v>
      </c>
      <c r="G29" s="66"/>
    </row>
    <row r="30" spans="2:7" ht="14.25" x14ac:dyDescent="0.2">
      <c r="B30" s="79" t="s">
        <v>142</v>
      </c>
      <c r="C30" s="72" t="s">
        <v>108</v>
      </c>
      <c r="D30" s="72" t="s">
        <v>132</v>
      </c>
      <c r="E30" s="72" t="s">
        <v>134</v>
      </c>
      <c r="F30" s="72" t="s">
        <v>139</v>
      </c>
      <c r="G30" s="66">
        <v>250</v>
      </c>
    </row>
    <row r="31" spans="2:7" ht="14.25" x14ac:dyDescent="0.2">
      <c r="B31" s="79" t="s">
        <v>143</v>
      </c>
      <c r="C31" s="72" t="s">
        <v>108</v>
      </c>
      <c r="D31" s="72" t="s">
        <v>132</v>
      </c>
      <c r="E31" s="72" t="s">
        <v>134</v>
      </c>
      <c r="F31" s="72" t="s">
        <v>144</v>
      </c>
      <c r="G31" s="66">
        <v>6</v>
      </c>
    </row>
    <row r="32" spans="2:7" ht="15" x14ac:dyDescent="0.2">
      <c r="B32" s="132" t="s">
        <v>145</v>
      </c>
      <c r="C32" s="73" t="s">
        <v>108</v>
      </c>
      <c r="D32" s="73" t="s">
        <v>132</v>
      </c>
      <c r="E32" s="73" t="s">
        <v>134</v>
      </c>
      <c r="F32" s="73" t="s">
        <v>121</v>
      </c>
      <c r="G32" s="74">
        <f>G33</f>
        <v>5</v>
      </c>
    </row>
    <row r="33" spans="2:7" ht="14.25" x14ac:dyDescent="0.2">
      <c r="B33" s="88" t="s">
        <v>146</v>
      </c>
      <c r="C33" s="75" t="s">
        <v>108</v>
      </c>
      <c r="D33" s="75" t="s">
        <v>132</v>
      </c>
      <c r="E33" s="75" t="s">
        <v>134</v>
      </c>
      <c r="F33" s="75" t="s">
        <v>121</v>
      </c>
      <c r="G33" s="76">
        <v>5</v>
      </c>
    </row>
    <row r="34" spans="2:7" ht="15" x14ac:dyDescent="0.2">
      <c r="B34" s="133"/>
      <c r="C34" s="78"/>
      <c r="D34" s="78"/>
      <c r="E34" s="78"/>
      <c r="F34" s="78"/>
      <c r="G34" s="76"/>
    </row>
    <row r="35" spans="2:7" ht="15" x14ac:dyDescent="0.2">
      <c r="B35" s="98" t="s">
        <v>147</v>
      </c>
      <c r="C35" s="70" t="s">
        <v>108</v>
      </c>
      <c r="D35" s="70" t="s">
        <v>132</v>
      </c>
      <c r="E35" s="70" t="s">
        <v>134</v>
      </c>
      <c r="F35" s="70" t="s">
        <v>111</v>
      </c>
      <c r="G35" s="71">
        <f>G36+G38</f>
        <v>165</v>
      </c>
    </row>
    <row r="36" spans="2:7" ht="15" x14ac:dyDescent="0.2">
      <c r="B36" s="79" t="s">
        <v>149</v>
      </c>
      <c r="C36" s="65" t="s">
        <v>108</v>
      </c>
      <c r="D36" s="65" t="s">
        <v>132</v>
      </c>
      <c r="E36" s="65" t="s">
        <v>134</v>
      </c>
      <c r="F36" s="65" t="s">
        <v>139</v>
      </c>
      <c r="G36" s="66">
        <v>15</v>
      </c>
    </row>
    <row r="37" spans="2:7" ht="15" x14ac:dyDescent="0.2">
      <c r="B37" s="79" t="s">
        <v>150</v>
      </c>
      <c r="C37" s="65" t="s">
        <v>108</v>
      </c>
      <c r="D37" s="65" t="s">
        <v>132</v>
      </c>
      <c r="E37" s="65" t="s">
        <v>134</v>
      </c>
      <c r="F37" s="65" t="s">
        <v>144</v>
      </c>
      <c r="G37" s="66"/>
    </row>
    <row r="38" spans="2:7" ht="14.25" x14ac:dyDescent="0.2">
      <c r="B38" s="79" t="s">
        <v>151</v>
      </c>
      <c r="C38" s="72" t="s">
        <v>108</v>
      </c>
      <c r="D38" s="72" t="s">
        <v>132</v>
      </c>
      <c r="E38" s="72" t="s">
        <v>134</v>
      </c>
      <c r="F38" s="72" t="s">
        <v>144</v>
      </c>
      <c r="G38" s="66">
        <v>150</v>
      </c>
    </row>
    <row r="39" spans="2:7" ht="15" x14ac:dyDescent="0.2">
      <c r="B39" s="98" t="s">
        <v>152</v>
      </c>
      <c r="C39" s="70" t="s">
        <v>108</v>
      </c>
      <c r="D39" s="70" t="s">
        <v>132</v>
      </c>
      <c r="E39" s="70" t="s">
        <v>134</v>
      </c>
      <c r="F39" s="70" t="s">
        <v>111</v>
      </c>
      <c r="G39" s="71">
        <f>G40+G47</f>
        <v>135.5</v>
      </c>
    </row>
    <row r="40" spans="2:7" ht="15" x14ac:dyDescent="0.2">
      <c r="B40" s="98" t="s">
        <v>154</v>
      </c>
      <c r="C40" s="70" t="s">
        <v>108</v>
      </c>
      <c r="D40" s="70" t="s">
        <v>132</v>
      </c>
      <c r="E40" s="70" t="s">
        <v>134</v>
      </c>
      <c r="F40" s="70" t="s">
        <v>139</v>
      </c>
      <c r="G40" s="71">
        <f>G41+G42+G43+G44+G45</f>
        <v>103.5</v>
      </c>
    </row>
    <row r="41" spans="2:7" ht="14.25" x14ac:dyDescent="0.2">
      <c r="B41" s="88" t="s">
        <v>155</v>
      </c>
      <c r="C41" s="72" t="s">
        <v>108</v>
      </c>
      <c r="D41" s="72" t="s">
        <v>132</v>
      </c>
      <c r="E41" s="72" t="s">
        <v>134</v>
      </c>
      <c r="F41" s="75" t="s">
        <v>139</v>
      </c>
      <c r="G41" s="76">
        <v>40</v>
      </c>
    </row>
    <row r="42" spans="2:7" ht="14.25" x14ac:dyDescent="0.2">
      <c r="B42" s="88" t="s">
        <v>156</v>
      </c>
      <c r="C42" s="72" t="s">
        <v>108</v>
      </c>
      <c r="D42" s="72" t="s">
        <v>132</v>
      </c>
      <c r="E42" s="72" t="s">
        <v>134</v>
      </c>
      <c r="F42" s="75" t="s">
        <v>139</v>
      </c>
      <c r="G42" s="76">
        <v>10</v>
      </c>
    </row>
    <row r="43" spans="2:7" ht="14.25" x14ac:dyDescent="0.2">
      <c r="B43" s="88" t="s">
        <v>412</v>
      </c>
      <c r="C43" s="72" t="s">
        <v>108</v>
      </c>
      <c r="D43" s="72" t="s">
        <v>132</v>
      </c>
      <c r="E43" s="72" t="s">
        <v>134</v>
      </c>
      <c r="F43" s="75" t="s">
        <v>139</v>
      </c>
      <c r="G43" s="76">
        <v>7</v>
      </c>
    </row>
    <row r="44" spans="2:7" ht="60.75" customHeight="1" x14ac:dyDescent="0.2">
      <c r="B44" s="88" t="s">
        <v>414</v>
      </c>
      <c r="C44" s="72" t="s">
        <v>108</v>
      </c>
      <c r="D44" s="72" t="s">
        <v>132</v>
      </c>
      <c r="E44" s="72" t="s">
        <v>134</v>
      </c>
      <c r="F44" s="75" t="s">
        <v>139</v>
      </c>
      <c r="G44" s="76">
        <v>6.5</v>
      </c>
    </row>
    <row r="45" spans="2:7" ht="14.25" x14ac:dyDescent="0.2">
      <c r="B45" s="88" t="s">
        <v>413</v>
      </c>
      <c r="C45" s="72" t="s">
        <v>108</v>
      </c>
      <c r="D45" s="72" t="s">
        <v>132</v>
      </c>
      <c r="E45" s="72" t="s">
        <v>134</v>
      </c>
      <c r="F45" s="75" t="s">
        <v>139</v>
      </c>
      <c r="G45" s="76">
        <v>40</v>
      </c>
    </row>
    <row r="46" spans="2:7" ht="14.25" x14ac:dyDescent="0.2">
      <c r="B46" s="88" t="s">
        <v>157</v>
      </c>
      <c r="C46" s="72" t="s">
        <v>108</v>
      </c>
      <c r="D46" s="72" t="s">
        <v>132</v>
      </c>
      <c r="E46" s="72" t="s">
        <v>134</v>
      </c>
      <c r="F46" s="75" t="s">
        <v>139</v>
      </c>
      <c r="G46" s="76"/>
    </row>
    <row r="47" spans="2:7" ht="24.75" customHeight="1" x14ac:dyDescent="0.2">
      <c r="B47" s="87" t="s">
        <v>158</v>
      </c>
      <c r="C47" s="70" t="s">
        <v>108</v>
      </c>
      <c r="D47" s="70" t="s">
        <v>132</v>
      </c>
      <c r="E47" s="70" t="s">
        <v>134</v>
      </c>
      <c r="F47" s="70" t="s">
        <v>144</v>
      </c>
      <c r="G47" s="71">
        <f>G53+G57</f>
        <v>32</v>
      </c>
    </row>
    <row r="48" spans="2:7" ht="41.25" customHeight="1" x14ac:dyDescent="0.2">
      <c r="B48" s="79" t="s">
        <v>159</v>
      </c>
      <c r="C48" s="72" t="s">
        <v>108</v>
      </c>
      <c r="D48" s="72" t="s">
        <v>132</v>
      </c>
      <c r="E48" s="72" t="s">
        <v>134</v>
      </c>
      <c r="F48" s="72" t="s">
        <v>144</v>
      </c>
      <c r="G48" s="66"/>
    </row>
    <row r="49" spans="2:7" ht="30" customHeight="1" x14ac:dyDescent="0.2">
      <c r="B49" s="79" t="s">
        <v>160</v>
      </c>
      <c r="C49" s="72" t="s">
        <v>108</v>
      </c>
      <c r="D49" s="72" t="s">
        <v>132</v>
      </c>
      <c r="E49" s="72" t="s">
        <v>134</v>
      </c>
      <c r="F49" s="72" t="s">
        <v>144</v>
      </c>
      <c r="G49" s="66"/>
    </row>
    <row r="50" spans="2:7" ht="28.5" customHeight="1" x14ac:dyDescent="0.2">
      <c r="B50" s="79" t="s">
        <v>161</v>
      </c>
      <c r="C50" s="72" t="s">
        <v>108</v>
      </c>
      <c r="D50" s="72" t="s">
        <v>132</v>
      </c>
      <c r="E50" s="72" t="s">
        <v>134</v>
      </c>
      <c r="F50" s="72" t="s">
        <v>144</v>
      </c>
      <c r="G50" s="66"/>
    </row>
    <row r="51" spans="2:7" ht="30" customHeight="1" x14ac:dyDescent="0.2">
      <c r="B51" s="79" t="s">
        <v>162</v>
      </c>
      <c r="C51" s="72" t="s">
        <v>108</v>
      </c>
      <c r="D51" s="72" t="s">
        <v>132</v>
      </c>
      <c r="E51" s="72" t="s">
        <v>134</v>
      </c>
      <c r="F51" s="72" t="s">
        <v>144</v>
      </c>
      <c r="G51" s="66"/>
    </row>
    <row r="52" spans="2:7" ht="14.25" x14ac:dyDescent="0.2">
      <c r="B52" s="79" t="s">
        <v>163</v>
      </c>
      <c r="C52" s="72" t="s">
        <v>108</v>
      </c>
      <c r="D52" s="72" t="s">
        <v>132</v>
      </c>
      <c r="E52" s="72" t="s">
        <v>134</v>
      </c>
      <c r="F52" s="72" t="s">
        <v>144</v>
      </c>
      <c r="G52" s="66"/>
    </row>
    <row r="53" spans="2:7" ht="29.25" customHeight="1" x14ac:dyDescent="0.2">
      <c r="B53" s="79" t="s">
        <v>164</v>
      </c>
      <c r="C53" s="72" t="s">
        <v>108</v>
      </c>
      <c r="D53" s="72" t="s">
        <v>132</v>
      </c>
      <c r="E53" s="72" t="s">
        <v>134</v>
      </c>
      <c r="F53" s="72" t="s">
        <v>144</v>
      </c>
      <c r="G53" s="66">
        <v>12</v>
      </c>
    </row>
    <row r="54" spans="2:7" ht="26.25" customHeight="1" x14ac:dyDescent="0.2">
      <c r="B54" s="79" t="s">
        <v>165</v>
      </c>
      <c r="C54" s="72" t="s">
        <v>108</v>
      </c>
      <c r="D54" s="72" t="s">
        <v>132</v>
      </c>
      <c r="E54" s="72" t="s">
        <v>134</v>
      </c>
      <c r="F54" s="72" t="s">
        <v>144</v>
      </c>
      <c r="G54" s="66"/>
    </row>
    <row r="55" spans="2:7" ht="45.75" customHeight="1" x14ac:dyDescent="0.2">
      <c r="B55" s="79" t="s">
        <v>166</v>
      </c>
      <c r="C55" s="72" t="s">
        <v>108</v>
      </c>
      <c r="D55" s="72" t="s">
        <v>132</v>
      </c>
      <c r="E55" s="72" t="s">
        <v>134</v>
      </c>
      <c r="F55" s="72" t="s">
        <v>144</v>
      </c>
      <c r="G55" s="66"/>
    </row>
    <row r="56" spans="2:7" ht="30.75" customHeight="1" x14ac:dyDescent="0.2">
      <c r="B56" s="79" t="s">
        <v>167</v>
      </c>
      <c r="C56" s="72" t="s">
        <v>108</v>
      </c>
      <c r="D56" s="72" t="s">
        <v>132</v>
      </c>
      <c r="E56" s="72" t="s">
        <v>134</v>
      </c>
      <c r="F56" s="72" t="s">
        <v>144</v>
      </c>
      <c r="G56" s="66"/>
    </row>
    <row r="57" spans="2:7" ht="15.75" customHeight="1" x14ac:dyDescent="0.2">
      <c r="B57" s="79" t="s">
        <v>168</v>
      </c>
      <c r="C57" s="72" t="s">
        <v>108</v>
      </c>
      <c r="D57" s="72" t="s">
        <v>132</v>
      </c>
      <c r="E57" s="72" t="s">
        <v>134</v>
      </c>
      <c r="F57" s="72" t="s">
        <v>144</v>
      </c>
      <c r="G57" s="66">
        <v>20</v>
      </c>
    </row>
    <row r="58" spans="2:7" ht="14.25" x14ac:dyDescent="0.2">
      <c r="B58" s="79" t="s">
        <v>169</v>
      </c>
      <c r="C58" s="72" t="s">
        <v>108</v>
      </c>
      <c r="D58" s="72" t="s">
        <v>132</v>
      </c>
      <c r="E58" s="72" t="s">
        <v>134</v>
      </c>
      <c r="F58" s="72" t="s">
        <v>144</v>
      </c>
      <c r="G58" s="66"/>
    </row>
    <row r="59" spans="2:7" ht="15" x14ac:dyDescent="0.2">
      <c r="B59" s="134" t="s">
        <v>170</v>
      </c>
      <c r="C59" s="70" t="s">
        <v>108</v>
      </c>
      <c r="D59" s="70" t="s">
        <v>132</v>
      </c>
      <c r="E59" s="70" t="s">
        <v>134</v>
      </c>
      <c r="F59" s="70" t="s">
        <v>111</v>
      </c>
      <c r="G59" s="71">
        <f>G60+G61+G62+G66</f>
        <v>160</v>
      </c>
    </row>
    <row r="60" spans="2:7" ht="14.25" x14ac:dyDescent="0.2">
      <c r="B60" s="79" t="s">
        <v>171</v>
      </c>
      <c r="C60" s="72" t="s">
        <v>108</v>
      </c>
      <c r="D60" s="72" t="s">
        <v>132</v>
      </c>
      <c r="E60" s="72" t="s">
        <v>134</v>
      </c>
      <c r="F60" s="72" t="s">
        <v>144</v>
      </c>
      <c r="G60" s="76">
        <v>100</v>
      </c>
    </row>
    <row r="61" spans="2:7" ht="14.25" x14ac:dyDescent="0.2">
      <c r="B61" s="79" t="s">
        <v>172</v>
      </c>
      <c r="C61" s="72" t="s">
        <v>108</v>
      </c>
      <c r="D61" s="72" t="s">
        <v>132</v>
      </c>
      <c r="E61" s="72" t="s">
        <v>134</v>
      </c>
      <c r="F61" s="72" t="s">
        <v>173</v>
      </c>
      <c r="G61" s="76">
        <v>30</v>
      </c>
    </row>
    <row r="62" spans="2:7" ht="14.25" x14ac:dyDescent="0.2">
      <c r="B62" s="79" t="s">
        <v>174</v>
      </c>
      <c r="C62" s="72" t="s">
        <v>108</v>
      </c>
      <c r="D62" s="72" t="s">
        <v>132</v>
      </c>
      <c r="E62" s="72" t="s">
        <v>134</v>
      </c>
      <c r="F62" s="72" t="s">
        <v>129</v>
      </c>
      <c r="G62" s="76">
        <v>15</v>
      </c>
    </row>
    <row r="63" spans="2:7" ht="14.25" x14ac:dyDescent="0.2">
      <c r="B63" s="79" t="s">
        <v>175</v>
      </c>
      <c r="C63" s="72" t="s">
        <v>108</v>
      </c>
      <c r="D63" s="72" t="s">
        <v>132</v>
      </c>
      <c r="E63" s="72" t="s">
        <v>134</v>
      </c>
      <c r="F63" s="72" t="s">
        <v>129</v>
      </c>
      <c r="G63" s="76"/>
    </row>
    <row r="64" spans="2:7" ht="14.25" x14ac:dyDescent="0.2">
      <c r="B64" s="79"/>
      <c r="C64" s="72" t="s">
        <v>108</v>
      </c>
      <c r="D64" s="72" t="s">
        <v>132</v>
      </c>
      <c r="E64" s="72" t="s">
        <v>134</v>
      </c>
      <c r="F64" s="72" t="s">
        <v>129</v>
      </c>
      <c r="G64" s="76"/>
    </row>
    <row r="65" spans="2:7" ht="14.25" x14ac:dyDescent="0.2">
      <c r="B65" s="79" t="s">
        <v>176</v>
      </c>
      <c r="C65" s="72" t="s">
        <v>108</v>
      </c>
      <c r="D65" s="72" t="s">
        <v>132</v>
      </c>
      <c r="E65" s="72" t="s">
        <v>134</v>
      </c>
      <c r="F65" s="72" t="s">
        <v>129</v>
      </c>
      <c r="G65" s="76"/>
    </row>
    <row r="66" spans="2:7" ht="14.25" x14ac:dyDescent="0.2">
      <c r="B66" s="80" t="s">
        <v>177</v>
      </c>
      <c r="C66" s="72" t="s">
        <v>108</v>
      </c>
      <c r="D66" s="72" t="s">
        <v>132</v>
      </c>
      <c r="E66" s="72" t="s">
        <v>134</v>
      </c>
      <c r="F66" s="72" t="s">
        <v>178</v>
      </c>
      <c r="G66" s="76">
        <v>15</v>
      </c>
    </row>
    <row r="67" spans="2:7" ht="15" x14ac:dyDescent="0.2">
      <c r="B67" s="98" t="s">
        <v>179</v>
      </c>
      <c r="C67" s="70" t="s">
        <v>108</v>
      </c>
      <c r="D67" s="70" t="s">
        <v>132</v>
      </c>
      <c r="E67" s="70" t="s">
        <v>134</v>
      </c>
      <c r="F67" s="70" t="s">
        <v>111</v>
      </c>
      <c r="G67" s="71">
        <f>G68</f>
        <v>150</v>
      </c>
    </row>
    <row r="68" spans="2:7" ht="14.25" x14ac:dyDescent="0.2">
      <c r="B68" s="79" t="s">
        <v>419</v>
      </c>
      <c r="C68" s="72" t="s">
        <v>108</v>
      </c>
      <c r="D68" s="72" t="s">
        <v>132</v>
      </c>
      <c r="E68" s="72" t="s">
        <v>134</v>
      </c>
      <c r="F68" s="72" t="s">
        <v>139</v>
      </c>
      <c r="G68" s="66">
        <v>150</v>
      </c>
    </row>
    <row r="69" spans="2:7" ht="14.25" x14ac:dyDescent="0.2">
      <c r="B69" s="79" t="s">
        <v>181</v>
      </c>
      <c r="C69" s="72" t="s">
        <v>108</v>
      </c>
      <c r="D69" s="72" t="s">
        <v>132</v>
      </c>
      <c r="E69" s="72" t="s">
        <v>134</v>
      </c>
      <c r="F69" s="72" t="s">
        <v>144</v>
      </c>
      <c r="G69" s="66"/>
    </row>
    <row r="70" spans="2:7" ht="14.25" x14ac:dyDescent="0.2">
      <c r="B70" s="79"/>
      <c r="C70" s="72"/>
      <c r="D70" s="72"/>
      <c r="E70" s="72"/>
      <c r="F70" s="72"/>
      <c r="G70" s="66"/>
    </row>
    <row r="71" spans="2:7" ht="15" x14ac:dyDescent="0.25">
      <c r="B71" s="98" t="s">
        <v>182</v>
      </c>
      <c r="C71" s="70" t="s">
        <v>108</v>
      </c>
      <c r="D71" s="70" t="s">
        <v>132</v>
      </c>
      <c r="E71" s="70" t="s">
        <v>134</v>
      </c>
      <c r="F71" s="70" t="s">
        <v>111</v>
      </c>
      <c r="G71" s="81">
        <f>G73+G77+G78</f>
        <v>121</v>
      </c>
    </row>
    <row r="72" spans="2:7" ht="14.25" x14ac:dyDescent="0.2">
      <c r="B72" s="85" t="s">
        <v>184</v>
      </c>
      <c r="C72" s="72" t="s">
        <v>108</v>
      </c>
      <c r="D72" s="72" t="s">
        <v>132</v>
      </c>
      <c r="E72" s="72" t="s">
        <v>134</v>
      </c>
      <c r="F72" s="72" t="s">
        <v>144</v>
      </c>
      <c r="G72" s="66"/>
    </row>
    <row r="73" spans="2:7" ht="14.25" x14ac:dyDescent="0.2">
      <c r="B73" s="85" t="s">
        <v>186</v>
      </c>
      <c r="C73" s="72" t="s">
        <v>108</v>
      </c>
      <c r="D73" s="72" t="s">
        <v>132</v>
      </c>
      <c r="E73" s="72" t="s">
        <v>134</v>
      </c>
      <c r="F73" s="72" t="s">
        <v>144</v>
      </c>
      <c r="G73" s="66">
        <v>60</v>
      </c>
    </row>
    <row r="74" spans="2:7" ht="14.25" x14ac:dyDescent="0.2">
      <c r="B74" s="85" t="s">
        <v>188</v>
      </c>
      <c r="C74" s="72" t="s">
        <v>108</v>
      </c>
      <c r="D74" s="72" t="s">
        <v>132</v>
      </c>
      <c r="E74" s="72" t="s">
        <v>134</v>
      </c>
      <c r="F74" s="72" t="s">
        <v>144</v>
      </c>
      <c r="G74" s="66"/>
    </row>
    <row r="75" spans="2:7" ht="14.25" x14ac:dyDescent="0.2">
      <c r="B75" s="85" t="s">
        <v>189</v>
      </c>
      <c r="C75" s="72" t="s">
        <v>108</v>
      </c>
      <c r="D75" s="72" t="s">
        <v>132</v>
      </c>
      <c r="E75" s="72" t="s">
        <v>134</v>
      </c>
      <c r="F75" s="72" t="s">
        <v>144</v>
      </c>
      <c r="G75" s="66"/>
    </row>
    <row r="76" spans="2:7" ht="14.25" x14ac:dyDescent="0.2">
      <c r="B76" s="85" t="s">
        <v>191</v>
      </c>
      <c r="C76" s="72" t="s">
        <v>108</v>
      </c>
      <c r="D76" s="72" t="s">
        <v>132</v>
      </c>
      <c r="E76" s="72" t="s">
        <v>134</v>
      </c>
      <c r="F76" s="72" t="s">
        <v>144</v>
      </c>
      <c r="G76" s="66"/>
    </row>
    <row r="77" spans="2:7" ht="14.25" x14ac:dyDescent="0.2">
      <c r="B77" s="85" t="s">
        <v>192</v>
      </c>
      <c r="C77" s="72" t="s">
        <v>108</v>
      </c>
      <c r="D77" s="72" t="s">
        <v>132</v>
      </c>
      <c r="E77" s="72" t="s">
        <v>134</v>
      </c>
      <c r="F77" s="72" t="s">
        <v>144</v>
      </c>
      <c r="G77" s="66">
        <v>60</v>
      </c>
    </row>
    <row r="78" spans="2:7" ht="14.25" x14ac:dyDescent="0.2">
      <c r="B78" s="85" t="s">
        <v>193</v>
      </c>
      <c r="C78" s="72" t="s">
        <v>108</v>
      </c>
      <c r="D78" s="72" t="s">
        <v>132</v>
      </c>
      <c r="E78" s="72" t="s">
        <v>194</v>
      </c>
      <c r="F78" s="72" t="s">
        <v>144</v>
      </c>
      <c r="G78" s="66">
        <v>1</v>
      </c>
    </row>
    <row r="79" spans="2:7" ht="15" x14ac:dyDescent="0.25">
      <c r="B79" s="130" t="s">
        <v>195</v>
      </c>
      <c r="C79" s="63" t="s">
        <v>108</v>
      </c>
      <c r="D79" s="63" t="s">
        <v>196</v>
      </c>
      <c r="E79" s="63" t="s">
        <v>110</v>
      </c>
      <c r="F79" s="63" t="s">
        <v>111</v>
      </c>
      <c r="G79" s="64">
        <f>G80</f>
        <v>120</v>
      </c>
    </row>
    <row r="80" spans="2:7" ht="15" x14ac:dyDescent="0.2">
      <c r="B80" s="69" t="s">
        <v>197</v>
      </c>
      <c r="C80" s="65" t="s">
        <v>108</v>
      </c>
      <c r="D80" s="65" t="s">
        <v>196</v>
      </c>
      <c r="E80" s="65" t="s">
        <v>198</v>
      </c>
      <c r="F80" s="65" t="s">
        <v>199</v>
      </c>
      <c r="G80" s="66">
        <v>120</v>
      </c>
    </row>
    <row r="81" spans="2:7" ht="15" x14ac:dyDescent="0.25">
      <c r="B81" s="82" t="s">
        <v>201</v>
      </c>
      <c r="C81" s="63" t="s">
        <v>108</v>
      </c>
      <c r="D81" s="63" t="s">
        <v>202</v>
      </c>
      <c r="E81" s="63" t="s">
        <v>110</v>
      </c>
      <c r="F81" s="63" t="s">
        <v>111</v>
      </c>
      <c r="G81" s="64">
        <f>G82+G85+G89+G92+G97+G102</f>
        <v>5141.2</v>
      </c>
    </row>
    <row r="82" spans="2:7" ht="43.5" x14ac:dyDescent="0.25">
      <c r="B82" s="98" t="s">
        <v>203</v>
      </c>
      <c r="C82" s="70" t="s">
        <v>108</v>
      </c>
      <c r="D82" s="70" t="s">
        <v>202</v>
      </c>
      <c r="E82" s="70" t="s">
        <v>204</v>
      </c>
      <c r="F82" s="70" t="s">
        <v>111</v>
      </c>
      <c r="G82" s="81">
        <f>G83+G84</f>
        <v>3393</v>
      </c>
    </row>
    <row r="83" spans="2:7" ht="15" x14ac:dyDescent="0.2">
      <c r="B83" s="108" t="s">
        <v>205</v>
      </c>
      <c r="C83" s="65" t="s">
        <v>108</v>
      </c>
      <c r="D83" s="65" t="s">
        <v>202</v>
      </c>
      <c r="E83" s="65" t="s">
        <v>204</v>
      </c>
      <c r="F83" s="65" t="s">
        <v>206</v>
      </c>
      <c r="G83" s="66">
        <v>2606</v>
      </c>
    </row>
    <row r="84" spans="2:7" ht="15" x14ac:dyDescent="0.2">
      <c r="B84" s="108" t="s">
        <v>123</v>
      </c>
      <c r="C84" s="65" t="s">
        <v>108</v>
      </c>
      <c r="D84" s="65" t="s">
        <v>202</v>
      </c>
      <c r="E84" s="65" t="s">
        <v>204</v>
      </c>
      <c r="F84" s="65" t="s">
        <v>207</v>
      </c>
      <c r="G84" s="66">
        <v>787</v>
      </c>
    </row>
    <row r="85" spans="2:7" ht="15" x14ac:dyDescent="0.2">
      <c r="B85" s="135" t="s">
        <v>209</v>
      </c>
      <c r="C85" s="70" t="s">
        <v>108</v>
      </c>
      <c r="D85" s="70" t="s">
        <v>202</v>
      </c>
      <c r="E85" s="70" t="s">
        <v>204</v>
      </c>
      <c r="F85" s="70" t="s">
        <v>144</v>
      </c>
      <c r="G85" s="71">
        <f>G86+G87+G88</f>
        <v>1108.2</v>
      </c>
    </row>
    <row r="86" spans="2:7" ht="14.25" x14ac:dyDescent="0.2">
      <c r="B86" s="79" t="s">
        <v>210</v>
      </c>
      <c r="C86" s="72" t="s">
        <v>108</v>
      </c>
      <c r="D86" s="72" t="s">
        <v>202</v>
      </c>
      <c r="E86" s="72" t="s">
        <v>204</v>
      </c>
      <c r="F86" s="72" t="s">
        <v>211</v>
      </c>
      <c r="G86" s="66">
        <v>1100</v>
      </c>
    </row>
    <row r="87" spans="2:7" ht="14.25" x14ac:dyDescent="0.2">
      <c r="B87" s="79" t="s">
        <v>212</v>
      </c>
      <c r="C87" s="72" t="s">
        <v>108</v>
      </c>
      <c r="D87" s="72" t="s">
        <v>202</v>
      </c>
      <c r="E87" s="72" t="s">
        <v>204</v>
      </c>
      <c r="F87" s="72" t="s">
        <v>211</v>
      </c>
      <c r="G87" s="66">
        <v>3.4</v>
      </c>
    </row>
    <row r="88" spans="2:7" ht="14.25" x14ac:dyDescent="0.2">
      <c r="B88" s="79" t="s">
        <v>416</v>
      </c>
      <c r="C88" s="72" t="s">
        <v>108</v>
      </c>
      <c r="D88" s="72" t="s">
        <v>202</v>
      </c>
      <c r="E88" s="72" t="s">
        <v>204</v>
      </c>
      <c r="F88" s="72" t="s">
        <v>144</v>
      </c>
      <c r="G88" s="66">
        <v>4.8</v>
      </c>
    </row>
    <row r="89" spans="2:7" ht="15" x14ac:dyDescent="0.2">
      <c r="B89" s="87" t="s">
        <v>147</v>
      </c>
      <c r="C89" s="70" t="s">
        <v>108</v>
      </c>
      <c r="D89" s="70" t="s">
        <v>202</v>
      </c>
      <c r="E89" s="70" t="s">
        <v>204</v>
      </c>
      <c r="F89" s="70" t="s">
        <v>144</v>
      </c>
      <c r="G89" s="71">
        <f>G90</f>
        <v>100</v>
      </c>
    </row>
    <row r="90" spans="2:7" ht="14.25" x14ac:dyDescent="0.2">
      <c r="B90" s="79" t="s">
        <v>213</v>
      </c>
      <c r="C90" s="72" t="s">
        <v>108</v>
      </c>
      <c r="D90" s="72" t="s">
        <v>202</v>
      </c>
      <c r="E90" s="72" t="s">
        <v>204</v>
      </c>
      <c r="F90" s="72" t="s">
        <v>144</v>
      </c>
      <c r="G90" s="66">
        <v>100</v>
      </c>
    </row>
    <row r="91" spans="2:7" ht="14.25" x14ac:dyDescent="0.2">
      <c r="B91" s="79"/>
      <c r="C91" s="72"/>
      <c r="D91" s="72"/>
      <c r="E91" s="72"/>
      <c r="F91" s="72"/>
      <c r="G91" s="66"/>
    </row>
    <row r="92" spans="2:7" ht="15" x14ac:dyDescent="0.25">
      <c r="B92" s="87" t="s">
        <v>214</v>
      </c>
      <c r="C92" s="70" t="s">
        <v>108</v>
      </c>
      <c r="D92" s="70" t="s">
        <v>202</v>
      </c>
      <c r="E92" s="70" t="s">
        <v>204</v>
      </c>
      <c r="F92" s="70" t="s">
        <v>144</v>
      </c>
      <c r="G92" s="81">
        <f>G93+G94+G95+G96</f>
        <v>300</v>
      </c>
    </row>
    <row r="93" spans="2:7" ht="14.25" x14ac:dyDescent="0.2">
      <c r="B93" s="79" t="s">
        <v>215</v>
      </c>
      <c r="C93" s="72" t="s">
        <v>108</v>
      </c>
      <c r="D93" s="72" t="s">
        <v>202</v>
      </c>
      <c r="E93" s="72" t="s">
        <v>204</v>
      </c>
      <c r="F93" s="72" t="s">
        <v>144</v>
      </c>
      <c r="G93" s="66">
        <v>120</v>
      </c>
    </row>
    <row r="94" spans="2:7" ht="14.25" x14ac:dyDescent="0.2">
      <c r="B94" s="79" t="s">
        <v>417</v>
      </c>
      <c r="C94" s="72" t="s">
        <v>108</v>
      </c>
      <c r="D94" s="72" t="s">
        <v>202</v>
      </c>
      <c r="E94" s="72" t="s">
        <v>204</v>
      </c>
      <c r="F94" s="72" t="s">
        <v>144</v>
      </c>
      <c r="G94" s="66">
        <v>65</v>
      </c>
    </row>
    <row r="95" spans="2:7" ht="14.25" x14ac:dyDescent="0.2">
      <c r="B95" s="79" t="s">
        <v>216</v>
      </c>
      <c r="C95" s="72" t="s">
        <v>108</v>
      </c>
      <c r="D95" s="72" t="s">
        <v>202</v>
      </c>
      <c r="E95" s="72" t="s">
        <v>204</v>
      </c>
      <c r="F95" s="72" t="s">
        <v>144</v>
      </c>
      <c r="G95" s="66">
        <v>100</v>
      </c>
    </row>
    <row r="96" spans="2:7" ht="14.25" x14ac:dyDescent="0.2">
      <c r="B96" s="79" t="s">
        <v>217</v>
      </c>
      <c r="C96" s="72" t="s">
        <v>108</v>
      </c>
      <c r="D96" s="72" t="s">
        <v>202</v>
      </c>
      <c r="E96" s="72" t="s">
        <v>204</v>
      </c>
      <c r="F96" s="72" t="s">
        <v>144</v>
      </c>
      <c r="G96" s="66">
        <v>15</v>
      </c>
    </row>
    <row r="97" spans="2:7" ht="15" x14ac:dyDescent="0.25">
      <c r="B97" s="98" t="s">
        <v>182</v>
      </c>
      <c r="C97" s="70" t="s">
        <v>108</v>
      </c>
      <c r="D97" s="70" t="s">
        <v>202</v>
      </c>
      <c r="E97" s="70" t="s">
        <v>204</v>
      </c>
      <c r="F97" s="70" t="s">
        <v>144</v>
      </c>
      <c r="G97" s="81">
        <f>G99+G98</f>
        <v>190</v>
      </c>
    </row>
    <row r="98" spans="2:7" ht="14.25" x14ac:dyDescent="0.2">
      <c r="B98" s="133" t="s">
        <v>418</v>
      </c>
      <c r="C98" s="72" t="s">
        <v>108</v>
      </c>
      <c r="D98" s="72" t="s">
        <v>202</v>
      </c>
      <c r="E98" s="72" t="s">
        <v>204</v>
      </c>
      <c r="F98" s="72" t="s">
        <v>144</v>
      </c>
      <c r="G98" s="76">
        <v>100</v>
      </c>
    </row>
    <row r="99" spans="2:7" ht="14.25" x14ac:dyDescent="0.2">
      <c r="B99" s="79" t="s">
        <v>421</v>
      </c>
      <c r="C99" s="72" t="s">
        <v>108</v>
      </c>
      <c r="D99" s="72" t="s">
        <v>202</v>
      </c>
      <c r="E99" s="72" t="s">
        <v>204</v>
      </c>
      <c r="F99" s="72" t="s">
        <v>144</v>
      </c>
      <c r="G99" s="66">
        <v>90</v>
      </c>
    </row>
    <row r="100" spans="2:7" ht="15" x14ac:dyDescent="0.25">
      <c r="B100" s="87" t="s">
        <v>218</v>
      </c>
      <c r="C100" s="70" t="s">
        <v>108</v>
      </c>
      <c r="D100" s="70" t="s">
        <v>202</v>
      </c>
      <c r="E100" s="70" t="s">
        <v>204</v>
      </c>
      <c r="F100" s="70" t="s">
        <v>178</v>
      </c>
      <c r="G100" s="81">
        <f>G101</f>
        <v>0</v>
      </c>
    </row>
    <row r="101" spans="2:7" ht="14.25" x14ac:dyDescent="0.2">
      <c r="B101" s="89" t="s">
        <v>219</v>
      </c>
      <c r="C101" s="72" t="s">
        <v>108</v>
      </c>
      <c r="D101" s="72" t="s">
        <v>202</v>
      </c>
      <c r="E101" s="72" t="s">
        <v>204</v>
      </c>
      <c r="F101" s="72" t="s">
        <v>178</v>
      </c>
      <c r="G101" s="66"/>
    </row>
    <row r="102" spans="2:7" ht="30" x14ac:dyDescent="0.25">
      <c r="B102" s="90" t="s">
        <v>221</v>
      </c>
      <c r="C102" s="91" t="s">
        <v>108</v>
      </c>
      <c r="D102" s="91" t="s">
        <v>202</v>
      </c>
      <c r="E102" s="91" t="s">
        <v>204</v>
      </c>
      <c r="F102" s="91" t="s">
        <v>111</v>
      </c>
      <c r="G102" s="92">
        <f>G103</f>
        <v>50</v>
      </c>
    </row>
    <row r="103" spans="2:7" ht="15" x14ac:dyDescent="0.2">
      <c r="B103" s="93" t="s">
        <v>222</v>
      </c>
      <c r="C103" s="94" t="s">
        <v>108</v>
      </c>
      <c r="D103" s="94" t="s">
        <v>202</v>
      </c>
      <c r="E103" s="94" t="s">
        <v>204</v>
      </c>
      <c r="F103" s="95" t="s">
        <v>144</v>
      </c>
      <c r="G103" s="67">
        <v>50</v>
      </c>
    </row>
    <row r="104" spans="2:7" ht="15" x14ac:dyDescent="0.25">
      <c r="B104" s="82" t="s">
        <v>223</v>
      </c>
      <c r="C104" s="63" t="s">
        <v>113</v>
      </c>
      <c r="D104" s="63" t="s">
        <v>109</v>
      </c>
      <c r="E104" s="63" t="s">
        <v>224</v>
      </c>
      <c r="F104" s="63" t="s">
        <v>111</v>
      </c>
      <c r="G104" s="64">
        <f>G105+G108+G109</f>
        <v>792.3</v>
      </c>
    </row>
    <row r="105" spans="2:7" ht="15" x14ac:dyDescent="0.2">
      <c r="B105" s="98" t="s">
        <v>225</v>
      </c>
      <c r="C105" s="70" t="s">
        <v>113</v>
      </c>
      <c r="D105" s="70" t="s">
        <v>226</v>
      </c>
      <c r="E105" s="70" t="s">
        <v>227</v>
      </c>
      <c r="F105" s="70" t="s">
        <v>111</v>
      </c>
      <c r="G105" s="71">
        <f>G106+G107</f>
        <v>782</v>
      </c>
    </row>
    <row r="106" spans="2:7" ht="15" x14ac:dyDescent="0.2">
      <c r="B106" s="79" t="s">
        <v>118</v>
      </c>
      <c r="C106" s="65" t="s">
        <v>113</v>
      </c>
      <c r="D106" s="65" t="s">
        <v>226</v>
      </c>
      <c r="E106" s="65" t="s">
        <v>227</v>
      </c>
      <c r="F106" s="65" t="s">
        <v>119</v>
      </c>
      <c r="G106" s="66">
        <v>600</v>
      </c>
    </row>
    <row r="107" spans="2:7" ht="15" x14ac:dyDescent="0.2">
      <c r="B107" s="79" t="s">
        <v>123</v>
      </c>
      <c r="C107" s="65" t="s">
        <v>113</v>
      </c>
      <c r="D107" s="65" t="s">
        <v>226</v>
      </c>
      <c r="E107" s="65" t="s">
        <v>227</v>
      </c>
      <c r="F107" s="65" t="s">
        <v>119</v>
      </c>
      <c r="G107" s="66">
        <v>182</v>
      </c>
    </row>
    <row r="108" spans="2:7" ht="15" x14ac:dyDescent="0.2">
      <c r="B108" s="136" t="s">
        <v>415</v>
      </c>
      <c r="C108" s="73" t="s">
        <v>113</v>
      </c>
      <c r="D108" s="73" t="s">
        <v>226</v>
      </c>
      <c r="E108" s="73" t="s">
        <v>227</v>
      </c>
      <c r="F108" s="73" t="s">
        <v>144</v>
      </c>
      <c r="G108" s="74">
        <v>0.3</v>
      </c>
    </row>
    <row r="109" spans="2:7" ht="15" x14ac:dyDescent="0.2">
      <c r="B109" s="79" t="s">
        <v>145</v>
      </c>
      <c r="C109" s="65" t="s">
        <v>113</v>
      </c>
      <c r="D109" s="65" t="s">
        <v>226</v>
      </c>
      <c r="E109" s="65" t="s">
        <v>227</v>
      </c>
      <c r="F109" s="65" t="s">
        <v>121</v>
      </c>
      <c r="G109" s="66">
        <v>10</v>
      </c>
    </row>
    <row r="110" spans="2:7" ht="15" x14ac:dyDescent="0.25">
      <c r="B110" s="79"/>
      <c r="C110" s="65"/>
      <c r="D110" s="65"/>
      <c r="E110" s="65"/>
      <c r="F110" s="65"/>
      <c r="G110" s="86"/>
    </row>
    <row r="111" spans="2:7" ht="45" x14ac:dyDescent="0.25">
      <c r="B111" s="137" t="s">
        <v>228</v>
      </c>
      <c r="C111" s="63" t="s">
        <v>226</v>
      </c>
      <c r="D111" s="63" t="s">
        <v>109</v>
      </c>
      <c r="E111" s="63" t="s">
        <v>224</v>
      </c>
      <c r="F111" s="63" t="s">
        <v>111</v>
      </c>
      <c r="G111" s="64">
        <f>G116+G112</f>
        <v>100</v>
      </c>
    </row>
    <row r="112" spans="2:7" ht="30" x14ac:dyDescent="0.25">
      <c r="B112" s="90" t="s">
        <v>229</v>
      </c>
      <c r="C112" s="91" t="s">
        <v>226</v>
      </c>
      <c r="D112" s="91" t="s">
        <v>230</v>
      </c>
      <c r="E112" s="91" t="s">
        <v>231</v>
      </c>
      <c r="F112" s="91" t="s">
        <v>111</v>
      </c>
      <c r="G112" s="92">
        <f>G113</f>
        <v>20</v>
      </c>
    </row>
    <row r="113" spans="2:7" ht="15" x14ac:dyDescent="0.25">
      <c r="B113" s="93" t="s">
        <v>232</v>
      </c>
      <c r="C113" s="94" t="s">
        <v>226</v>
      </c>
      <c r="D113" s="94" t="s">
        <v>230</v>
      </c>
      <c r="E113" s="94" t="s">
        <v>231</v>
      </c>
      <c r="F113" s="95" t="s">
        <v>144</v>
      </c>
      <c r="G113" s="96">
        <v>20</v>
      </c>
    </row>
    <row r="114" spans="2:7" ht="15" x14ac:dyDescent="0.25">
      <c r="B114" s="138"/>
      <c r="C114" s="100"/>
      <c r="D114" s="100"/>
      <c r="E114" s="100"/>
      <c r="F114" s="100"/>
      <c r="G114" s="101"/>
    </row>
    <row r="115" spans="2:7" ht="15" x14ac:dyDescent="0.25">
      <c r="B115" s="138"/>
      <c r="C115" s="100"/>
      <c r="D115" s="100"/>
      <c r="E115" s="100"/>
      <c r="F115" s="100"/>
      <c r="G115" s="101"/>
    </row>
    <row r="116" spans="2:7" ht="15" x14ac:dyDescent="0.25">
      <c r="B116" s="139" t="s">
        <v>233</v>
      </c>
      <c r="C116" s="70" t="s">
        <v>226</v>
      </c>
      <c r="D116" s="70" t="s">
        <v>234</v>
      </c>
      <c r="E116" s="70" t="s">
        <v>235</v>
      </c>
      <c r="F116" s="70" t="s">
        <v>111</v>
      </c>
      <c r="G116" s="81">
        <f>G117</f>
        <v>80</v>
      </c>
    </row>
    <row r="117" spans="2:7" ht="15" x14ac:dyDescent="0.2">
      <c r="B117" s="84" t="s">
        <v>236</v>
      </c>
      <c r="C117" s="65" t="s">
        <v>226</v>
      </c>
      <c r="D117" s="65" t="s">
        <v>234</v>
      </c>
      <c r="E117" s="65" t="s">
        <v>235</v>
      </c>
      <c r="F117" s="65" t="s">
        <v>144</v>
      </c>
      <c r="G117" s="66">
        <v>80</v>
      </c>
    </row>
    <row r="118" spans="2:7" ht="15" x14ac:dyDescent="0.2">
      <c r="B118" s="102" t="s">
        <v>169</v>
      </c>
      <c r="C118" s="65"/>
      <c r="D118" s="65"/>
      <c r="E118" s="65"/>
      <c r="F118" s="65"/>
      <c r="G118" s="66"/>
    </row>
    <row r="119" spans="2:7" ht="15" x14ac:dyDescent="0.25">
      <c r="B119" s="140" t="s">
        <v>237</v>
      </c>
      <c r="C119" s="63" t="s">
        <v>132</v>
      </c>
      <c r="D119" s="63" t="s">
        <v>230</v>
      </c>
      <c r="E119" s="63" t="s">
        <v>238</v>
      </c>
      <c r="F119" s="63" t="s">
        <v>111</v>
      </c>
      <c r="G119" s="64">
        <f>G120</f>
        <v>4134.7</v>
      </c>
    </row>
    <row r="120" spans="2:7" ht="15" x14ac:dyDescent="0.2">
      <c r="B120" s="102" t="s">
        <v>239</v>
      </c>
      <c r="C120" s="65" t="s">
        <v>132</v>
      </c>
      <c r="D120" s="65" t="s">
        <v>230</v>
      </c>
      <c r="E120" s="65" t="s">
        <v>238</v>
      </c>
      <c r="F120" s="65" t="s">
        <v>144</v>
      </c>
      <c r="G120" s="66">
        <v>4134.7</v>
      </c>
    </row>
    <row r="121" spans="2:7" ht="15" x14ac:dyDescent="0.2">
      <c r="B121" s="102"/>
      <c r="C121" s="65"/>
      <c r="D121" s="65"/>
      <c r="E121" s="65"/>
      <c r="F121" s="65"/>
      <c r="G121" s="66"/>
    </row>
    <row r="122" spans="2:7" ht="15" x14ac:dyDescent="0.2">
      <c r="B122" s="102"/>
      <c r="C122" s="65"/>
      <c r="D122" s="65"/>
      <c r="E122" s="65"/>
      <c r="F122" s="65"/>
      <c r="G122" s="66"/>
    </row>
    <row r="123" spans="2:7" ht="15" x14ac:dyDescent="0.25">
      <c r="B123" s="141" t="s">
        <v>240</v>
      </c>
      <c r="C123" s="63" t="s">
        <v>241</v>
      </c>
      <c r="D123" s="63" t="s">
        <v>109</v>
      </c>
      <c r="E123" s="63" t="s">
        <v>110</v>
      </c>
      <c r="F123" s="63" t="s">
        <v>111</v>
      </c>
      <c r="G123" s="64">
        <f>G124+G129</f>
        <v>785</v>
      </c>
    </row>
    <row r="124" spans="2:7" ht="15" x14ac:dyDescent="0.25">
      <c r="B124" s="256" t="s">
        <v>242</v>
      </c>
      <c r="C124" s="70" t="s">
        <v>241</v>
      </c>
      <c r="D124" s="70" t="s">
        <v>113</v>
      </c>
      <c r="E124" s="70" t="s">
        <v>110</v>
      </c>
      <c r="F124" s="70" t="s">
        <v>111</v>
      </c>
      <c r="G124" s="81">
        <f>G125+G126+G128</f>
        <v>455.3</v>
      </c>
    </row>
    <row r="125" spans="2:7" ht="15" x14ac:dyDescent="0.25">
      <c r="B125" s="257" t="s">
        <v>426</v>
      </c>
      <c r="C125" s="78" t="s">
        <v>241</v>
      </c>
      <c r="D125" s="78" t="s">
        <v>113</v>
      </c>
      <c r="E125" s="78" t="s">
        <v>422</v>
      </c>
      <c r="F125" s="78" t="s">
        <v>427</v>
      </c>
      <c r="G125" s="103">
        <v>180</v>
      </c>
    </row>
    <row r="126" spans="2:7" ht="15" x14ac:dyDescent="0.25">
      <c r="B126" s="257" t="s">
        <v>423</v>
      </c>
      <c r="C126" s="78" t="s">
        <v>241</v>
      </c>
      <c r="D126" s="78" t="s">
        <v>113</v>
      </c>
      <c r="E126" s="78" t="s">
        <v>243</v>
      </c>
      <c r="F126" s="78" t="s">
        <v>144</v>
      </c>
      <c r="G126" s="103">
        <v>175.3</v>
      </c>
    </row>
    <row r="127" spans="2:7" ht="15" x14ac:dyDescent="0.25">
      <c r="B127" s="257" t="s">
        <v>424</v>
      </c>
      <c r="C127" s="78" t="s">
        <v>241</v>
      </c>
      <c r="D127" s="78" t="s">
        <v>113</v>
      </c>
      <c r="E127" s="78" t="s">
        <v>243</v>
      </c>
      <c r="F127" s="78" t="s">
        <v>144</v>
      </c>
      <c r="G127" s="103"/>
    </row>
    <row r="128" spans="2:7" ht="15" x14ac:dyDescent="0.25">
      <c r="B128" s="257" t="s">
        <v>425</v>
      </c>
      <c r="C128" s="78" t="s">
        <v>241</v>
      </c>
      <c r="D128" s="78" t="s">
        <v>113</v>
      </c>
      <c r="E128" s="78" t="s">
        <v>243</v>
      </c>
      <c r="F128" s="78" t="s">
        <v>144</v>
      </c>
      <c r="G128" s="103">
        <v>100</v>
      </c>
    </row>
    <row r="129" spans="2:7" ht="15" x14ac:dyDescent="0.25">
      <c r="B129" s="139" t="s">
        <v>244</v>
      </c>
      <c r="C129" s="70" t="s">
        <v>241</v>
      </c>
      <c r="D129" s="70" t="s">
        <v>226</v>
      </c>
      <c r="E129" s="70" t="s">
        <v>110</v>
      </c>
      <c r="F129" s="70" t="s">
        <v>111</v>
      </c>
      <c r="G129" s="81">
        <f>G130+G131</f>
        <v>329.7</v>
      </c>
    </row>
    <row r="130" spans="2:7" ht="15" x14ac:dyDescent="0.25">
      <c r="B130" s="142" t="s">
        <v>245</v>
      </c>
      <c r="C130" s="78" t="s">
        <v>241</v>
      </c>
      <c r="D130" s="78" t="s">
        <v>226</v>
      </c>
      <c r="E130" s="78" t="s">
        <v>246</v>
      </c>
      <c r="F130" s="78" t="s">
        <v>211</v>
      </c>
      <c r="G130" s="103">
        <v>48</v>
      </c>
    </row>
    <row r="131" spans="2:7" ht="15" x14ac:dyDescent="0.25">
      <c r="B131" s="143" t="s">
        <v>420</v>
      </c>
      <c r="C131" s="65" t="s">
        <v>241</v>
      </c>
      <c r="D131" s="65" t="s">
        <v>226</v>
      </c>
      <c r="E131" s="65" t="s">
        <v>246</v>
      </c>
      <c r="F131" s="65" t="s">
        <v>144</v>
      </c>
      <c r="G131" s="103">
        <v>281.7</v>
      </c>
    </row>
    <row r="132" spans="2:7" ht="15" x14ac:dyDescent="0.25">
      <c r="B132" s="143"/>
      <c r="C132" s="65"/>
      <c r="D132" s="65"/>
      <c r="E132" s="65"/>
      <c r="F132" s="65"/>
      <c r="G132" s="103"/>
    </row>
    <row r="133" spans="2:7" ht="15" x14ac:dyDescent="0.25">
      <c r="B133" s="155" t="s">
        <v>296</v>
      </c>
      <c r="C133" s="106" t="s">
        <v>297</v>
      </c>
      <c r="D133" s="106" t="s">
        <v>109</v>
      </c>
      <c r="E133" s="106" t="s">
        <v>110</v>
      </c>
      <c r="F133" s="106" t="s">
        <v>111</v>
      </c>
      <c r="G133" s="107">
        <f>G134+G153</f>
        <v>3105</v>
      </c>
    </row>
    <row r="134" spans="2:7" ht="30" x14ac:dyDescent="0.25">
      <c r="B134" s="156" t="s">
        <v>298</v>
      </c>
      <c r="C134" s="63" t="s">
        <v>297</v>
      </c>
      <c r="D134" s="63" t="s">
        <v>108</v>
      </c>
      <c r="E134" s="63" t="s">
        <v>299</v>
      </c>
      <c r="F134" s="63" t="s">
        <v>300</v>
      </c>
      <c r="G134" s="64">
        <f>G135+G137+G138+G140+G142+G144+G152</f>
        <v>2072.5</v>
      </c>
    </row>
    <row r="135" spans="2:7" ht="42.75" x14ac:dyDescent="0.2">
      <c r="B135" s="158" t="s">
        <v>302</v>
      </c>
      <c r="C135" s="70" t="s">
        <v>297</v>
      </c>
      <c r="D135" s="70" t="s">
        <v>108</v>
      </c>
      <c r="E135" s="70" t="s">
        <v>299</v>
      </c>
      <c r="F135" s="70" t="s">
        <v>111</v>
      </c>
      <c r="G135" s="71">
        <v>793</v>
      </c>
    </row>
    <row r="136" spans="2:7" ht="15" x14ac:dyDescent="0.2">
      <c r="B136" s="160" t="s">
        <v>118</v>
      </c>
      <c r="C136" s="65" t="s">
        <v>297</v>
      </c>
      <c r="D136" s="65" t="s">
        <v>108</v>
      </c>
      <c r="E136" s="65" t="s">
        <v>299</v>
      </c>
      <c r="F136" s="65" t="s">
        <v>206</v>
      </c>
      <c r="G136" s="76">
        <v>793</v>
      </c>
    </row>
    <row r="137" spans="2:7" ht="15" x14ac:dyDescent="0.2">
      <c r="B137" s="160" t="s">
        <v>123</v>
      </c>
      <c r="C137" s="65" t="s">
        <v>297</v>
      </c>
      <c r="D137" s="65" t="s">
        <v>108</v>
      </c>
      <c r="E137" s="65" t="s">
        <v>299</v>
      </c>
      <c r="F137" s="65" t="s">
        <v>207</v>
      </c>
      <c r="G137" s="76">
        <v>239.5</v>
      </c>
    </row>
    <row r="138" spans="2:7" ht="15" x14ac:dyDescent="0.2">
      <c r="B138" s="158" t="s">
        <v>138</v>
      </c>
      <c r="C138" s="70" t="s">
        <v>297</v>
      </c>
      <c r="D138" s="70" t="s">
        <v>108</v>
      </c>
      <c r="E138" s="70" t="s">
        <v>299</v>
      </c>
      <c r="F138" s="70" t="s">
        <v>139</v>
      </c>
      <c r="G138" s="71">
        <f>G139</f>
        <v>75</v>
      </c>
    </row>
    <row r="139" spans="2:7" ht="14.25" x14ac:dyDescent="0.2">
      <c r="B139" s="102" t="s">
        <v>303</v>
      </c>
      <c r="C139" s="75" t="s">
        <v>297</v>
      </c>
      <c r="D139" s="75" t="s">
        <v>108</v>
      </c>
      <c r="E139" s="75" t="s">
        <v>299</v>
      </c>
      <c r="F139" s="72" t="s">
        <v>139</v>
      </c>
      <c r="G139" s="76">
        <v>75</v>
      </c>
    </row>
    <row r="140" spans="2:7" ht="14.25" x14ac:dyDescent="0.2">
      <c r="B140" s="163" t="s">
        <v>304</v>
      </c>
      <c r="C140" s="165" t="s">
        <v>297</v>
      </c>
      <c r="D140" s="165" t="s">
        <v>108</v>
      </c>
      <c r="E140" s="165" t="s">
        <v>299</v>
      </c>
      <c r="F140" s="165" t="s">
        <v>208</v>
      </c>
      <c r="G140" s="71">
        <f>G141</f>
        <v>4</v>
      </c>
    </row>
    <row r="141" spans="2:7" ht="15" x14ac:dyDescent="0.2">
      <c r="B141" s="166" t="s">
        <v>145</v>
      </c>
      <c r="C141" s="65" t="s">
        <v>297</v>
      </c>
      <c r="D141" s="65" t="s">
        <v>108</v>
      </c>
      <c r="E141" s="65" t="s">
        <v>299</v>
      </c>
      <c r="F141" s="65" t="s">
        <v>208</v>
      </c>
      <c r="G141" s="76">
        <v>4</v>
      </c>
    </row>
    <row r="142" spans="2:7" ht="15" x14ac:dyDescent="0.2">
      <c r="B142" s="167" t="s">
        <v>209</v>
      </c>
      <c r="C142" s="70" t="s">
        <v>297</v>
      </c>
      <c r="D142" s="70" t="s">
        <v>108</v>
      </c>
      <c r="E142" s="70" t="s">
        <v>299</v>
      </c>
      <c r="F142" s="70" t="s">
        <v>144</v>
      </c>
      <c r="G142" s="71">
        <f>G143</f>
        <v>900</v>
      </c>
    </row>
    <row r="143" spans="2:7" ht="14.25" x14ac:dyDescent="0.2">
      <c r="B143" s="168" t="s">
        <v>305</v>
      </c>
      <c r="C143" s="75" t="s">
        <v>297</v>
      </c>
      <c r="D143" s="75" t="s">
        <v>108</v>
      </c>
      <c r="E143" s="75" t="s">
        <v>299</v>
      </c>
      <c r="F143" s="72" t="s">
        <v>144</v>
      </c>
      <c r="G143" s="76">
        <v>900</v>
      </c>
    </row>
    <row r="144" spans="2:7" ht="15" x14ac:dyDescent="0.2">
      <c r="B144" s="167" t="s">
        <v>152</v>
      </c>
      <c r="C144" s="70" t="s">
        <v>297</v>
      </c>
      <c r="D144" s="70" t="s">
        <v>108</v>
      </c>
      <c r="E144" s="70" t="s">
        <v>299</v>
      </c>
      <c r="F144" s="70" t="s">
        <v>111</v>
      </c>
      <c r="G144" s="71">
        <f>G145+G146+G147+G148</f>
        <v>60</v>
      </c>
    </row>
    <row r="145" spans="2:7" ht="14.25" x14ac:dyDescent="0.2">
      <c r="B145" s="169" t="s">
        <v>154</v>
      </c>
      <c r="C145" s="75" t="s">
        <v>297</v>
      </c>
      <c r="D145" s="75" t="s">
        <v>108</v>
      </c>
      <c r="E145" s="75" t="s">
        <v>299</v>
      </c>
      <c r="F145" s="170" t="s">
        <v>139</v>
      </c>
      <c r="G145" s="76">
        <v>60</v>
      </c>
    </row>
    <row r="146" spans="2:7" ht="14.25" x14ac:dyDescent="0.2">
      <c r="B146" s="168" t="s">
        <v>306</v>
      </c>
      <c r="C146" s="75" t="s">
        <v>297</v>
      </c>
      <c r="D146" s="75" t="s">
        <v>108</v>
      </c>
      <c r="E146" s="75" t="s">
        <v>299</v>
      </c>
      <c r="F146" s="72" t="s">
        <v>144</v>
      </c>
      <c r="G146" s="66"/>
    </row>
    <row r="147" spans="2:7" ht="14.25" x14ac:dyDescent="0.2">
      <c r="B147" s="168" t="s">
        <v>307</v>
      </c>
      <c r="C147" s="75" t="s">
        <v>297</v>
      </c>
      <c r="D147" s="75" t="s">
        <v>108</v>
      </c>
      <c r="E147" s="75" t="s">
        <v>299</v>
      </c>
      <c r="F147" s="72" t="s">
        <v>144</v>
      </c>
      <c r="G147" s="66"/>
    </row>
    <row r="148" spans="2:7" ht="14.25" x14ac:dyDescent="0.2">
      <c r="B148" s="168" t="s">
        <v>308</v>
      </c>
      <c r="C148" s="75" t="s">
        <v>297</v>
      </c>
      <c r="D148" s="75" t="s">
        <v>108</v>
      </c>
      <c r="E148" s="75" t="s">
        <v>299</v>
      </c>
      <c r="F148" s="72" t="s">
        <v>144</v>
      </c>
      <c r="G148" s="66"/>
    </row>
    <row r="149" spans="2:7" ht="15" x14ac:dyDescent="0.2">
      <c r="B149" s="172" t="s">
        <v>309</v>
      </c>
      <c r="C149" s="106" t="s">
        <v>297</v>
      </c>
      <c r="D149" s="106" t="s">
        <v>108</v>
      </c>
      <c r="E149" s="106" t="s">
        <v>299</v>
      </c>
      <c r="F149" s="106" t="s">
        <v>111</v>
      </c>
      <c r="G149" s="173">
        <f>G152+G150</f>
        <v>1</v>
      </c>
    </row>
    <row r="150" spans="2:7" ht="14.25" x14ac:dyDescent="0.2">
      <c r="B150" s="168" t="s">
        <v>310</v>
      </c>
      <c r="C150" s="75" t="s">
        <v>297</v>
      </c>
      <c r="D150" s="75" t="s">
        <v>108</v>
      </c>
      <c r="E150" s="75" t="s">
        <v>299</v>
      </c>
      <c r="F150" s="72" t="s">
        <v>144</v>
      </c>
      <c r="G150" s="76"/>
    </row>
    <row r="151" spans="2:7" ht="14.25" x14ac:dyDescent="0.2">
      <c r="B151" s="175" t="s">
        <v>311</v>
      </c>
      <c r="C151" s="75" t="s">
        <v>297</v>
      </c>
      <c r="D151" s="75" t="s">
        <v>108</v>
      </c>
      <c r="E151" s="75" t="s">
        <v>299</v>
      </c>
      <c r="F151" s="72" t="s">
        <v>173</v>
      </c>
      <c r="G151" s="76"/>
    </row>
    <row r="152" spans="2:7" ht="14.25" x14ac:dyDescent="0.2">
      <c r="B152" s="175" t="s">
        <v>312</v>
      </c>
      <c r="C152" s="75" t="s">
        <v>297</v>
      </c>
      <c r="D152" s="75" t="s">
        <v>108</v>
      </c>
      <c r="E152" s="75" t="s">
        <v>299</v>
      </c>
      <c r="F152" s="72" t="s">
        <v>178</v>
      </c>
      <c r="G152" s="76">
        <v>1</v>
      </c>
    </row>
    <row r="153" spans="2:7" ht="15" x14ac:dyDescent="0.25">
      <c r="B153" s="176" t="s">
        <v>313</v>
      </c>
      <c r="C153" s="106" t="s">
        <v>297</v>
      </c>
      <c r="D153" s="106" t="s">
        <v>108</v>
      </c>
      <c r="E153" s="106" t="s">
        <v>314</v>
      </c>
      <c r="F153" s="106" t="s">
        <v>111</v>
      </c>
      <c r="G153" s="107">
        <f>G155+G156</f>
        <v>1032.5</v>
      </c>
    </row>
    <row r="154" spans="2:7" ht="42.75" x14ac:dyDescent="0.2">
      <c r="B154" s="158" t="s">
        <v>302</v>
      </c>
      <c r="C154" s="70" t="s">
        <v>297</v>
      </c>
      <c r="D154" s="70" t="s">
        <v>108</v>
      </c>
      <c r="E154" s="70" t="s">
        <v>314</v>
      </c>
      <c r="F154" s="70" t="s">
        <v>111</v>
      </c>
      <c r="G154" s="71">
        <f>G155+G156</f>
        <v>1032.5</v>
      </c>
    </row>
    <row r="155" spans="2:7" ht="15" x14ac:dyDescent="0.2">
      <c r="B155" s="160" t="s">
        <v>118</v>
      </c>
      <c r="C155" s="65" t="s">
        <v>297</v>
      </c>
      <c r="D155" s="65" t="s">
        <v>108</v>
      </c>
      <c r="E155" s="65" t="s">
        <v>314</v>
      </c>
      <c r="F155" s="65" t="s">
        <v>206</v>
      </c>
      <c r="G155" s="76">
        <v>793</v>
      </c>
    </row>
    <row r="156" spans="2:7" ht="15" x14ac:dyDescent="0.2">
      <c r="B156" s="160" t="s">
        <v>123</v>
      </c>
      <c r="C156" s="65" t="s">
        <v>297</v>
      </c>
      <c r="D156" s="65" t="s">
        <v>108</v>
      </c>
      <c r="E156" s="65" t="s">
        <v>314</v>
      </c>
      <c r="F156" s="65" t="s">
        <v>207</v>
      </c>
      <c r="G156" s="76">
        <v>239.5</v>
      </c>
    </row>
    <row r="157" spans="2:7" ht="15" x14ac:dyDescent="0.25">
      <c r="B157" s="105" t="s">
        <v>247</v>
      </c>
      <c r="C157" s="106">
        <v>10</v>
      </c>
      <c r="D157" s="106" t="s">
        <v>109</v>
      </c>
      <c r="E157" s="106" t="s">
        <v>110</v>
      </c>
      <c r="F157" s="106" t="s">
        <v>111</v>
      </c>
      <c r="G157" s="107">
        <f>G158</f>
        <v>99.8</v>
      </c>
    </row>
    <row r="158" spans="2:7" ht="15" x14ac:dyDescent="0.2">
      <c r="B158" s="108" t="s">
        <v>248</v>
      </c>
      <c r="C158" s="65" t="s">
        <v>234</v>
      </c>
      <c r="D158" s="65" t="s">
        <v>108</v>
      </c>
      <c r="E158" s="65" t="s">
        <v>249</v>
      </c>
      <c r="F158" s="65" t="s">
        <v>250</v>
      </c>
      <c r="G158" s="76">
        <v>99.8</v>
      </c>
    </row>
    <row r="159" spans="2:7" ht="15" x14ac:dyDescent="0.2">
      <c r="B159" s="109" t="s">
        <v>251</v>
      </c>
      <c r="C159" s="110" t="s">
        <v>234</v>
      </c>
      <c r="D159" s="110" t="s">
        <v>226</v>
      </c>
      <c r="E159" s="65" t="s">
        <v>252</v>
      </c>
      <c r="F159" s="110" t="s">
        <v>253</v>
      </c>
      <c r="G159" s="77"/>
    </row>
    <row r="160" spans="2:7" ht="15" x14ac:dyDescent="0.2">
      <c r="B160" s="109" t="s">
        <v>255</v>
      </c>
      <c r="C160" s="110" t="s">
        <v>234</v>
      </c>
      <c r="D160" s="65" t="s">
        <v>256</v>
      </c>
      <c r="E160" s="110" t="s">
        <v>257</v>
      </c>
      <c r="F160" s="65" t="s">
        <v>144</v>
      </c>
      <c r="G160" s="67"/>
    </row>
    <row r="161" spans="2:7" ht="15" x14ac:dyDescent="0.25">
      <c r="B161" s="111" t="s">
        <v>258</v>
      </c>
      <c r="C161" s="106" t="s">
        <v>259</v>
      </c>
      <c r="D161" s="106" t="s">
        <v>226</v>
      </c>
      <c r="E161" s="106" t="s">
        <v>316</v>
      </c>
      <c r="F161" s="106" t="s">
        <v>261</v>
      </c>
      <c r="G161" s="112">
        <f>G163</f>
        <v>5.8</v>
      </c>
    </row>
    <row r="162" spans="2:7" ht="15" x14ac:dyDescent="0.2">
      <c r="B162" s="113"/>
      <c r="C162" s="78" t="s">
        <v>259</v>
      </c>
      <c r="D162" s="78" t="s">
        <v>226</v>
      </c>
      <c r="E162" s="78" t="s">
        <v>316</v>
      </c>
      <c r="F162" s="110" t="s">
        <v>261</v>
      </c>
      <c r="G162" s="67"/>
    </row>
    <row r="163" spans="2:7" ht="15" x14ac:dyDescent="0.2">
      <c r="B163" s="113" t="s">
        <v>263</v>
      </c>
      <c r="C163" s="78" t="s">
        <v>259</v>
      </c>
      <c r="D163" s="78" t="s">
        <v>226</v>
      </c>
      <c r="E163" s="78" t="s">
        <v>260</v>
      </c>
      <c r="F163" s="95" t="s">
        <v>261</v>
      </c>
      <c r="G163" s="77">
        <v>5.8</v>
      </c>
    </row>
    <row r="164" spans="2:7" ht="15" x14ac:dyDescent="0.25">
      <c r="B164" s="181" t="s">
        <v>317</v>
      </c>
      <c r="C164" s="183" t="s">
        <v>202</v>
      </c>
      <c r="D164" s="183" t="s">
        <v>108</v>
      </c>
      <c r="E164" s="183" t="s">
        <v>318</v>
      </c>
      <c r="F164" s="183" t="s">
        <v>111</v>
      </c>
      <c r="G164" s="112">
        <f>G165</f>
        <v>24.7</v>
      </c>
    </row>
    <row r="165" spans="2:7" ht="15" x14ac:dyDescent="0.25">
      <c r="B165" s="184" t="s">
        <v>319</v>
      </c>
      <c r="C165" s="95" t="s">
        <v>202</v>
      </c>
      <c r="D165" s="95" t="s">
        <v>108</v>
      </c>
      <c r="E165" s="95" t="s">
        <v>318</v>
      </c>
      <c r="F165" s="95" t="s">
        <v>320</v>
      </c>
      <c r="G165" s="186">
        <v>24.7</v>
      </c>
    </row>
    <row r="166" spans="2:7" ht="15" x14ac:dyDescent="0.2">
      <c r="B166" s="97" t="s">
        <v>169</v>
      </c>
      <c r="C166" s="95"/>
      <c r="D166" s="95"/>
      <c r="E166" s="95"/>
      <c r="F166" s="95"/>
      <c r="G166" s="67"/>
    </row>
    <row r="167" spans="2:7" ht="15.75" x14ac:dyDescent="0.25">
      <c r="B167" s="114" t="s">
        <v>264</v>
      </c>
      <c r="C167" s="115"/>
      <c r="D167" s="115"/>
      <c r="E167" s="115"/>
      <c r="F167" s="115"/>
      <c r="G167" s="116">
        <f>G14+G79+G81+G104+G111+G119+G123+G133+G157+G161+G164</f>
        <v>20826.199999999997</v>
      </c>
    </row>
    <row r="168" spans="2:7" ht="15.75" x14ac:dyDescent="0.25">
      <c r="B168" s="114" t="s">
        <v>428</v>
      </c>
      <c r="C168" s="115"/>
      <c r="D168" s="115"/>
      <c r="E168" s="115"/>
      <c r="F168" s="115"/>
      <c r="G168" s="116">
        <f>G14+G79+G81+G119+G111+G123+G133+G157+G161+G164</f>
        <v>20033.899999999998</v>
      </c>
    </row>
  </sheetData>
  <mergeCells count="7">
    <mergeCell ref="B9:G9"/>
    <mergeCell ref="B10:D10"/>
    <mergeCell ref="F1:G1"/>
    <mergeCell ref="F2:G2"/>
    <mergeCell ref="F3:G3"/>
    <mergeCell ref="F4:G4"/>
    <mergeCell ref="F5:G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121" workbookViewId="0">
      <selection activeCell="C180" sqref="C180"/>
    </sheetView>
  </sheetViews>
  <sheetFormatPr defaultColWidth="9.140625" defaultRowHeight="12.75" x14ac:dyDescent="0.2"/>
  <cols>
    <col min="1" max="1" width="9" style="1" customWidth="1"/>
    <col min="2" max="2" width="47.140625" style="1" customWidth="1"/>
    <col min="3" max="3" width="13.42578125" style="1" customWidth="1"/>
    <col min="4" max="4" width="11" style="1" customWidth="1"/>
    <col min="5" max="5" width="11.28515625" style="1" customWidth="1"/>
    <col min="6" max="6" width="17.42578125" style="1" customWidth="1"/>
    <col min="7" max="7" width="14" style="1" customWidth="1"/>
    <col min="8" max="8" width="19" style="1" customWidth="1"/>
    <col min="9" max="9" width="15.42578125" style="1" customWidth="1"/>
    <col min="10" max="16384" width="9.140625" style="1"/>
  </cols>
  <sheetData>
    <row r="1" spans="1:9" ht="18.75" x14ac:dyDescent="0.25">
      <c r="D1" s="14"/>
      <c r="E1" s="14"/>
      <c r="F1" s="16"/>
      <c r="H1" s="319" t="s">
        <v>39</v>
      </c>
      <c r="I1" s="319"/>
    </row>
    <row r="2" spans="1:9" s="2" customFormat="1" ht="15.75" x14ac:dyDescent="0.25">
      <c r="A2" s="15"/>
      <c r="B2" s="15"/>
      <c r="C2" s="15"/>
      <c r="D2" s="15"/>
      <c r="E2" s="15"/>
      <c r="H2" s="320" t="s">
        <v>12</v>
      </c>
      <c r="I2" s="320"/>
    </row>
    <row r="3" spans="1:9" s="2" customFormat="1" ht="15.75" x14ac:dyDescent="0.25">
      <c r="A3" s="15"/>
      <c r="B3" s="15"/>
      <c r="C3" s="15"/>
      <c r="D3" s="15"/>
      <c r="E3" s="15"/>
      <c r="H3" s="320" t="s">
        <v>268</v>
      </c>
      <c r="I3" s="320"/>
    </row>
    <row r="4" spans="1:9" s="2" customFormat="1" ht="26.25" customHeight="1" x14ac:dyDescent="0.25">
      <c r="A4" s="15"/>
      <c r="B4" s="15"/>
      <c r="C4" s="15"/>
      <c r="D4" s="15"/>
      <c r="E4" s="15"/>
      <c r="F4" s="17"/>
      <c r="H4" s="309"/>
      <c r="I4" s="309"/>
    </row>
    <row r="5" spans="1:9" s="2" customFormat="1" ht="15.75" x14ac:dyDescent="0.25">
      <c r="A5" s="15"/>
      <c r="B5" s="15"/>
      <c r="C5" s="15"/>
      <c r="D5" s="15"/>
      <c r="E5" s="15"/>
      <c r="H5" s="320" t="s">
        <v>13</v>
      </c>
      <c r="I5" s="320"/>
    </row>
    <row r="6" spans="1:9" s="2" customFormat="1" ht="15.75" x14ac:dyDescent="0.25">
      <c r="A6" s="15"/>
      <c r="B6" s="15"/>
      <c r="C6" s="15"/>
      <c r="D6" s="15"/>
      <c r="E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148.5" customHeight="1" x14ac:dyDescent="0.25">
      <c r="B9" s="310" t="s">
        <v>280</v>
      </c>
      <c r="C9" s="310"/>
      <c r="D9" s="310"/>
      <c r="E9" s="310"/>
      <c r="F9" s="310"/>
      <c r="G9" s="310"/>
      <c r="H9" s="310"/>
    </row>
    <row r="10" spans="1:9" ht="15.75" x14ac:dyDescent="0.25">
      <c r="B10" s="311"/>
      <c r="C10" s="311"/>
      <c r="D10" s="311"/>
      <c r="E10" s="18"/>
    </row>
    <row r="11" spans="1:9" ht="15.75" customHeight="1" x14ac:dyDescent="0.25">
      <c r="B11" s="58" t="s">
        <v>101</v>
      </c>
      <c r="C11" s="58" t="s">
        <v>102</v>
      </c>
      <c r="D11" s="58" t="s">
        <v>103</v>
      </c>
      <c r="E11" s="58" t="s">
        <v>104</v>
      </c>
      <c r="F11" s="58"/>
      <c r="G11" s="283">
        <v>2026</v>
      </c>
      <c r="H11" s="283">
        <v>2027</v>
      </c>
    </row>
    <row r="12" spans="1:9" ht="15.75" customHeight="1" x14ac:dyDescent="0.2">
      <c r="B12" s="61" t="s">
        <v>106</v>
      </c>
      <c r="C12" s="61"/>
      <c r="D12" s="61"/>
      <c r="E12" s="61"/>
      <c r="F12" s="61"/>
      <c r="G12" s="62">
        <f>G13+G78+G80+G103+G110+Расходы!J115+Расходы!J118+Расходы!J122+Расходы!J132+Расходы!J156+Расходы!J160+Расходы!J163</f>
        <v>12949.8</v>
      </c>
      <c r="H12" s="62">
        <f>H13+H78+H80+H103+H110+H118+H122+H132+H156+H160+H163</f>
        <v>21196.100000000002</v>
      </c>
    </row>
    <row r="13" spans="1:9" ht="88.5" customHeight="1" x14ac:dyDescent="0.25">
      <c r="B13" s="129" t="s">
        <v>107</v>
      </c>
      <c r="C13" s="63" t="s">
        <v>108</v>
      </c>
      <c r="D13" s="63" t="s">
        <v>109</v>
      </c>
      <c r="E13" s="63" t="s">
        <v>110</v>
      </c>
      <c r="F13" s="63" t="s">
        <v>111</v>
      </c>
      <c r="G13" s="64">
        <f>G15+G20</f>
        <v>6347.4</v>
      </c>
      <c r="H13" s="146">
        <f>H14+H20</f>
        <v>6558.9000000000005</v>
      </c>
    </row>
    <row r="14" spans="1:9" ht="60" x14ac:dyDescent="0.25">
      <c r="B14" s="130" t="s">
        <v>112</v>
      </c>
      <c r="C14" s="63" t="s">
        <v>108</v>
      </c>
      <c r="D14" s="63" t="s">
        <v>113</v>
      </c>
      <c r="E14" s="63" t="s">
        <v>110</v>
      </c>
      <c r="F14" s="63" t="s">
        <v>111</v>
      </c>
      <c r="G14" s="64">
        <f t="shared" ref="G14:H14" si="0">G15</f>
        <v>1469</v>
      </c>
      <c r="H14" s="64">
        <f t="shared" si="0"/>
        <v>1507.3</v>
      </c>
    </row>
    <row r="15" spans="1:9" ht="15" x14ac:dyDescent="0.25">
      <c r="B15" s="130" t="s">
        <v>114</v>
      </c>
      <c r="C15" s="63" t="s">
        <v>108</v>
      </c>
      <c r="D15" s="63" t="s">
        <v>113</v>
      </c>
      <c r="E15" s="63" t="s">
        <v>115</v>
      </c>
      <c r="F15" s="63" t="s">
        <v>111</v>
      </c>
      <c r="G15" s="64">
        <f>G16+G19</f>
        <v>1469</v>
      </c>
      <c r="H15" s="64">
        <f>H16+H19</f>
        <v>1507.3</v>
      </c>
    </row>
    <row r="16" spans="1:9" ht="57.75" x14ac:dyDescent="0.25">
      <c r="B16" s="131" t="s">
        <v>116</v>
      </c>
      <c r="C16" s="63" t="s">
        <v>108</v>
      </c>
      <c r="D16" s="63" t="s">
        <v>113</v>
      </c>
      <c r="E16" s="63" t="s">
        <v>115</v>
      </c>
      <c r="F16" s="63" t="s">
        <v>111</v>
      </c>
      <c r="G16" s="64">
        <f>G17+G18</f>
        <v>1459</v>
      </c>
      <c r="H16" s="64">
        <f>H17+H18</f>
        <v>1497.3</v>
      </c>
    </row>
    <row r="17" spans="2:8" ht="15" x14ac:dyDescent="0.2">
      <c r="B17" s="80" t="s">
        <v>118</v>
      </c>
      <c r="C17" s="65" t="s">
        <v>108</v>
      </c>
      <c r="D17" s="65" t="s">
        <v>113</v>
      </c>
      <c r="E17" s="65" t="s">
        <v>115</v>
      </c>
      <c r="F17" s="65" t="s">
        <v>119</v>
      </c>
      <c r="G17" s="67">
        <v>1120</v>
      </c>
      <c r="H17" s="67">
        <v>1150</v>
      </c>
    </row>
    <row r="18" spans="2:8" ht="15" x14ac:dyDescent="0.2">
      <c r="B18" s="80" t="s">
        <v>123</v>
      </c>
      <c r="C18" s="65" t="s">
        <v>108</v>
      </c>
      <c r="D18" s="65" t="s">
        <v>113</v>
      </c>
      <c r="E18" s="65" t="s">
        <v>115</v>
      </c>
      <c r="F18" s="65" t="s">
        <v>124</v>
      </c>
      <c r="G18" s="67">
        <v>339</v>
      </c>
      <c r="H18" s="67">
        <v>347.3</v>
      </c>
    </row>
    <row r="19" spans="2:8" ht="15" x14ac:dyDescent="0.2">
      <c r="B19" s="80" t="s">
        <v>126</v>
      </c>
      <c r="C19" s="65" t="s">
        <v>108</v>
      </c>
      <c r="D19" s="65" t="s">
        <v>113</v>
      </c>
      <c r="E19" s="65" t="s">
        <v>115</v>
      </c>
      <c r="F19" s="65" t="s">
        <v>121</v>
      </c>
      <c r="G19" s="68">
        <v>10</v>
      </c>
      <c r="H19" s="68">
        <v>10</v>
      </c>
    </row>
    <row r="20" spans="2:8" ht="90" x14ac:dyDescent="0.25">
      <c r="B20" s="130" t="s">
        <v>131</v>
      </c>
      <c r="C20" s="63" t="s">
        <v>108</v>
      </c>
      <c r="D20" s="63" t="s">
        <v>132</v>
      </c>
      <c r="E20" s="63" t="s">
        <v>110</v>
      </c>
      <c r="F20" s="63" t="s">
        <v>111</v>
      </c>
      <c r="G20" s="64">
        <f t="shared" ref="G20:H21" si="1">G21</f>
        <v>4878.3999999999996</v>
      </c>
      <c r="H20" s="64">
        <f t="shared" si="1"/>
        <v>5051.6000000000004</v>
      </c>
    </row>
    <row r="21" spans="2:8" ht="15" x14ac:dyDescent="0.25">
      <c r="B21" s="130" t="s">
        <v>133</v>
      </c>
      <c r="C21" s="63" t="s">
        <v>108</v>
      </c>
      <c r="D21" s="63" t="s">
        <v>132</v>
      </c>
      <c r="E21" s="63" t="s">
        <v>134</v>
      </c>
      <c r="F21" s="63" t="s">
        <v>111</v>
      </c>
      <c r="G21" s="64">
        <f t="shared" si="1"/>
        <v>4878.3999999999996</v>
      </c>
      <c r="H21" s="64">
        <f t="shared" si="1"/>
        <v>5051.6000000000004</v>
      </c>
    </row>
    <row r="22" spans="2:8" ht="15" x14ac:dyDescent="0.25">
      <c r="B22" s="131" t="s">
        <v>135</v>
      </c>
      <c r="C22" s="63" t="s">
        <v>108</v>
      </c>
      <c r="D22" s="63" t="s">
        <v>132</v>
      </c>
      <c r="E22" s="63" t="s">
        <v>134</v>
      </c>
      <c r="F22" s="63" t="s">
        <v>111</v>
      </c>
      <c r="G22" s="64">
        <f t="shared" ref="G22:H22" si="2">G23+G27+G34+G38+G58+G66+G70+G31</f>
        <v>4878.3999999999996</v>
      </c>
      <c r="H22" s="64">
        <f t="shared" si="2"/>
        <v>5051.6000000000004</v>
      </c>
    </row>
    <row r="23" spans="2:8" ht="57.75" x14ac:dyDescent="0.25">
      <c r="B23" s="131" t="s">
        <v>116</v>
      </c>
      <c r="C23" s="63" t="s">
        <v>108</v>
      </c>
      <c r="D23" s="63" t="s">
        <v>132</v>
      </c>
      <c r="E23" s="63" t="s">
        <v>134</v>
      </c>
      <c r="F23" s="63" t="s">
        <v>111</v>
      </c>
      <c r="G23" s="64">
        <f t="shared" ref="G23:H23" si="3">G24+G25+G26</f>
        <v>4166.3999999999996</v>
      </c>
      <c r="H23" s="64">
        <f t="shared" si="3"/>
        <v>4296.6000000000004</v>
      </c>
    </row>
    <row r="24" spans="2:8" ht="15" x14ac:dyDescent="0.2">
      <c r="B24" s="80" t="s">
        <v>118</v>
      </c>
      <c r="C24" s="65" t="s">
        <v>108</v>
      </c>
      <c r="D24" s="65" t="s">
        <v>132</v>
      </c>
      <c r="E24" s="65" t="s">
        <v>134</v>
      </c>
      <c r="F24" s="65" t="s">
        <v>119</v>
      </c>
      <c r="G24" s="67">
        <v>3200</v>
      </c>
      <c r="H24" s="67">
        <v>3300</v>
      </c>
    </row>
    <row r="25" spans="2:8" ht="15" x14ac:dyDescent="0.2">
      <c r="B25" s="69" t="s">
        <v>137</v>
      </c>
      <c r="C25" s="65" t="s">
        <v>108</v>
      </c>
      <c r="D25" s="65" t="s">
        <v>132</v>
      </c>
      <c r="E25" s="65" t="s">
        <v>134</v>
      </c>
      <c r="F25" s="65" t="s">
        <v>121</v>
      </c>
      <c r="G25" s="67"/>
      <c r="H25" s="67"/>
    </row>
    <row r="26" spans="2:8" ht="15" x14ac:dyDescent="0.2">
      <c r="B26" s="80" t="s">
        <v>123</v>
      </c>
      <c r="C26" s="65" t="s">
        <v>108</v>
      </c>
      <c r="D26" s="65" t="s">
        <v>132</v>
      </c>
      <c r="E26" s="65" t="s">
        <v>134</v>
      </c>
      <c r="F26" s="65" t="s">
        <v>124</v>
      </c>
      <c r="G26" s="67">
        <v>966.4</v>
      </c>
      <c r="H26" s="67">
        <v>996.6</v>
      </c>
    </row>
    <row r="27" spans="2:8" ht="15" x14ac:dyDescent="0.2">
      <c r="B27" s="98" t="s">
        <v>138</v>
      </c>
      <c r="C27" s="70" t="s">
        <v>108</v>
      </c>
      <c r="D27" s="70" t="s">
        <v>132</v>
      </c>
      <c r="E27" s="70" t="s">
        <v>134</v>
      </c>
      <c r="F27" s="70" t="s">
        <v>139</v>
      </c>
      <c r="G27" s="71">
        <f t="shared" ref="G27:H27" si="4">G28+G29+G30</f>
        <v>266</v>
      </c>
      <c r="H27" s="71">
        <f t="shared" si="4"/>
        <v>276</v>
      </c>
    </row>
    <row r="28" spans="2:8" ht="14.25" x14ac:dyDescent="0.2">
      <c r="B28" s="79" t="s">
        <v>141</v>
      </c>
      <c r="C28" s="72" t="s">
        <v>108</v>
      </c>
      <c r="D28" s="72" t="s">
        <v>132</v>
      </c>
      <c r="E28" s="72" t="s">
        <v>134</v>
      </c>
      <c r="F28" s="72" t="s">
        <v>139</v>
      </c>
      <c r="G28" s="67"/>
      <c r="H28" s="67"/>
    </row>
    <row r="29" spans="2:8" ht="14.25" x14ac:dyDescent="0.2">
      <c r="B29" s="79" t="s">
        <v>142</v>
      </c>
      <c r="C29" s="72" t="s">
        <v>108</v>
      </c>
      <c r="D29" s="72" t="s">
        <v>132</v>
      </c>
      <c r="E29" s="72" t="s">
        <v>134</v>
      </c>
      <c r="F29" s="72" t="s">
        <v>139</v>
      </c>
      <c r="G29" s="67">
        <v>260</v>
      </c>
      <c r="H29" s="67">
        <v>270</v>
      </c>
    </row>
    <row r="30" spans="2:8" ht="14.25" x14ac:dyDescent="0.2">
      <c r="B30" s="79" t="s">
        <v>143</v>
      </c>
      <c r="C30" s="72" t="s">
        <v>108</v>
      </c>
      <c r="D30" s="72" t="s">
        <v>132</v>
      </c>
      <c r="E30" s="72" t="s">
        <v>134</v>
      </c>
      <c r="F30" s="72" t="s">
        <v>144</v>
      </c>
      <c r="G30" s="67">
        <v>6</v>
      </c>
      <c r="H30" s="67">
        <v>6</v>
      </c>
    </row>
    <row r="31" spans="2:8" ht="15" x14ac:dyDescent="0.2">
      <c r="B31" s="132" t="s">
        <v>145</v>
      </c>
      <c r="C31" s="73" t="s">
        <v>108</v>
      </c>
      <c r="D31" s="73" t="s">
        <v>132</v>
      </c>
      <c r="E31" s="73" t="s">
        <v>134</v>
      </c>
      <c r="F31" s="73" t="s">
        <v>121</v>
      </c>
      <c r="G31" s="74">
        <f t="shared" ref="G31:H31" si="5">G32</f>
        <v>5</v>
      </c>
      <c r="H31" s="74">
        <f t="shared" si="5"/>
        <v>5</v>
      </c>
    </row>
    <row r="32" spans="2:8" ht="14.25" x14ac:dyDescent="0.2">
      <c r="B32" s="88" t="s">
        <v>146</v>
      </c>
      <c r="C32" s="75" t="s">
        <v>108</v>
      </c>
      <c r="D32" s="75" t="s">
        <v>132</v>
      </c>
      <c r="E32" s="75" t="s">
        <v>134</v>
      </c>
      <c r="F32" s="75" t="s">
        <v>121</v>
      </c>
      <c r="G32" s="77">
        <v>5</v>
      </c>
      <c r="H32" s="77">
        <v>5</v>
      </c>
    </row>
    <row r="33" spans="2:8" ht="15" x14ac:dyDescent="0.2">
      <c r="B33" s="133"/>
      <c r="C33" s="78"/>
      <c r="D33" s="78"/>
      <c r="E33" s="78"/>
      <c r="F33" s="78"/>
      <c r="G33" s="77"/>
      <c r="H33" s="77"/>
    </row>
    <row r="34" spans="2:8" ht="15" x14ac:dyDescent="0.2">
      <c r="B34" s="98" t="s">
        <v>147</v>
      </c>
      <c r="C34" s="70" t="s">
        <v>108</v>
      </c>
      <c r="D34" s="70" t="s">
        <v>132</v>
      </c>
      <c r="E34" s="70" t="s">
        <v>134</v>
      </c>
      <c r="F34" s="70" t="s">
        <v>111</v>
      </c>
      <c r="G34" s="71">
        <f t="shared" ref="G34:H34" si="6">G35+G37</f>
        <v>165</v>
      </c>
      <c r="H34" s="71">
        <f t="shared" si="6"/>
        <v>165</v>
      </c>
    </row>
    <row r="35" spans="2:8" ht="15" x14ac:dyDescent="0.2">
      <c r="B35" s="79" t="s">
        <v>149</v>
      </c>
      <c r="C35" s="65" t="s">
        <v>108</v>
      </c>
      <c r="D35" s="65" t="s">
        <v>132</v>
      </c>
      <c r="E35" s="65" t="s">
        <v>134</v>
      </c>
      <c r="F35" s="65" t="s">
        <v>139</v>
      </c>
      <c r="G35" s="67">
        <v>15</v>
      </c>
      <c r="H35" s="67">
        <v>15</v>
      </c>
    </row>
    <row r="36" spans="2:8" ht="15" x14ac:dyDescent="0.2">
      <c r="B36" s="79" t="s">
        <v>150</v>
      </c>
      <c r="C36" s="65" t="s">
        <v>108</v>
      </c>
      <c r="D36" s="65" t="s">
        <v>132</v>
      </c>
      <c r="E36" s="65" t="s">
        <v>134</v>
      </c>
      <c r="F36" s="65" t="s">
        <v>144</v>
      </c>
      <c r="G36" s="67"/>
      <c r="H36" s="67"/>
    </row>
    <row r="37" spans="2:8" ht="28.5" x14ac:dyDescent="0.2">
      <c r="B37" s="79" t="s">
        <v>151</v>
      </c>
      <c r="C37" s="72" t="s">
        <v>108</v>
      </c>
      <c r="D37" s="72" t="s">
        <v>132</v>
      </c>
      <c r="E37" s="72" t="s">
        <v>134</v>
      </c>
      <c r="F37" s="72" t="s">
        <v>144</v>
      </c>
      <c r="G37" s="67">
        <v>150</v>
      </c>
      <c r="H37" s="67">
        <v>150</v>
      </c>
    </row>
    <row r="38" spans="2:8" ht="15" x14ac:dyDescent="0.2">
      <c r="B38" s="98" t="s">
        <v>152</v>
      </c>
      <c r="C38" s="70" t="s">
        <v>108</v>
      </c>
      <c r="D38" s="70" t="s">
        <v>132</v>
      </c>
      <c r="E38" s="70" t="s">
        <v>134</v>
      </c>
      <c r="F38" s="70" t="s">
        <v>111</v>
      </c>
      <c r="G38" s="71">
        <f t="shared" ref="G38:H38" si="7">G39+G46</f>
        <v>76</v>
      </c>
      <c r="H38" s="71">
        <f t="shared" si="7"/>
        <v>89</v>
      </c>
    </row>
    <row r="39" spans="2:8" ht="15" x14ac:dyDescent="0.2">
      <c r="B39" s="98" t="s">
        <v>154</v>
      </c>
      <c r="C39" s="70" t="s">
        <v>108</v>
      </c>
      <c r="D39" s="70" t="s">
        <v>132</v>
      </c>
      <c r="E39" s="70" t="s">
        <v>134</v>
      </c>
      <c r="F39" s="70" t="s">
        <v>139</v>
      </c>
      <c r="G39" s="71">
        <f t="shared" ref="G39:H39" si="8">G40+G41+G42+G43+G45</f>
        <v>76</v>
      </c>
      <c r="H39" s="71">
        <f t="shared" si="8"/>
        <v>89</v>
      </c>
    </row>
    <row r="40" spans="2:8" ht="14.25" x14ac:dyDescent="0.2">
      <c r="B40" s="88" t="s">
        <v>155</v>
      </c>
      <c r="C40" s="72" t="s">
        <v>108</v>
      </c>
      <c r="D40" s="72" t="s">
        <v>132</v>
      </c>
      <c r="E40" s="72" t="s">
        <v>134</v>
      </c>
      <c r="F40" s="75" t="s">
        <v>139</v>
      </c>
      <c r="G40" s="67">
        <v>50</v>
      </c>
      <c r="H40" s="67">
        <v>60</v>
      </c>
    </row>
    <row r="41" spans="2:8" ht="14.25" x14ac:dyDescent="0.2">
      <c r="B41" s="88" t="s">
        <v>156</v>
      </c>
      <c r="C41" s="72" t="s">
        <v>108</v>
      </c>
      <c r="D41" s="72" t="s">
        <v>132</v>
      </c>
      <c r="E41" s="72" t="s">
        <v>134</v>
      </c>
      <c r="F41" s="75" t="s">
        <v>139</v>
      </c>
      <c r="G41" s="67">
        <v>11</v>
      </c>
      <c r="H41" s="67">
        <v>12</v>
      </c>
    </row>
    <row r="42" spans="2:8" ht="14.25" x14ac:dyDescent="0.2">
      <c r="B42" s="88" t="s">
        <v>412</v>
      </c>
      <c r="C42" s="72" t="s">
        <v>108</v>
      </c>
      <c r="D42" s="72" t="s">
        <v>132</v>
      </c>
      <c r="E42" s="72" t="s">
        <v>134</v>
      </c>
      <c r="F42" s="75" t="s">
        <v>139</v>
      </c>
      <c r="G42" s="67">
        <v>8</v>
      </c>
      <c r="H42" s="67">
        <v>9</v>
      </c>
    </row>
    <row r="43" spans="2:8" ht="14.25" x14ac:dyDescent="0.2">
      <c r="B43" s="88" t="s">
        <v>414</v>
      </c>
      <c r="C43" s="72" t="s">
        <v>108</v>
      </c>
      <c r="D43" s="72" t="s">
        <v>132</v>
      </c>
      <c r="E43" s="72" t="s">
        <v>134</v>
      </c>
      <c r="F43" s="75" t="s">
        <v>139</v>
      </c>
      <c r="G43" s="67">
        <v>7</v>
      </c>
      <c r="H43" s="67">
        <v>8</v>
      </c>
    </row>
    <row r="44" spans="2:8" ht="14.25" x14ac:dyDescent="0.2">
      <c r="B44" s="88" t="s">
        <v>413</v>
      </c>
      <c r="C44" s="72" t="s">
        <v>108</v>
      </c>
      <c r="D44" s="72" t="s">
        <v>132</v>
      </c>
      <c r="E44" s="72" t="s">
        <v>134</v>
      </c>
      <c r="F44" s="75" t="s">
        <v>139</v>
      </c>
      <c r="G44" s="67">
        <v>40</v>
      </c>
      <c r="H44" s="67">
        <v>40</v>
      </c>
    </row>
    <row r="45" spans="2:8" ht="14.25" x14ac:dyDescent="0.2">
      <c r="B45" s="88" t="s">
        <v>157</v>
      </c>
      <c r="C45" s="72" t="s">
        <v>108</v>
      </c>
      <c r="D45" s="72" t="s">
        <v>132</v>
      </c>
      <c r="E45" s="72" t="s">
        <v>134</v>
      </c>
      <c r="F45" s="75" t="s">
        <v>139</v>
      </c>
      <c r="G45" s="67"/>
      <c r="H45" s="67"/>
    </row>
    <row r="46" spans="2:8" ht="15" x14ac:dyDescent="0.2">
      <c r="B46" s="87" t="s">
        <v>158</v>
      </c>
      <c r="C46" s="70" t="s">
        <v>108</v>
      </c>
      <c r="D46" s="70" t="s">
        <v>132</v>
      </c>
      <c r="E46" s="70" t="s">
        <v>134</v>
      </c>
      <c r="F46" s="70" t="s">
        <v>144</v>
      </c>
      <c r="G46" s="71">
        <f t="shared" ref="G46:H46" si="9">G47+G50+G55</f>
        <v>0</v>
      </c>
      <c r="H46" s="71">
        <f t="shared" si="9"/>
        <v>0</v>
      </c>
    </row>
    <row r="47" spans="2:8" ht="28.5" x14ac:dyDescent="0.2">
      <c r="B47" s="79" t="s">
        <v>159</v>
      </c>
      <c r="C47" s="72" t="s">
        <v>108</v>
      </c>
      <c r="D47" s="72" t="s">
        <v>132</v>
      </c>
      <c r="E47" s="72" t="s">
        <v>134</v>
      </c>
      <c r="F47" s="72" t="s">
        <v>144</v>
      </c>
      <c r="G47" s="67"/>
      <c r="H47" s="67"/>
    </row>
    <row r="48" spans="2:8" ht="14.25" x14ac:dyDescent="0.2">
      <c r="B48" s="79" t="s">
        <v>160</v>
      </c>
      <c r="C48" s="72" t="s">
        <v>108</v>
      </c>
      <c r="D48" s="72" t="s">
        <v>132</v>
      </c>
      <c r="E48" s="72" t="s">
        <v>134</v>
      </c>
      <c r="F48" s="72" t="s">
        <v>144</v>
      </c>
      <c r="G48" s="67"/>
      <c r="H48" s="67"/>
    </row>
    <row r="49" spans="2:8" ht="14.25" x14ac:dyDescent="0.2">
      <c r="B49" s="79" t="s">
        <v>161</v>
      </c>
      <c r="C49" s="72" t="s">
        <v>108</v>
      </c>
      <c r="D49" s="72" t="s">
        <v>132</v>
      </c>
      <c r="E49" s="72" t="s">
        <v>134</v>
      </c>
      <c r="F49" s="72" t="s">
        <v>144</v>
      </c>
      <c r="G49" s="67"/>
      <c r="H49" s="67"/>
    </row>
    <row r="50" spans="2:8" ht="14.25" x14ac:dyDescent="0.2">
      <c r="B50" s="79" t="s">
        <v>162</v>
      </c>
      <c r="C50" s="72" t="s">
        <v>108</v>
      </c>
      <c r="D50" s="72" t="s">
        <v>132</v>
      </c>
      <c r="E50" s="72" t="s">
        <v>134</v>
      </c>
      <c r="F50" s="72" t="s">
        <v>144</v>
      </c>
      <c r="G50" s="67"/>
      <c r="H50" s="67"/>
    </row>
    <row r="51" spans="2:8" ht="14.25" x14ac:dyDescent="0.2">
      <c r="B51" s="79" t="s">
        <v>163</v>
      </c>
      <c r="C51" s="72" t="s">
        <v>108</v>
      </c>
      <c r="D51" s="72" t="s">
        <v>132</v>
      </c>
      <c r="E51" s="72" t="s">
        <v>134</v>
      </c>
      <c r="F51" s="72" t="s">
        <v>144</v>
      </c>
      <c r="G51" s="67"/>
      <c r="H51" s="67"/>
    </row>
    <row r="52" spans="2:8" ht="14.25" x14ac:dyDescent="0.2">
      <c r="B52" s="79" t="s">
        <v>164</v>
      </c>
      <c r="C52" s="72" t="s">
        <v>108</v>
      </c>
      <c r="D52" s="72" t="s">
        <v>132</v>
      </c>
      <c r="E52" s="72" t="s">
        <v>134</v>
      </c>
      <c r="F52" s="72" t="s">
        <v>144</v>
      </c>
      <c r="G52" s="67">
        <v>13</v>
      </c>
      <c r="H52" s="67">
        <v>14</v>
      </c>
    </row>
    <row r="53" spans="2:8" ht="14.25" x14ac:dyDescent="0.2">
      <c r="B53" s="79" t="s">
        <v>165</v>
      </c>
      <c r="C53" s="72" t="s">
        <v>108</v>
      </c>
      <c r="D53" s="72" t="s">
        <v>132</v>
      </c>
      <c r="E53" s="72" t="s">
        <v>134</v>
      </c>
      <c r="F53" s="72" t="s">
        <v>144</v>
      </c>
      <c r="G53" s="67"/>
      <c r="H53" s="67"/>
    </row>
    <row r="54" spans="2:8" ht="14.25" x14ac:dyDescent="0.2">
      <c r="B54" s="79" t="s">
        <v>166</v>
      </c>
      <c r="C54" s="72" t="s">
        <v>108</v>
      </c>
      <c r="D54" s="72" t="s">
        <v>132</v>
      </c>
      <c r="E54" s="72" t="s">
        <v>134</v>
      </c>
      <c r="F54" s="72" t="s">
        <v>144</v>
      </c>
      <c r="G54" s="67"/>
      <c r="H54" s="67"/>
    </row>
    <row r="55" spans="2:8" ht="14.25" x14ac:dyDescent="0.2">
      <c r="B55" s="79" t="s">
        <v>167</v>
      </c>
      <c r="C55" s="72" t="s">
        <v>108</v>
      </c>
      <c r="D55" s="72" t="s">
        <v>132</v>
      </c>
      <c r="E55" s="72" t="s">
        <v>134</v>
      </c>
      <c r="F55" s="72" t="s">
        <v>144</v>
      </c>
      <c r="G55" s="67"/>
      <c r="H55" s="67"/>
    </row>
    <row r="56" spans="2:8" ht="14.25" x14ac:dyDescent="0.2">
      <c r="B56" s="79" t="s">
        <v>168</v>
      </c>
      <c r="C56" s="72" t="s">
        <v>108</v>
      </c>
      <c r="D56" s="72" t="s">
        <v>132</v>
      </c>
      <c r="E56" s="72" t="s">
        <v>134</v>
      </c>
      <c r="F56" s="72" t="s">
        <v>144</v>
      </c>
      <c r="G56" s="67">
        <v>20</v>
      </c>
      <c r="H56" s="67">
        <v>20</v>
      </c>
    </row>
    <row r="57" spans="2:8" ht="14.25" x14ac:dyDescent="0.2">
      <c r="B57" s="79" t="s">
        <v>169</v>
      </c>
      <c r="C57" s="72" t="s">
        <v>108</v>
      </c>
      <c r="D57" s="72" t="s">
        <v>132</v>
      </c>
      <c r="E57" s="72" t="s">
        <v>134</v>
      </c>
      <c r="F57" s="72" t="s">
        <v>144</v>
      </c>
      <c r="G57" s="67"/>
      <c r="H57" s="67"/>
    </row>
    <row r="58" spans="2:8" ht="15" x14ac:dyDescent="0.2">
      <c r="B58" s="134" t="s">
        <v>170</v>
      </c>
      <c r="C58" s="70" t="s">
        <v>108</v>
      </c>
      <c r="D58" s="70" t="s">
        <v>132</v>
      </c>
      <c r="E58" s="70" t="s">
        <v>134</v>
      </c>
      <c r="F58" s="70" t="s">
        <v>111</v>
      </c>
      <c r="G58" s="71">
        <f t="shared" ref="G58:H58" si="10">G61+G65+G60</f>
        <v>60</v>
      </c>
      <c r="H58" s="71">
        <f t="shared" si="10"/>
        <v>60</v>
      </c>
    </row>
    <row r="59" spans="2:8" ht="14.25" x14ac:dyDescent="0.2">
      <c r="B59" s="79" t="s">
        <v>171</v>
      </c>
      <c r="C59" s="72" t="s">
        <v>108</v>
      </c>
      <c r="D59" s="72" t="s">
        <v>132</v>
      </c>
      <c r="E59" s="72" t="s">
        <v>134</v>
      </c>
      <c r="F59" s="72" t="s">
        <v>144</v>
      </c>
      <c r="G59" s="67">
        <v>100</v>
      </c>
      <c r="H59" s="67">
        <v>100</v>
      </c>
    </row>
    <row r="60" spans="2:8" ht="14.25" x14ac:dyDescent="0.2">
      <c r="B60" s="79" t="s">
        <v>172</v>
      </c>
      <c r="C60" s="72" t="s">
        <v>108</v>
      </c>
      <c r="D60" s="72" t="s">
        <v>132</v>
      </c>
      <c r="E60" s="72" t="s">
        <v>134</v>
      </c>
      <c r="F60" s="72" t="s">
        <v>173</v>
      </c>
      <c r="G60" s="67">
        <v>30</v>
      </c>
      <c r="H60" s="67">
        <v>30</v>
      </c>
    </row>
    <row r="61" spans="2:8" ht="14.25" x14ac:dyDescent="0.2">
      <c r="B61" s="79" t="s">
        <v>174</v>
      </c>
      <c r="C61" s="72" t="s">
        <v>108</v>
      </c>
      <c r="D61" s="72" t="s">
        <v>132</v>
      </c>
      <c r="E61" s="72" t="s">
        <v>134</v>
      </c>
      <c r="F61" s="72" t="s">
        <v>129</v>
      </c>
      <c r="G61" s="67">
        <v>15</v>
      </c>
      <c r="H61" s="67">
        <v>15</v>
      </c>
    </row>
    <row r="62" spans="2:8" ht="14.25" x14ac:dyDescent="0.2">
      <c r="B62" s="79" t="s">
        <v>175</v>
      </c>
      <c r="C62" s="72" t="s">
        <v>108</v>
      </c>
      <c r="D62" s="72" t="s">
        <v>132</v>
      </c>
      <c r="E62" s="72" t="s">
        <v>134</v>
      </c>
      <c r="F62" s="72" t="s">
        <v>129</v>
      </c>
      <c r="G62" s="67"/>
      <c r="H62" s="67"/>
    </row>
    <row r="63" spans="2:8" ht="14.25" x14ac:dyDescent="0.2">
      <c r="B63" s="79"/>
      <c r="C63" s="72" t="s">
        <v>108</v>
      </c>
      <c r="D63" s="72" t="s">
        <v>132</v>
      </c>
      <c r="E63" s="72" t="s">
        <v>134</v>
      </c>
      <c r="F63" s="72" t="s">
        <v>129</v>
      </c>
      <c r="G63" s="67"/>
      <c r="H63" s="67"/>
    </row>
    <row r="64" spans="2:8" ht="14.25" x14ac:dyDescent="0.2">
      <c r="B64" s="79" t="s">
        <v>176</v>
      </c>
      <c r="C64" s="72" t="s">
        <v>108</v>
      </c>
      <c r="D64" s="72" t="s">
        <v>132</v>
      </c>
      <c r="E64" s="72" t="s">
        <v>134</v>
      </c>
      <c r="F64" s="72" t="s">
        <v>129</v>
      </c>
      <c r="G64" s="67"/>
      <c r="H64" s="67"/>
    </row>
    <row r="65" spans="2:8" ht="14.25" x14ac:dyDescent="0.2">
      <c r="B65" s="80" t="s">
        <v>177</v>
      </c>
      <c r="C65" s="72" t="s">
        <v>108</v>
      </c>
      <c r="D65" s="72" t="s">
        <v>132</v>
      </c>
      <c r="E65" s="72" t="s">
        <v>134</v>
      </c>
      <c r="F65" s="72" t="s">
        <v>178</v>
      </c>
      <c r="G65" s="67">
        <v>15</v>
      </c>
      <c r="H65" s="67">
        <v>15</v>
      </c>
    </row>
    <row r="66" spans="2:8" ht="15" x14ac:dyDescent="0.2">
      <c r="B66" s="98" t="s">
        <v>179</v>
      </c>
      <c r="C66" s="70" t="s">
        <v>108</v>
      </c>
      <c r="D66" s="70" t="s">
        <v>132</v>
      </c>
      <c r="E66" s="70" t="s">
        <v>134</v>
      </c>
      <c r="F66" s="70" t="s">
        <v>111</v>
      </c>
      <c r="G66" s="71">
        <v>0</v>
      </c>
      <c r="H66" s="71">
        <v>0</v>
      </c>
    </row>
    <row r="67" spans="2:8" ht="14.25" x14ac:dyDescent="0.2">
      <c r="B67" s="79" t="s">
        <v>419</v>
      </c>
      <c r="C67" s="72" t="s">
        <v>108</v>
      </c>
      <c r="D67" s="72" t="s">
        <v>132</v>
      </c>
      <c r="E67" s="72" t="s">
        <v>134</v>
      </c>
      <c r="F67" s="72" t="s">
        <v>139</v>
      </c>
      <c r="G67" s="67">
        <v>150</v>
      </c>
      <c r="H67" s="67">
        <v>150</v>
      </c>
    </row>
    <row r="68" spans="2:8" ht="14.25" x14ac:dyDescent="0.2">
      <c r="B68" s="79" t="s">
        <v>181</v>
      </c>
      <c r="C68" s="72" t="s">
        <v>108</v>
      </c>
      <c r="D68" s="72" t="s">
        <v>132</v>
      </c>
      <c r="E68" s="72" t="s">
        <v>134</v>
      </c>
      <c r="F68" s="72" t="s">
        <v>144</v>
      </c>
      <c r="G68" s="67"/>
      <c r="H68" s="67"/>
    </row>
    <row r="69" spans="2:8" ht="14.25" x14ac:dyDescent="0.2">
      <c r="B69" s="79"/>
      <c r="C69" s="72"/>
      <c r="D69" s="72"/>
      <c r="E69" s="72"/>
      <c r="F69" s="72"/>
      <c r="G69" s="67"/>
      <c r="H69" s="67"/>
    </row>
    <row r="70" spans="2:8" ht="29.25" x14ac:dyDescent="0.25">
      <c r="B70" s="98" t="s">
        <v>182</v>
      </c>
      <c r="C70" s="70" t="s">
        <v>108</v>
      </c>
      <c r="D70" s="70" t="s">
        <v>132</v>
      </c>
      <c r="E70" s="70" t="s">
        <v>134</v>
      </c>
      <c r="F70" s="70" t="s">
        <v>111</v>
      </c>
      <c r="G70" s="81">
        <f t="shared" ref="G70:H70" si="11">G71+G72+G74+G75+G76+G73</f>
        <v>140</v>
      </c>
      <c r="H70" s="81">
        <f t="shared" si="11"/>
        <v>160</v>
      </c>
    </row>
    <row r="71" spans="2:8" ht="14.25" x14ac:dyDescent="0.2">
      <c r="B71" s="85" t="s">
        <v>184</v>
      </c>
      <c r="C71" s="72" t="s">
        <v>108</v>
      </c>
      <c r="D71" s="72" t="s">
        <v>132</v>
      </c>
      <c r="E71" s="72" t="s">
        <v>134</v>
      </c>
      <c r="F71" s="72" t="s">
        <v>144</v>
      </c>
      <c r="G71" s="67"/>
      <c r="H71" s="67"/>
    </row>
    <row r="72" spans="2:8" ht="14.25" x14ac:dyDescent="0.2">
      <c r="B72" s="85" t="s">
        <v>186</v>
      </c>
      <c r="C72" s="72" t="s">
        <v>108</v>
      </c>
      <c r="D72" s="72" t="s">
        <v>132</v>
      </c>
      <c r="E72" s="72" t="s">
        <v>134</v>
      </c>
      <c r="F72" s="72" t="s">
        <v>144</v>
      </c>
      <c r="G72" s="67">
        <v>70</v>
      </c>
      <c r="H72" s="67">
        <v>80</v>
      </c>
    </row>
    <row r="73" spans="2:8" ht="14.25" x14ac:dyDescent="0.2">
      <c r="B73" s="85" t="s">
        <v>188</v>
      </c>
      <c r="C73" s="72" t="s">
        <v>108</v>
      </c>
      <c r="D73" s="72" t="s">
        <v>132</v>
      </c>
      <c r="E73" s="72" t="s">
        <v>134</v>
      </c>
      <c r="F73" s="72" t="s">
        <v>144</v>
      </c>
      <c r="G73" s="67"/>
      <c r="H73" s="67"/>
    </row>
    <row r="74" spans="2:8" ht="14.25" x14ac:dyDescent="0.2">
      <c r="B74" s="85" t="s">
        <v>189</v>
      </c>
      <c r="C74" s="72" t="s">
        <v>108</v>
      </c>
      <c r="D74" s="72" t="s">
        <v>132</v>
      </c>
      <c r="E74" s="72" t="s">
        <v>134</v>
      </c>
      <c r="F74" s="72" t="s">
        <v>144</v>
      </c>
      <c r="G74" s="67"/>
      <c r="H74" s="67"/>
    </row>
    <row r="75" spans="2:8" ht="14.25" x14ac:dyDescent="0.2">
      <c r="B75" s="85" t="s">
        <v>191</v>
      </c>
      <c r="C75" s="72" t="s">
        <v>108</v>
      </c>
      <c r="D75" s="72" t="s">
        <v>132</v>
      </c>
      <c r="E75" s="72" t="s">
        <v>134</v>
      </c>
      <c r="F75" s="72" t="s">
        <v>144</v>
      </c>
      <c r="G75" s="67"/>
      <c r="H75" s="67"/>
    </row>
    <row r="76" spans="2:8" ht="14.25" x14ac:dyDescent="0.2">
      <c r="B76" s="85" t="s">
        <v>192</v>
      </c>
      <c r="C76" s="72" t="s">
        <v>108</v>
      </c>
      <c r="D76" s="72" t="s">
        <v>132</v>
      </c>
      <c r="E76" s="72" t="s">
        <v>134</v>
      </c>
      <c r="F76" s="72" t="s">
        <v>144</v>
      </c>
      <c r="G76" s="67">
        <v>70</v>
      </c>
      <c r="H76" s="67">
        <v>80</v>
      </c>
    </row>
    <row r="77" spans="2:8" ht="14.25" x14ac:dyDescent="0.2">
      <c r="B77" s="85" t="s">
        <v>193</v>
      </c>
      <c r="C77" s="72" t="s">
        <v>108</v>
      </c>
      <c r="D77" s="72" t="s">
        <v>132</v>
      </c>
      <c r="E77" s="72" t="s">
        <v>194</v>
      </c>
      <c r="F77" s="72" t="s">
        <v>144</v>
      </c>
      <c r="G77" s="67">
        <v>1</v>
      </c>
      <c r="H77" s="67">
        <v>1</v>
      </c>
    </row>
    <row r="78" spans="2:8" ht="15" x14ac:dyDescent="0.25">
      <c r="B78" s="130" t="s">
        <v>195</v>
      </c>
      <c r="C78" s="63" t="s">
        <v>108</v>
      </c>
      <c r="D78" s="63" t="s">
        <v>196</v>
      </c>
      <c r="E78" s="63" t="s">
        <v>110</v>
      </c>
      <c r="F78" s="63" t="s">
        <v>111</v>
      </c>
      <c r="G78" s="64">
        <f t="shared" ref="G78:H78" si="12">G79</f>
        <v>120</v>
      </c>
      <c r="H78" s="64">
        <f t="shared" si="12"/>
        <v>120</v>
      </c>
    </row>
    <row r="79" spans="2:8" ht="15" x14ac:dyDescent="0.2">
      <c r="B79" s="69" t="s">
        <v>197</v>
      </c>
      <c r="C79" s="65" t="s">
        <v>108</v>
      </c>
      <c r="D79" s="65" t="s">
        <v>196</v>
      </c>
      <c r="E79" s="65" t="s">
        <v>198</v>
      </c>
      <c r="F79" s="65" t="s">
        <v>199</v>
      </c>
      <c r="G79" s="67">
        <v>120</v>
      </c>
      <c r="H79" s="67">
        <v>120</v>
      </c>
    </row>
    <row r="80" spans="2:8" ht="15" x14ac:dyDescent="0.25">
      <c r="B80" s="82" t="s">
        <v>201</v>
      </c>
      <c r="C80" s="63" t="s">
        <v>108</v>
      </c>
      <c r="D80" s="63" t="s">
        <v>202</v>
      </c>
      <c r="E80" s="63" t="s">
        <v>110</v>
      </c>
      <c r="F80" s="63" t="s">
        <v>111</v>
      </c>
      <c r="G80" s="64">
        <f>G81+G84+G88+G91+G96+G99+G101</f>
        <v>5269.4</v>
      </c>
      <c r="H80" s="64">
        <f>H81+H84+H91+H96+H99+H101</f>
        <v>5502.6</v>
      </c>
    </row>
    <row r="81" spans="2:8" ht="57.75" x14ac:dyDescent="0.25">
      <c r="B81" s="98" t="s">
        <v>203</v>
      </c>
      <c r="C81" s="70" t="s">
        <v>108</v>
      </c>
      <c r="D81" s="70" t="s">
        <v>202</v>
      </c>
      <c r="E81" s="70" t="s">
        <v>204</v>
      </c>
      <c r="F81" s="70" t="s">
        <v>111</v>
      </c>
      <c r="G81" s="81">
        <f t="shared" ref="G81:H81" si="13">G82+G83</f>
        <v>3515.4</v>
      </c>
      <c r="H81" s="81">
        <f t="shared" si="13"/>
        <v>3645.6</v>
      </c>
    </row>
    <row r="82" spans="2:8" ht="15" x14ac:dyDescent="0.2">
      <c r="B82" s="108" t="s">
        <v>205</v>
      </c>
      <c r="C82" s="65" t="s">
        <v>108</v>
      </c>
      <c r="D82" s="65" t="s">
        <v>202</v>
      </c>
      <c r="E82" s="65" t="s">
        <v>204</v>
      </c>
      <c r="F82" s="65" t="s">
        <v>206</v>
      </c>
      <c r="G82" s="67">
        <v>2700</v>
      </c>
      <c r="H82" s="67">
        <v>2800</v>
      </c>
    </row>
    <row r="83" spans="2:8" ht="15" x14ac:dyDescent="0.2">
      <c r="B83" s="108" t="s">
        <v>123</v>
      </c>
      <c r="C83" s="65" t="s">
        <v>108</v>
      </c>
      <c r="D83" s="65" t="s">
        <v>202</v>
      </c>
      <c r="E83" s="65" t="s">
        <v>204</v>
      </c>
      <c r="F83" s="65" t="s">
        <v>207</v>
      </c>
      <c r="G83" s="67">
        <v>815.4</v>
      </c>
      <c r="H83" s="67">
        <v>845.6</v>
      </c>
    </row>
    <row r="84" spans="2:8" ht="15" x14ac:dyDescent="0.2">
      <c r="B84" s="135" t="s">
        <v>209</v>
      </c>
      <c r="C84" s="70" t="s">
        <v>108</v>
      </c>
      <c r="D84" s="70" t="s">
        <v>202</v>
      </c>
      <c r="E84" s="70" t="s">
        <v>204</v>
      </c>
      <c r="F84" s="70" t="s">
        <v>144</v>
      </c>
      <c r="G84" s="71">
        <f t="shared" ref="G84:H84" si="14">G85+G86+G87</f>
        <v>1209</v>
      </c>
      <c r="H84" s="71">
        <f t="shared" si="14"/>
        <v>1311</v>
      </c>
    </row>
    <row r="85" spans="2:8" ht="14.25" x14ac:dyDescent="0.2">
      <c r="B85" s="79" t="s">
        <v>210</v>
      </c>
      <c r="C85" s="72" t="s">
        <v>108</v>
      </c>
      <c r="D85" s="72" t="s">
        <v>202</v>
      </c>
      <c r="E85" s="72" t="s">
        <v>204</v>
      </c>
      <c r="F85" s="72" t="s">
        <v>211</v>
      </c>
      <c r="G85" s="67">
        <v>1200</v>
      </c>
      <c r="H85" s="67">
        <v>1300</v>
      </c>
    </row>
    <row r="86" spans="2:8" ht="14.25" x14ac:dyDescent="0.2">
      <c r="B86" s="79" t="s">
        <v>212</v>
      </c>
      <c r="C86" s="72" t="s">
        <v>108</v>
      </c>
      <c r="D86" s="72" t="s">
        <v>202</v>
      </c>
      <c r="E86" s="72" t="s">
        <v>204</v>
      </c>
      <c r="F86" s="72" t="s">
        <v>211</v>
      </c>
      <c r="G86" s="67">
        <v>4</v>
      </c>
      <c r="H86" s="67">
        <v>5</v>
      </c>
    </row>
    <row r="87" spans="2:8" ht="14.25" x14ac:dyDescent="0.2">
      <c r="B87" s="79" t="s">
        <v>416</v>
      </c>
      <c r="C87" s="72" t="s">
        <v>108</v>
      </c>
      <c r="D87" s="72" t="s">
        <v>202</v>
      </c>
      <c r="E87" s="72" t="s">
        <v>204</v>
      </c>
      <c r="F87" s="72" t="s">
        <v>144</v>
      </c>
      <c r="G87" s="67">
        <v>5</v>
      </c>
      <c r="H87" s="67">
        <v>6</v>
      </c>
    </row>
    <row r="88" spans="2:8" ht="15" x14ac:dyDescent="0.2">
      <c r="B88" s="87" t="s">
        <v>147</v>
      </c>
      <c r="C88" s="70" t="s">
        <v>108</v>
      </c>
      <c r="D88" s="70" t="s">
        <v>202</v>
      </c>
      <c r="E88" s="70" t="s">
        <v>204</v>
      </c>
      <c r="F88" s="70" t="s">
        <v>144</v>
      </c>
      <c r="G88" s="71">
        <f t="shared" ref="G88:H88" si="15">G89</f>
        <v>0</v>
      </c>
      <c r="H88" s="71">
        <f t="shared" si="15"/>
        <v>0</v>
      </c>
    </row>
    <row r="89" spans="2:8" ht="14.25" x14ac:dyDescent="0.2">
      <c r="B89" s="79" t="s">
        <v>213</v>
      </c>
      <c r="C89" s="72" t="s">
        <v>108</v>
      </c>
      <c r="D89" s="72" t="s">
        <v>202</v>
      </c>
      <c r="E89" s="72" t="s">
        <v>204</v>
      </c>
      <c r="F89" s="72" t="s">
        <v>144</v>
      </c>
      <c r="G89" s="67"/>
      <c r="H89" s="67"/>
    </row>
    <row r="90" spans="2:8" ht="14.25" x14ac:dyDescent="0.2">
      <c r="B90" s="79"/>
      <c r="C90" s="72"/>
      <c r="D90" s="72"/>
      <c r="E90" s="72"/>
      <c r="F90" s="72"/>
      <c r="G90" s="67"/>
      <c r="H90" s="67"/>
    </row>
    <row r="91" spans="2:8" ht="15" x14ac:dyDescent="0.25">
      <c r="B91" s="87" t="s">
        <v>214</v>
      </c>
      <c r="C91" s="70" t="s">
        <v>108</v>
      </c>
      <c r="D91" s="70" t="s">
        <v>202</v>
      </c>
      <c r="E91" s="70" t="s">
        <v>204</v>
      </c>
      <c r="F91" s="70" t="s">
        <v>144</v>
      </c>
      <c r="G91" s="81">
        <f>G92+G93+G94+G95</f>
        <v>305</v>
      </c>
      <c r="H91" s="81">
        <f>H92+H93+H94+H95</f>
        <v>306</v>
      </c>
    </row>
    <row r="92" spans="2:8" ht="14.25" x14ac:dyDescent="0.2">
      <c r="B92" s="79" t="s">
        <v>215</v>
      </c>
      <c r="C92" s="72" t="s">
        <v>108</v>
      </c>
      <c r="D92" s="72" t="s">
        <v>202</v>
      </c>
      <c r="E92" s="72" t="s">
        <v>204</v>
      </c>
      <c r="F92" s="72" t="s">
        <v>144</v>
      </c>
      <c r="G92" s="67">
        <v>120</v>
      </c>
      <c r="H92" s="67">
        <v>120</v>
      </c>
    </row>
    <row r="93" spans="2:8" ht="14.25" x14ac:dyDescent="0.2">
      <c r="B93" s="79" t="s">
        <v>417</v>
      </c>
      <c r="C93" s="72" t="s">
        <v>108</v>
      </c>
      <c r="D93" s="72" t="s">
        <v>202</v>
      </c>
      <c r="E93" s="72" t="s">
        <v>204</v>
      </c>
      <c r="F93" s="72" t="s">
        <v>144</v>
      </c>
      <c r="G93" s="67">
        <v>70</v>
      </c>
      <c r="H93" s="67">
        <v>70</v>
      </c>
    </row>
    <row r="94" spans="2:8" ht="14.25" x14ac:dyDescent="0.2">
      <c r="B94" s="79" t="s">
        <v>216</v>
      </c>
      <c r="C94" s="72" t="s">
        <v>108</v>
      </c>
      <c r="D94" s="72" t="s">
        <v>202</v>
      </c>
      <c r="E94" s="72" t="s">
        <v>204</v>
      </c>
      <c r="F94" s="72" t="s">
        <v>144</v>
      </c>
      <c r="G94" s="67">
        <v>100</v>
      </c>
      <c r="H94" s="67">
        <v>100</v>
      </c>
    </row>
    <row r="95" spans="2:8" ht="14.25" x14ac:dyDescent="0.2">
      <c r="B95" s="79" t="s">
        <v>217</v>
      </c>
      <c r="C95" s="72" t="s">
        <v>108</v>
      </c>
      <c r="D95" s="72" t="s">
        <v>202</v>
      </c>
      <c r="E95" s="72" t="s">
        <v>204</v>
      </c>
      <c r="F95" s="72" t="s">
        <v>144</v>
      </c>
      <c r="G95" s="67">
        <v>15</v>
      </c>
      <c r="H95" s="67">
        <v>16</v>
      </c>
    </row>
    <row r="96" spans="2:8" ht="29.25" x14ac:dyDescent="0.25">
      <c r="B96" s="98" t="s">
        <v>182</v>
      </c>
      <c r="C96" s="70" t="s">
        <v>108</v>
      </c>
      <c r="D96" s="70" t="s">
        <v>202</v>
      </c>
      <c r="E96" s="70" t="s">
        <v>204</v>
      </c>
      <c r="F96" s="70" t="s">
        <v>144</v>
      </c>
      <c r="G96" s="81">
        <f>G98+G97</f>
        <v>190</v>
      </c>
      <c r="H96" s="81">
        <f>H98+H97</f>
        <v>190</v>
      </c>
    </row>
    <row r="97" spans="2:8" ht="14.25" x14ac:dyDescent="0.2">
      <c r="B97" s="133" t="s">
        <v>418</v>
      </c>
      <c r="C97" s="72" t="s">
        <v>108</v>
      </c>
      <c r="D97" s="72" t="s">
        <v>202</v>
      </c>
      <c r="E97" s="72" t="s">
        <v>204</v>
      </c>
      <c r="F97" s="72" t="s">
        <v>144</v>
      </c>
      <c r="G97" s="76">
        <v>100</v>
      </c>
      <c r="H97" s="76">
        <v>100</v>
      </c>
    </row>
    <row r="98" spans="2:8" ht="14.25" x14ac:dyDescent="0.2">
      <c r="B98" s="79" t="s">
        <v>421</v>
      </c>
      <c r="C98" s="72" t="s">
        <v>108</v>
      </c>
      <c r="D98" s="72" t="s">
        <v>202</v>
      </c>
      <c r="E98" s="72" t="s">
        <v>204</v>
      </c>
      <c r="F98" s="72" t="s">
        <v>144</v>
      </c>
      <c r="G98" s="67">
        <v>90</v>
      </c>
      <c r="H98" s="67">
        <v>90</v>
      </c>
    </row>
    <row r="99" spans="2:8" ht="15" x14ac:dyDescent="0.25">
      <c r="B99" s="87" t="s">
        <v>218</v>
      </c>
      <c r="C99" s="70" t="s">
        <v>108</v>
      </c>
      <c r="D99" s="70" t="s">
        <v>202</v>
      </c>
      <c r="E99" s="70" t="s">
        <v>204</v>
      </c>
      <c r="F99" s="70" t="s">
        <v>178</v>
      </c>
      <c r="G99" s="81">
        <f t="shared" ref="G99:H99" si="16">G100</f>
        <v>0</v>
      </c>
      <c r="H99" s="81">
        <f t="shared" si="16"/>
        <v>0</v>
      </c>
    </row>
    <row r="100" spans="2:8" ht="14.25" x14ac:dyDescent="0.2">
      <c r="B100" s="89" t="s">
        <v>219</v>
      </c>
      <c r="C100" s="72" t="s">
        <v>108</v>
      </c>
      <c r="D100" s="72" t="s">
        <v>202</v>
      </c>
      <c r="E100" s="72" t="s">
        <v>204</v>
      </c>
      <c r="F100" s="72" t="s">
        <v>178</v>
      </c>
      <c r="G100" s="67"/>
      <c r="H100" s="67"/>
    </row>
    <row r="101" spans="2:8" ht="30" x14ac:dyDescent="0.25">
      <c r="B101" s="90" t="s">
        <v>221</v>
      </c>
      <c r="C101" s="91" t="s">
        <v>108</v>
      </c>
      <c r="D101" s="91" t="s">
        <v>202</v>
      </c>
      <c r="E101" s="91" t="s">
        <v>204</v>
      </c>
      <c r="F101" s="91" t="s">
        <v>111</v>
      </c>
      <c r="G101" s="92">
        <f>G102</f>
        <v>50</v>
      </c>
      <c r="H101" s="92">
        <f>H102</f>
        <v>50</v>
      </c>
    </row>
    <row r="102" spans="2:8" ht="15" x14ac:dyDescent="0.2">
      <c r="B102" s="93" t="s">
        <v>222</v>
      </c>
      <c r="C102" s="94" t="s">
        <v>108</v>
      </c>
      <c r="D102" s="94" t="s">
        <v>202</v>
      </c>
      <c r="E102" s="94" t="s">
        <v>204</v>
      </c>
      <c r="F102" s="95" t="s">
        <v>144</v>
      </c>
      <c r="G102" s="67">
        <v>50</v>
      </c>
      <c r="H102" s="67">
        <v>50</v>
      </c>
    </row>
    <row r="103" spans="2:8" ht="15" x14ac:dyDescent="0.25">
      <c r="B103" s="82" t="s">
        <v>223</v>
      </c>
      <c r="C103" s="63" t="s">
        <v>113</v>
      </c>
      <c r="D103" s="63" t="s">
        <v>109</v>
      </c>
      <c r="E103" s="63" t="s">
        <v>224</v>
      </c>
      <c r="F103" s="63" t="s">
        <v>111</v>
      </c>
      <c r="G103" s="64">
        <f>G105+G106+G108+G107</f>
        <v>867.6</v>
      </c>
      <c r="H103" s="64">
        <f>H104+H107+H108</f>
        <v>867.6</v>
      </c>
    </row>
    <row r="104" spans="2:8" ht="28.5" x14ac:dyDescent="0.2">
      <c r="B104" s="98" t="s">
        <v>225</v>
      </c>
      <c r="C104" s="70" t="s">
        <v>113</v>
      </c>
      <c r="D104" s="70" t="s">
        <v>226</v>
      </c>
      <c r="E104" s="70" t="s">
        <v>227</v>
      </c>
      <c r="F104" s="70" t="s">
        <v>111</v>
      </c>
      <c r="G104" s="71">
        <f>G105+G106</f>
        <v>847</v>
      </c>
      <c r="H104" s="71">
        <f>H105+H106</f>
        <v>847</v>
      </c>
    </row>
    <row r="105" spans="2:8" ht="15" x14ac:dyDescent="0.2">
      <c r="B105" s="79" t="s">
        <v>118</v>
      </c>
      <c r="C105" s="65" t="s">
        <v>113</v>
      </c>
      <c r="D105" s="65" t="s">
        <v>226</v>
      </c>
      <c r="E105" s="65" t="s">
        <v>227</v>
      </c>
      <c r="F105" s="65" t="s">
        <v>119</v>
      </c>
      <c r="G105" s="67">
        <v>650</v>
      </c>
      <c r="H105" s="67">
        <v>650</v>
      </c>
    </row>
    <row r="106" spans="2:8" ht="15" x14ac:dyDescent="0.2">
      <c r="B106" s="79" t="s">
        <v>123</v>
      </c>
      <c r="C106" s="65" t="s">
        <v>113</v>
      </c>
      <c r="D106" s="65" t="s">
        <v>226</v>
      </c>
      <c r="E106" s="65" t="s">
        <v>227</v>
      </c>
      <c r="F106" s="65" t="s">
        <v>119</v>
      </c>
      <c r="G106" s="67">
        <v>197</v>
      </c>
      <c r="H106" s="67">
        <v>197</v>
      </c>
    </row>
    <row r="107" spans="2:8" ht="15" x14ac:dyDescent="0.2">
      <c r="B107" s="136" t="s">
        <v>415</v>
      </c>
      <c r="C107" s="73" t="s">
        <v>113</v>
      </c>
      <c r="D107" s="73" t="s">
        <v>226</v>
      </c>
      <c r="E107" s="73" t="s">
        <v>227</v>
      </c>
      <c r="F107" s="73" t="s">
        <v>144</v>
      </c>
      <c r="G107" s="99">
        <v>0.6</v>
      </c>
      <c r="H107" s="99">
        <v>0.6</v>
      </c>
    </row>
    <row r="108" spans="2:8" ht="15" x14ac:dyDescent="0.2">
      <c r="B108" s="79" t="s">
        <v>145</v>
      </c>
      <c r="C108" s="65" t="s">
        <v>113</v>
      </c>
      <c r="D108" s="65" t="s">
        <v>226</v>
      </c>
      <c r="E108" s="65" t="s">
        <v>227</v>
      </c>
      <c r="F108" s="65" t="s">
        <v>121</v>
      </c>
      <c r="G108" s="67">
        <v>20</v>
      </c>
      <c r="H108" s="67">
        <v>20</v>
      </c>
    </row>
    <row r="109" spans="2:8" ht="15" x14ac:dyDescent="0.2">
      <c r="B109" s="79"/>
      <c r="C109" s="65"/>
      <c r="D109" s="65"/>
      <c r="E109" s="65"/>
      <c r="F109" s="65"/>
      <c r="G109" s="67"/>
      <c r="H109" s="67"/>
    </row>
    <row r="110" spans="2:8" ht="60" x14ac:dyDescent="0.25">
      <c r="B110" s="137" t="s">
        <v>228</v>
      </c>
      <c r="C110" s="63" t="s">
        <v>226</v>
      </c>
      <c r="D110" s="63" t="s">
        <v>109</v>
      </c>
      <c r="E110" s="63" t="s">
        <v>224</v>
      </c>
      <c r="F110" s="63" t="s">
        <v>111</v>
      </c>
      <c r="G110" s="64">
        <f t="shared" ref="G110:H110" si="17">G115+G111</f>
        <v>100</v>
      </c>
      <c r="H110" s="64">
        <f t="shared" si="17"/>
        <v>100</v>
      </c>
    </row>
    <row r="111" spans="2:8" ht="45" x14ac:dyDescent="0.25">
      <c r="B111" s="90" t="s">
        <v>229</v>
      </c>
      <c r="C111" s="91" t="s">
        <v>226</v>
      </c>
      <c r="D111" s="91" t="s">
        <v>230</v>
      </c>
      <c r="E111" s="91" t="s">
        <v>231</v>
      </c>
      <c r="F111" s="91" t="s">
        <v>111</v>
      </c>
      <c r="G111" s="92">
        <f t="shared" ref="G111:H111" si="18">G112</f>
        <v>20</v>
      </c>
      <c r="H111" s="92">
        <f t="shared" si="18"/>
        <v>20</v>
      </c>
    </row>
    <row r="112" spans="2:8" ht="15" x14ac:dyDescent="0.2">
      <c r="B112" s="93" t="s">
        <v>232</v>
      </c>
      <c r="C112" s="94" t="s">
        <v>226</v>
      </c>
      <c r="D112" s="94" t="s">
        <v>230</v>
      </c>
      <c r="E112" s="94" t="s">
        <v>231</v>
      </c>
      <c r="F112" s="95" t="s">
        <v>144</v>
      </c>
      <c r="G112" s="67">
        <v>20</v>
      </c>
      <c r="H112" s="67">
        <v>20</v>
      </c>
    </row>
    <row r="113" spans="2:8" ht="15" x14ac:dyDescent="0.25">
      <c r="B113" s="138"/>
      <c r="C113" s="100"/>
      <c r="D113" s="100"/>
      <c r="E113" s="100"/>
      <c r="F113" s="100"/>
      <c r="G113" s="101"/>
      <c r="H113" s="101"/>
    </row>
    <row r="114" spans="2:8" ht="15" x14ac:dyDescent="0.25">
      <c r="B114" s="138"/>
      <c r="C114" s="100"/>
      <c r="D114" s="100"/>
      <c r="E114" s="100"/>
      <c r="F114" s="100"/>
      <c r="G114" s="101"/>
      <c r="H114" s="101"/>
    </row>
    <row r="115" spans="2:8" ht="15" x14ac:dyDescent="0.25">
      <c r="B115" s="139" t="s">
        <v>233</v>
      </c>
      <c r="C115" s="70" t="s">
        <v>226</v>
      </c>
      <c r="D115" s="70" t="s">
        <v>234</v>
      </c>
      <c r="E115" s="70" t="s">
        <v>235</v>
      </c>
      <c r="F115" s="70" t="s">
        <v>111</v>
      </c>
      <c r="G115" s="81">
        <f>G116</f>
        <v>80</v>
      </c>
      <c r="H115" s="81">
        <f>H116</f>
        <v>80</v>
      </c>
    </row>
    <row r="116" spans="2:8" ht="15" x14ac:dyDescent="0.2">
      <c r="B116" s="84" t="s">
        <v>236</v>
      </c>
      <c r="C116" s="65" t="s">
        <v>226</v>
      </c>
      <c r="D116" s="65" t="s">
        <v>234</v>
      </c>
      <c r="E116" s="65" t="s">
        <v>235</v>
      </c>
      <c r="F116" s="65" t="s">
        <v>144</v>
      </c>
      <c r="G116" s="67">
        <v>80</v>
      </c>
      <c r="H116" s="67">
        <v>80</v>
      </c>
    </row>
    <row r="117" spans="2:8" ht="15" x14ac:dyDescent="0.2">
      <c r="B117" s="102" t="s">
        <v>169</v>
      </c>
      <c r="C117" s="65"/>
      <c r="D117" s="65"/>
      <c r="E117" s="65"/>
      <c r="F117" s="65"/>
      <c r="G117" s="66"/>
      <c r="H117" s="67"/>
    </row>
    <row r="118" spans="2:8" ht="15" x14ac:dyDescent="0.25">
      <c r="B118" s="140" t="s">
        <v>237</v>
      </c>
      <c r="C118" s="63" t="s">
        <v>132</v>
      </c>
      <c r="D118" s="63" t="s">
        <v>230</v>
      </c>
      <c r="E118" s="63" t="s">
        <v>238</v>
      </c>
      <c r="F118" s="63" t="s">
        <v>111</v>
      </c>
      <c r="G118" s="64">
        <f t="shared" ref="G118:H118" si="19">G119</f>
        <v>4374.8</v>
      </c>
      <c r="H118" s="64">
        <f t="shared" si="19"/>
        <v>4443.1000000000004</v>
      </c>
    </row>
    <row r="119" spans="2:8" ht="15" x14ac:dyDescent="0.2">
      <c r="B119" s="102" t="s">
        <v>239</v>
      </c>
      <c r="C119" s="65" t="s">
        <v>132</v>
      </c>
      <c r="D119" s="65" t="s">
        <v>230</v>
      </c>
      <c r="E119" s="65" t="s">
        <v>238</v>
      </c>
      <c r="F119" s="65" t="s">
        <v>144</v>
      </c>
      <c r="G119" s="66">
        <v>4374.8</v>
      </c>
      <c r="H119" s="67">
        <v>4443.1000000000004</v>
      </c>
    </row>
    <row r="120" spans="2:8" ht="15" x14ac:dyDescent="0.2">
      <c r="B120" s="102"/>
      <c r="C120" s="65"/>
      <c r="D120" s="65"/>
      <c r="E120" s="65"/>
      <c r="F120" s="65"/>
      <c r="G120" s="66"/>
      <c r="H120" s="67"/>
    </row>
    <row r="121" spans="2:8" ht="15" x14ac:dyDescent="0.2">
      <c r="B121" s="102"/>
      <c r="C121" s="65"/>
      <c r="D121" s="65"/>
      <c r="E121" s="65"/>
      <c r="F121" s="65"/>
      <c r="G121" s="66"/>
      <c r="H121" s="67"/>
    </row>
    <row r="122" spans="2:8" ht="30" x14ac:dyDescent="0.25">
      <c r="B122" s="141" t="s">
        <v>240</v>
      </c>
      <c r="C122" s="63" t="s">
        <v>241</v>
      </c>
      <c r="D122" s="63" t="s">
        <v>109</v>
      </c>
      <c r="E122" s="63" t="s">
        <v>110</v>
      </c>
      <c r="F122" s="63" t="s">
        <v>111</v>
      </c>
      <c r="G122" s="64">
        <f>G123+G128</f>
        <v>273.3</v>
      </c>
      <c r="H122" s="64">
        <f>H123+H128</f>
        <v>498.3</v>
      </c>
    </row>
    <row r="123" spans="2:8" ht="15" x14ac:dyDescent="0.25">
      <c r="B123" s="256" t="s">
        <v>242</v>
      </c>
      <c r="C123" s="70" t="s">
        <v>241</v>
      </c>
      <c r="D123" s="70" t="s">
        <v>113</v>
      </c>
      <c r="E123" s="70" t="s">
        <v>110</v>
      </c>
      <c r="F123" s="70" t="s">
        <v>111</v>
      </c>
      <c r="G123" s="81">
        <f t="shared" ref="G123" si="20">G125+G127</f>
        <v>225.3</v>
      </c>
      <c r="H123" s="81">
        <f>H125+H127</f>
        <v>450.3</v>
      </c>
    </row>
    <row r="124" spans="2:8" ht="15" x14ac:dyDescent="0.25">
      <c r="B124" s="257" t="s">
        <v>426</v>
      </c>
      <c r="C124" s="78" t="s">
        <v>241</v>
      </c>
      <c r="D124" s="78" t="s">
        <v>113</v>
      </c>
      <c r="E124" s="78" t="s">
        <v>422</v>
      </c>
      <c r="F124" s="78" t="s">
        <v>427</v>
      </c>
      <c r="G124" s="103"/>
      <c r="H124" s="103"/>
    </row>
    <row r="125" spans="2:8" ht="15" x14ac:dyDescent="0.25">
      <c r="B125" s="257" t="s">
        <v>423</v>
      </c>
      <c r="C125" s="78" t="s">
        <v>241</v>
      </c>
      <c r="D125" s="78" t="s">
        <v>113</v>
      </c>
      <c r="E125" s="78" t="s">
        <v>243</v>
      </c>
      <c r="F125" s="78" t="s">
        <v>144</v>
      </c>
      <c r="G125" s="103">
        <v>175.3</v>
      </c>
      <c r="H125" s="103">
        <v>200.3</v>
      </c>
    </row>
    <row r="126" spans="2:8" ht="15" x14ac:dyDescent="0.25">
      <c r="B126" s="257" t="s">
        <v>424</v>
      </c>
      <c r="C126" s="78" t="s">
        <v>241</v>
      </c>
      <c r="D126" s="78" t="s">
        <v>113</v>
      </c>
      <c r="E126" s="78" t="s">
        <v>243</v>
      </c>
      <c r="F126" s="78" t="s">
        <v>144</v>
      </c>
      <c r="G126" s="103"/>
      <c r="H126" s="103"/>
    </row>
    <row r="127" spans="2:8" ht="15" x14ac:dyDescent="0.25">
      <c r="B127" s="257" t="s">
        <v>425</v>
      </c>
      <c r="C127" s="78" t="s">
        <v>241</v>
      </c>
      <c r="D127" s="78" t="s">
        <v>113</v>
      </c>
      <c r="E127" s="78" t="s">
        <v>243</v>
      </c>
      <c r="F127" s="78" t="s">
        <v>144</v>
      </c>
      <c r="G127" s="103">
        <v>50</v>
      </c>
      <c r="H127" s="103">
        <v>250</v>
      </c>
    </row>
    <row r="128" spans="2:8" ht="15" x14ac:dyDescent="0.25">
      <c r="B128" s="139" t="s">
        <v>244</v>
      </c>
      <c r="C128" s="70" t="s">
        <v>241</v>
      </c>
      <c r="D128" s="70" t="s">
        <v>226</v>
      </c>
      <c r="E128" s="70" t="s">
        <v>110</v>
      </c>
      <c r="F128" s="70" t="s">
        <v>111</v>
      </c>
      <c r="G128" s="81">
        <f>G129+G130</f>
        <v>48</v>
      </c>
      <c r="H128" s="81">
        <f>H129+H130</f>
        <v>48</v>
      </c>
    </row>
    <row r="129" spans="2:8" ht="15" x14ac:dyDescent="0.25">
      <c r="B129" s="142" t="s">
        <v>245</v>
      </c>
      <c r="C129" s="78" t="s">
        <v>241</v>
      </c>
      <c r="D129" s="78" t="s">
        <v>226</v>
      </c>
      <c r="E129" s="78" t="s">
        <v>246</v>
      </c>
      <c r="F129" s="78" t="s">
        <v>211</v>
      </c>
      <c r="G129" s="103">
        <v>48</v>
      </c>
      <c r="H129" s="103">
        <v>48</v>
      </c>
    </row>
    <row r="130" spans="2:8" ht="15" x14ac:dyDescent="0.2">
      <c r="B130" s="143" t="s">
        <v>420</v>
      </c>
      <c r="C130" s="65" t="s">
        <v>241</v>
      </c>
      <c r="D130" s="65" t="s">
        <v>226</v>
      </c>
      <c r="E130" s="65" t="s">
        <v>246</v>
      </c>
      <c r="F130" s="65" t="s">
        <v>144</v>
      </c>
      <c r="G130" s="67"/>
      <c r="H130" s="67"/>
    </row>
    <row r="131" spans="2:8" ht="15" x14ac:dyDescent="0.2">
      <c r="B131" s="143"/>
      <c r="C131" s="65"/>
      <c r="D131" s="65"/>
      <c r="E131" s="65"/>
      <c r="F131" s="65"/>
      <c r="G131" s="104"/>
      <c r="H131" s="67"/>
    </row>
    <row r="132" spans="2:8" ht="15" x14ac:dyDescent="0.25">
      <c r="B132" s="155" t="s">
        <v>296</v>
      </c>
      <c r="C132" s="106" t="s">
        <v>297</v>
      </c>
      <c r="D132" s="106" t="s">
        <v>109</v>
      </c>
      <c r="E132" s="106" t="s">
        <v>110</v>
      </c>
      <c r="F132" s="106" t="s">
        <v>111</v>
      </c>
      <c r="G132" s="107">
        <f>G133+G152</f>
        <v>2965</v>
      </c>
      <c r="H132" s="107">
        <f>H133+H152</f>
        <v>2980.2</v>
      </c>
    </row>
    <row r="133" spans="2:8" ht="45" x14ac:dyDescent="0.25">
      <c r="B133" s="156" t="s">
        <v>298</v>
      </c>
      <c r="C133" s="63" t="s">
        <v>297</v>
      </c>
      <c r="D133" s="63" t="s">
        <v>108</v>
      </c>
      <c r="E133" s="63" t="s">
        <v>299</v>
      </c>
      <c r="F133" s="63" t="s">
        <v>300</v>
      </c>
      <c r="G133" s="64">
        <f>G134+G137+G139+G141+G143+G151</f>
        <v>1812.8</v>
      </c>
      <c r="H133" s="64">
        <f>H134+H137+H139+H141+H143+H151</f>
        <v>1827.9</v>
      </c>
    </row>
    <row r="134" spans="2:8" ht="57" x14ac:dyDescent="0.2">
      <c r="B134" s="158" t="s">
        <v>302</v>
      </c>
      <c r="C134" s="70" t="s">
        <v>297</v>
      </c>
      <c r="D134" s="70" t="s">
        <v>108</v>
      </c>
      <c r="E134" s="70" t="s">
        <v>299</v>
      </c>
      <c r="F134" s="70" t="s">
        <v>111</v>
      </c>
      <c r="G134" s="71">
        <f>G135+G136</f>
        <v>1035</v>
      </c>
      <c r="H134" s="71">
        <f>H135+H136</f>
        <v>1042</v>
      </c>
    </row>
    <row r="135" spans="2:8" ht="15" x14ac:dyDescent="0.2">
      <c r="B135" s="160" t="s">
        <v>118</v>
      </c>
      <c r="C135" s="65" t="s">
        <v>297</v>
      </c>
      <c r="D135" s="65" t="s">
        <v>108</v>
      </c>
      <c r="E135" s="65" t="s">
        <v>299</v>
      </c>
      <c r="F135" s="65" t="s">
        <v>206</v>
      </c>
      <c r="G135" s="77">
        <v>795</v>
      </c>
      <c r="H135" s="77">
        <v>800</v>
      </c>
    </row>
    <row r="136" spans="2:8" ht="15" x14ac:dyDescent="0.2">
      <c r="B136" s="160" t="s">
        <v>123</v>
      </c>
      <c r="C136" s="65" t="s">
        <v>297</v>
      </c>
      <c r="D136" s="65" t="s">
        <v>108</v>
      </c>
      <c r="E136" s="65" t="s">
        <v>299</v>
      </c>
      <c r="F136" s="65" t="s">
        <v>207</v>
      </c>
      <c r="G136" s="77">
        <v>240</v>
      </c>
      <c r="H136" s="77">
        <v>242</v>
      </c>
    </row>
    <row r="137" spans="2:8" ht="15" x14ac:dyDescent="0.2">
      <c r="B137" s="158" t="s">
        <v>138</v>
      </c>
      <c r="C137" s="70" t="s">
        <v>297</v>
      </c>
      <c r="D137" s="70" t="s">
        <v>108</v>
      </c>
      <c r="E137" s="70" t="s">
        <v>299</v>
      </c>
      <c r="F137" s="70" t="s">
        <v>139</v>
      </c>
      <c r="G137" s="71">
        <f>G138</f>
        <v>75</v>
      </c>
      <c r="H137" s="71">
        <f>H138</f>
        <v>76</v>
      </c>
    </row>
    <row r="138" spans="2:8" ht="14.25" x14ac:dyDescent="0.2">
      <c r="B138" s="102" t="s">
        <v>303</v>
      </c>
      <c r="C138" s="75" t="s">
        <v>297</v>
      </c>
      <c r="D138" s="75" t="s">
        <v>108</v>
      </c>
      <c r="E138" s="75" t="s">
        <v>299</v>
      </c>
      <c r="F138" s="72" t="s">
        <v>139</v>
      </c>
      <c r="G138" s="77">
        <v>75</v>
      </c>
      <c r="H138" s="77">
        <v>76</v>
      </c>
    </row>
    <row r="139" spans="2:8" ht="14.25" x14ac:dyDescent="0.2">
      <c r="B139" s="163" t="s">
        <v>304</v>
      </c>
      <c r="C139" s="165" t="s">
        <v>297</v>
      </c>
      <c r="D139" s="165" t="s">
        <v>108</v>
      </c>
      <c r="E139" s="165" t="s">
        <v>299</v>
      </c>
      <c r="F139" s="165" t="s">
        <v>208</v>
      </c>
      <c r="G139" s="83">
        <f>G140</f>
        <v>11</v>
      </c>
      <c r="H139" s="83">
        <f>H140</f>
        <v>12</v>
      </c>
    </row>
    <row r="140" spans="2:8" ht="15" x14ac:dyDescent="0.2">
      <c r="B140" s="166" t="s">
        <v>145</v>
      </c>
      <c r="C140" s="65" t="s">
        <v>297</v>
      </c>
      <c r="D140" s="65" t="s">
        <v>108</v>
      </c>
      <c r="E140" s="65" t="s">
        <v>299</v>
      </c>
      <c r="F140" s="65" t="s">
        <v>208</v>
      </c>
      <c r="G140" s="77">
        <v>11</v>
      </c>
      <c r="H140" s="77">
        <v>12</v>
      </c>
    </row>
    <row r="141" spans="2:8" ht="15" x14ac:dyDescent="0.2">
      <c r="B141" s="167" t="s">
        <v>209</v>
      </c>
      <c r="C141" s="70" t="s">
        <v>297</v>
      </c>
      <c r="D141" s="70" t="s">
        <v>108</v>
      </c>
      <c r="E141" s="70" t="s">
        <v>299</v>
      </c>
      <c r="F141" s="70" t="s">
        <v>144</v>
      </c>
      <c r="G141" s="71">
        <f>G142</f>
        <v>628</v>
      </c>
      <c r="H141" s="71">
        <f>H142</f>
        <v>630</v>
      </c>
    </row>
    <row r="142" spans="2:8" ht="28.5" x14ac:dyDescent="0.2">
      <c r="B142" s="168" t="s">
        <v>305</v>
      </c>
      <c r="C142" s="75" t="s">
        <v>297</v>
      </c>
      <c r="D142" s="75" t="s">
        <v>108</v>
      </c>
      <c r="E142" s="75" t="s">
        <v>299</v>
      </c>
      <c r="F142" s="72" t="s">
        <v>144</v>
      </c>
      <c r="G142" s="77">
        <v>628</v>
      </c>
      <c r="H142" s="77">
        <v>630</v>
      </c>
    </row>
    <row r="143" spans="2:8" ht="15" x14ac:dyDescent="0.2">
      <c r="B143" s="167" t="s">
        <v>152</v>
      </c>
      <c r="C143" s="70" t="s">
        <v>297</v>
      </c>
      <c r="D143" s="70" t="s">
        <v>108</v>
      </c>
      <c r="E143" s="70" t="s">
        <v>299</v>
      </c>
      <c r="F143" s="70" t="s">
        <v>111</v>
      </c>
      <c r="G143" s="71">
        <f>G144+G145+G146+G147</f>
        <v>63</v>
      </c>
      <c r="H143" s="71">
        <f>H144+H145+H146+H147</f>
        <v>67</v>
      </c>
    </row>
    <row r="144" spans="2:8" ht="14.25" x14ac:dyDescent="0.2">
      <c r="B144" s="169" t="s">
        <v>154</v>
      </c>
      <c r="C144" s="75" t="s">
        <v>297</v>
      </c>
      <c r="D144" s="75" t="s">
        <v>108</v>
      </c>
      <c r="E144" s="75" t="s">
        <v>299</v>
      </c>
      <c r="F144" s="170" t="s">
        <v>139</v>
      </c>
      <c r="G144" s="77">
        <v>63</v>
      </c>
      <c r="H144" s="77">
        <v>67</v>
      </c>
    </row>
    <row r="145" spans="2:8" ht="28.5" x14ac:dyDescent="0.2">
      <c r="B145" s="168" t="s">
        <v>306</v>
      </c>
      <c r="C145" s="75" t="s">
        <v>297</v>
      </c>
      <c r="D145" s="75" t="s">
        <v>108</v>
      </c>
      <c r="E145" s="75" t="s">
        <v>299</v>
      </c>
      <c r="F145" s="72" t="s">
        <v>144</v>
      </c>
      <c r="G145" s="171"/>
      <c r="H145" s="171"/>
    </row>
    <row r="146" spans="2:8" ht="14.25" x14ac:dyDescent="0.2">
      <c r="B146" s="168" t="s">
        <v>307</v>
      </c>
      <c r="C146" s="75" t="s">
        <v>297</v>
      </c>
      <c r="D146" s="75" t="s">
        <v>108</v>
      </c>
      <c r="E146" s="75" t="s">
        <v>299</v>
      </c>
      <c r="F146" s="72" t="s">
        <v>144</v>
      </c>
      <c r="G146" s="171"/>
      <c r="H146" s="171"/>
    </row>
    <row r="147" spans="2:8" ht="14.25" x14ac:dyDescent="0.2">
      <c r="B147" s="168" t="s">
        <v>308</v>
      </c>
      <c r="C147" s="75" t="s">
        <v>297</v>
      </c>
      <c r="D147" s="75" t="s">
        <v>108</v>
      </c>
      <c r="E147" s="75" t="s">
        <v>299</v>
      </c>
      <c r="F147" s="72" t="s">
        <v>144</v>
      </c>
      <c r="G147" s="67"/>
      <c r="H147" s="67"/>
    </row>
    <row r="148" spans="2:8" ht="15" x14ac:dyDescent="0.2">
      <c r="B148" s="172" t="s">
        <v>309</v>
      </c>
      <c r="C148" s="106" t="s">
        <v>297</v>
      </c>
      <c r="D148" s="106" t="s">
        <v>108</v>
      </c>
      <c r="E148" s="106" t="s">
        <v>299</v>
      </c>
      <c r="F148" s="106" t="s">
        <v>111</v>
      </c>
      <c r="G148" s="174">
        <f>G151</f>
        <v>0.8</v>
      </c>
      <c r="H148" s="174">
        <f>H151</f>
        <v>0.9</v>
      </c>
    </row>
    <row r="149" spans="2:8" ht="14.25" x14ac:dyDescent="0.2">
      <c r="B149" s="168" t="s">
        <v>310</v>
      </c>
      <c r="C149" s="75" t="s">
        <v>297</v>
      </c>
      <c r="D149" s="75" t="s">
        <v>108</v>
      </c>
      <c r="E149" s="75" t="s">
        <v>299</v>
      </c>
      <c r="F149" s="72" t="s">
        <v>144</v>
      </c>
      <c r="G149" s="77"/>
      <c r="H149" s="77"/>
    </row>
    <row r="150" spans="2:8" ht="14.25" x14ac:dyDescent="0.2">
      <c r="B150" s="175" t="s">
        <v>311</v>
      </c>
      <c r="C150" s="75" t="s">
        <v>297</v>
      </c>
      <c r="D150" s="75" t="s">
        <v>108</v>
      </c>
      <c r="E150" s="75" t="s">
        <v>299</v>
      </c>
      <c r="F150" s="72" t="s">
        <v>173</v>
      </c>
      <c r="G150" s="77"/>
      <c r="H150" s="77"/>
    </row>
    <row r="151" spans="2:8" ht="14.25" x14ac:dyDescent="0.2">
      <c r="B151" s="175" t="s">
        <v>312</v>
      </c>
      <c r="C151" s="75" t="s">
        <v>297</v>
      </c>
      <c r="D151" s="75" t="s">
        <v>108</v>
      </c>
      <c r="E151" s="75" t="s">
        <v>299</v>
      </c>
      <c r="F151" s="72" t="s">
        <v>178</v>
      </c>
      <c r="G151" s="77">
        <v>0.8</v>
      </c>
      <c r="H151" s="77">
        <v>0.9</v>
      </c>
    </row>
    <row r="152" spans="2:8" ht="15" x14ac:dyDescent="0.25">
      <c r="B152" s="176" t="s">
        <v>313</v>
      </c>
      <c r="C152" s="106" t="s">
        <v>297</v>
      </c>
      <c r="D152" s="106" t="s">
        <v>108</v>
      </c>
      <c r="E152" s="106" t="s">
        <v>314</v>
      </c>
      <c r="F152" s="106" t="s">
        <v>111</v>
      </c>
      <c r="G152" s="107">
        <f>G153</f>
        <v>1152.2</v>
      </c>
      <c r="H152" s="107">
        <f>H153</f>
        <v>1152.3</v>
      </c>
    </row>
    <row r="153" spans="2:8" ht="57" x14ac:dyDescent="0.2">
      <c r="B153" s="158" t="s">
        <v>302</v>
      </c>
      <c r="C153" s="70" t="s">
        <v>297</v>
      </c>
      <c r="D153" s="70" t="s">
        <v>108</v>
      </c>
      <c r="E153" s="70" t="s">
        <v>314</v>
      </c>
      <c r="F153" s="70" t="s">
        <v>111</v>
      </c>
      <c r="G153" s="71">
        <f>G154+G155</f>
        <v>1152.2</v>
      </c>
      <c r="H153" s="71">
        <f>H154+H155</f>
        <v>1152.3</v>
      </c>
    </row>
    <row r="154" spans="2:8" ht="15" x14ac:dyDescent="0.2">
      <c r="B154" s="160" t="s">
        <v>118</v>
      </c>
      <c r="C154" s="65" t="s">
        <v>297</v>
      </c>
      <c r="D154" s="65" t="s">
        <v>108</v>
      </c>
      <c r="E154" s="65" t="s">
        <v>314</v>
      </c>
      <c r="F154" s="65" t="s">
        <v>206</v>
      </c>
      <c r="G154" s="76">
        <v>912.6</v>
      </c>
      <c r="H154" s="76">
        <v>912.7</v>
      </c>
    </row>
    <row r="155" spans="2:8" ht="15" x14ac:dyDescent="0.2">
      <c r="B155" s="160" t="s">
        <v>123</v>
      </c>
      <c r="C155" s="65" t="s">
        <v>297</v>
      </c>
      <c r="D155" s="65" t="s">
        <v>108</v>
      </c>
      <c r="E155" s="65" t="s">
        <v>314</v>
      </c>
      <c r="F155" s="65" t="s">
        <v>207</v>
      </c>
      <c r="G155" s="76">
        <v>239.6</v>
      </c>
      <c r="H155" s="76">
        <v>239.6</v>
      </c>
    </row>
    <row r="156" spans="2:8" ht="30" x14ac:dyDescent="0.25">
      <c r="B156" s="105" t="s">
        <v>247</v>
      </c>
      <c r="C156" s="106">
        <v>10</v>
      </c>
      <c r="D156" s="106" t="s">
        <v>109</v>
      </c>
      <c r="E156" s="106" t="s">
        <v>110</v>
      </c>
      <c r="F156" s="106" t="s">
        <v>111</v>
      </c>
      <c r="G156" s="107">
        <f>G157</f>
        <v>99.7</v>
      </c>
      <c r="H156" s="107">
        <f>H157</f>
        <v>99.7</v>
      </c>
    </row>
    <row r="157" spans="2:8" ht="15" x14ac:dyDescent="0.2">
      <c r="B157" s="108" t="s">
        <v>248</v>
      </c>
      <c r="C157" s="65" t="s">
        <v>234</v>
      </c>
      <c r="D157" s="65" t="s">
        <v>108</v>
      </c>
      <c r="E157" s="65" t="s">
        <v>249</v>
      </c>
      <c r="F157" s="65" t="s">
        <v>250</v>
      </c>
      <c r="G157" s="77">
        <v>99.7</v>
      </c>
      <c r="H157" s="77">
        <v>99.7</v>
      </c>
    </row>
    <row r="158" spans="2:8" ht="15" x14ac:dyDescent="0.2">
      <c r="B158" s="109" t="s">
        <v>251</v>
      </c>
      <c r="C158" s="110" t="s">
        <v>234</v>
      </c>
      <c r="D158" s="110" t="s">
        <v>226</v>
      </c>
      <c r="E158" s="65" t="s">
        <v>252</v>
      </c>
      <c r="F158" s="110" t="s">
        <v>253</v>
      </c>
      <c r="G158" s="67"/>
      <c r="H158" s="67"/>
    </row>
    <row r="159" spans="2:8" ht="15" x14ac:dyDescent="0.2">
      <c r="B159" s="109" t="s">
        <v>255</v>
      </c>
      <c r="C159" s="110" t="s">
        <v>234</v>
      </c>
      <c r="D159" s="65" t="s">
        <v>256</v>
      </c>
      <c r="E159" s="110" t="s">
        <v>257</v>
      </c>
      <c r="F159" s="65" t="s">
        <v>144</v>
      </c>
      <c r="G159" s="67"/>
      <c r="H159" s="67"/>
    </row>
    <row r="160" spans="2:8" ht="15" x14ac:dyDescent="0.25">
      <c r="B160" s="111" t="s">
        <v>258</v>
      </c>
      <c r="C160" s="106" t="s">
        <v>259</v>
      </c>
      <c r="D160" s="106" t="s">
        <v>226</v>
      </c>
      <c r="E160" s="106" t="s">
        <v>316</v>
      </c>
      <c r="F160" s="106" t="s">
        <v>261</v>
      </c>
      <c r="G160" s="112">
        <f>G162</f>
        <v>5.8</v>
      </c>
      <c r="H160" s="112">
        <f>H162</f>
        <v>5.8</v>
      </c>
    </row>
    <row r="161" spans="2:8" ht="15" x14ac:dyDescent="0.2">
      <c r="B161" s="113"/>
      <c r="C161" s="78" t="s">
        <v>259</v>
      </c>
      <c r="D161" s="78" t="s">
        <v>226</v>
      </c>
      <c r="E161" s="78" t="s">
        <v>316</v>
      </c>
      <c r="F161" s="110" t="s">
        <v>261</v>
      </c>
      <c r="G161" s="67"/>
      <c r="H161" s="67"/>
    </row>
    <row r="162" spans="2:8" ht="15" x14ac:dyDescent="0.2">
      <c r="B162" s="113" t="s">
        <v>263</v>
      </c>
      <c r="C162" s="78" t="s">
        <v>259</v>
      </c>
      <c r="D162" s="78" t="s">
        <v>226</v>
      </c>
      <c r="E162" s="78" t="s">
        <v>260</v>
      </c>
      <c r="F162" s="95" t="s">
        <v>261</v>
      </c>
      <c r="G162" s="77">
        <v>5.8</v>
      </c>
      <c r="H162" s="77">
        <v>5.8</v>
      </c>
    </row>
    <row r="163" spans="2:8" ht="15" x14ac:dyDescent="0.25">
      <c r="B163" s="181" t="s">
        <v>317</v>
      </c>
      <c r="C163" s="183" t="s">
        <v>202</v>
      </c>
      <c r="D163" s="183" t="s">
        <v>108</v>
      </c>
      <c r="E163" s="183" t="s">
        <v>318</v>
      </c>
      <c r="F163" s="183" t="s">
        <v>111</v>
      </c>
      <c r="G163" s="112">
        <f>G164</f>
        <v>19.899999999999999</v>
      </c>
      <c r="H163" s="112">
        <f>H164</f>
        <v>19.899999999999999</v>
      </c>
    </row>
    <row r="164" spans="2:8" ht="24" x14ac:dyDescent="0.2">
      <c r="B164" s="184" t="s">
        <v>319</v>
      </c>
      <c r="C164" s="95" t="s">
        <v>202</v>
      </c>
      <c r="D164" s="95" t="s">
        <v>108</v>
      </c>
      <c r="E164" s="95" t="s">
        <v>318</v>
      </c>
      <c r="F164" s="95" t="s">
        <v>320</v>
      </c>
      <c r="G164" s="77">
        <v>19.899999999999999</v>
      </c>
      <c r="H164" s="77">
        <v>19.899999999999999</v>
      </c>
    </row>
    <row r="165" spans="2:8" ht="15" x14ac:dyDescent="0.2">
      <c r="B165" s="97" t="s">
        <v>169</v>
      </c>
      <c r="C165" s="95"/>
      <c r="D165" s="95"/>
      <c r="E165" s="95"/>
      <c r="F165" s="95"/>
      <c r="G165" s="67"/>
      <c r="H165" s="67"/>
    </row>
    <row r="166" spans="2:8" ht="15.75" x14ac:dyDescent="0.25">
      <c r="B166" s="114" t="s">
        <v>264</v>
      </c>
      <c r="C166" s="115"/>
      <c r="D166" s="115"/>
      <c r="E166" s="115"/>
      <c r="F166" s="115"/>
      <c r="G166" s="116">
        <f>G13+G78+G80+G103+G110+G118+G122+G132+G156+G163+G160</f>
        <v>20442.900000000001</v>
      </c>
      <c r="H166" s="116">
        <f>H13+H78+H80+H103+H110+H118+H122+H132+H156+H160+H163</f>
        <v>21196.100000000002</v>
      </c>
    </row>
    <row r="167" spans="2:8" ht="15.75" x14ac:dyDescent="0.25">
      <c r="B167" s="114" t="s">
        <v>428</v>
      </c>
      <c r="C167" s="115"/>
      <c r="D167" s="115"/>
      <c r="E167" s="115"/>
      <c r="F167" s="115"/>
      <c r="G167" s="116">
        <f>G13+G78+G80+G110+G118+G122+G132+G156+G160+G163</f>
        <v>19575.3</v>
      </c>
      <c r="H167" s="116">
        <f>H13+H78+H80+H110+H118+H122+H132+H156+H160+H163</f>
        <v>20328.5</v>
      </c>
    </row>
  </sheetData>
  <mergeCells count="7">
    <mergeCell ref="B9:H9"/>
    <mergeCell ref="B10:D10"/>
    <mergeCell ref="H1:I1"/>
    <mergeCell ref="H2:I2"/>
    <mergeCell ref="H3:I3"/>
    <mergeCell ref="H4:I4"/>
    <mergeCell ref="H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A157" workbookViewId="0">
      <selection activeCell="B169" sqref="B169:I169"/>
    </sheetView>
  </sheetViews>
  <sheetFormatPr defaultColWidth="9.140625" defaultRowHeight="12.75" x14ac:dyDescent="0.2"/>
  <cols>
    <col min="1" max="1" width="9" style="1" customWidth="1"/>
    <col min="2" max="2" width="68.7109375" style="1" customWidth="1"/>
    <col min="3" max="3" width="11.7109375" style="1" customWidth="1"/>
    <col min="4" max="4" width="13.85546875" style="1" customWidth="1"/>
    <col min="5" max="5" width="11.140625" style="1" customWidth="1"/>
    <col min="6" max="6" width="18.42578125" style="1" customWidth="1"/>
    <col min="7" max="7" width="8.85546875" style="1" customWidth="1"/>
    <col min="8" max="8" width="12.5703125" style="1" customWidth="1"/>
    <col min="9" max="9" width="18.140625" style="1" customWidth="1"/>
    <col min="10" max="16384" width="9.140625" style="1"/>
  </cols>
  <sheetData>
    <row r="1" spans="1:9" ht="18.75" x14ac:dyDescent="0.25">
      <c r="D1" s="14"/>
      <c r="E1" s="14"/>
      <c r="F1" s="16"/>
      <c r="H1" s="319" t="s">
        <v>41</v>
      </c>
      <c r="I1" s="319"/>
    </row>
    <row r="2" spans="1:9" s="2" customFormat="1" ht="15.75" x14ac:dyDescent="0.25">
      <c r="A2" s="15"/>
      <c r="B2" s="15"/>
      <c r="C2" s="15"/>
      <c r="D2" s="15"/>
      <c r="E2" s="15"/>
      <c r="H2" s="320" t="s">
        <v>12</v>
      </c>
      <c r="I2" s="320"/>
    </row>
    <row r="3" spans="1:9" s="2" customFormat="1" ht="15.75" x14ac:dyDescent="0.25">
      <c r="A3" s="15"/>
      <c r="B3" s="15"/>
      <c r="C3" s="15"/>
      <c r="D3" s="15"/>
      <c r="E3" s="15"/>
      <c r="H3" s="320" t="s">
        <v>268</v>
      </c>
      <c r="I3" s="320"/>
    </row>
    <row r="4" spans="1:9" s="2" customFormat="1" ht="30.75" customHeight="1" x14ac:dyDescent="0.25">
      <c r="A4" s="15"/>
      <c r="B4" s="15"/>
      <c r="C4" s="15"/>
      <c r="D4" s="15"/>
      <c r="E4" s="15"/>
      <c r="F4" s="17"/>
      <c r="H4" s="309"/>
      <c r="I4" s="309"/>
    </row>
    <row r="5" spans="1:9" s="2" customFormat="1" ht="15.75" x14ac:dyDescent="0.25">
      <c r="A5" s="15"/>
      <c r="B5" s="15"/>
      <c r="C5" s="15"/>
      <c r="D5" s="15"/>
      <c r="E5" s="15"/>
      <c r="H5" s="320" t="s">
        <v>13</v>
      </c>
      <c r="I5" s="320"/>
    </row>
    <row r="6" spans="1:9" s="2" customFormat="1" ht="15.75" x14ac:dyDescent="0.25">
      <c r="A6" s="15"/>
      <c r="B6" s="15"/>
      <c r="C6" s="15"/>
      <c r="D6" s="15"/>
      <c r="E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89.25" customHeight="1" x14ac:dyDescent="0.25">
      <c r="B9" s="310" t="s">
        <v>281</v>
      </c>
      <c r="C9" s="310"/>
      <c r="D9" s="310"/>
      <c r="E9" s="310"/>
      <c r="F9" s="310"/>
      <c r="G9" s="310"/>
      <c r="H9" s="310"/>
    </row>
    <row r="10" spans="1:9" ht="15.75" x14ac:dyDescent="0.25">
      <c r="B10" s="311"/>
      <c r="C10" s="311"/>
      <c r="D10" s="311"/>
      <c r="E10" s="18"/>
    </row>
    <row r="11" spans="1:9" ht="15.75" x14ac:dyDescent="0.25">
      <c r="B11" s="5"/>
      <c r="C11" s="5"/>
      <c r="D11" s="5"/>
      <c r="E11" s="5"/>
      <c r="I11" s="1" t="s">
        <v>35</v>
      </c>
    </row>
    <row r="12" spans="1:9" ht="15.75" customHeight="1" x14ac:dyDescent="0.25">
      <c r="B12"/>
      <c r="C12"/>
      <c r="D12"/>
      <c r="E12"/>
    </row>
    <row r="13" spans="1:9" ht="40.5" customHeight="1" x14ac:dyDescent="0.25">
      <c r="B13" s="58" t="s">
        <v>101</v>
      </c>
      <c r="C13" s="117"/>
      <c r="D13" s="58" t="s">
        <v>102</v>
      </c>
      <c r="E13" s="58" t="s">
        <v>103</v>
      </c>
      <c r="F13" s="58" t="s">
        <v>104</v>
      </c>
      <c r="G13" s="58"/>
      <c r="H13" s="59" t="s">
        <v>105</v>
      </c>
      <c r="I13" s="144" t="s">
        <v>265</v>
      </c>
    </row>
    <row r="14" spans="1:9" ht="12.75" customHeight="1" x14ac:dyDescent="0.2">
      <c r="B14" s="61" t="s">
        <v>106</v>
      </c>
      <c r="C14" s="118"/>
      <c r="D14" s="61"/>
      <c r="E14" s="61"/>
      <c r="F14" s="61"/>
      <c r="G14" s="61"/>
      <c r="H14" s="60"/>
      <c r="I14" s="62">
        <f>I16+I22+I80+I82+I105+I112+I120+I124+I134+I158+I162+I165</f>
        <v>18281.5</v>
      </c>
    </row>
    <row r="15" spans="1:9" ht="12.75" customHeight="1" x14ac:dyDescent="0.25">
      <c r="B15" s="129" t="s">
        <v>107</v>
      </c>
      <c r="C15" s="119">
        <v>802</v>
      </c>
      <c r="D15" s="63" t="s">
        <v>108</v>
      </c>
      <c r="E15" s="63" t="s">
        <v>109</v>
      </c>
      <c r="F15" s="63" t="s">
        <v>110</v>
      </c>
      <c r="G15" s="63" t="s">
        <v>111</v>
      </c>
      <c r="H15" s="63" t="s">
        <v>111</v>
      </c>
      <c r="I15" s="64">
        <f>I16+I22</f>
        <v>5507.7</v>
      </c>
    </row>
    <row r="16" spans="1:9" ht="30" x14ac:dyDescent="0.25">
      <c r="B16" s="130" t="s">
        <v>112</v>
      </c>
      <c r="C16" s="119">
        <v>802</v>
      </c>
      <c r="D16" s="63" t="s">
        <v>108</v>
      </c>
      <c r="E16" s="63" t="s">
        <v>113</v>
      </c>
      <c r="F16" s="63" t="s">
        <v>110</v>
      </c>
      <c r="G16" s="63" t="s">
        <v>111</v>
      </c>
      <c r="H16" s="63" t="s">
        <v>111</v>
      </c>
      <c r="I16" s="64">
        <f>I17</f>
        <v>1226.3000000000002</v>
      </c>
    </row>
    <row r="17" spans="2:9" ht="15" x14ac:dyDescent="0.25">
      <c r="B17" s="130" t="s">
        <v>114</v>
      </c>
      <c r="C17" s="119">
        <v>802</v>
      </c>
      <c r="D17" s="63" t="s">
        <v>108</v>
      </c>
      <c r="E17" s="63" t="s">
        <v>113</v>
      </c>
      <c r="F17" s="63" t="s">
        <v>115</v>
      </c>
      <c r="G17" s="63" t="s">
        <v>111</v>
      </c>
      <c r="H17" s="63" t="s">
        <v>111</v>
      </c>
      <c r="I17" s="64">
        <f>I18+I21</f>
        <v>1226.3000000000002</v>
      </c>
    </row>
    <row r="18" spans="2:9" ht="43.5" x14ac:dyDescent="0.25">
      <c r="B18" s="131" t="s">
        <v>116</v>
      </c>
      <c r="C18" s="119">
        <v>802</v>
      </c>
      <c r="D18" s="63" t="s">
        <v>108</v>
      </c>
      <c r="E18" s="63" t="s">
        <v>113</v>
      </c>
      <c r="F18" s="63" t="s">
        <v>115</v>
      </c>
      <c r="G18" s="63" t="s">
        <v>111</v>
      </c>
      <c r="H18" s="63" t="s">
        <v>117</v>
      </c>
      <c r="I18" s="64">
        <f>I19+I20</f>
        <v>1216.3000000000002</v>
      </c>
    </row>
    <row r="19" spans="2:9" ht="38.25" customHeight="1" x14ac:dyDescent="0.2">
      <c r="B19" s="80" t="s">
        <v>118</v>
      </c>
      <c r="C19" s="120">
        <v>802</v>
      </c>
      <c r="D19" s="65" t="s">
        <v>108</v>
      </c>
      <c r="E19" s="65" t="s">
        <v>113</v>
      </c>
      <c r="F19" s="65" t="s">
        <v>115</v>
      </c>
      <c r="G19" s="65" t="s">
        <v>119</v>
      </c>
      <c r="H19" s="65" t="s">
        <v>120</v>
      </c>
      <c r="I19" s="66">
        <v>934.2</v>
      </c>
    </row>
    <row r="20" spans="2:9" ht="15" x14ac:dyDescent="0.2">
      <c r="B20" s="80" t="s">
        <v>123</v>
      </c>
      <c r="C20" s="120">
        <v>802</v>
      </c>
      <c r="D20" s="65" t="s">
        <v>108</v>
      </c>
      <c r="E20" s="65" t="s">
        <v>113</v>
      </c>
      <c r="F20" s="65" t="s">
        <v>115</v>
      </c>
      <c r="G20" s="65" t="s">
        <v>124</v>
      </c>
      <c r="H20" s="65" t="s">
        <v>125</v>
      </c>
      <c r="I20" s="66">
        <v>282.10000000000002</v>
      </c>
    </row>
    <row r="21" spans="2:9" ht="28.5" customHeight="1" x14ac:dyDescent="0.2">
      <c r="B21" s="80" t="s">
        <v>126</v>
      </c>
      <c r="C21" s="120">
        <v>802</v>
      </c>
      <c r="D21" s="65" t="s">
        <v>108</v>
      </c>
      <c r="E21" s="65" t="s">
        <v>113</v>
      </c>
      <c r="F21" s="65" t="s">
        <v>115</v>
      </c>
      <c r="G21" s="65" t="s">
        <v>121</v>
      </c>
      <c r="H21" s="65" t="s">
        <v>127</v>
      </c>
      <c r="I21" s="66">
        <v>10</v>
      </c>
    </row>
    <row r="22" spans="2:9" ht="36.75" customHeight="1" x14ac:dyDescent="0.25">
      <c r="B22" s="130" t="s">
        <v>131</v>
      </c>
      <c r="C22" s="119">
        <v>802</v>
      </c>
      <c r="D22" s="63" t="s">
        <v>108</v>
      </c>
      <c r="E22" s="63" t="s">
        <v>132</v>
      </c>
      <c r="F22" s="63" t="s">
        <v>110</v>
      </c>
      <c r="G22" s="63" t="s">
        <v>111</v>
      </c>
      <c r="H22" s="63" t="s">
        <v>111</v>
      </c>
      <c r="I22" s="64">
        <f>I23</f>
        <v>4281.3999999999996</v>
      </c>
    </row>
    <row r="23" spans="2:9" ht="24" customHeight="1" x14ac:dyDescent="0.25">
      <c r="B23" s="130" t="s">
        <v>133</v>
      </c>
      <c r="C23" s="119">
        <v>802</v>
      </c>
      <c r="D23" s="63" t="s">
        <v>108</v>
      </c>
      <c r="E23" s="63" t="s">
        <v>132</v>
      </c>
      <c r="F23" s="63" t="s">
        <v>134</v>
      </c>
      <c r="G23" s="63" t="s">
        <v>111</v>
      </c>
      <c r="H23" s="63" t="s">
        <v>111</v>
      </c>
      <c r="I23" s="64">
        <f>I24</f>
        <v>4281.3999999999996</v>
      </c>
    </row>
    <row r="24" spans="2:9" ht="32.25" customHeight="1" x14ac:dyDescent="0.25">
      <c r="B24" s="131" t="s">
        <v>135</v>
      </c>
      <c r="C24" s="119">
        <v>802</v>
      </c>
      <c r="D24" s="63" t="s">
        <v>108</v>
      </c>
      <c r="E24" s="63" t="s">
        <v>132</v>
      </c>
      <c r="F24" s="63" t="s">
        <v>134</v>
      </c>
      <c r="G24" s="63" t="s">
        <v>111</v>
      </c>
      <c r="H24" s="63" t="s">
        <v>136</v>
      </c>
      <c r="I24" s="64">
        <f>I25+I29+I36+I33+I40+I48+I60+I68+I72</f>
        <v>4281.3999999999996</v>
      </c>
    </row>
    <row r="25" spans="2:9" ht="42.75" customHeight="1" x14ac:dyDescent="0.25">
      <c r="B25" s="131" t="s">
        <v>116</v>
      </c>
      <c r="C25" s="119">
        <v>802</v>
      </c>
      <c r="D25" s="63" t="s">
        <v>108</v>
      </c>
      <c r="E25" s="63" t="s">
        <v>132</v>
      </c>
      <c r="F25" s="63" t="s">
        <v>134</v>
      </c>
      <c r="G25" s="63" t="s">
        <v>111</v>
      </c>
      <c r="H25" s="63" t="s">
        <v>117</v>
      </c>
      <c r="I25" s="64">
        <f>I26+I27+I28</f>
        <v>3398.9</v>
      </c>
    </row>
    <row r="26" spans="2:9" ht="22.5" customHeight="1" x14ac:dyDescent="0.2">
      <c r="B26" s="80" t="s">
        <v>118</v>
      </c>
      <c r="C26" s="120">
        <v>802</v>
      </c>
      <c r="D26" s="65" t="s">
        <v>108</v>
      </c>
      <c r="E26" s="65" t="s">
        <v>132</v>
      </c>
      <c r="F26" s="65" t="s">
        <v>134</v>
      </c>
      <c r="G26" s="65" t="s">
        <v>119</v>
      </c>
      <c r="H26" s="65" t="s">
        <v>120</v>
      </c>
      <c r="I26" s="66">
        <v>2610.5</v>
      </c>
    </row>
    <row r="27" spans="2:9" ht="21.75" customHeight="1" x14ac:dyDescent="0.2">
      <c r="B27" s="69" t="s">
        <v>137</v>
      </c>
      <c r="C27" s="120">
        <v>802</v>
      </c>
      <c r="D27" s="65" t="s">
        <v>108</v>
      </c>
      <c r="E27" s="65" t="s">
        <v>132</v>
      </c>
      <c r="F27" s="65" t="s">
        <v>134</v>
      </c>
      <c r="G27" s="65" t="s">
        <v>121</v>
      </c>
      <c r="H27" s="65" t="s">
        <v>122</v>
      </c>
      <c r="I27" s="66"/>
    </row>
    <row r="28" spans="2:9" ht="20.25" customHeight="1" x14ac:dyDescent="0.2">
      <c r="B28" s="80" t="s">
        <v>123</v>
      </c>
      <c r="C28" s="120">
        <v>802</v>
      </c>
      <c r="D28" s="65" t="s">
        <v>108</v>
      </c>
      <c r="E28" s="65" t="s">
        <v>132</v>
      </c>
      <c r="F28" s="65" t="s">
        <v>134</v>
      </c>
      <c r="G28" s="65" t="s">
        <v>124</v>
      </c>
      <c r="H28" s="65" t="s">
        <v>125</v>
      </c>
      <c r="I28" s="66">
        <v>788.4</v>
      </c>
    </row>
    <row r="29" spans="2:9" ht="20.25" customHeight="1" x14ac:dyDescent="0.2">
      <c r="B29" s="98" t="s">
        <v>138</v>
      </c>
      <c r="C29" s="121">
        <v>802</v>
      </c>
      <c r="D29" s="70" t="s">
        <v>108</v>
      </c>
      <c r="E29" s="70" t="s">
        <v>132</v>
      </c>
      <c r="F29" s="70" t="s">
        <v>134</v>
      </c>
      <c r="G29" s="70" t="s">
        <v>139</v>
      </c>
      <c r="H29" s="70" t="s">
        <v>140</v>
      </c>
      <c r="I29" s="71">
        <f>I30+I31+I32</f>
        <v>256</v>
      </c>
    </row>
    <row r="30" spans="2:9" ht="15.75" customHeight="1" x14ac:dyDescent="0.2">
      <c r="B30" s="79" t="s">
        <v>141</v>
      </c>
      <c r="C30" s="122">
        <v>802</v>
      </c>
      <c r="D30" s="72" t="s">
        <v>108</v>
      </c>
      <c r="E30" s="72" t="s">
        <v>132</v>
      </c>
      <c r="F30" s="72" t="s">
        <v>134</v>
      </c>
      <c r="G30" s="72" t="s">
        <v>139</v>
      </c>
      <c r="H30" s="72" t="s">
        <v>140</v>
      </c>
      <c r="I30" s="66"/>
    </row>
    <row r="31" spans="2:9" ht="17.25" customHeight="1" x14ac:dyDescent="0.2">
      <c r="B31" s="79" t="s">
        <v>142</v>
      </c>
      <c r="C31" s="122">
        <v>802</v>
      </c>
      <c r="D31" s="72" t="s">
        <v>108</v>
      </c>
      <c r="E31" s="72" t="s">
        <v>132</v>
      </c>
      <c r="F31" s="72" t="s">
        <v>134</v>
      </c>
      <c r="G31" s="72" t="s">
        <v>139</v>
      </c>
      <c r="H31" s="72" t="s">
        <v>140</v>
      </c>
      <c r="I31" s="66">
        <v>250</v>
      </c>
    </row>
    <row r="32" spans="2:9" ht="21" customHeight="1" x14ac:dyDescent="0.2">
      <c r="B32" s="79" t="s">
        <v>143</v>
      </c>
      <c r="C32" s="122">
        <v>802</v>
      </c>
      <c r="D32" s="72" t="s">
        <v>108</v>
      </c>
      <c r="E32" s="72" t="s">
        <v>132</v>
      </c>
      <c r="F32" s="72" t="s">
        <v>134</v>
      </c>
      <c r="G32" s="72" t="s">
        <v>144</v>
      </c>
      <c r="H32" s="72" t="s">
        <v>140</v>
      </c>
      <c r="I32" s="66">
        <v>6</v>
      </c>
    </row>
    <row r="33" spans="2:9" ht="24.75" customHeight="1" x14ac:dyDescent="0.2">
      <c r="B33" s="132" t="s">
        <v>145</v>
      </c>
      <c r="C33" s="123">
        <v>802</v>
      </c>
      <c r="D33" s="73" t="s">
        <v>108</v>
      </c>
      <c r="E33" s="73" t="s">
        <v>132</v>
      </c>
      <c r="F33" s="73" t="s">
        <v>134</v>
      </c>
      <c r="G33" s="73" t="s">
        <v>121</v>
      </c>
      <c r="H33" s="73" t="s">
        <v>111</v>
      </c>
      <c r="I33" s="74">
        <f>I34</f>
        <v>5</v>
      </c>
    </row>
    <row r="34" spans="2:9" ht="19.5" customHeight="1" x14ac:dyDescent="0.2">
      <c r="B34" s="88" t="s">
        <v>146</v>
      </c>
      <c r="C34" s="124" t="s">
        <v>128</v>
      </c>
      <c r="D34" s="75" t="s">
        <v>108</v>
      </c>
      <c r="E34" s="75" t="s">
        <v>132</v>
      </c>
      <c r="F34" s="75" t="s">
        <v>134</v>
      </c>
      <c r="G34" s="75" t="s">
        <v>121</v>
      </c>
      <c r="H34" s="75" t="s">
        <v>127</v>
      </c>
      <c r="I34" s="76">
        <v>5</v>
      </c>
    </row>
    <row r="35" spans="2:9" ht="18.75" customHeight="1" x14ac:dyDescent="0.2">
      <c r="B35" s="133"/>
      <c r="C35" s="125"/>
      <c r="D35" s="78"/>
      <c r="E35" s="78"/>
      <c r="F35" s="78"/>
      <c r="G35" s="78"/>
      <c r="H35" s="78"/>
      <c r="I35" s="76"/>
    </row>
    <row r="36" spans="2:9" ht="15" x14ac:dyDescent="0.2">
      <c r="B36" s="98" t="s">
        <v>147</v>
      </c>
      <c r="C36" s="121">
        <v>802</v>
      </c>
      <c r="D36" s="70" t="s">
        <v>108</v>
      </c>
      <c r="E36" s="70" t="s">
        <v>132</v>
      </c>
      <c r="F36" s="70" t="s">
        <v>134</v>
      </c>
      <c r="G36" s="70" t="s">
        <v>111</v>
      </c>
      <c r="H36" s="70" t="s">
        <v>148</v>
      </c>
      <c r="I36" s="71">
        <f>I37+I38</f>
        <v>115</v>
      </c>
    </row>
    <row r="37" spans="2:9" ht="15" x14ac:dyDescent="0.2">
      <c r="B37" s="79" t="s">
        <v>149</v>
      </c>
      <c r="C37" s="120">
        <v>802</v>
      </c>
      <c r="D37" s="65" t="s">
        <v>108</v>
      </c>
      <c r="E37" s="65" t="s">
        <v>132</v>
      </c>
      <c r="F37" s="65" t="s">
        <v>134</v>
      </c>
      <c r="G37" s="65" t="s">
        <v>139</v>
      </c>
      <c r="H37" s="65" t="s">
        <v>148</v>
      </c>
      <c r="I37" s="66">
        <v>15</v>
      </c>
    </row>
    <row r="38" spans="2:9" ht="22.5" customHeight="1" x14ac:dyDescent="0.2">
      <c r="B38" s="79" t="s">
        <v>150</v>
      </c>
      <c r="C38" s="120" t="s">
        <v>128</v>
      </c>
      <c r="D38" s="65" t="s">
        <v>108</v>
      </c>
      <c r="E38" s="65" t="s">
        <v>132</v>
      </c>
      <c r="F38" s="65" t="s">
        <v>134</v>
      </c>
      <c r="G38" s="65" t="s">
        <v>144</v>
      </c>
      <c r="H38" s="65" t="s">
        <v>148</v>
      </c>
      <c r="I38" s="66">
        <v>100</v>
      </c>
    </row>
    <row r="39" spans="2:9" ht="14.25" x14ac:dyDescent="0.2">
      <c r="B39" s="79" t="s">
        <v>151</v>
      </c>
      <c r="C39" s="122">
        <v>802</v>
      </c>
      <c r="D39" s="72" t="s">
        <v>108</v>
      </c>
      <c r="E39" s="72" t="s">
        <v>132</v>
      </c>
      <c r="F39" s="72" t="s">
        <v>134</v>
      </c>
      <c r="G39" s="72" t="s">
        <v>144</v>
      </c>
      <c r="H39" s="72" t="s">
        <v>148</v>
      </c>
      <c r="I39" s="66"/>
    </row>
    <row r="40" spans="2:9" ht="18" customHeight="1" x14ac:dyDescent="0.2">
      <c r="B40" s="98" t="s">
        <v>152</v>
      </c>
      <c r="C40" s="121">
        <v>802</v>
      </c>
      <c r="D40" s="70" t="s">
        <v>108</v>
      </c>
      <c r="E40" s="70" t="s">
        <v>132</v>
      </c>
      <c r="F40" s="70" t="s">
        <v>134</v>
      </c>
      <c r="G40" s="70" t="s">
        <v>111</v>
      </c>
      <c r="H40" s="70" t="s">
        <v>153</v>
      </c>
      <c r="I40" s="71">
        <f>I41+I48</f>
        <v>114.5</v>
      </c>
    </row>
    <row r="41" spans="2:9" ht="27" customHeight="1" x14ac:dyDescent="0.2">
      <c r="B41" s="98" t="s">
        <v>154</v>
      </c>
      <c r="C41" s="121">
        <v>802</v>
      </c>
      <c r="D41" s="70" t="s">
        <v>108</v>
      </c>
      <c r="E41" s="70" t="s">
        <v>132</v>
      </c>
      <c r="F41" s="70" t="s">
        <v>134</v>
      </c>
      <c r="G41" s="70" t="s">
        <v>139</v>
      </c>
      <c r="H41" s="70" t="s">
        <v>153</v>
      </c>
      <c r="I41" s="71">
        <f>I42+I43+I44+I45+I46</f>
        <v>103.5</v>
      </c>
    </row>
    <row r="42" spans="2:9" ht="14.25" x14ac:dyDescent="0.2">
      <c r="B42" s="88" t="s">
        <v>155</v>
      </c>
      <c r="C42" s="122">
        <v>802</v>
      </c>
      <c r="D42" s="72" t="s">
        <v>108</v>
      </c>
      <c r="E42" s="72" t="s">
        <v>132</v>
      </c>
      <c r="F42" s="72" t="s">
        <v>134</v>
      </c>
      <c r="G42" s="75" t="s">
        <v>139</v>
      </c>
      <c r="H42" s="75" t="s">
        <v>153</v>
      </c>
      <c r="I42" s="76">
        <v>40</v>
      </c>
    </row>
    <row r="43" spans="2:9" ht="14.25" x14ac:dyDescent="0.2">
      <c r="B43" s="88" t="s">
        <v>156</v>
      </c>
      <c r="C43" s="122">
        <v>802</v>
      </c>
      <c r="D43" s="72" t="s">
        <v>108</v>
      </c>
      <c r="E43" s="72" t="s">
        <v>132</v>
      </c>
      <c r="F43" s="72" t="s">
        <v>134</v>
      </c>
      <c r="G43" s="75" t="s">
        <v>139</v>
      </c>
      <c r="H43" s="75" t="s">
        <v>153</v>
      </c>
      <c r="I43" s="76">
        <v>10</v>
      </c>
    </row>
    <row r="44" spans="2:9" ht="23.25" customHeight="1" x14ac:dyDescent="0.2">
      <c r="B44" s="88" t="s">
        <v>412</v>
      </c>
      <c r="C44" s="122">
        <v>802</v>
      </c>
      <c r="D44" s="72" t="s">
        <v>108</v>
      </c>
      <c r="E44" s="72" t="s">
        <v>132</v>
      </c>
      <c r="F44" s="72" t="s">
        <v>134</v>
      </c>
      <c r="G44" s="75" t="s">
        <v>139</v>
      </c>
      <c r="H44" s="75" t="s">
        <v>153</v>
      </c>
      <c r="I44" s="76">
        <v>7</v>
      </c>
    </row>
    <row r="45" spans="2:9" ht="14.25" x14ac:dyDescent="0.2">
      <c r="B45" s="88" t="s">
        <v>414</v>
      </c>
      <c r="C45" s="122">
        <v>802</v>
      </c>
      <c r="D45" s="72" t="s">
        <v>108</v>
      </c>
      <c r="E45" s="72" t="s">
        <v>132</v>
      </c>
      <c r="F45" s="72" t="s">
        <v>134</v>
      </c>
      <c r="G45" s="75" t="s">
        <v>139</v>
      </c>
      <c r="H45" s="75" t="s">
        <v>153</v>
      </c>
      <c r="I45" s="76">
        <v>6.5</v>
      </c>
    </row>
    <row r="46" spans="2:9" ht="27" customHeight="1" x14ac:dyDescent="0.2">
      <c r="B46" s="88" t="s">
        <v>413</v>
      </c>
      <c r="C46" s="122">
        <v>802</v>
      </c>
      <c r="D46" s="72" t="s">
        <v>108</v>
      </c>
      <c r="E46" s="72" t="s">
        <v>132</v>
      </c>
      <c r="F46" s="72" t="s">
        <v>134</v>
      </c>
      <c r="G46" s="75" t="s">
        <v>139</v>
      </c>
      <c r="H46" s="75" t="s">
        <v>153</v>
      </c>
      <c r="I46" s="76">
        <v>40</v>
      </c>
    </row>
    <row r="47" spans="2:9" ht="41.25" customHeight="1" x14ac:dyDescent="0.2">
      <c r="B47" s="88" t="s">
        <v>157</v>
      </c>
      <c r="C47" s="122">
        <v>802</v>
      </c>
      <c r="D47" s="72" t="s">
        <v>108</v>
      </c>
      <c r="E47" s="72" t="s">
        <v>132</v>
      </c>
      <c r="F47" s="72" t="s">
        <v>134</v>
      </c>
      <c r="G47" s="75" t="s">
        <v>139</v>
      </c>
      <c r="H47" s="75" t="s">
        <v>153</v>
      </c>
      <c r="I47" s="76"/>
    </row>
    <row r="48" spans="2:9" ht="16.5" customHeight="1" x14ac:dyDescent="0.2">
      <c r="B48" s="87" t="s">
        <v>158</v>
      </c>
      <c r="C48" s="121">
        <v>802</v>
      </c>
      <c r="D48" s="70" t="s">
        <v>108</v>
      </c>
      <c r="E48" s="70" t="s">
        <v>132</v>
      </c>
      <c r="F48" s="70" t="s">
        <v>134</v>
      </c>
      <c r="G48" s="70" t="s">
        <v>144</v>
      </c>
      <c r="H48" s="70" t="s">
        <v>153</v>
      </c>
      <c r="I48" s="71">
        <f>I54+I58</f>
        <v>11</v>
      </c>
    </row>
    <row r="49" spans="2:9" ht="34.5" customHeight="1" x14ac:dyDescent="0.2">
      <c r="B49" s="79" t="s">
        <v>159</v>
      </c>
      <c r="C49" s="122">
        <v>802</v>
      </c>
      <c r="D49" s="72" t="s">
        <v>108</v>
      </c>
      <c r="E49" s="72" t="s">
        <v>132</v>
      </c>
      <c r="F49" s="72" t="s">
        <v>134</v>
      </c>
      <c r="G49" s="72" t="s">
        <v>144</v>
      </c>
      <c r="H49" s="75" t="s">
        <v>153</v>
      </c>
      <c r="I49" s="66"/>
    </row>
    <row r="50" spans="2:9" ht="45" customHeight="1" x14ac:dyDescent="0.2">
      <c r="B50" s="79" t="s">
        <v>160</v>
      </c>
      <c r="C50" s="122">
        <v>802</v>
      </c>
      <c r="D50" s="72" t="s">
        <v>108</v>
      </c>
      <c r="E50" s="72" t="s">
        <v>132</v>
      </c>
      <c r="F50" s="72" t="s">
        <v>134</v>
      </c>
      <c r="G50" s="72" t="s">
        <v>144</v>
      </c>
      <c r="H50" s="75" t="s">
        <v>153</v>
      </c>
      <c r="I50" s="66"/>
    </row>
    <row r="51" spans="2:9" ht="33.75" customHeight="1" x14ac:dyDescent="0.2">
      <c r="B51" s="79" t="s">
        <v>161</v>
      </c>
      <c r="C51" s="122">
        <v>802</v>
      </c>
      <c r="D51" s="72" t="s">
        <v>108</v>
      </c>
      <c r="E51" s="72" t="s">
        <v>132</v>
      </c>
      <c r="F51" s="72" t="s">
        <v>134</v>
      </c>
      <c r="G51" s="72" t="s">
        <v>144</v>
      </c>
      <c r="H51" s="75" t="s">
        <v>153</v>
      </c>
      <c r="I51" s="66"/>
    </row>
    <row r="52" spans="2:9" ht="33.75" customHeight="1" x14ac:dyDescent="0.2">
      <c r="B52" s="79" t="s">
        <v>162</v>
      </c>
      <c r="C52" s="122">
        <v>802</v>
      </c>
      <c r="D52" s="72" t="s">
        <v>108</v>
      </c>
      <c r="E52" s="72" t="s">
        <v>132</v>
      </c>
      <c r="F52" s="72" t="s">
        <v>134</v>
      </c>
      <c r="G52" s="72" t="s">
        <v>144</v>
      </c>
      <c r="H52" s="75" t="s">
        <v>153</v>
      </c>
      <c r="I52" s="66"/>
    </row>
    <row r="53" spans="2:9" ht="34.5" customHeight="1" x14ac:dyDescent="0.2">
      <c r="B53" s="79" t="s">
        <v>163</v>
      </c>
      <c r="C53" s="122">
        <v>802</v>
      </c>
      <c r="D53" s="72" t="s">
        <v>108</v>
      </c>
      <c r="E53" s="72" t="s">
        <v>132</v>
      </c>
      <c r="F53" s="72" t="s">
        <v>134</v>
      </c>
      <c r="G53" s="72" t="s">
        <v>144</v>
      </c>
      <c r="H53" s="75" t="s">
        <v>153</v>
      </c>
      <c r="I53" s="66"/>
    </row>
    <row r="54" spans="2:9" ht="27.75" customHeight="1" x14ac:dyDescent="0.2">
      <c r="B54" s="79" t="s">
        <v>164</v>
      </c>
      <c r="C54" s="122">
        <v>802</v>
      </c>
      <c r="D54" s="72" t="s">
        <v>108</v>
      </c>
      <c r="E54" s="72" t="s">
        <v>132</v>
      </c>
      <c r="F54" s="72" t="s">
        <v>134</v>
      </c>
      <c r="G54" s="72" t="s">
        <v>144</v>
      </c>
      <c r="H54" s="75" t="s">
        <v>153</v>
      </c>
      <c r="I54" s="66">
        <v>11</v>
      </c>
    </row>
    <row r="55" spans="2:9" ht="24.75" customHeight="1" x14ac:dyDescent="0.2">
      <c r="B55" s="79" t="s">
        <v>165</v>
      </c>
      <c r="C55" s="122">
        <v>802</v>
      </c>
      <c r="D55" s="72" t="s">
        <v>108</v>
      </c>
      <c r="E55" s="72" t="s">
        <v>132</v>
      </c>
      <c r="F55" s="72" t="s">
        <v>134</v>
      </c>
      <c r="G55" s="72" t="s">
        <v>144</v>
      </c>
      <c r="H55" s="75" t="s">
        <v>153</v>
      </c>
      <c r="I55" s="66"/>
    </row>
    <row r="56" spans="2:9" ht="23.25" customHeight="1" x14ac:dyDescent="0.2">
      <c r="B56" s="79" t="s">
        <v>166</v>
      </c>
      <c r="C56" s="122">
        <v>802</v>
      </c>
      <c r="D56" s="72" t="s">
        <v>108</v>
      </c>
      <c r="E56" s="72" t="s">
        <v>132</v>
      </c>
      <c r="F56" s="72" t="s">
        <v>134</v>
      </c>
      <c r="G56" s="72" t="s">
        <v>144</v>
      </c>
      <c r="H56" s="75" t="s">
        <v>153</v>
      </c>
      <c r="I56" s="66"/>
    </row>
    <row r="57" spans="2:9" ht="37.5" customHeight="1" x14ac:dyDescent="0.2">
      <c r="B57" s="79" t="s">
        <v>167</v>
      </c>
      <c r="C57" s="122">
        <v>802</v>
      </c>
      <c r="D57" s="72" t="s">
        <v>108</v>
      </c>
      <c r="E57" s="72" t="s">
        <v>132</v>
      </c>
      <c r="F57" s="72" t="s">
        <v>134</v>
      </c>
      <c r="G57" s="72" t="s">
        <v>144</v>
      </c>
      <c r="H57" s="75" t="s">
        <v>153</v>
      </c>
      <c r="I57" s="66"/>
    </row>
    <row r="58" spans="2:9" ht="45" customHeight="1" x14ac:dyDescent="0.2">
      <c r="B58" s="79" t="s">
        <v>168</v>
      </c>
      <c r="C58" s="122">
        <v>802</v>
      </c>
      <c r="D58" s="72" t="s">
        <v>108</v>
      </c>
      <c r="E58" s="72" t="s">
        <v>132</v>
      </c>
      <c r="F58" s="72" t="s">
        <v>134</v>
      </c>
      <c r="G58" s="72" t="s">
        <v>144</v>
      </c>
      <c r="H58" s="75" t="s">
        <v>153</v>
      </c>
      <c r="I58" s="66">
        <v>0</v>
      </c>
    </row>
    <row r="59" spans="2:9" ht="41.25" customHeight="1" x14ac:dyDescent="0.2">
      <c r="B59" s="79" t="s">
        <v>169</v>
      </c>
      <c r="C59" s="122"/>
      <c r="D59" s="72" t="s">
        <v>108</v>
      </c>
      <c r="E59" s="72" t="s">
        <v>132</v>
      </c>
      <c r="F59" s="72" t="s">
        <v>134</v>
      </c>
      <c r="G59" s="72" t="s">
        <v>144</v>
      </c>
      <c r="H59" s="75" t="s">
        <v>153</v>
      </c>
      <c r="I59" s="66"/>
    </row>
    <row r="60" spans="2:9" ht="15" x14ac:dyDescent="0.2">
      <c r="B60" s="134" t="s">
        <v>170</v>
      </c>
      <c r="C60" s="121">
        <v>802</v>
      </c>
      <c r="D60" s="70" t="s">
        <v>108</v>
      </c>
      <c r="E60" s="70" t="s">
        <v>132</v>
      </c>
      <c r="F60" s="70" t="s">
        <v>134</v>
      </c>
      <c r="G60" s="70" t="s">
        <v>111</v>
      </c>
      <c r="H60" s="70" t="s">
        <v>130</v>
      </c>
      <c r="I60" s="71">
        <f>I61+I62+I63+I67</f>
        <v>160</v>
      </c>
    </row>
    <row r="61" spans="2:9" ht="14.25" x14ac:dyDescent="0.2">
      <c r="B61" s="79" t="s">
        <v>171</v>
      </c>
      <c r="C61" s="122">
        <v>802</v>
      </c>
      <c r="D61" s="72" t="s">
        <v>108</v>
      </c>
      <c r="E61" s="72" t="s">
        <v>132</v>
      </c>
      <c r="F61" s="72" t="s">
        <v>134</v>
      </c>
      <c r="G61" s="72" t="s">
        <v>144</v>
      </c>
      <c r="H61" s="72" t="s">
        <v>130</v>
      </c>
      <c r="I61" s="76">
        <v>100</v>
      </c>
    </row>
    <row r="62" spans="2:9" ht="14.25" x14ac:dyDescent="0.2">
      <c r="B62" s="79" t="s">
        <v>172</v>
      </c>
      <c r="C62" s="122">
        <v>802</v>
      </c>
      <c r="D62" s="72" t="s">
        <v>108</v>
      </c>
      <c r="E62" s="72" t="s">
        <v>132</v>
      </c>
      <c r="F62" s="72" t="s">
        <v>134</v>
      </c>
      <c r="G62" s="72" t="s">
        <v>173</v>
      </c>
      <c r="H62" s="72" t="s">
        <v>130</v>
      </c>
      <c r="I62" s="76">
        <v>30</v>
      </c>
    </row>
    <row r="63" spans="2:9" ht="25.5" customHeight="1" x14ac:dyDescent="0.2">
      <c r="B63" s="79" t="s">
        <v>174</v>
      </c>
      <c r="C63" s="122">
        <v>802</v>
      </c>
      <c r="D63" s="72" t="s">
        <v>108</v>
      </c>
      <c r="E63" s="72" t="s">
        <v>132</v>
      </c>
      <c r="F63" s="72" t="s">
        <v>134</v>
      </c>
      <c r="G63" s="72" t="s">
        <v>129</v>
      </c>
      <c r="H63" s="72" t="s">
        <v>130</v>
      </c>
      <c r="I63" s="76">
        <v>15</v>
      </c>
    </row>
    <row r="64" spans="2:9" ht="14.25" x14ac:dyDescent="0.2">
      <c r="B64" s="79" t="s">
        <v>175</v>
      </c>
      <c r="C64" s="122">
        <v>802</v>
      </c>
      <c r="D64" s="72" t="s">
        <v>108</v>
      </c>
      <c r="E64" s="72" t="s">
        <v>132</v>
      </c>
      <c r="F64" s="72" t="s">
        <v>134</v>
      </c>
      <c r="G64" s="72" t="s">
        <v>129</v>
      </c>
      <c r="H64" s="72" t="s">
        <v>130</v>
      </c>
      <c r="I64" s="76"/>
    </row>
    <row r="65" spans="2:9" ht="14.25" x14ac:dyDescent="0.2">
      <c r="B65" s="79"/>
      <c r="C65" s="122">
        <v>802</v>
      </c>
      <c r="D65" s="72" t="s">
        <v>108</v>
      </c>
      <c r="E65" s="72" t="s">
        <v>132</v>
      </c>
      <c r="F65" s="72" t="s">
        <v>134</v>
      </c>
      <c r="G65" s="72" t="s">
        <v>129</v>
      </c>
      <c r="H65" s="72" t="s">
        <v>130</v>
      </c>
      <c r="I65" s="76"/>
    </row>
    <row r="66" spans="2:9" ht="24" customHeight="1" x14ac:dyDescent="0.2">
      <c r="B66" s="79" t="s">
        <v>176</v>
      </c>
      <c r="C66" s="122">
        <v>802</v>
      </c>
      <c r="D66" s="72" t="s">
        <v>108</v>
      </c>
      <c r="E66" s="72" t="s">
        <v>132</v>
      </c>
      <c r="F66" s="72" t="s">
        <v>134</v>
      </c>
      <c r="G66" s="72" t="s">
        <v>129</v>
      </c>
      <c r="H66" s="72" t="s">
        <v>130</v>
      </c>
      <c r="I66" s="76"/>
    </row>
    <row r="67" spans="2:9" ht="42.75" customHeight="1" x14ac:dyDescent="0.2">
      <c r="B67" s="80" t="s">
        <v>177</v>
      </c>
      <c r="C67" s="122">
        <v>802</v>
      </c>
      <c r="D67" s="72" t="s">
        <v>108</v>
      </c>
      <c r="E67" s="72" t="s">
        <v>132</v>
      </c>
      <c r="F67" s="72" t="s">
        <v>134</v>
      </c>
      <c r="G67" s="72" t="s">
        <v>178</v>
      </c>
      <c r="H67" s="72" t="s">
        <v>130</v>
      </c>
      <c r="I67" s="76">
        <v>15</v>
      </c>
    </row>
    <row r="68" spans="2:9" ht="40.5" customHeight="1" x14ac:dyDescent="0.2">
      <c r="B68" s="98" t="s">
        <v>179</v>
      </c>
      <c r="C68" s="121">
        <v>802</v>
      </c>
      <c r="D68" s="70" t="s">
        <v>108</v>
      </c>
      <c r="E68" s="70" t="s">
        <v>132</v>
      </c>
      <c r="F68" s="70" t="s">
        <v>134</v>
      </c>
      <c r="G68" s="70" t="s">
        <v>111</v>
      </c>
      <c r="H68" s="70" t="s">
        <v>180</v>
      </c>
      <c r="I68" s="71">
        <f>I69</f>
        <v>120</v>
      </c>
    </row>
    <row r="69" spans="2:9" ht="35.25" customHeight="1" x14ac:dyDescent="0.2">
      <c r="B69" s="79" t="s">
        <v>419</v>
      </c>
      <c r="C69" s="122">
        <v>802</v>
      </c>
      <c r="D69" s="72" t="s">
        <v>108</v>
      </c>
      <c r="E69" s="72" t="s">
        <v>132</v>
      </c>
      <c r="F69" s="72" t="s">
        <v>134</v>
      </c>
      <c r="G69" s="72" t="s">
        <v>139</v>
      </c>
      <c r="H69" s="72" t="s">
        <v>180</v>
      </c>
      <c r="I69" s="66">
        <v>120</v>
      </c>
    </row>
    <row r="70" spans="2:9" ht="27.75" customHeight="1" x14ac:dyDescent="0.2">
      <c r="B70" s="79" t="s">
        <v>181</v>
      </c>
      <c r="C70" s="122">
        <v>802</v>
      </c>
      <c r="D70" s="72" t="s">
        <v>108</v>
      </c>
      <c r="E70" s="72" t="s">
        <v>132</v>
      </c>
      <c r="F70" s="72" t="s">
        <v>134</v>
      </c>
      <c r="G70" s="72" t="s">
        <v>144</v>
      </c>
      <c r="H70" s="72" t="s">
        <v>180</v>
      </c>
      <c r="I70" s="66"/>
    </row>
    <row r="71" spans="2:9" ht="42.75" customHeight="1" x14ac:dyDescent="0.2">
      <c r="B71" s="79"/>
      <c r="C71" s="122"/>
      <c r="D71" s="72"/>
      <c r="E71" s="72"/>
      <c r="F71" s="72"/>
      <c r="G71" s="72"/>
      <c r="H71" s="72"/>
      <c r="I71" s="66"/>
    </row>
    <row r="72" spans="2:9" ht="33" customHeight="1" x14ac:dyDescent="0.25">
      <c r="B72" s="98" t="s">
        <v>182</v>
      </c>
      <c r="C72" s="121">
        <v>802</v>
      </c>
      <c r="D72" s="70" t="s">
        <v>108</v>
      </c>
      <c r="E72" s="70" t="s">
        <v>132</v>
      </c>
      <c r="F72" s="70" t="s">
        <v>134</v>
      </c>
      <c r="G72" s="70" t="s">
        <v>111</v>
      </c>
      <c r="H72" s="70" t="s">
        <v>183</v>
      </c>
      <c r="I72" s="81">
        <f>I74+I78+I79</f>
        <v>101</v>
      </c>
    </row>
    <row r="73" spans="2:9" ht="55.5" customHeight="1" x14ac:dyDescent="0.2">
      <c r="B73" s="85" t="s">
        <v>184</v>
      </c>
      <c r="C73" s="122">
        <v>802</v>
      </c>
      <c r="D73" s="72" t="s">
        <v>108</v>
      </c>
      <c r="E73" s="72" t="s">
        <v>132</v>
      </c>
      <c r="F73" s="72" t="s">
        <v>134</v>
      </c>
      <c r="G73" s="72" t="s">
        <v>144</v>
      </c>
      <c r="H73" s="72" t="s">
        <v>185</v>
      </c>
      <c r="I73" s="66"/>
    </row>
    <row r="74" spans="2:9" ht="21.75" customHeight="1" x14ac:dyDescent="0.2">
      <c r="B74" s="85" t="s">
        <v>186</v>
      </c>
      <c r="C74" s="122">
        <v>802</v>
      </c>
      <c r="D74" s="72" t="s">
        <v>108</v>
      </c>
      <c r="E74" s="72" t="s">
        <v>132</v>
      </c>
      <c r="F74" s="72" t="s">
        <v>134</v>
      </c>
      <c r="G74" s="72" t="s">
        <v>144</v>
      </c>
      <c r="H74" s="72" t="s">
        <v>187</v>
      </c>
      <c r="I74" s="66">
        <v>50</v>
      </c>
    </row>
    <row r="75" spans="2:9" ht="36.75" customHeight="1" x14ac:dyDescent="0.2">
      <c r="B75" s="85" t="s">
        <v>188</v>
      </c>
      <c r="C75" s="122">
        <v>802</v>
      </c>
      <c r="D75" s="72" t="s">
        <v>108</v>
      </c>
      <c r="E75" s="72" t="s">
        <v>132</v>
      </c>
      <c r="F75" s="72" t="s">
        <v>134</v>
      </c>
      <c r="G75" s="72" t="s">
        <v>144</v>
      </c>
      <c r="H75" s="72" t="s">
        <v>187</v>
      </c>
      <c r="I75" s="66"/>
    </row>
    <row r="76" spans="2:9" ht="35.25" customHeight="1" x14ac:dyDescent="0.2">
      <c r="B76" s="85" t="s">
        <v>189</v>
      </c>
      <c r="C76" s="122">
        <v>802</v>
      </c>
      <c r="D76" s="72" t="s">
        <v>108</v>
      </c>
      <c r="E76" s="72" t="s">
        <v>132</v>
      </c>
      <c r="F76" s="72" t="s">
        <v>134</v>
      </c>
      <c r="G76" s="72" t="s">
        <v>144</v>
      </c>
      <c r="H76" s="72" t="s">
        <v>190</v>
      </c>
      <c r="I76" s="66"/>
    </row>
    <row r="77" spans="2:9" ht="35.25" customHeight="1" x14ac:dyDescent="0.2">
      <c r="B77" s="85" t="s">
        <v>191</v>
      </c>
      <c r="C77" s="122">
        <v>802</v>
      </c>
      <c r="D77" s="72" t="s">
        <v>108</v>
      </c>
      <c r="E77" s="72" t="s">
        <v>132</v>
      </c>
      <c r="F77" s="72" t="s">
        <v>134</v>
      </c>
      <c r="G77" s="72" t="s">
        <v>144</v>
      </c>
      <c r="H77" s="72" t="s">
        <v>187</v>
      </c>
      <c r="I77" s="66"/>
    </row>
    <row r="78" spans="2:9" ht="36" customHeight="1" x14ac:dyDescent="0.2">
      <c r="B78" s="85" t="s">
        <v>192</v>
      </c>
      <c r="C78" s="122">
        <v>802</v>
      </c>
      <c r="D78" s="72" t="s">
        <v>108</v>
      </c>
      <c r="E78" s="72" t="s">
        <v>132</v>
      </c>
      <c r="F78" s="72" t="s">
        <v>134</v>
      </c>
      <c r="G78" s="72" t="s">
        <v>144</v>
      </c>
      <c r="H78" s="72" t="s">
        <v>187</v>
      </c>
      <c r="I78" s="66">
        <v>50</v>
      </c>
    </row>
    <row r="79" spans="2:9" ht="36" customHeight="1" x14ac:dyDescent="0.2">
      <c r="B79" s="85" t="s">
        <v>193</v>
      </c>
      <c r="C79" s="122">
        <v>802</v>
      </c>
      <c r="D79" s="72" t="s">
        <v>108</v>
      </c>
      <c r="E79" s="72" t="s">
        <v>132</v>
      </c>
      <c r="F79" s="72" t="s">
        <v>194</v>
      </c>
      <c r="G79" s="72" t="s">
        <v>144</v>
      </c>
      <c r="H79" s="72" t="s">
        <v>183</v>
      </c>
      <c r="I79" s="66">
        <v>1</v>
      </c>
    </row>
    <row r="80" spans="2:9" ht="15" x14ac:dyDescent="0.25">
      <c r="B80" s="130" t="s">
        <v>195</v>
      </c>
      <c r="C80" s="119">
        <v>802</v>
      </c>
      <c r="D80" s="63" t="s">
        <v>108</v>
      </c>
      <c r="E80" s="63" t="s">
        <v>196</v>
      </c>
      <c r="F80" s="63" t="s">
        <v>110</v>
      </c>
      <c r="G80" s="63" t="s">
        <v>111</v>
      </c>
      <c r="H80" s="63" t="s">
        <v>111</v>
      </c>
      <c r="I80" s="64">
        <f>I81</f>
        <v>100</v>
      </c>
    </row>
    <row r="81" spans="2:9" ht="33.75" customHeight="1" x14ac:dyDescent="0.2">
      <c r="B81" s="69" t="s">
        <v>197</v>
      </c>
      <c r="C81" s="120">
        <v>802</v>
      </c>
      <c r="D81" s="65" t="s">
        <v>108</v>
      </c>
      <c r="E81" s="65" t="s">
        <v>196</v>
      </c>
      <c r="F81" s="65" t="s">
        <v>198</v>
      </c>
      <c r="G81" s="65" t="s">
        <v>199</v>
      </c>
      <c r="H81" s="65" t="s">
        <v>200</v>
      </c>
      <c r="I81" s="66">
        <v>100</v>
      </c>
    </row>
    <row r="82" spans="2:9" ht="23.25" customHeight="1" x14ac:dyDescent="0.25">
      <c r="B82" s="82" t="s">
        <v>201</v>
      </c>
      <c r="C82" s="119">
        <v>802</v>
      </c>
      <c r="D82" s="63" t="s">
        <v>108</v>
      </c>
      <c r="E82" s="63" t="s">
        <v>202</v>
      </c>
      <c r="F82" s="63" t="s">
        <v>110</v>
      </c>
      <c r="G82" s="63" t="s">
        <v>111</v>
      </c>
      <c r="H82" s="63" t="s">
        <v>111</v>
      </c>
      <c r="I82" s="64">
        <f>I83+I86+I90+I93+I98+I103</f>
        <v>4197.2000000000007</v>
      </c>
    </row>
    <row r="83" spans="2:9" ht="50.25" customHeight="1" x14ac:dyDescent="0.25">
      <c r="B83" s="98" t="s">
        <v>203</v>
      </c>
      <c r="C83" s="121">
        <v>802</v>
      </c>
      <c r="D83" s="70" t="s">
        <v>108</v>
      </c>
      <c r="E83" s="70" t="s">
        <v>202</v>
      </c>
      <c r="F83" s="70" t="s">
        <v>204</v>
      </c>
      <c r="G83" s="70" t="s">
        <v>111</v>
      </c>
      <c r="H83" s="70" t="s">
        <v>117</v>
      </c>
      <c r="I83" s="81">
        <f>I84+I85</f>
        <v>2861.8</v>
      </c>
    </row>
    <row r="84" spans="2:9" ht="38.25" customHeight="1" x14ac:dyDescent="0.2">
      <c r="B84" s="108" t="s">
        <v>205</v>
      </c>
      <c r="C84" s="120">
        <v>802</v>
      </c>
      <c r="D84" s="65" t="s">
        <v>108</v>
      </c>
      <c r="E84" s="65" t="s">
        <v>202</v>
      </c>
      <c r="F84" s="65" t="s">
        <v>204</v>
      </c>
      <c r="G84" s="65" t="s">
        <v>206</v>
      </c>
      <c r="H84" s="65" t="s">
        <v>120</v>
      </c>
      <c r="I84" s="66">
        <v>2198</v>
      </c>
    </row>
    <row r="85" spans="2:9" ht="15" x14ac:dyDescent="0.2">
      <c r="B85" s="108" t="s">
        <v>123</v>
      </c>
      <c r="C85" s="120">
        <v>802</v>
      </c>
      <c r="D85" s="65" t="s">
        <v>108</v>
      </c>
      <c r="E85" s="65" t="s">
        <v>202</v>
      </c>
      <c r="F85" s="65" t="s">
        <v>204</v>
      </c>
      <c r="G85" s="65" t="s">
        <v>207</v>
      </c>
      <c r="H85" s="65" t="s">
        <v>125</v>
      </c>
      <c r="I85" s="66">
        <v>663.8</v>
      </c>
    </row>
    <row r="86" spans="2:9" ht="66" customHeight="1" x14ac:dyDescent="0.2">
      <c r="B86" s="135" t="s">
        <v>209</v>
      </c>
      <c r="C86" s="121">
        <v>802</v>
      </c>
      <c r="D86" s="70" t="s">
        <v>108</v>
      </c>
      <c r="E86" s="70" t="s">
        <v>202</v>
      </c>
      <c r="F86" s="70" t="s">
        <v>204</v>
      </c>
      <c r="G86" s="70" t="s">
        <v>144</v>
      </c>
      <c r="H86" s="70" t="s">
        <v>185</v>
      </c>
      <c r="I86" s="71">
        <f>I87+I88+I89</f>
        <v>745.4</v>
      </c>
    </row>
    <row r="87" spans="2:9" ht="14.25" x14ac:dyDescent="0.2">
      <c r="B87" s="79" t="s">
        <v>210</v>
      </c>
      <c r="C87" s="122">
        <v>802</v>
      </c>
      <c r="D87" s="72" t="s">
        <v>108</v>
      </c>
      <c r="E87" s="72" t="s">
        <v>202</v>
      </c>
      <c r="F87" s="72" t="s">
        <v>204</v>
      </c>
      <c r="G87" s="72" t="s">
        <v>211</v>
      </c>
      <c r="H87" s="72" t="s">
        <v>185</v>
      </c>
      <c r="I87" s="66">
        <v>737.2</v>
      </c>
    </row>
    <row r="88" spans="2:9" ht="14.25" x14ac:dyDescent="0.2">
      <c r="B88" s="79" t="s">
        <v>212</v>
      </c>
      <c r="C88" s="122">
        <v>802</v>
      </c>
      <c r="D88" s="72" t="s">
        <v>108</v>
      </c>
      <c r="E88" s="72" t="s">
        <v>202</v>
      </c>
      <c r="F88" s="72" t="s">
        <v>204</v>
      </c>
      <c r="G88" s="72" t="s">
        <v>211</v>
      </c>
      <c r="H88" s="72" t="s">
        <v>185</v>
      </c>
      <c r="I88" s="66">
        <v>3.4</v>
      </c>
    </row>
    <row r="89" spans="2:9" ht="14.25" x14ac:dyDescent="0.2">
      <c r="B89" s="79" t="s">
        <v>416</v>
      </c>
      <c r="C89" s="122" t="s">
        <v>128</v>
      </c>
      <c r="D89" s="72" t="s">
        <v>108</v>
      </c>
      <c r="E89" s="72" t="s">
        <v>202</v>
      </c>
      <c r="F89" s="72" t="s">
        <v>204</v>
      </c>
      <c r="G89" s="72" t="s">
        <v>144</v>
      </c>
      <c r="H89" s="72" t="s">
        <v>185</v>
      </c>
      <c r="I89" s="66">
        <v>4.8</v>
      </c>
    </row>
    <row r="90" spans="2:9" ht="15" x14ac:dyDescent="0.2">
      <c r="B90" s="87" t="s">
        <v>147</v>
      </c>
      <c r="C90" s="121" t="s">
        <v>128</v>
      </c>
      <c r="D90" s="70" t="s">
        <v>108</v>
      </c>
      <c r="E90" s="70" t="s">
        <v>202</v>
      </c>
      <c r="F90" s="70" t="s">
        <v>204</v>
      </c>
      <c r="G90" s="70" t="s">
        <v>144</v>
      </c>
      <c r="H90" s="70" t="s">
        <v>148</v>
      </c>
      <c r="I90" s="71">
        <f>I91</f>
        <v>100</v>
      </c>
    </row>
    <row r="91" spans="2:9" ht="14.25" x14ac:dyDescent="0.2">
      <c r="B91" s="79" t="s">
        <v>213</v>
      </c>
      <c r="C91" s="122" t="s">
        <v>128</v>
      </c>
      <c r="D91" s="72" t="s">
        <v>108</v>
      </c>
      <c r="E91" s="72" t="s">
        <v>202</v>
      </c>
      <c r="F91" s="72" t="s">
        <v>204</v>
      </c>
      <c r="G91" s="72" t="s">
        <v>144</v>
      </c>
      <c r="H91" s="72" t="s">
        <v>148</v>
      </c>
      <c r="I91" s="66">
        <v>100</v>
      </c>
    </row>
    <row r="92" spans="2:9" ht="14.25" x14ac:dyDescent="0.2">
      <c r="B92" s="79"/>
      <c r="C92" s="122"/>
      <c r="D92" s="72"/>
      <c r="E92" s="72"/>
      <c r="F92" s="72"/>
      <c r="G92" s="72"/>
      <c r="H92" s="72"/>
      <c r="I92" s="66"/>
    </row>
    <row r="93" spans="2:9" ht="15" x14ac:dyDescent="0.25">
      <c r="B93" s="87" t="s">
        <v>214</v>
      </c>
      <c r="C93" s="121" t="s">
        <v>128</v>
      </c>
      <c r="D93" s="70" t="s">
        <v>108</v>
      </c>
      <c r="E93" s="70" t="s">
        <v>202</v>
      </c>
      <c r="F93" s="70" t="s">
        <v>204</v>
      </c>
      <c r="G93" s="70" t="s">
        <v>144</v>
      </c>
      <c r="H93" s="70" t="s">
        <v>153</v>
      </c>
      <c r="I93" s="81">
        <f>I94+I95+I96+I97</f>
        <v>280</v>
      </c>
    </row>
    <row r="94" spans="2:9" ht="45" customHeight="1" x14ac:dyDescent="0.2">
      <c r="B94" s="79" t="s">
        <v>215</v>
      </c>
      <c r="C94" s="122" t="s">
        <v>128</v>
      </c>
      <c r="D94" s="72" t="s">
        <v>108</v>
      </c>
      <c r="E94" s="72" t="s">
        <v>202</v>
      </c>
      <c r="F94" s="72" t="s">
        <v>204</v>
      </c>
      <c r="G94" s="72" t="s">
        <v>144</v>
      </c>
      <c r="H94" s="72" t="s">
        <v>153</v>
      </c>
      <c r="I94" s="66">
        <v>100</v>
      </c>
    </row>
    <row r="95" spans="2:9" ht="42" customHeight="1" x14ac:dyDescent="0.2">
      <c r="B95" s="79" t="s">
        <v>417</v>
      </c>
      <c r="C95" s="122" t="s">
        <v>128</v>
      </c>
      <c r="D95" s="72" t="s">
        <v>108</v>
      </c>
      <c r="E95" s="72" t="s">
        <v>202</v>
      </c>
      <c r="F95" s="72" t="s">
        <v>204</v>
      </c>
      <c r="G95" s="72" t="s">
        <v>144</v>
      </c>
      <c r="H95" s="72" t="s">
        <v>153</v>
      </c>
      <c r="I95" s="66">
        <v>65</v>
      </c>
    </row>
    <row r="96" spans="2:9" ht="26.25" customHeight="1" x14ac:dyDescent="0.2">
      <c r="B96" s="79" t="s">
        <v>216</v>
      </c>
      <c r="C96" s="122" t="s">
        <v>128</v>
      </c>
      <c r="D96" s="72" t="s">
        <v>108</v>
      </c>
      <c r="E96" s="72" t="s">
        <v>202</v>
      </c>
      <c r="F96" s="72" t="s">
        <v>204</v>
      </c>
      <c r="G96" s="72" t="s">
        <v>144</v>
      </c>
      <c r="H96" s="72" t="s">
        <v>153</v>
      </c>
      <c r="I96" s="66">
        <v>100</v>
      </c>
    </row>
    <row r="97" spans="2:9" ht="14.25" x14ac:dyDescent="0.2">
      <c r="B97" s="79" t="s">
        <v>217</v>
      </c>
      <c r="C97" s="122" t="s">
        <v>128</v>
      </c>
      <c r="D97" s="72" t="s">
        <v>108</v>
      </c>
      <c r="E97" s="72" t="s">
        <v>202</v>
      </c>
      <c r="F97" s="72" t="s">
        <v>204</v>
      </c>
      <c r="G97" s="72" t="s">
        <v>144</v>
      </c>
      <c r="H97" s="72" t="s">
        <v>153</v>
      </c>
      <c r="I97" s="66">
        <v>15</v>
      </c>
    </row>
    <row r="98" spans="2:9" ht="15" x14ac:dyDescent="0.25">
      <c r="B98" s="98" t="s">
        <v>182</v>
      </c>
      <c r="C98" s="121" t="s">
        <v>128</v>
      </c>
      <c r="D98" s="70" t="s">
        <v>108</v>
      </c>
      <c r="E98" s="70" t="s">
        <v>202</v>
      </c>
      <c r="F98" s="70" t="s">
        <v>204</v>
      </c>
      <c r="G98" s="70" t="s">
        <v>144</v>
      </c>
      <c r="H98" s="70" t="s">
        <v>183</v>
      </c>
      <c r="I98" s="81">
        <f>I100+I99</f>
        <v>160</v>
      </c>
    </row>
    <row r="99" spans="2:9" ht="14.25" x14ac:dyDescent="0.2">
      <c r="B99" s="133" t="s">
        <v>418</v>
      </c>
      <c r="C99" s="122" t="s">
        <v>128</v>
      </c>
      <c r="D99" s="72" t="s">
        <v>108</v>
      </c>
      <c r="E99" s="72" t="s">
        <v>202</v>
      </c>
      <c r="F99" s="72" t="s">
        <v>204</v>
      </c>
      <c r="G99" s="72" t="s">
        <v>144</v>
      </c>
      <c r="H99" s="72" t="s">
        <v>183</v>
      </c>
      <c r="I99" s="76">
        <v>70</v>
      </c>
    </row>
    <row r="100" spans="2:9" ht="14.25" x14ac:dyDescent="0.2">
      <c r="B100" s="79" t="s">
        <v>421</v>
      </c>
      <c r="C100" s="122" t="s">
        <v>128</v>
      </c>
      <c r="D100" s="72" t="s">
        <v>108</v>
      </c>
      <c r="E100" s="72" t="s">
        <v>202</v>
      </c>
      <c r="F100" s="72" t="s">
        <v>204</v>
      </c>
      <c r="G100" s="72" t="s">
        <v>144</v>
      </c>
      <c r="H100" s="72" t="s">
        <v>183</v>
      </c>
      <c r="I100" s="66">
        <v>90</v>
      </c>
    </row>
    <row r="101" spans="2:9" ht="44.25" customHeight="1" x14ac:dyDescent="0.25">
      <c r="B101" s="87" t="s">
        <v>218</v>
      </c>
      <c r="C101" s="121" t="s">
        <v>128</v>
      </c>
      <c r="D101" s="70" t="s">
        <v>108</v>
      </c>
      <c r="E101" s="70" t="s">
        <v>202</v>
      </c>
      <c r="F101" s="70" t="s">
        <v>204</v>
      </c>
      <c r="G101" s="70" t="s">
        <v>178</v>
      </c>
      <c r="H101" s="70" t="s">
        <v>111</v>
      </c>
      <c r="I101" s="81">
        <f>I102</f>
        <v>0</v>
      </c>
    </row>
    <row r="102" spans="2:9" ht="36.75" customHeight="1" x14ac:dyDescent="0.2">
      <c r="B102" s="89" t="s">
        <v>219</v>
      </c>
      <c r="C102" s="122" t="s">
        <v>128</v>
      </c>
      <c r="D102" s="72" t="s">
        <v>108</v>
      </c>
      <c r="E102" s="72" t="s">
        <v>202</v>
      </c>
      <c r="F102" s="72" t="s">
        <v>204</v>
      </c>
      <c r="G102" s="72" t="s">
        <v>178</v>
      </c>
      <c r="H102" s="72" t="s">
        <v>220</v>
      </c>
      <c r="I102" s="66"/>
    </row>
    <row r="103" spans="2:9" ht="30" x14ac:dyDescent="0.25">
      <c r="B103" s="90" t="s">
        <v>221</v>
      </c>
      <c r="C103" s="127" t="s">
        <v>128</v>
      </c>
      <c r="D103" s="91" t="s">
        <v>108</v>
      </c>
      <c r="E103" s="91" t="s">
        <v>202</v>
      </c>
      <c r="F103" s="91" t="s">
        <v>204</v>
      </c>
      <c r="G103" s="91" t="s">
        <v>111</v>
      </c>
      <c r="H103" s="91" t="s">
        <v>111</v>
      </c>
      <c r="I103" s="92">
        <f>I104</f>
        <v>50</v>
      </c>
    </row>
    <row r="104" spans="2:9" ht="15" x14ac:dyDescent="0.25">
      <c r="B104" s="93" t="s">
        <v>222</v>
      </c>
      <c r="C104" s="126" t="s">
        <v>128</v>
      </c>
      <c r="D104" s="94" t="s">
        <v>108</v>
      </c>
      <c r="E104" s="94" t="s">
        <v>202</v>
      </c>
      <c r="F104" s="94" t="s">
        <v>204</v>
      </c>
      <c r="G104" s="95" t="s">
        <v>144</v>
      </c>
      <c r="H104" s="95" t="s">
        <v>148</v>
      </c>
      <c r="I104" s="67">
        <v>50</v>
      </c>
    </row>
    <row r="105" spans="2:9" ht="15" x14ac:dyDescent="0.25">
      <c r="B105" s="82" t="s">
        <v>223</v>
      </c>
      <c r="C105" s="119">
        <v>802</v>
      </c>
      <c r="D105" s="63" t="s">
        <v>113</v>
      </c>
      <c r="E105" s="63" t="s">
        <v>109</v>
      </c>
      <c r="F105" s="63" t="s">
        <v>224</v>
      </c>
      <c r="G105" s="63" t="s">
        <v>111</v>
      </c>
      <c r="H105" s="63" t="s">
        <v>111</v>
      </c>
      <c r="I105" s="64">
        <f>I106+I109+I110</f>
        <v>792.3</v>
      </c>
    </row>
    <row r="106" spans="2:9" ht="15" x14ac:dyDescent="0.2">
      <c r="B106" s="98" t="s">
        <v>225</v>
      </c>
      <c r="C106" s="121">
        <v>802</v>
      </c>
      <c r="D106" s="70" t="s">
        <v>113</v>
      </c>
      <c r="E106" s="70" t="s">
        <v>226</v>
      </c>
      <c r="F106" s="70" t="s">
        <v>227</v>
      </c>
      <c r="G106" s="70" t="s">
        <v>111</v>
      </c>
      <c r="H106" s="70" t="s">
        <v>117</v>
      </c>
      <c r="I106" s="71">
        <f>I107+I108</f>
        <v>782</v>
      </c>
    </row>
    <row r="107" spans="2:9" ht="15" x14ac:dyDescent="0.2">
      <c r="B107" s="79" t="s">
        <v>118</v>
      </c>
      <c r="C107" s="120">
        <v>802</v>
      </c>
      <c r="D107" s="65" t="s">
        <v>113</v>
      </c>
      <c r="E107" s="65" t="s">
        <v>226</v>
      </c>
      <c r="F107" s="65" t="s">
        <v>227</v>
      </c>
      <c r="G107" s="65" t="s">
        <v>119</v>
      </c>
      <c r="H107" s="65" t="s">
        <v>120</v>
      </c>
      <c r="I107" s="66">
        <v>600</v>
      </c>
    </row>
    <row r="108" spans="2:9" ht="15" x14ac:dyDescent="0.2">
      <c r="B108" s="79" t="s">
        <v>123</v>
      </c>
      <c r="C108" s="120">
        <v>802</v>
      </c>
      <c r="D108" s="65" t="s">
        <v>113</v>
      </c>
      <c r="E108" s="65" t="s">
        <v>226</v>
      </c>
      <c r="F108" s="65" t="s">
        <v>227</v>
      </c>
      <c r="G108" s="65" t="s">
        <v>119</v>
      </c>
      <c r="H108" s="65" t="s">
        <v>125</v>
      </c>
      <c r="I108" s="66">
        <v>182</v>
      </c>
    </row>
    <row r="109" spans="2:9" ht="15" x14ac:dyDescent="0.2">
      <c r="B109" s="136" t="s">
        <v>415</v>
      </c>
      <c r="C109" s="123">
        <v>802</v>
      </c>
      <c r="D109" s="73" t="s">
        <v>113</v>
      </c>
      <c r="E109" s="73" t="s">
        <v>226</v>
      </c>
      <c r="F109" s="73" t="s">
        <v>227</v>
      </c>
      <c r="G109" s="73" t="s">
        <v>144</v>
      </c>
      <c r="H109" s="73" t="s">
        <v>183</v>
      </c>
      <c r="I109" s="74">
        <v>0.3</v>
      </c>
    </row>
    <row r="110" spans="2:9" ht="15" x14ac:dyDescent="0.2">
      <c r="B110" s="79" t="s">
        <v>145</v>
      </c>
      <c r="C110" s="120">
        <v>802</v>
      </c>
      <c r="D110" s="65" t="s">
        <v>113</v>
      </c>
      <c r="E110" s="65" t="s">
        <v>226</v>
      </c>
      <c r="F110" s="65" t="s">
        <v>227</v>
      </c>
      <c r="G110" s="65" t="s">
        <v>121</v>
      </c>
      <c r="H110" s="65" t="s">
        <v>127</v>
      </c>
      <c r="I110" s="66">
        <v>10</v>
      </c>
    </row>
    <row r="111" spans="2:9" ht="18.75" customHeight="1" x14ac:dyDescent="0.25">
      <c r="B111" s="79"/>
      <c r="C111" s="120"/>
      <c r="D111" s="65"/>
      <c r="E111" s="65"/>
      <c r="F111" s="65"/>
      <c r="G111" s="65"/>
      <c r="H111" s="65"/>
      <c r="I111" s="86"/>
    </row>
    <row r="112" spans="2:9" ht="28.5" customHeight="1" x14ac:dyDescent="0.25">
      <c r="B112" s="137" t="s">
        <v>228</v>
      </c>
      <c r="C112" s="119">
        <v>802</v>
      </c>
      <c r="D112" s="63" t="s">
        <v>226</v>
      </c>
      <c r="E112" s="63" t="s">
        <v>109</v>
      </c>
      <c r="F112" s="63" t="s">
        <v>224</v>
      </c>
      <c r="G112" s="63" t="s">
        <v>111</v>
      </c>
      <c r="H112" s="63" t="s">
        <v>111</v>
      </c>
      <c r="I112" s="64">
        <f>I117+I113</f>
        <v>100</v>
      </c>
    </row>
    <row r="113" spans="2:9" ht="30" x14ac:dyDescent="0.25">
      <c r="B113" s="90" t="s">
        <v>229</v>
      </c>
      <c r="C113" s="127">
        <v>802</v>
      </c>
      <c r="D113" s="91" t="s">
        <v>226</v>
      </c>
      <c r="E113" s="91" t="s">
        <v>230</v>
      </c>
      <c r="F113" s="91" t="s">
        <v>231</v>
      </c>
      <c r="G113" s="91" t="s">
        <v>111</v>
      </c>
      <c r="H113" s="91" t="s">
        <v>111</v>
      </c>
      <c r="I113" s="92">
        <f>I114</f>
        <v>20</v>
      </c>
    </row>
    <row r="114" spans="2:9" ht="15" x14ac:dyDescent="0.25">
      <c r="B114" s="93" t="s">
        <v>232</v>
      </c>
      <c r="C114" s="126">
        <v>802</v>
      </c>
      <c r="D114" s="94" t="s">
        <v>226</v>
      </c>
      <c r="E114" s="94" t="s">
        <v>230</v>
      </c>
      <c r="F114" s="94" t="s">
        <v>231</v>
      </c>
      <c r="G114" s="95" t="s">
        <v>144</v>
      </c>
      <c r="H114" s="95" t="s">
        <v>183</v>
      </c>
      <c r="I114" s="96">
        <v>20</v>
      </c>
    </row>
    <row r="115" spans="2:9" ht="15" x14ac:dyDescent="0.25">
      <c r="B115" s="138"/>
      <c r="C115" s="128"/>
      <c r="D115" s="100"/>
      <c r="E115" s="100"/>
      <c r="F115" s="100"/>
      <c r="G115" s="100"/>
      <c r="H115" s="100"/>
      <c r="I115" s="101"/>
    </row>
    <row r="116" spans="2:9" ht="15" x14ac:dyDescent="0.25">
      <c r="B116" s="138"/>
      <c r="C116" s="128"/>
      <c r="D116" s="100"/>
      <c r="E116" s="100"/>
      <c r="F116" s="100"/>
      <c r="G116" s="100"/>
      <c r="H116" s="100"/>
      <c r="I116" s="101"/>
    </row>
    <row r="117" spans="2:9" ht="15" x14ac:dyDescent="0.25">
      <c r="B117" s="139" t="s">
        <v>233</v>
      </c>
      <c r="C117" s="121">
        <v>802</v>
      </c>
      <c r="D117" s="70" t="s">
        <v>226</v>
      </c>
      <c r="E117" s="70" t="s">
        <v>234</v>
      </c>
      <c r="F117" s="70" t="s">
        <v>235</v>
      </c>
      <c r="G117" s="70" t="s">
        <v>111</v>
      </c>
      <c r="H117" s="70" t="s">
        <v>111</v>
      </c>
      <c r="I117" s="81">
        <f>I118</f>
        <v>80</v>
      </c>
    </row>
    <row r="118" spans="2:9" ht="15" x14ac:dyDescent="0.2">
      <c r="B118" s="84" t="s">
        <v>236</v>
      </c>
      <c r="C118" s="120">
        <v>802</v>
      </c>
      <c r="D118" s="65" t="s">
        <v>226</v>
      </c>
      <c r="E118" s="65" t="s">
        <v>234</v>
      </c>
      <c r="F118" s="65" t="s">
        <v>235</v>
      </c>
      <c r="G118" s="65" t="s">
        <v>144</v>
      </c>
      <c r="H118" s="65" t="s">
        <v>153</v>
      </c>
      <c r="I118" s="66">
        <v>80</v>
      </c>
    </row>
    <row r="119" spans="2:9" ht="15" x14ac:dyDescent="0.2">
      <c r="B119" s="102" t="s">
        <v>169</v>
      </c>
      <c r="C119" s="120">
        <v>802</v>
      </c>
      <c r="D119" s="65"/>
      <c r="E119" s="65"/>
      <c r="F119" s="65"/>
      <c r="G119" s="65"/>
      <c r="H119" s="65"/>
      <c r="I119" s="66"/>
    </row>
    <row r="120" spans="2:9" ht="15" x14ac:dyDescent="0.25">
      <c r="B120" s="140" t="s">
        <v>237</v>
      </c>
      <c r="C120" s="119" t="s">
        <v>128</v>
      </c>
      <c r="D120" s="63" t="s">
        <v>132</v>
      </c>
      <c r="E120" s="63" t="s">
        <v>230</v>
      </c>
      <c r="F120" s="63" t="s">
        <v>238</v>
      </c>
      <c r="G120" s="63" t="s">
        <v>111</v>
      </c>
      <c r="H120" s="63" t="s">
        <v>111</v>
      </c>
      <c r="I120" s="64">
        <v>4204.5</v>
      </c>
    </row>
    <row r="121" spans="2:9" ht="15" x14ac:dyDescent="0.2">
      <c r="B121" s="102" t="s">
        <v>239</v>
      </c>
      <c r="C121" s="120" t="s">
        <v>128</v>
      </c>
      <c r="D121" s="65" t="s">
        <v>132</v>
      </c>
      <c r="E121" s="65" t="s">
        <v>230</v>
      </c>
      <c r="F121" s="65" t="s">
        <v>238</v>
      </c>
      <c r="G121" s="65" t="s">
        <v>144</v>
      </c>
      <c r="H121" s="65" t="s">
        <v>148</v>
      </c>
      <c r="I121" s="66">
        <v>4204.5</v>
      </c>
    </row>
    <row r="122" spans="2:9" ht="15" x14ac:dyDescent="0.2">
      <c r="B122" s="102"/>
      <c r="C122" s="120"/>
      <c r="D122" s="65"/>
      <c r="E122" s="65"/>
      <c r="F122" s="65"/>
      <c r="G122" s="65"/>
      <c r="H122" s="65"/>
      <c r="I122" s="66"/>
    </row>
    <row r="123" spans="2:9" ht="15" x14ac:dyDescent="0.2">
      <c r="B123" s="102"/>
      <c r="C123" s="120"/>
      <c r="D123" s="65"/>
      <c r="E123" s="65"/>
      <c r="F123" s="65"/>
      <c r="G123" s="65"/>
      <c r="H123" s="65"/>
      <c r="I123" s="66"/>
    </row>
    <row r="124" spans="2:9" ht="15" x14ac:dyDescent="0.25">
      <c r="B124" s="141" t="s">
        <v>240</v>
      </c>
      <c r="C124" s="119">
        <v>802</v>
      </c>
      <c r="D124" s="63" t="s">
        <v>241</v>
      </c>
      <c r="E124" s="63" t="s">
        <v>109</v>
      </c>
      <c r="F124" s="63" t="s">
        <v>110</v>
      </c>
      <c r="G124" s="63" t="s">
        <v>111</v>
      </c>
      <c r="H124" s="63" t="s">
        <v>111</v>
      </c>
      <c r="I124" s="64">
        <f>I125+I130</f>
        <v>735</v>
      </c>
    </row>
    <row r="125" spans="2:9" ht="51" customHeight="1" x14ac:dyDescent="0.25">
      <c r="B125" s="256" t="s">
        <v>242</v>
      </c>
      <c r="C125" s="159">
        <v>802</v>
      </c>
      <c r="D125" s="70" t="s">
        <v>241</v>
      </c>
      <c r="E125" s="70" t="s">
        <v>113</v>
      </c>
      <c r="F125" s="70" t="s">
        <v>110</v>
      </c>
      <c r="G125" s="70" t="s">
        <v>111</v>
      </c>
      <c r="H125" s="70" t="s">
        <v>111</v>
      </c>
      <c r="I125" s="81">
        <f>I126+I127+I129</f>
        <v>405.3</v>
      </c>
    </row>
    <row r="126" spans="2:9" ht="36.75" customHeight="1" x14ac:dyDescent="0.25">
      <c r="B126" s="257" t="s">
        <v>426</v>
      </c>
      <c r="C126" s="258" t="s">
        <v>128</v>
      </c>
      <c r="D126" s="78" t="s">
        <v>241</v>
      </c>
      <c r="E126" s="78" t="s">
        <v>113</v>
      </c>
      <c r="F126" s="78" t="s">
        <v>422</v>
      </c>
      <c r="G126" s="78" t="s">
        <v>427</v>
      </c>
      <c r="H126" s="78" t="s">
        <v>153</v>
      </c>
      <c r="I126" s="103">
        <v>150</v>
      </c>
    </row>
    <row r="127" spans="2:9" ht="24" customHeight="1" x14ac:dyDescent="0.25">
      <c r="B127" s="257" t="s">
        <v>423</v>
      </c>
      <c r="C127" s="258" t="s">
        <v>128</v>
      </c>
      <c r="D127" s="78" t="s">
        <v>241</v>
      </c>
      <c r="E127" s="78" t="s">
        <v>113</v>
      </c>
      <c r="F127" s="78" t="s">
        <v>243</v>
      </c>
      <c r="G127" s="78" t="s">
        <v>144</v>
      </c>
      <c r="H127" s="78" t="s">
        <v>148</v>
      </c>
      <c r="I127" s="103">
        <v>175.3</v>
      </c>
    </row>
    <row r="128" spans="2:9" ht="21.75" customHeight="1" x14ac:dyDescent="0.25">
      <c r="B128" s="257" t="s">
        <v>424</v>
      </c>
      <c r="C128" s="258" t="s">
        <v>128</v>
      </c>
      <c r="D128" s="78" t="s">
        <v>241</v>
      </c>
      <c r="E128" s="78" t="s">
        <v>113</v>
      </c>
      <c r="F128" s="78" t="s">
        <v>243</v>
      </c>
      <c r="G128" s="78" t="s">
        <v>144</v>
      </c>
      <c r="H128" s="78" t="s">
        <v>180</v>
      </c>
      <c r="I128" s="103"/>
    </row>
    <row r="129" spans="2:9" ht="20.25" customHeight="1" x14ac:dyDescent="0.25">
      <c r="B129" s="257" t="s">
        <v>425</v>
      </c>
      <c r="C129" s="258" t="s">
        <v>128</v>
      </c>
      <c r="D129" s="78" t="s">
        <v>241</v>
      </c>
      <c r="E129" s="78" t="s">
        <v>113</v>
      </c>
      <c r="F129" s="78" t="s">
        <v>243</v>
      </c>
      <c r="G129" s="78" t="s">
        <v>144</v>
      </c>
      <c r="H129" s="78" t="s">
        <v>183</v>
      </c>
      <c r="I129" s="103">
        <v>80</v>
      </c>
    </row>
    <row r="130" spans="2:9" ht="15" x14ac:dyDescent="0.25">
      <c r="B130" s="139" t="s">
        <v>244</v>
      </c>
      <c r="C130" s="121">
        <v>802</v>
      </c>
      <c r="D130" s="70" t="s">
        <v>241</v>
      </c>
      <c r="E130" s="70" t="s">
        <v>226</v>
      </c>
      <c r="F130" s="70" t="s">
        <v>110</v>
      </c>
      <c r="G130" s="70" t="s">
        <v>111</v>
      </c>
      <c r="H130" s="70" t="s">
        <v>111</v>
      </c>
      <c r="I130" s="81">
        <f>I131+I132</f>
        <v>329.7</v>
      </c>
    </row>
    <row r="131" spans="2:9" ht="15" x14ac:dyDescent="0.25">
      <c r="B131" s="142" t="s">
        <v>245</v>
      </c>
      <c r="C131" s="125">
        <v>802</v>
      </c>
      <c r="D131" s="78" t="s">
        <v>241</v>
      </c>
      <c r="E131" s="78" t="s">
        <v>226</v>
      </c>
      <c r="F131" s="78" t="s">
        <v>246</v>
      </c>
      <c r="G131" s="78" t="s">
        <v>211</v>
      </c>
      <c r="H131" s="78" t="s">
        <v>185</v>
      </c>
      <c r="I131" s="103">
        <v>48</v>
      </c>
    </row>
    <row r="132" spans="2:9" ht="15" x14ac:dyDescent="0.25">
      <c r="B132" s="143" t="s">
        <v>420</v>
      </c>
      <c r="C132" s="120">
        <v>802</v>
      </c>
      <c r="D132" s="65" t="s">
        <v>241</v>
      </c>
      <c r="E132" s="65" t="s">
        <v>226</v>
      </c>
      <c r="F132" s="65" t="s">
        <v>246</v>
      </c>
      <c r="G132" s="65" t="s">
        <v>144</v>
      </c>
      <c r="H132" s="65" t="s">
        <v>148</v>
      </c>
      <c r="I132" s="103">
        <v>281.7</v>
      </c>
    </row>
    <row r="133" spans="2:9" ht="15" x14ac:dyDescent="0.25">
      <c r="B133" s="143"/>
      <c r="C133" s="120"/>
      <c r="D133" s="65"/>
      <c r="E133" s="65"/>
      <c r="F133" s="65"/>
      <c r="G133" s="65"/>
      <c r="H133" s="65"/>
      <c r="I133" s="103"/>
    </row>
    <row r="134" spans="2:9" ht="15" x14ac:dyDescent="0.25">
      <c r="B134" s="155" t="s">
        <v>296</v>
      </c>
      <c r="C134" s="60">
        <v>802</v>
      </c>
      <c r="D134" s="106" t="s">
        <v>297</v>
      </c>
      <c r="E134" s="106" t="s">
        <v>109</v>
      </c>
      <c r="F134" s="106" t="s">
        <v>110</v>
      </c>
      <c r="G134" s="106" t="s">
        <v>111</v>
      </c>
      <c r="H134" s="106" t="s">
        <v>111</v>
      </c>
      <c r="I134" s="107">
        <f>I135+I154</f>
        <v>2487.1</v>
      </c>
    </row>
    <row r="135" spans="2:9" ht="30" x14ac:dyDescent="0.25">
      <c r="B135" s="156" t="s">
        <v>298</v>
      </c>
      <c r="C135" s="157">
        <v>802</v>
      </c>
      <c r="D135" s="63" t="s">
        <v>297</v>
      </c>
      <c r="E135" s="63" t="s">
        <v>108</v>
      </c>
      <c r="F135" s="63" t="s">
        <v>299</v>
      </c>
      <c r="G135" s="63" t="s">
        <v>300</v>
      </c>
      <c r="H135" s="63" t="s">
        <v>301</v>
      </c>
      <c r="I135" s="64">
        <f>I136+I138+I139+I141+I143+I145+I153</f>
        <v>1626.6999999999998</v>
      </c>
    </row>
    <row r="136" spans="2:9" ht="42.75" x14ac:dyDescent="0.2">
      <c r="B136" s="158" t="s">
        <v>302</v>
      </c>
      <c r="C136" s="159">
        <v>802</v>
      </c>
      <c r="D136" s="70" t="s">
        <v>297</v>
      </c>
      <c r="E136" s="70" t="s">
        <v>108</v>
      </c>
      <c r="F136" s="70" t="s">
        <v>299</v>
      </c>
      <c r="G136" s="70" t="s">
        <v>111</v>
      </c>
      <c r="H136" s="70" t="s">
        <v>117</v>
      </c>
      <c r="I136" s="71">
        <v>793</v>
      </c>
    </row>
    <row r="137" spans="2:9" ht="15" x14ac:dyDescent="0.2">
      <c r="B137" s="160" t="s">
        <v>118</v>
      </c>
      <c r="C137" s="161">
        <v>802</v>
      </c>
      <c r="D137" s="65" t="s">
        <v>297</v>
      </c>
      <c r="E137" s="65" t="s">
        <v>108</v>
      </c>
      <c r="F137" s="65" t="s">
        <v>299</v>
      </c>
      <c r="G137" s="65" t="s">
        <v>206</v>
      </c>
      <c r="H137" s="78" t="s">
        <v>120</v>
      </c>
      <c r="I137" s="76">
        <v>660.8</v>
      </c>
    </row>
    <row r="138" spans="2:9" ht="15" x14ac:dyDescent="0.2">
      <c r="B138" s="160" t="s">
        <v>123</v>
      </c>
      <c r="C138" s="161">
        <v>802</v>
      </c>
      <c r="D138" s="65" t="s">
        <v>297</v>
      </c>
      <c r="E138" s="65" t="s">
        <v>108</v>
      </c>
      <c r="F138" s="65" t="s">
        <v>299</v>
      </c>
      <c r="G138" s="65" t="s">
        <v>207</v>
      </c>
      <c r="H138" s="78" t="s">
        <v>125</v>
      </c>
      <c r="I138" s="76">
        <v>199.6</v>
      </c>
    </row>
    <row r="139" spans="2:9" ht="15" x14ac:dyDescent="0.2">
      <c r="B139" s="158" t="s">
        <v>138</v>
      </c>
      <c r="C139" s="159">
        <v>802</v>
      </c>
      <c r="D139" s="70" t="s">
        <v>297</v>
      </c>
      <c r="E139" s="70" t="s">
        <v>108</v>
      </c>
      <c r="F139" s="70" t="s">
        <v>299</v>
      </c>
      <c r="G139" s="70" t="s">
        <v>139</v>
      </c>
      <c r="H139" s="70" t="s">
        <v>140</v>
      </c>
      <c r="I139" s="71">
        <f>I140</f>
        <v>74</v>
      </c>
    </row>
    <row r="140" spans="2:9" ht="14.25" x14ac:dyDescent="0.2">
      <c r="B140" s="102" t="s">
        <v>303</v>
      </c>
      <c r="C140" s="162">
        <v>802</v>
      </c>
      <c r="D140" s="75" t="s">
        <v>297</v>
      </c>
      <c r="E140" s="75" t="s">
        <v>108</v>
      </c>
      <c r="F140" s="75" t="s">
        <v>299</v>
      </c>
      <c r="G140" s="72" t="s">
        <v>139</v>
      </c>
      <c r="H140" s="75" t="s">
        <v>140</v>
      </c>
      <c r="I140" s="76">
        <v>74</v>
      </c>
    </row>
    <row r="141" spans="2:9" ht="14.25" x14ac:dyDescent="0.2">
      <c r="B141" s="163" t="s">
        <v>304</v>
      </c>
      <c r="C141" s="164" t="s">
        <v>128</v>
      </c>
      <c r="D141" s="165" t="s">
        <v>297</v>
      </c>
      <c r="E141" s="165" t="s">
        <v>108</v>
      </c>
      <c r="F141" s="165" t="s">
        <v>299</v>
      </c>
      <c r="G141" s="165" t="s">
        <v>208</v>
      </c>
      <c r="H141" s="165" t="s">
        <v>127</v>
      </c>
      <c r="I141" s="71">
        <f>I142</f>
        <v>8.6</v>
      </c>
    </row>
    <row r="142" spans="2:9" ht="15" x14ac:dyDescent="0.2">
      <c r="B142" s="166" t="s">
        <v>145</v>
      </c>
      <c r="C142" s="161">
        <v>802</v>
      </c>
      <c r="D142" s="65" t="s">
        <v>297</v>
      </c>
      <c r="E142" s="65" t="s">
        <v>108</v>
      </c>
      <c r="F142" s="65" t="s">
        <v>299</v>
      </c>
      <c r="G142" s="65" t="s">
        <v>208</v>
      </c>
      <c r="H142" s="78" t="s">
        <v>127</v>
      </c>
      <c r="I142" s="76">
        <v>8.6</v>
      </c>
    </row>
    <row r="143" spans="2:9" ht="15" x14ac:dyDescent="0.2">
      <c r="B143" s="167" t="s">
        <v>209</v>
      </c>
      <c r="C143" s="159">
        <v>802</v>
      </c>
      <c r="D143" s="70" t="s">
        <v>297</v>
      </c>
      <c r="E143" s="70" t="s">
        <v>108</v>
      </c>
      <c r="F143" s="70" t="s">
        <v>299</v>
      </c>
      <c r="G143" s="70" t="s">
        <v>144</v>
      </c>
      <c r="H143" s="70" t="s">
        <v>185</v>
      </c>
      <c r="I143" s="71">
        <f>I144</f>
        <v>500.6</v>
      </c>
    </row>
    <row r="144" spans="2:9" ht="14.25" x14ac:dyDescent="0.2">
      <c r="B144" s="168" t="s">
        <v>305</v>
      </c>
      <c r="C144" s="162">
        <v>802</v>
      </c>
      <c r="D144" s="75" t="s">
        <v>297</v>
      </c>
      <c r="E144" s="75" t="s">
        <v>108</v>
      </c>
      <c r="F144" s="75" t="s">
        <v>299</v>
      </c>
      <c r="G144" s="72" t="s">
        <v>144</v>
      </c>
      <c r="H144" s="75" t="s">
        <v>185</v>
      </c>
      <c r="I144" s="76">
        <v>500.6</v>
      </c>
    </row>
    <row r="145" spans="2:9" ht="15" x14ac:dyDescent="0.2">
      <c r="B145" s="167" t="s">
        <v>152</v>
      </c>
      <c r="C145" s="159">
        <v>802</v>
      </c>
      <c r="D145" s="70" t="s">
        <v>297</v>
      </c>
      <c r="E145" s="70" t="s">
        <v>108</v>
      </c>
      <c r="F145" s="70" t="s">
        <v>299</v>
      </c>
      <c r="G145" s="70" t="s">
        <v>111</v>
      </c>
      <c r="H145" s="70" t="s">
        <v>153</v>
      </c>
      <c r="I145" s="71">
        <f>I146+I147+I148+I149</f>
        <v>49.9</v>
      </c>
    </row>
    <row r="146" spans="2:9" ht="14.25" x14ac:dyDescent="0.2">
      <c r="B146" s="169" t="s">
        <v>154</v>
      </c>
      <c r="C146" s="162">
        <v>802</v>
      </c>
      <c r="D146" s="75" t="s">
        <v>297</v>
      </c>
      <c r="E146" s="75" t="s">
        <v>108</v>
      </c>
      <c r="F146" s="75" t="s">
        <v>299</v>
      </c>
      <c r="G146" s="170" t="s">
        <v>139</v>
      </c>
      <c r="H146" s="75" t="s">
        <v>153</v>
      </c>
      <c r="I146" s="76">
        <v>49.9</v>
      </c>
    </row>
    <row r="147" spans="2:9" ht="14.25" x14ac:dyDescent="0.2">
      <c r="B147" s="168" t="s">
        <v>306</v>
      </c>
      <c r="C147" s="162">
        <v>802</v>
      </c>
      <c r="D147" s="75" t="s">
        <v>297</v>
      </c>
      <c r="E147" s="75" t="s">
        <v>108</v>
      </c>
      <c r="F147" s="75" t="s">
        <v>299</v>
      </c>
      <c r="G147" s="72" t="s">
        <v>144</v>
      </c>
      <c r="H147" s="72" t="s">
        <v>153</v>
      </c>
      <c r="I147" s="66"/>
    </row>
    <row r="148" spans="2:9" ht="14.25" x14ac:dyDescent="0.2">
      <c r="B148" s="168" t="s">
        <v>307</v>
      </c>
      <c r="C148" s="162">
        <v>802</v>
      </c>
      <c r="D148" s="75" t="s">
        <v>297</v>
      </c>
      <c r="E148" s="75" t="s">
        <v>108</v>
      </c>
      <c r="F148" s="75" t="s">
        <v>299</v>
      </c>
      <c r="G148" s="72" t="s">
        <v>144</v>
      </c>
      <c r="H148" s="72" t="s">
        <v>153</v>
      </c>
      <c r="I148" s="66"/>
    </row>
    <row r="149" spans="2:9" ht="14.25" x14ac:dyDescent="0.2">
      <c r="B149" s="168" t="s">
        <v>308</v>
      </c>
      <c r="C149" s="162">
        <v>802</v>
      </c>
      <c r="D149" s="75" t="s">
        <v>297</v>
      </c>
      <c r="E149" s="75" t="s">
        <v>108</v>
      </c>
      <c r="F149" s="75" t="s">
        <v>299</v>
      </c>
      <c r="G149" s="72" t="s">
        <v>144</v>
      </c>
      <c r="H149" s="72" t="s">
        <v>153</v>
      </c>
      <c r="I149" s="66"/>
    </row>
    <row r="150" spans="2:9" ht="15" x14ac:dyDescent="0.2">
      <c r="B150" s="172" t="s">
        <v>309</v>
      </c>
      <c r="C150" s="60">
        <v>802</v>
      </c>
      <c r="D150" s="106" t="s">
        <v>297</v>
      </c>
      <c r="E150" s="106" t="s">
        <v>108</v>
      </c>
      <c r="F150" s="106" t="s">
        <v>299</v>
      </c>
      <c r="G150" s="106" t="s">
        <v>111</v>
      </c>
      <c r="H150" s="106" t="s">
        <v>130</v>
      </c>
      <c r="I150" s="173">
        <f>I153+I151</f>
        <v>1</v>
      </c>
    </row>
    <row r="151" spans="2:9" ht="14.25" x14ac:dyDescent="0.2">
      <c r="B151" s="168" t="s">
        <v>310</v>
      </c>
      <c r="C151" s="162">
        <v>802</v>
      </c>
      <c r="D151" s="75" t="s">
        <v>297</v>
      </c>
      <c r="E151" s="75" t="s">
        <v>108</v>
      </c>
      <c r="F151" s="75" t="s">
        <v>299</v>
      </c>
      <c r="G151" s="72" t="s">
        <v>144</v>
      </c>
      <c r="H151" s="75" t="s">
        <v>130</v>
      </c>
      <c r="I151" s="76"/>
    </row>
    <row r="152" spans="2:9" ht="14.25" x14ac:dyDescent="0.2">
      <c r="B152" s="175" t="s">
        <v>311</v>
      </c>
      <c r="C152" s="162">
        <v>802</v>
      </c>
      <c r="D152" s="75" t="s">
        <v>297</v>
      </c>
      <c r="E152" s="75" t="s">
        <v>108</v>
      </c>
      <c r="F152" s="75" t="s">
        <v>299</v>
      </c>
      <c r="G152" s="72" t="s">
        <v>173</v>
      </c>
      <c r="H152" s="75" t="s">
        <v>130</v>
      </c>
      <c r="I152" s="76"/>
    </row>
    <row r="153" spans="2:9" ht="14.25" x14ac:dyDescent="0.2">
      <c r="B153" s="175" t="s">
        <v>312</v>
      </c>
      <c r="C153" s="162">
        <v>802</v>
      </c>
      <c r="D153" s="75" t="s">
        <v>297</v>
      </c>
      <c r="E153" s="75" t="s">
        <v>108</v>
      </c>
      <c r="F153" s="75" t="s">
        <v>299</v>
      </c>
      <c r="G153" s="72" t="s">
        <v>178</v>
      </c>
      <c r="H153" s="75" t="s">
        <v>220</v>
      </c>
      <c r="I153" s="76">
        <v>1</v>
      </c>
    </row>
    <row r="154" spans="2:9" ht="15" x14ac:dyDescent="0.25">
      <c r="B154" s="176" t="s">
        <v>313</v>
      </c>
      <c r="C154" s="60">
        <v>802</v>
      </c>
      <c r="D154" s="106" t="s">
        <v>297</v>
      </c>
      <c r="E154" s="106" t="s">
        <v>108</v>
      </c>
      <c r="F154" s="106" t="s">
        <v>314</v>
      </c>
      <c r="G154" s="106" t="s">
        <v>111</v>
      </c>
      <c r="H154" s="106" t="s">
        <v>111</v>
      </c>
      <c r="I154" s="107">
        <f>I156+I157</f>
        <v>860.4</v>
      </c>
    </row>
    <row r="155" spans="2:9" ht="42.75" x14ac:dyDescent="0.2">
      <c r="B155" s="158" t="s">
        <v>302</v>
      </c>
      <c r="C155" s="159">
        <v>802</v>
      </c>
      <c r="D155" s="70" t="s">
        <v>297</v>
      </c>
      <c r="E155" s="70" t="s">
        <v>108</v>
      </c>
      <c r="F155" s="70" t="s">
        <v>314</v>
      </c>
      <c r="G155" s="70" t="s">
        <v>111</v>
      </c>
      <c r="H155" s="70" t="s">
        <v>117</v>
      </c>
      <c r="I155" s="71">
        <f>I156+I157</f>
        <v>860.4</v>
      </c>
    </row>
    <row r="156" spans="2:9" ht="15" x14ac:dyDescent="0.2">
      <c r="B156" s="160" t="s">
        <v>118</v>
      </c>
      <c r="C156" s="161">
        <v>802</v>
      </c>
      <c r="D156" s="65" t="s">
        <v>297</v>
      </c>
      <c r="E156" s="65" t="s">
        <v>108</v>
      </c>
      <c r="F156" s="65" t="s">
        <v>314</v>
      </c>
      <c r="G156" s="65" t="s">
        <v>206</v>
      </c>
      <c r="H156" s="78" t="s">
        <v>120</v>
      </c>
      <c r="I156" s="76">
        <v>660.8</v>
      </c>
    </row>
    <row r="157" spans="2:9" ht="15" x14ac:dyDescent="0.2">
      <c r="B157" s="160" t="s">
        <v>123</v>
      </c>
      <c r="C157" s="161">
        <v>802</v>
      </c>
      <c r="D157" s="65" t="s">
        <v>297</v>
      </c>
      <c r="E157" s="65" t="s">
        <v>108</v>
      </c>
      <c r="F157" s="65" t="s">
        <v>314</v>
      </c>
      <c r="G157" s="65" t="s">
        <v>207</v>
      </c>
      <c r="H157" s="78" t="s">
        <v>125</v>
      </c>
      <c r="I157" s="76">
        <v>199.6</v>
      </c>
    </row>
    <row r="158" spans="2:9" ht="15" x14ac:dyDescent="0.25">
      <c r="B158" s="105" t="s">
        <v>247</v>
      </c>
      <c r="C158" s="177">
        <v>802</v>
      </c>
      <c r="D158" s="106">
        <v>10</v>
      </c>
      <c r="E158" s="106" t="s">
        <v>109</v>
      </c>
      <c r="F158" s="106" t="s">
        <v>110</v>
      </c>
      <c r="G158" s="106" t="s">
        <v>111</v>
      </c>
      <c r="H158" s="106" t="s">
        <v>111</v>
      </c>
      <c r="I158" s="107">
        <f>I159</f>
        <v>127.2</v>
      </c>
    </row>
    <row r="159" spans="2:9" ht="15" x14ac:dyDescent="0.25">
      <c r="B159" s="108" t="s">
        <v>248</v>
      </c>
      <c r="C159" s="178" t="s">
        <v>128</v>
      </c>
      <c r="D159" s="65" t="s">
        <v>234</v>
      </c>
      <c r="E159" s="65" t="s">
        <v>108</v>
      </c>
      <c r="F159" s="65" t="s">
        <v>249</v>
      </c>
      <c r="G159" s="65" t="s">
        <v>250</v>
      </c>
      <c r="H159" s="78" t="s">
        <v>315</v>
      </c>
      <c r="I159" s="76">
        <v>127.2</v>
      </c>
    </row>
    <row r="160" spans="2:9" ht="15" x14ac:dyDescent="0.25">
      <c r="B160" s="109" t="s">
        <v>251</v>
      </c>
      <c r="C160" s="179" t="s">
        <v>128</v>
      </c>
      <c r="D160" s="110" t="s">
        <v>234</v>
      </c>
      <c r="E160" s="110" t="s">
        <v>226</v>
      </c>
      <c r="F160" s="65" t="s">
        <v>252</v>
      </c>
      <c r="G160" s="110" t="s">
        <v>253</v>
      </c>
      <c r="H160" s="110" t="s">
        <v>254</v>
      </c>
      <c r="I160" s="77"/>
    </row>
    <row r="161" spans="2:9" ht="15" x14ac:dyDescent="0.25">
      <c r="B161" s="109" t="s">
        <v>255</v>
      </c>
      <c r="C161" s="178" t="s">
        <v>128</v>
      </c>
      <c r="D161" s="110" t="s">
        <v>234</v>
      </c>
      <c r="E161" s="65" t="s">
        <v>256</v>
      </c>
      <c r="F161" s="110" t="s">
        <v>257</v>
      </c>
      <c r="G161" s="65" t="s">
        <v>144</v>
      </c>
      <c r="H161" s="65"/>
      <c r="I161" s="67"/>
    </row>
    <row r="162" spans="2:9" ht="15" x14ac:dyDescent="0.25">
      <c r="B162" s="111" t="s">
        <v>258</v>
      </c>
      <c r="C162" s="177" t="s">
        <v>128</v>
      </c>
      <c r="D162" s="106" t="s">
        <v>259</v>
      </c>
      <c r="E162" s="106" t="s">
        <v>226</v>
      </c>
      <c r="F162" s="106" t="s">
        <v>316</v>
      </c>
      <c r="G162" s="106" t="s">
        <v>261</v>
      </c>
      <c r="H162" s="106" t="s">
        <v>262</v>
      </c>
      <c r="I162" s="112">
        <f>I164</f>
        <v>5.8</v>
      </c>
    </row>
    <row r="163" spans="2:9" ht="15" x14ac:dyDescent="0.25">
      <c r="B163" s="113"/>
      <c r="C163" s="180" t="s">
        <v>128</v>
      </c>
      <c r="D163" s="78" t="s">
        <v>259</v>
      </c>
      <c r="E163" s="78" t="s">
        <v>226</v>
      </c>
      <c r="F163" s="78" t="s">
        <v>316</v>
      </c>
      <c r="G163" s="110" t="s">
        <v>261</v>
      </c>
      <c r="H163" s="110" t="s">
        <v>262</v>
      </c>
      <c r="I163" s="67"/>
    </row>
    <row r="164" spans="2:9" ht="15" x14ac:dyDescent="0.25">
      <c r="B164" s="113" t="s">
        <v>263</v>
      </c>
      <c r="C164" s="180" t="s">
        <v>128</v>
      </c>
      <c r="D164" s="78" t="s">
        <v>259</v>
      </c>
      <c r="E164" s="78" t="s">
        <v>226</v>
      </c>
      <c r="F164" s="78" t="s">
        <v>260</v>
      </c>
      <c r="G164" s="95" t="s">
        <v>261</v>
      </c>
      <c r="H164" s="94" t="s">
        <v>262</v>
      </c>
      <c r="I164" s="77">
        <v>5.8</v>
      </c>
    </row>
    <row r="165" spans="2:9" ht="15" x14ac:dyDescent="0.25">
      <c r="B165" s="181" t="s">
        <v>317</v>
      </c>
      <c r="C165" s="182" t="s">
        <v>128</v>
      </c>
      <c r="D165" s="183" t="s">
        <v>202</v>
      </c>
      <c r="E165" s="183" t="s">
        <v>108</v>
      </c>
      <c r="F165" s="183" t="s">
        <v>318</v>
      </c>
      <c r="G165" s="183" t="s">
        <v>111</v>
      </c>
      <c r="H165" s="183" t="s">
        <v>111</v>
      </c>
      <c r="I165" s="112">
        <f>I166</f>
        <v>24.7</v>
      </c>
    </row>
    <row r="166" spans="2:9" ht="15" x14ac:dyDescent="0.25">
      <c r="B166" s="184" t="s">
        <v>319</v>
      </c>
      <c r="C166" s="185" t="s">
        <v>128</v>
      </c>
      <c r="D166" s="95" t="s">
        <v>202</v>
      </c>
      <c r="E166" s="95" t="s">
        <v>108</v>
      </c>
      <c r="F166" s="95" t="s">
        <v>318</v>
      </c>
      <c r="G166" s="95" t="s">
        <v>320</v>
      </c>
      <c r="H166" s="94" t="s">
        <v>321</v>
      </c>
      <c r="I166" s="186">
        <v>24.7</v>
      </c>
    </row>
    <row r="167" spans="2:9" ht="15" x14ac:dyDescent="0.25">
      <c r="B167" s="97" t="s">
        <v>169</v>
      </c>
      <c r="C167" s="185"/>
      <c r="D167" s="95"/>
      <c r="E167" s="95"/>
      <c r="F167" s="95"/>
      <c r="G167" s="95"/>
      <c r="H167" s="95"/>
      <c r="I167" s="67"/>
    </row>
    <row r="168" spans="2:9" ht="15.75" x14ac:dyDescent="0.25">
      <c r="B168" s="114" t="s">
        <v>264</v>
      </c>
      <c r="C168" s="187" t="s">
        <v>128</v>
      </c>
      <c r="D168" s="115"/>
      <c r="E168" s="115"/>
      <c r="F168" s="115"/>
      <c r="G168" s="115"/>
      <c r="H168" s="115"/>
      <c r="I168" s="116">
        <f>I15+I80+I82+I105+I112+I120+I124+I134+I158+I162+I165</f>
        <v>18281.5</v>
      </c>
    </row>
  </sheetData>
  <mergeCells count="7">
    <mergeCell ref="B9:H9"/>
    <mergeCell ref="B10:D10"/>
    <mergeCell ref="H1:I1"/>
    <mergeCell ref="H2:I2"/>
    <mergeCell ref="H3:I3"/>
    <mergeCell ref="H4:I4"/>
    <mergeCell ref="H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abSelected="1" topLeftCell="A145" workbookViewId="0">
      <selection activeCell="B168" sqref="B168"/>
    </sheetView>
  </sheetViews>
  <sheetFormatPr defaultColWidth="9.140625" defaultRowHeight="12.75" x14ac:dyDescent="0.2"/>
  <cols>
    <col min="1" max="1" width="9" style="1" customWidth="1"/>
    <col min="2" max="2" width="49.140625" style="1" customWidth="1"/>
    <col min="3" max="3" width="11.7109375" style="1" customWidth="1"/>
    <col min="4" max="4" width="7.85546875" style="1" customWidth="1"/>
    <col min="5" max="5" width="7" style="1" customWidth="1"/>
    <col min="6" max="6" width="20.42578125" style="1" customWidth="1"/>
    <col min="7" max="7" width="7.7109375" style="1" customWidth="1"/>
    <col min="8" max="8" width="9.42578125" style="1" customWidth="1"/>
    <col min="9" max="9" width="13" style="1" customWidth="1"/>
    <col min="10" max="10" width="10.85546875" style="1" customWidth="1"/>
    <col min="11" max="11" width="35.140625" style="1" customWidth="1"/>
    <col min="12" max="16384" width="9.140625" style="1"/>
  </cols>
  <sheetData>
    <row r="1" spans="1:12" ht="18.75" x14ac:dyDescent="0.25">
      <c r="D1" s="14"/>
      <c r="E1" s="14"/>
      <c r="F1" s="16"/>
      <c r="H1" s="16"/>
      <c r="K1" s="324" t="s">
        <v>43</v>
      </c>
      <c r="L1" s="324"/>
    </row>
    <row r="2" spans="1:12" s="2" customFormat="1" ht="15.75" x14ac:dyDescent="0.25">
      <c r="A2" s="15"/>
      <c r="B2" s="15"/>
      <c r="C2" s="15"/>
      <c r="D2" s="15"/>
      <c r="E2" s="15"/>
      <c r="K2" s="320" t="s">
        <v>12</v>
      </c>
      <c r="L2" s="320"/>
    </row>
    <row r="3" spans="1:12" s="2" customFormat="1" ht="15.75" x14ac:dyDescent="0.25">
      <c r="A3" s="15"/>
      <c r="B3" s="15"/>
      <c r="C3" s="15"/>
      <c r="D3" s="15"/>
      <c r="E3" s="15"/>
      <c r="K3" s="320" t="s">
        <v>268</v>
      </c>
      <c r="L3" s="320"/>
    </row>
    <row r="4" spans="1:12" s="2" customFormat="1" ht="29.25" customHeight="1" x14ac:dyDescent="0.25">
      <c r="A4" s="15"/>
      <c r="B4" s="15"/>
      <c r="C4" s="15"/>
      <c r="D4" s="15"/>
      <c r="E4" s="15"/>
      <c r="F4" s="17"/>
      <c r="H4" s="17"/>
      <c r="K4" s="309"/>
      <c r="L4" s="309"/>
    </row>
    <row r="5" spans="1:12" s="2" customFormat="1" ht="15.75" x14ac:dyDescent="0.25">
      <c r="A5" s="15"/>
      <c r="B5" s="15"/>
      <c r="C5" s="15"/>
      <c r="D5" s="15"/>
      <c r="E5" s="15"/>
      <c r="K5" s="320" t="s">
        <v>13</v>
      </c>
      <c r="L5" s="320"/>
    </row>
    <row r="6" spans="1:12" s="2" customFormat="1" ht="15.75" x14ac:dyDescent="0.25">
      <c r="A6" s="15"/>
      <c r="B6" s="15"/>
      <c r="C6" s="15"/>
      <c r="D6" s="15"/>
      <c r="E6" s="15"/>
      <c r="K6" s="320"/>
      <c r="L6" s="320"/>
    </row>
    <row r="7" spans="1:12" s="2" customFormat="1" ht="15.75" x14ac:dyDescent="0.25">
      <c r="A7" s="15"/>
      <c r="B7" s="15"/>
      <c r="C7" s="15"/>
      <c r="D7" s="15"/>
      <c r="E7" s="15"/>
    </row>
    <row r="8" spans="1:12" s="2" customFormat="1" ht="15.75" x14ac:dyDescent="0.25">
      <c r="A8" s="3"/>
      <c r="B8" s="3"/>
      <c r="C8" s="3"/>
      <c r="D8" s="3"/>
      <c r="E8" s="3"/>
    </row>
    <row r="9" spans="1:12" ht="57" customHeight="1" x14ac:dyDescent="0.25">
      <c r="B9" s="310" t="s">
        <v>282</v>
      </c>
      <c r="C9" s="310"/>
      <c r="D9" s="310"/>
      <c r="E9" s="310"/>
      <c r="F9" s="310"/>
      <c r="G9" s="310"/>
      <c r="H9" s="310"/>
      <c r="I9" s="310"/>
      <c r="J9" s="310"/>
      <c r="K9" s="310"/>
    </row>
    <row r="10" spans="1:12" ht="15.75" x14ac:dyDescent="0.25">
      <c r="B10" s="311"/>
      <c r="C10" s="311"/>
      <c r="D10" s="311"/>
      <c r="E10" s="18"/>
    </row>
    <row r="11" spans="1:12" ht="15.75" x14ac:dyDescent="0.25">
      <c r="B11" s="5"/>
      <c r="C11" s="5"/>
      <c r="D11" s="5"/>
      <c r="E11" s="5"/>
      <c r="K11" s="1" t="s">
        <v>35</v>
      </c>
    </row>
    <row r="12" spans="1:12" ht="15" customHeight="1" x14ac:dyDescent="0.25">
      <c r="B12" s="58" t="s">
        <v>101</v>
      </c>
      <c r="C12" s="117"/>
      <c r="D12" s="58" t="s">
        <v>102</v>
      </c>
      <c r="E12" s="58" t="s">
        <v>103</v>
      </c>
      <c r="F12" s="58" t="s">
        <v>104</v>
      </c>
      <c r="G12" s="58"/>
      <c r="H12" s="59" t="s">
        <v>105</v>
      </c>
      <c r="I12" s="283">
        <v>2026</v>
      </c>
      <c r="J12" s="283">
        <v>2027</v>
      </c>
    </row>
    <row r="13" spans="1:12" ht="66" customHeight="1" x14ac:dyDescent="0.2">
      <c r="B13" s="61" t="s">
        <v>106</v>
      </c>
      <c r="C13" s="118"/>
      <c r="D13" s="61"/>
      <c r="E13" s="61"/>
      <c r="F13" s="61"/>
      <c r="G13" s="61"/>
      <c r="H13" s="60"/>
      <c r="I13" s="62">
        <f>I14+I79+I81+I104+I111+Расходы!J116+Расходы!J119+Расходы!J123+Расходы!J133+Расходы!J157+Расходы!J161+Расходы!J164</f>
        <v>20713.400000000001</v>
      </c>
      <c r="J13" s="62">
        <f>J14+J79+J81+J104+J111+J119+J123+J133+J157+J161+J164</f>
        <v>20949.7</v>
      </c>
    </row>
    <row r="14" spans="1:12" ht="15" customHeight="1" x14ac:dyDescent="0.25">
      <c r="B14" s="129" t="s">
        <v>107</v>
      </c>
      <c r="C14" s="119">
        <v>802</v>
      </c>
      <c r="D14" s="63" t="s">
        <v>108</v>
      </c>
      <c r="E14" s="63" t="s">
        <v>109</v>
      </c>
      <c r="F14" s="63" t="s">
        <v>110</v>
      </c>
      <c r="G14" s="63" t="s">
        <v>111</v>
      </c>
      <c r="H14" s="63" t="s">
        <v>111</v>
      </c>
      <c r="I14" s="64">
        <f>I16+I21</f>
        <v>6510.4</v>
      </c>
      <c r="J14" s="146">
        <f>J15+J21</f>
        <v>6289.8</v>
      </c>
    </row>
    <row r="15" spans="1:12" ht="15" customHeight="1" x14ac:dyDescent="0.25">
      <c r="B15" s="130" t="s">
        <v>112</v>
      </c>
      <c r="C15" s="119">
        <v>802</v>
      </c>
      <c r="D15" s="63" t="s">
        <v>108</v>
      </c>
      <c r="E15" s="63" t="s">
        <v>113</v>
      </c>
      <c r="F15" s="63" t="s">
        <v>110</v>
      </c>
      <c r="G15" s="63" t="s">
        <v>111</v>
      </c>
      <c r="H15" s="63" t="s">
        <v>111</v>
      </c>
      <c r="I15" s="64">
        <f t="shared" ref="I15:J15" si="0">I16</f>
        <v>1632</v>
      </c>
      <c r="J15" s="64">
        <f t="shared" si="0"/>
        <v>1507.3</v>
      </c>
    </row>
    <row r="16" spans="1:12" ht="15" x14ac:dyDescent="0.25">
      <c r="B16" s="130" t="s">
        <v>114</v>
      </c>
      <c r="C16" s="119">
        <v>802</v>
      </c>
      <c r="D16" s="63" t="s">
        <v>108</v>
      </c>
      <c r="E16" s="63" t="s">
        <v>113</v>
      </c>
      <c r="F16" s="63" t="s">
        <v>115</v>
      </c>
      <c r="G16" s="63" t="s">
        <v>111</v>
      </c>
      <c r="H16" s="63" t="s">
        <v>111</v>
      </c>
      <c r="I16" s="64">
        <f>I17+I20</f>
        <v>1632</v>
      </c>
      <c r="J16" s="64">
        <f>J17+J20</f>
        <v>1507.3</v>
      </c>
    </row>
    <row r="17" spans="2:10" ht="57.75" x14ac:dyDescent="0.25">
      <c r="B17" s="131" t="s">
        <v>116</v>
      </c>
      <c r="C17" s="119">
        <v>802</v>
      </c>
      <c r="D17" s="63" t="s">
        <v>108</v>
      </c>
      <c r="E17" s="63" t="s">
        <v>113</v>
      </c>
      <c r="F17" s="63" t="s">
        <v>115</v>
      </c>
      <c r="G17" s="63" t="s">
        <v>111</v>
      </c>
      <c r="H17" s="63" t="s">
        <v>117</v>
      </c>
      <c r="I17" s="64">
        <f>I18+I19</f>
        <v>1622</v>
      </c>
      <c r="J17" s="64">
        <f>J18+J19</f>
        <v>1497.3</v>
      </c>
    </row>
    <row r="18" spans="2:10" ht="15" x14ac:dyDescent="0.2">
      <c r="B18" s="80" t="s">
        <v>118</v>
      </c>
      <c r="C18" s="120">
        <v>802</v>
      </c>
      <c r="D18" s="65" t="s">
        <v>108</v>
      </c>
      <c r="E18" s="65" t="s">
        <v>113</v>
      </c>
      <c r="F18" s="65" t="s">
        <v>115</v>
      </c>
      <c r="G18" s="65" t="s">
        <v>119</v>
      </c>
      <c r="H18" s="65" t="s">
        <v>120</v>
      </c>
      <c r="I18" s="67">
        <v>1283</v>
      </c>
      <c r="J18" s="67">
        <v>1150</v>
      </c>
    </row>
    <row r="19" spans="2:10" ht="15" x14ac:dyDescent="0.2">
      <c r="B19" s="80" t="s">
        <v>123</v>
      </c>
      <c r="C19" s="120">
        <v>802</v>
      </c>
      <c r="D19" s="65" t="s">
        <v>108</v>
      </c>
      <c r="E19" s="65" t="s">
        <v>113</v>
      </c>
      <c r="F19" s="65" t="s">
        <v>115</v>
      </c>
      <c r="G19" s="65" t="s">
        <v>124</v>
      </c>
      <c r="H19" s="65" t="s">
        <v>125</v>
      </c>
      <c r="I19" s="67">
        <v>339</v>
      </c>
      <c r="J19" s="67">
        <v>347.3</v>
      </c>
    </row>
    <row r="20" spans="2:10" ht="15" x14ac:dyDescent="0.2">
      <c r="B20" s="80" t="s">
        <v>126</v>
      </c>
      <c r="C20" s="120">
        <v>802</v>
      </c>
      <c r="D20" s="65" t="s">
        <v>108</v>
      </c>
      <c r="E20" s="65" t="s">
        <v>113</v>
      </c>
      <c r="F20" s="65" t="s">
        <v>115</v>
      </c>
      <c r="G20" s="65" t="s">
        <v>121</v>
      </c>
      <c r="H20" s="65" t="s">
        <v>127</v>
      </c>
      <c r="I20" s="68">
        <v>10</v>
      </c>
      <c r="J20" s="68">
        <v>10</v>
      </c>
    </row>
    <row r="21" spans="2:10" ht="75" x14ac:dyDescent="0.25">
      <c r="B21" s="130" t="s">
        <v>131</v>
      </c>
      <c r="C21" s="119">
        <v>802</v>
      </c>
      <c r="D21" s="63" t="s">
        <v>108</v>
      </c>
      <c r="E21" s="63" t="s">
        <v>132</v>
      </c>
      <c r="F21" s="63" t="s">
        <v>110</v>
      </c>
      <c r="G21" s="63" t="s">
        <v>111</v>
      </c>
      <c r="H21" s="63" t="s">
        <v>111</v>
      </c>
      <c r="I21" s="64">
        <f t="shared" ref="I21:J22" si="1">I22</f>
        <v>4878.3999999999996</v>
      </c>
      <c r="J21" s="64">
        <f t="shared" si="1"/>
        <v>4782.5</v>
      </c>
    </row>
    <row r="22" spans="2:10" ht="15" x14ac:dyDescent="0.25">
      <c r="B22" s="130" t="s">
        <v>133</v>
      </c>
      <c r="C22" s="119">
        <v>802</v>
      </c>
      <c r="D22" s="63" t="s">
        <v>108</v>
      </c>
      <c r="E22" s="63" t="s">
        <v>132</v>
      </c>
      <c r="F22" s="63" t="s">
        <v>134</v>
      </c>
      <c r="G22" s="63" t="s">
        <v>111</v>
      </c>
      <c r="H22" s="63" t="s">
        <v>111</v>
      </c>
      <c r="I22" s="64">
        <f t="shared" si="1"/>
        <v>4878.3999999999996</v>
      </c>
      <c r="J22" s="64">
        <f t="shared" si="1"/>
        <v>4782.5</v>
      </c>
    </row>
    <row r="23" spans="2:10" ht="15" x14ac:dyDescent="0.25">
      <c r="B23" s="131" t="s">
        <v>135</v>
      </c>
      <c r="C23" s="119">
        <v>802</v>
      </c>
      <c r="D23" s="63" t="s">
        <v>108</v>
      </c>
      <c r="E23" s="63" t="s">
        <v>132</v>
      </c>
      <c r="F23" s="63" t="s">
        <v>134</v>
      </c>
      <c r="G23" s="63" t="s">
        <v>111</v>
      </c>
      <c r="H23" s="63" t="s">
        <v>136</v>
      </c>
      <c r="I23" s="64">
        <f t="shared" ref="I23:J23" si="2">I24+I28+I35+I39+I59+I67+I71+I32</f>
        <v>4878.3999999999996</v>
      </c>
      <c r="J23" s="64">
        <f t="shared" si="2"/>
        <v>4782.5</v>
      </c>
    </row>
    <row r="24" spans="2:10" ht="57.75" x14ac:dyDescent="0.25">
      <c r="B24" s="131" t="s">
        <v>116</v>
      </c>
      <c r="C24" s="119">
        <v>802</v>
      </c>
      <c r="D24" s="63" t="s">
        <v>108</v>
      </c>
      <c r="E24" s="63" t="s">
        <v>132</v>
      </c>
      <c r="F24" s="63" t="s">
        <v>134</v>
      </c>
      <c r="G24" s="63" t="s">
        <v>111</v>
      </c>
      <c r="H24" s="63" t="s">
        <v>117</v>
      </c>
      <c r="I24" s="64">
        <f t="shared" ref="I24:J24" si="3">I25+I26+I27</f>
        <v>4166.3999999999996</v>
      </c>
      <c r="J24" s="64">
        <f t="shared" si="3"/>
        <v>4027.5</v>
      </c>
    </row>
    <row r="25" spans="2:10" ht="15" x14ac:dyDescent="0.2">
      <c r="B25" s="80" t="s">
        <v>118</v>
      </c>
      <c r="C25" s="120">
        <v>802</v>
      </c>
      <c r="D25" s="65" t="s">
        <v>108</v>
      </c>
      <c r="E25" s="65" t="s">
        <v>132</v>
      </c>
      <c r="F25" s="65" t="s">
        <v>134</v>
      </c>
      <c r="G25" s="65" t="s">
        <v>119</v>
      </c>
      <c r="H25" s="65" t="s">
        <v>120</v>
      </c>
      <c r="I25" s="67">
        <v>3200</v>
      </c>
      <c r="J25" s="67">
        <v>3030.9</v>
      </c>
    </row>
    <row r="26" spans="2:10" ht="15" x14ac:dyDescent="0.2">
      <c r="B26" s="69" t="s">
        <v>137</v>
      </c>
      <c r="C26" s="120">
        <v>802</v>
      </c>
      <c r="D26" s="65" t="s">
        <v>108</v>
      </c>
      <c r="E26" s="65" t="s">
        <v>132</v>
      </c>
      <c r="F26" s="65" t="s">
        <v>134</v>
      </c>
      <c r="G26" s="65" t="s">
        <v>121</v>
      </c>
      <c r="H26" s="65" t="s">
        <v>122</v>
      </c>
      <c r="I26" s="67"/>
      <c r="J26" s="67"/>
    </row>
    <row r="27" spans="2:10" ht="15" x14ac:dyDescent="0.2">
      <c r="B27" s="80" t="s">
        <v>123</v>
      </c>
      <c r="C27" s="120">
        <v>802</v>
      </c>
      <c r="D27" s="65" t="s">
        <v>108</v>
      </c>
      <c r="E27" s="65" t="s">
        <v>132</v>
      </c>
      <c r="F27" s="65" t="s">
        <v>134</v>
      </c>
      <c r="G27" s="65" t="s">
        <v>124</v>
      </c>
      <c r="H27" s="65" t="s">
        <v>125</v>
      </c>
      <c r="I27" s="67">
        <v>966.4</v>
      </c>
      <c r="J27" s="67">
        <v>996.6</v>
      </c>
    </row>
    <row r="28" spans="2:10" ht="15" x14ac:dyDescent="0.2">
      <c r="B28" s="98" t="s">
        <v>138</v>
      </c>
      <c r="C28" s="121">
        <v>802</v>
      </c>
      <c r="D28" s="70" t="s">
        <v>108</v>
      </c>
      <c r="E28" s="70" t="s">
        <v>132</v>
      </c>
      <c r="F28" s="70" t="s">
        <v>134</v>
      </c>
      <c r="G28" s="70" t="s">
        <v>139</v>
      </c>
      <c r="H28" s="70" t="s">
        <v>140</v>
      </c>
      <c r="I28" s="71">
        <f t="shared" ref="I28:J28" si="4">I29+I30+I31</f>
        <v>266</v>
      </c>
      <c r="J28" s="71">
        <f t="shared" si="4"/>
        <v>276</v>
      </c>
    </row>
    <row r="29" spans="2:10" ht="14.25" x14ac:dyDescent="0.2">
      <c r="B29" s="79" t="s">
        <v>141</v>
      </c>
      <c r="C29" s="122">
        <v>802</v>
      </c>
      <c r="D29" s="72" t="s">
        <v>108</v>
      </c>
      <c r="E29" s="72" t="s">
        <v>132</v>
      </c>
      <c r="F29" s="72" t="s">
        <v>134</v>
      </c>
      <c r="G29" s="72" t="s">
        <v>139</v>
      </c>
      <c r="H29" s="72" t="s">
        <v>140</v>
      </c>
      <c r="I29" s="67"/>
      <c r="J29" s="67"/>
    </row>
    <row r="30" spans="2:10" ht="14.25" x14ac:dyDescent="0.2">
      <c r="B30" s="79" t="s">
        <v>142</v>
      </c>
      <c r="C30" s="122">
        <v>802</v>
      </c>
      <c r="D30" s="72" t="s">
        <v>108</v>
      </c>
      <c r="E30" s="72" t="s">
        <v>132</v>
      </c>
      <c r="F30" s="72" t="s">
        <v>134</v>
      </c>
      <c r="G30" s="72" t="s">
        <v>139</v>
      </c>
      <c r="H30" s="72" t="s">
        <v>140</v>
      </c>
      <c r="I30" s="67">
        <v>260</v>
      </c>
      <c r="J30" s="67">
        <v>270</v>
      </c>
    </row>
    <row r="31" spans="2:10" ht="14.25" x14ac:dyDescent="0.2">
      <c r="B31" s="79" t="s">
        <v>143</v>
      </c>
      <c r="C31" s="122">
        <v>802</v>
      </c>
      <c r="D31" s="72" t="s">
        <v>108</v>
      </c>
      <c r="E31" s="72" t="s">
        <v>132</v>
      </c>
      <c r="F31" s="72" t="s">
        <v>134</v>
      </c>
      <c r="G31" s="72" t="s">
        <v>144</v>
      </c>
      <c r="H31" s="72" t="s">
        <v>140</v>
      </c>
      <c r="I31" s="67">
        <v>6</v>
      </c>
      <c r="J31" s="67">
        <v>6</v>
      </c>
    </row>
    <row r="32" spans="2:10" ht="15" x14ac:dyDescent="0.2">
      <c r="B32" s="132" t="s">
        <v>145</v>
      </c>
      <c r="C32" s="123">
        <v>802</v>
      </c>
      <c r="D32" s="73" t="s">
        <v>108</v>
      </c>
      <c r="E32" s="73" t="s">
        <v>132</v>
      </c>
      <c r="F32" s="73" t="s">
        <v>134</v>
      </c>
      <c r="G32" s="73" t="s">
        <v>121</v>
      </c>
      <c r="H32" s="73" t="s">
        <v>111</v>
      </c>
      <c r="I32" s="74">
        <f t="shared" ref="I32:J32" si="5">I33</f>
        <v>5</v>
      </c>
      <c r="J32" s="74">
        <f t="shared" si="5"/>
        <v>5</v>
      </c>
    </row>
    <row r="33" spans="2:10" ht="14.25" x14ac:dyDescent="0.2">
      <c r="B33" s="88" t="s">
        <v>146</v>
      </c>
      <c r="C33" s="124" t="s">
        <v>128</v>
      </c>
      <c r="D33" s="75" t="s">
        <v>108</v>
      </c>
      <c r="E33" s="75" t="s">
        <v>132</v>
      </c>
      <c r="F33" s="75" t="s">
        <v>134</v>
      </c>
      <c r="G33" s="75" t="s">
        <v>121</v>
      </c>
      <c r="H33" s="75" t="s">
        <v>127</v>
      </c>
      <c r="I33" s="77">
        <v>5</v>
      </c>
      <c r="J33" s="77">
        <v>5</v>
      </c>
    </row>
    <row r="34" spans="2:10" ht="15" x14ac:dyDescent="0.2">
      <c r="B34" s="133"/>
      <c r="C34" s="125"/>
      <c r="D34" s="78"/>
      <c r="E34" s="78"/>
      <c r="F34" s="78"/>
      <c r="G34" s="78"/>
      <c r="H34" s="78"/>
      <c r="I34" s="77"/>
      <c r="J34" s="77"/>
    </row>
    <row r="35" spans="2:10" ht="15" x14ac:dyDescent="0.2">
      <c r="B35" s="98" t="s">
        <v>147</v>
      </c>
      <c r="C35" s="121">
        <v>802</v>
      </c>
      <c r="D35" s="70" t="s">
        <v>108</v>
      </c>
      <c r="E35" s="70" t="s">
        <v>132</v>
      </c>
      <c r="F35" s="70" t="s">
        <v>134</v>
      </c>
      <c r="G35" s="70" t="s">
        <v>111</v>
      </c>
      <c r="H35" s="70" t="s">
        <v>148</v>
      </c>
      <c r="I35" s="71">
        <f>I36+I37</f>
        <v>165</v>
      </c>
      <c r="J35" s="71">
        <f>J36+J37</f>
        <v>165</v>
      </c>
    </row>
    <row r="36" spans="2:10" ht="15" x14ac:dyDescent="0.2">
      <c r="B36" s="79" t="s">
        <v>149</v>
      </c>
      <c r="C36" s="120">
        <v>802</v>
      </c>
      <c r="D36" s="65" t="s">
        <v>108</v>
      </c>
      <c r="E36" s="65" t="s">
        <v>132</v>
      </c>
      <c r="F36" s="65" t="s">
        <v>134</v>
      </c>
      <c r="G36" s="65" t="s">
        <v>139</v>
      </c>
      <c r="H36" s="65" t="s">
        <v>148</v>
      </c>
      <c r="I36" s="67">
        <v>15</v>
      </c>
      <c r="J36" s="67">
        <v>15</v>
      </c>
    </row>
    <row r="37" spans="2:10" ht="15" x14ac:dyDescent="0.2">
      <c r="B37" s="79" t="s">
        <v>150</v>
      </c>
      <c r="C37" s="120" t="s">
        <v>128</v>
      </c>
      <c r="D37" s="65" t="s">
        <v>108</v>
      </c>
      <c r="E37" s="65" t="s">
        <v>132</v>
      </c>
      <c r="F37" s="65" t="s">
        <v>134</v>
      </c>
      <c r="G37" s="65" t="s">
        <v>144</v>
      </c>
      <c r="H37" s="65" t="s">
        <v>148</v>
      </c>
      <c r="I37" s="67">
        <v>150</v>
      </c>
      <c r="J37" s="67">
        <v>150</v>
      </c>
    </row>
    <row r="38" spans="2:10" ht="28.5" x14ac:dyDescent="0.2">
      <c r="B38" s="79" t="s">
        <v>151</v>
      </c>
      <c r="C38" s="122">
        <v>802</v>
      </c>
      <c r="D38" s="72" t="s">
        <v>108</v>
      </c>
      <c r="E38" s="72" t="s">
        <v>132</v>
      </c>
      <c r="F38" s="72" t="s">
        <v>134</v>
      </c>
      <c r="G38" s="72" t="s">
        <v>144</v>
      </c>
      <c r="H38" s="72" t="s">
        <v>148</v>
      </c>
      <c r="I38" s="67"/>
      <c r="J38" s="67"/>
    </row>
    <row r="39" spans="2:10" ht="15" x14ac:dyDescent="0.2">
      <c r="B39" s="98" t="s">
        <v>152</v>
      </c>
      <c r="C39" s="121">
        <v>802</v>
      </c>
      <c r="D39" s="70" t="s">
        <v>108</v>
      </c>
      <c r="E39" s="70" t="s">
        <v>132</v>
      </c>
      <c r="F39" s="70" t="s">
        <v>134</v>
      </c>
      <c r="G39" s="70" t="s">
        <v>111</v>
      </c>
      <c r="H39" s="70" t="s">
        <v>153</v>
      </c>
      <c r="I39" s="71">
        <f t="shared" ref="I39:J39" si="6">I40+I47</f>
        <v>76</v>
      </c>
      <c r="J39" s="71">
        <f t="shared" si="6"/>
        <v>89</v>
      </c>
    </row>
    <row r="40" spans="2:10" ht="15" x14ac:dyDescent="0.2">
      <c r="B40" s="98" t="s">
        <v>154</v>
      </c>
      <c r="C40" s="121">
        <v>802</v>
      </c>
      <c r="D40" s="70" t="s">
        <v>108</v>
      </c>
      <c r="E40" s="70" t="s">
        <v>132</v>
      </c>
      <c r="F40" s="70" t="s">
        <v>134</v>
      </c>
      <c r="G40" s="70" t="s">
        <v>139</v>
      </c>
      <c r="H40" s="70" t="s">
        <v>153</v>
      </c>
      <c r="I40" s="71">
        <f t="shared" ref="I40:J40" si="7">I41+I42+I43+I44+I46</f>
        <v>76</v>
      </c>
      <c r="J40" s="71">
        <f t="shared" si="7"/>
        <v>89</v>
      </c>
    </row>
    <row r="41" spans="2:10" ht="14.25" x14ac:dyDescent="0.2">
      <c r="B41" s="88" t="s">
        <v>155</v>
      </c>
      <c r="C41" s="122">
        <v>802</v>
      </c>
      <c r="D41" s="72" t="s">
        <v>108</v>
      </c>
      <c r="E41" s="72" t="s">
        <v>132</v>
      </c>
      <c r="F41" s="72" t="s">
        <v>134</v>
      </c>
      <c r="G41" s="75" t="s">
        <v>139</v>
      </c>
      <c r="H41" s="75" t="s">
        <v>153</v>
      </c>
      <c r="I41" s="67">
        <v>50</v>
      </c>
      <c r="J41" s="67">
        <v>60</v>
      </c>
    </row>
    <row r="42" spans="2:10" ht="14.25" x14ac:dyDescent="0.2">
      <c r="B42" s="88" t="s">
        <v>156</v>
      </c>
      <c r="C42" s="122">
        <v>802</v>
      </c>
      <c r="D42" s="72" t="s">
        <v>108</v>
      </c>
      <c r="E42" s="72" t="s">
        <v>132</v>
      </c>
      <c r="F42" s="72" t="s">
        <v>134</v>
      </c>
      <c r="G42" s="75" t="s">
        <v>139</v>
      </c>
      <c r="H42" s="75" t="s">
        <v>153</v>
      </c>
      <c r="I42" s="67">
        <v>11</v>
      </c>
      <c r="J42" s="67">
        <v>12</v>
      </c>
    </row>
    <row r="43" spans="2:10" ht="14.25" x14ac:dyDescent="0.2">
      <c r="B43" s="88" t="s">
        <v>412</v>
      </c>
      <c r="C43" s="122">
        <v>802</v>
      </c>
      <c r="D43" s="72" t="s">
        <v>108</v>
      </c>
      <c r="E43" s="72" t="s">
        <v>132</v>
      </c>
      <c r="F43" s="72" t="s">
        <v>134</v>
      </c>
      <c r="G43" s="75" t="s">
        <v>139</v>
      </c>
      <c r="H43" s="75" t="s">
        <v>153</v>
      </c>
      <c r="I43" s="67">
        <v>8</v>
      </c>
      <c r="J43" s="67">
        <v>9</v>
      </c>
    </row>
    <row r="44" spans="2:10" ht="14.25" x14ac:dyDescent="0.2">
      <c r="B44" s="88" t="s">
        <v>414</v>
      </c>
      <c r="C44" s="122">
        <v>802</v>
      </c>
      <c r="D44" s="72" t="s">
        <v>108</v>
      </c>
      <c r="E44" s="72" t="s">
        <v>132</v>
      </c>
      <c r="F44" s="72" t="s">
        <v>134</v>
      </c>
      <c r="G44" s="75" t="s">
        <v>139</v>
      </c>
      <c r="H44" s="75" t="s">
        <v>153</v>
      </c>
      <c r="I44" s="67">
        <v>7</v>
      </c>
      <c r="J44" s="67">
        <v>8</v>
      </c>
    </row>
    <row r="45" spans="2:10" ht="14.25" x14ac:dyDescent="0.2">
      <c r="B45" s="88" t="s">
        <v>413</v>
      </c>
      <c r="C45" s="122">
        <v>802</v>
      </c>
      <c r="D45" s="72" t="s">
        <v>108</v>
      </c>
      <c r="E45" s="72" t="s">
        <v>132</v>
      </c>
      <c r="F45" s="72" t="s">
        <v>134</v>
      </c>
      <c r="G45" s="75" t="s">
        <v>139</v>
      </c>
      <c r="H45" s="75" t="s">
        <v>153</v>
      </c>
      <c r="I45" s="67">
        <v>40</v>
      </c>
      <c r="J45" s="67">
        <v>40</v>
      </c>
    </row>
    <row r="46" spans="2:10" ht="14.25" x14ac:dyDescent="0.2">
      <c r="B46" s="88" t="s">
        <v>157</v>
      </c>
      <c r="C46" s="122">
        <v>802</v>
      </c>
      <c r="D46" s="72" t="s">
        <v>108</v>
      </c>
      <c r="E46" s="72" t="s">
        <v>132</v>
      </c>
      <c r="F46" s="72" t="s">
        <v>134</v>
      </c>
      <c r="G46" s="75" t="s">
        <v>139</v>
      </c>
      <c r="H46" s="75" t="s">
        <v>153</v>
      </c>
      <c r="I46" s="67"/>
      <c r="J46" s="67"/>
    </row>
    <row r="47" spans="2:10" ht="15" x14ac:dyDescent="0.2">
      <c r="B47" s="87" t="s">
        <v>158</v>
      </c>
      <c r="C47" s="121">
        <v>802</v>
      </c>
      <c r="D47" s="70" t="s">
        <v>108</v>
      </c>
      <c r="E47" s="70" t="s">
        <v>132</v>
      </c>
      <c r="F47" s="70" t="s">
        <v>134</v>
      </c>
      <c r="G47" s="70" t="s">
        <v>144</v>
      </c>
      <c r="H47" s="70" t="s">
        <v>153</v>
      </c>
      <c r="I47" s="71">
        <f t="shared" ref="I47:J47" si="8">I48+I51+I56</f>
        <v>0</v>
      </c>
      <c r="J47" s="71">
        <f t="shared" si="8"/>
        <v>0</v>
      </c>
    </row>
    <row r="48" spans="2:10" ht="28.5" x14ac:dyDescent="0.2">
      <c r="B48" s="79" t="s">
        <v>159</v>
      </c>
      <c r="C48" s="122">
        <v>802</v>
      </c>
      <c r="D48" s="72" t="s">
        <v>108</v>
      </c>
      <c r="E48" s="72" t="s">
        <v>132</v>
      </c>
      <c r="F48" s="72" t="s">
        <v>134</v>
      </c>
      <c r="G48" s="72" t="s">
        <v>144</v>
      </c>
      <c r="H48" s="75" t="s">
        <v>153</v>
      </c>
      <c r="I48" s="67"/>
      <c r="J48" s="67"/>
    </row>
    <row r="49" spans="2:10" ht="14.25" x14ac:dyDescent="0.2">
      <c r="B49" s="79" t="s">
        <v>160</v>
      </c>
      <c r="C49" s="122">
        <v>802</v>
      </c>
      <c r="D49" s="72" t="s">
        <v>108</v>
      </c>
      <c r="E49" s="72" t="s">
        <v>132</v>
      </c>
      <c r="F49" s="72" t="s">
        <v>134</v>
      </c>
      <c r="G49" s="72" t="s">
        <v>144</v>
      </c>
      <c r="H49" s="75" t="s">
        <v>153</v>
      </c>
      <c r="I49" s="67"/>
      <c r="J49" s="67"/>
    </row>
    <row r="50" spans="2:10" ht="14.25" x14ac:dyDescent="0.2">
      <c r="B50" s="79" t="s">
        <v>161</v>
      </c>
      <c r="C50" s="122">
        <v>802</v>
      </c>
      <c r="D50" s="72" t="s">
        <v>108</v>
      </c>
      <c r="E50" s="72" t="s">
        <v>132</v>
      </c>
      <c r="F50" s="72" t="s">
        <v>134</v>
      </c>
      <c r="G50" s="72" t="s">
        <v>144</v>
      </c>
      <c r="H50" s="75" t="s">
        <v>153</v>
      </c>
      <c r="I50" s="67"/>
      <c r="J50" s="67"/>
    </row>
    <row r="51" spans="2:10" ht="14.25" x14ac:dyDescent="0.2">
      <c r="B51" s="79" t="s">
        <v>162</v>
      </c>
      <c r="C51" s="122">
        <v>802</v>
      </c>
      <c r="D51" s="72" t="s">
        <v>108</v>
      </c>
      <c r="E51" s="72" t="s">
        <v>132</v>
      </c>
      <c r="F51" s="72" t="s">
        <v>134</v>
      </c>
      <c r="G51" s="72" t="s">
        <v>144</v>
      </c>
      <c r="H51" s="75" t="s">
        <v>153</v>
      </c>
      <c r="I51" s="67"/>
      <c r="J51" s="67"/>
    </row>
    <row r="52" spans="2:10" ht="14.25" x14ac:dyDescent="0.2">
      <c r="B52" s="79" t="s">
        <v>163</v>
      </c>
      <c r="C52" s="122">
        <v>802</v>
      </c>
      <c r="D52" s="72" t="s">
        <v>108</v>
      </c>
      <c r="E52" s="72" t="s">
        <v>132</v>
      </c>
      <c r="F52" s="72" t="s">
        <v>134</v>
      </c>
      <c r="G52" s="72" t="s">
        <v>144</v>
      </c>
      <c r="H52" s="75" t="s">
        <v>153</v>
      </c>
      <c r="I52" s="67"/>
      <c r="J52" s="67"/>
    </row>
    <row r="53" spans="2:10" ht="14.25" x14ac:dyDescent="0.2">
      <c r="B53" s="79" t="s">
        <v>164</v>
      </c>
      <c r="C53" s="122">
        <v>802</v>
      </c>
      <c r="D53" s="72" t="s">
        <v>108</v>
      </c>
      <c r="E53" s="72" t="s">
        <v>132</v>
      </c>
      <c r="F53" s="72" t="s">
        <v>134</v>
      </c>
      <c r="G53" s="72" t="s">
        <v>144</v>
      </c>
      <c r="H53" s="75" t="s">
        <v>153</v>
      </c>
      <c r="I53" s="67">
        <v>13</v>
      </c>
      <c r="J53" s="67">
        <v>14</v>
      </c>
    </row>
    <row r="54" spans="2:10" ht="14.25" x14ac:dyDescent="0.2">
      <c r="B54" s="79" t="s">
        <v>165</v>
      </c>
      <c r="C54" s="122">
        <v>802</v>
      </c>
      <c r="D54" s="72" t="s">
        <v>108</v>
      </c>
      <c r="E54" s="72" t="s">
        <v>132</v>
      </c>
      <c r="F54" s="72" t="s">
        <v>134</v>
      </c>
      <c r="G54" s="72" t="s">
        <v>144</v>
      </c>
      <c r="H54" s="75" t="s">
        <v>153</v>
      </c>
      <c r="I54" s="67"/>
      <c r="J54" s="67"/>
    </row>
    <row r="55" spans="2:10" ht="14.25" x14ac:dyDescent="0.2">
      <c r="B55" s="79" t="s">
        <v>166</v>
      </c>
      <c r="C55" s="122">
        <v>802</v>
      </c>
      <c r="D55" s="72" t="s">
        <v>108</v>
      </c>
      <c r="E55" s="72" t="s">
        <v>132</v>
      </c>
      <c r="F55" s="72" t="s">
        <v>134</v>
      </c>
      <c r="G55" s="72" t="s">
        <v>144</v>
      </c>
      <c r="H55" s="75" t="s">
        <v>153</v>
      </c>
      <c r="I55" s="67"/>
      <c r="J55" s="67"/>
    </row>
    <row r="56" spans="2:10" ht="14.25" x14ac:dyDescent="0.2">
      <c r="B56" s="79" t="s">
        <v>167</v>
      </c>
      <c r="C56" s="122">
        <v>802</v>
      </c>
      <c r="D56" s="72" t="s">
        <v>108</v>
      </c>
      <c r="E56" s="72" t="s">
        <v>132</v>
      </c>
      <c r="F56" s="72" t="s">
        <v>134</v>
      </c>
      <c r="G56" s="72" t="s">
        <v>144</v>
      </c>
      <c r="H56" s="75" t="s">
        <v>153</v>
      </c>
      <c r="I56" s="67"/>
      <c r="J56" s="67"/>
    </row>
    <row r="57" spans="2:10" ht="14.25" x14ac:dyDescent="0.2">
      <c r="B57" s="79" t="s">
        <v>168</v>
      </c>
      <c r="C57" s="122">
        <v>802</v>
      </c>
      <c r="D57" s="72" t="s">
        <v>108</v>
      </c>
      <c r="E57" s="72" t="s">
        <v>132</v>
      </c>
      <c r="F57" s="72" t="s">
        <v>134</v>
      </c>
      <c r="G57" s="72" t="s">
        <v>144</v>
      </c>
      <c r="H57" s="75" t="s">
        <v>153</v>
      </c>
      <c r="I57" s="67">
        <v>20</v>
      </c>
      <c r="J57" s="67">
        <v>20</v>
      </c>
    </row>
    <row r="58" spans="2:10" ht="14.25" x14ac:dyDescent="0.2">
      <c r="B58" s="79" t="s">
        <v>169</v>
      </c>
      <c r="C58" s="122"/>
      <c r="D58" s="72" t="s">
        <v>108</v>
      </c>
      <c r="E58" s="72" t="s">
        <v>132</v>
      </c>
      <c r="F58" s="72" t="s">
        <v>134</v>
      </c>
      <c r="G58" s="72" t="s">
        <v>144</v>
      </c>
      <c r="H58" s="75" t="s">
        <v>153</v>
      </c>
      <c r="I58" s="67"/>
      <c r="J58" s="67"/>
    </row>
    <row r="59" spans="2:10" ht="15" x14ac:dyDescent="0.2">
      <c r="B59" s="134" t="s">
        <v>170</v>
      </c>
      <c r="C59" s="121">
        <v>802</v>
      </c>
      <c r="D59" s="70" t="s">
        <v>108</v>
      </c>
      <c r="E59" s="70" t="s">
        <v>132</v>
      </c>
      <c r="F59" s="70" t="s">
        <v>134</v>
      </c>
      <c r="G59" s="70" t="s">
        <v>111</v>
      </c>
      <c r="H59" s="70" t="s">
        <v>130</v>
      </c>
      <c r="I59" s="71">
        <f t="shared" ref="I59:J59" si="9">I62+I66+I61</f>
        <v>60</v>
      </c>
      <c r="J59" s="71">
        <f t="shared" si="9"/>
        <v>60</v>
      </c>
    </row>
    <row r="60" spans="2:10" ht="14.25" x14ac:dyDescent="0.2">
      <c r="B60" s="79" t="s">
        <v>171</v>
      </c>
      <c r="C60" s="122">
        <v>802</v>
      </c>
      <c r="D60" s="72" t="s">
        <v>108</v>
      </c>
      <c r="E60" s="72" t="s">
        <v>132</v>
      </c>
      <c r="F60" s="72" t="s">
        <v>134</v>
      </c>
      <c r="G60" s="72" t="s">
        <v>144</v>
      </c>
      <c r="H60" s="72" t="s">
        <v>130</v>
      </c>
      <c r="I60" s="67">
        <v>100</v>
      </c>
      <c r="J60" s="67">
        <v>100</v>
      </c>
    </row>
    <row r="61" spans="2:10" ht="14.25" x14ac:dyDescent="0.2">
      <c r="B61" s="79" t="s">
        <v>172</v>
      </c>
      <c r="C61" s="122">
        <v>802</v>
      </c>
      <c r="D61" s="72" t="s">
        <v>108</v>
      </c>
      <c r="E61" s="72" t="s">
        <v>132</v>
      </c>
      <c r="F61" s="72" t="s">
        <v>134</v>
      </c>
      <c r="G61" s="72" t="s">
        <v>173</v>
      </c>
      <c r="H61" s="72" t="s">
        <v>130</v>
      </c>
      <c r="I61" s="67">
        <v>30</v>
      </c>
      <c r="J61" s="67">
        <v>30</v>
      </c>
    </row>
    <row r="62" spans="2:10" ht="14.25" x14ac:dyDescent="0.2">
      <c r="B62" s="79" t="s">
        <v>174</v>
      </c>
      <c r="C62" s="122">
        <v>802</v>
      </c>
      <c r="D62" s="72" t="s">
        <v>108</v>
      </c>
      <c r="E62" s="72" t="s">
        <v>132</v>
      </c>
      <c r="F62" s="72" t="s">
        <v>134</v>
      </c>
      <c r="G62" s="72" t="s">
        <v>129</v>
      </c>
      <c r="H62" s="72" t="s">
        <v>130</v>
      </c>
      <c r="I62" s="67">
        <v>15</v>
      </c>
      <c r="J62" s="67">
        <v>15</v>
      </c>
    </row>
    <row r="63" spans="2:10" ht="14.25" x14ac:dyDescent="0.2">
      <c r="B63" s="79" t="s">
        <v>175</v>
      </c>
      <c r="C63" s="122">
        <v>802</v>
      </c>
      <c r="D63" s="72" t="s">
        <v>108</v>
      </c>
      <c r="E63" s="72" t="s">
        <v>132</v>
      </c>
      <c r="F63" s="72" t="s">
        <v>134</v>
      </c>
      <c r="G63" s="72" t="s">
        <v>129</v>
      </c>
      <c r="H63" s="72" t="s">
        <v>130</v>
      </c>
      <c r="I63" s="67"/>
      <c r="J63" s="67"/>
    </row>
    <row r="64" spans="2:10" ht="14.25" x14ac:dyDescent="0.2">
      <c r="B64" s="79"/>
      <c r="C64" s="122">
        <v>802</v>
      </c>
      <c r="D64" s="72" t="s">
        <v>108</v>
      </c>
      <c r="E64" s="72" t="s">
        <v>132</v>
      </c>
      <c r="F64" s="72" t="s">
        <v>134</v>
      </c>
      <c r="G64" s="72" t="s">
        <v>129</v>
      </c>
      <c r="H64" s="72" t="s">
        <v>130</v>
      </c>
      <c r="I64" s="67"/>
      <c r="J64" s="67"/>
    </row>
    <row r="65" spans="2:10" ht="14.25" x14ac:dyDescent="0.2">
      <c r="B65" s="79" t="s">
        <v>176</v>
      </c>
      <c r="C65" s="122">
        <v>802</v>
      </c>
      <c r="D65" s="72" t="s">
        <v>108</v>
      </c>
      <c r="E65" s="72" t="s">
        <v>132</v>
      </c>
      <c r="F65" s="72" t="s">
        <v>134</v>
      </c>
      <c r="G65" s="72" t="s">
        <v>129</v>
      </c>
      <c r="H65" s="72" t="s">
        <v>130</v>
      </c>
      <c r="I65" s="67"/>
      <c r="J65" s="67"/>
    </row>
    <row r="66" spans="2:10" ht="14.25" x14ac:dyDescent="0.2">
      <c r="B66" s="80" t="s">
        <v>177</v>
      </c>
      <c r="C66" s="122">
        <v>802</v>
      </c>
      <c r="D66" s="72" t="s">
        <v>108</v>
      </c>
      <c r="E66" s="72" t="s">
        <v>132</v>
      </c>
      <c r="F66" s="72" t="s">
        <v>134</v>
      </c>
      <c r="G66" s="72" t="s">
        <v>178</v>
      </c>
      <c r="H66" s="72" t="s">
        <v>130</v>
      </c>
      <c r="I66" s="67">
        <v>15</v>
      </c>
      <c r="J66" s="67">
        <v>15</v>
      </c>
    </row>
    <row r="67" spans="2:10" ht="15" x14ac:dyDescent="0.2">
      <c r="B67" s="98" t="s">
        <v>179</v>
      </c>
      <c r="C67" s="121">
        <v>802</v>
      </c>
      <c r="D67" s="70" t="s">
        <v>108</v>
      </c>
      <c r="E67" s="70" t="s">
        <v>132</v>
      </c>
      <c r="F67" s="70" t="s">
        <v>134</v>
      </c>
      <c r="G67" s="70" t="s">
        <v>111</v>
      </c>
      <c r="H67" s="70" t="s">
        <v>180</v>
      </c>
      <c r="I67" s="71">
        <v>0</v>
      </c>
      <c r="J67" s="71">
        <v>0</v>
      </c>
    </row>
    <row r="68" spans="2:10" ht="14.25" x14ac:dyDescent="0.2">
      <c r="B68" s="79" t="s">
        <v>419</v>
      </c>
      <c r="C68" s="122">
        <v>802</v>
      </c>
      <c r="D68" s="72" t="s">
        <v>108</v>
      </c>
      <c r="E68" s="72" t="s">
        <v>132</v>
      </c>
      <c r="F68" s="72" t="s">
        <v>134</v>
      </c>
      <c r="G68" s="72" t="s">
        <v>139</v>
      </c>
      <c r="H68" s="72" t="s">
        <v>180</v>
      </c>
      <c r="I68" s="67">
        <v>150</v>
      </c>
      <c r="J68" s="67">
        <v>150</v>
      </c>
    </row>
    <row r="69" spans="2:10" ht="14.25" x14ac:dyDescent="0.2">
      <c r="B69" s="79" t="s">
        <v>181</v>
      </c>
      <c r="C69" s="122">
        <v>802</v>
      </c>
      <c r="D69" s="72" t="s">
        <v>108</v>
      </c>
      <c r="E69" s="72" t="s">
        <v>132</v>
      </c>
      <c r="F69" s="72" t="s">
        <v>134</v>
      </c>
      <c r="G69" s="72" t="s">
        <v>144</v>
      </c>
      <c r="H69" s="72" t="s">
        <v>180</v>
      </c>
      <c r="I69" s="67"/>
      <c r="J69" s="67"/>
    </row>
    <row r="70" spans="2:10" ht="14.25" x14ac:dyDescent="0.2">
      <c r="B70" s="79"/>
      <c r="C70" s="122"/>
      <c r="D70" s="72"/>
      <c r="E70" s="72"/>
      <c r="F70" s="72"/>
      <c r="G70" s="72"/>
      <c r="H70" s="72"/>
      <c r="I70" s="67"/>
      <c r="J70" s="67"/>
    </row>
    <row r="71" spans="2:10" ht="15" x14ac:dyDescent="0.25">
      <c r="B71" s="98" t="s">
        <v>182</v>
      </c>
      <c r="C71" s="121">
        <v>802</v>
      </c>
      <c r="D71" s="70" t="s">
        <v>108</v>
      </c>
      <c r="E71" s="70" t="s">
        <v>132</v>
      </c>
      <c r="F71" s="70" t="s">
        <v>134</v>
      </c>
      <c r="G71" s="70" t="s">
        <v>111</v>
      </c>
      <c r="H71" s="70" t="s">
        <v>183</v>
      </c>
      <c r="I71" s="81">
        <f t="shared" ref="I71:J71" si="10">I72+I73+I75+I76+I77+I74</f>
        <v>140</v>
      </c>
      <c r="J71" s="81">
        <f t="shared" si="10"/>
        <v>160</v>
      </c>
    </row>
    <row r="72" spans="2:10" ht="14.25" x14ac:dyDescent="0.2">
      <c r="B72" s="85" t="s">
        <v>184</v>
      </c>
      <c r="C72" s="122">
        <v>802</v>
      </c>
      <c r="D72" s="72" t="s">
        <v>108</v>
      </c>
      <c r="E72" s="72" t="s">
        <v>132</v>
      </c>
      <c r="F72" s="72" t="s">
        <v>134</v>
      </c>
      <c r="G72" s="72" t="s">
        <v>144</v>
      </c>
      <c r="H72" s="72" t="s">
        <v>185</v>
      </c>
      <c r="I72" s="67"/>
      <c r="J72" s="67"/>
    </row>
    <row r="73" spans="2:10" ht="14.25" x14ac:dyDescent="0.2">
      <c r="B73" s="85" t="s">
        <v>186</v>
      </c>
      <c r="C73" s="122">
        <v>802</v>
      </c>
      <c r="D73" s="72" t="s">
        <v>108</v>
      </c>
      <c r="E73" s="72" t="s">
        <v>132</v>
      </c>
      <c r="F73" s="72" t="s">
        <v>134</v>
      </c>
      <c r="G73" s="72" t="s">
        <v>144</v>
      </c>
      <c r="H73" s="72" t="s">
        <v>187</v>
      </c>
      <c r="I73" s="67">
        <v>70</v>
      </c>
      <c r="J73" s="67">
        <v>80</v>
      </c>
    </row>
    <row r="74" spans="2:10" ht="14.25" x14ac:dyDescent="0.2">
      <c r="B74" s="85" t="s">
        <v>188</v>
      </c>
      <c r="C74" s="122">
        <v>802</v>
      </c>
      <c r="D74" s="72" t="s">
        <v>108</v>
      </c>
      <c r="E74" s="72" t="s">
        <v>132</v>
      </c>
      <c r="F74" s="72" t="s">
        <v>134</v>
      </c>
      <c r="G74" s="72" t="s">
        <v>144</v>
      </c>
      <c r="H74" s="72" t="s">
        <v>187</v>
      </c>
      <c r="I74" s="67"/>
      <c r="J74" s="67"/>
    </row>
    <row r="75" spans="2:10" ht="14.25" x14ac:dyDescent="0.2">
      <c r="B75" s="85" t="s">
        <v>189</v>
      </c>
      <c r="C75" s="122">
        <v>802</v>
      </c>
      <c r="D75" s="72" t="s">
        <v>108</v>
      </c>
      <c r="E75" s="72" t="s">
        <v>132</v>
      </c>
      <c r="F75" s="72" t="s">
        <v>134</v>
      </c>
      <c r="G75" s="72" t="s">
        <v>144</v>
      </c>
      <c r="H75" s="72" t="s">
        <v>190</v>
      </c>
      <c r="I75" s="67"/>
      <c r="J75" s="67"/>
    </row>
    <row r="76" spans="2:10" ht="14.25" x14ac:dyDescent="0.2">
      <c r="B76" s="85" t="s">
        <v>191</v>
      </c>
      <c r="C76" s="122">
        <v>802</v>
      </c>
      <c r="D76" s="72" t="s">
        <v>108</v>
      </c>
      <c r="E76" s="72" t="s">
        <v>132</v>
      </c>
      <c r="F76" s="72" t="s">
        <v>134</v>
      </c>
      <c r="G76" s="72" t="s">
        <v>144</v>
      </c>
      <c r="H76" s="72" t="s">
        <v>187</v>
      </c>
      <c r="I76" s="67"/>
      <c r="J76" s="67"/>
    </row>
    <row r="77" spans="2:10" ht="14.25" x14ac:dyDescent="0.2">
      <c r="B77" s="85" t="s">
        <v>192</v>
      </c>
      <c r="C77" s="122">
        <v>802</v>
      </c>
      <c r="D77" s="72" t="s">
        <v>108</v>
      </c>
      <c r="E77" s="72" t="s">
        <v>132</v>
      </c>
      <c r="F77" s="72" t="s">
        <v>134</v>
      </c>
      <c r="G77" s="72" t="s">
        <v>144</v>
      </c>
      <c r="H77" s="72" t="s">
        <v>187</v>
      </c>
      <c r="I77" s="67">
        <v>70</v>
      </c>
      <c r="J77" s="67">
        <v>80</v>
      </c>
    </row>
    <row r="78" spans="2:10" ht="14.25" x14ac:dyDescent="0.2">
      <c r="B78" s="85" t="s">
        <v>193</v>
      </c>
      <c r="C78" s="122">
        <v>802</v>
      </c>
      <c r="D78" s="72" t="s">
        <v>108</v>
      </c>
      <c r="E78" s="72" t="s">
        <v>132</v>
      </c>
      <c r="F78" s="72" t="s">
        <v>194</v>
      </c>
      <c r="G78" s="72" t="s">
        <v>144</v>
      </c>
      <c r="H78" s="72" t="s">
        <v>183</v>
      </c>
      <c r="I78" s="67">
        <v>1</v>
      </c>
      <c r="J78" s="67">
        <v>1</v>
      </c>
    </row>
    <row r="79" spans="2:10" ht="15" x14ac:dyDescent="0.25">
      <c r="B79" s="130" t="s">
        <v>195</v>
      </c>
      <c r="C79" s="119">
        <v>802</v>
      </c>
      <c r="D79" s="63" t="s">
        <v>108</v>
      </c>
      <c r="E79" s="63" t="s">
        <v>196</v>
      </c>
      <c r="F79" s="63" t="s">
        <v>110</v>
      </c>
      <c r="G79" s="63" t="s">
        <v>111</v>
      </c>
      <c r="H79" s="63" t="s">
        <v>111</v>
      </c>
      <c r="I79" s="64">
        <f t="shared" ref="I79:J79" si="11">I80</f>
        <v>120</v>
      </c>
      <c r="J79" s="64">
        <f t="shared" si="11"/>
        <v>120</v>
      </c>
    </row>
    <row r="80" spans="2:10" ht="15" x14ac:dyDescent="0.2">
      <c r="B80" s="69" t="s">
        <v>197</v>
      </c>
      <c r="C80" s="120">
        <v>802</v>
      </c>
      <c r="D80" s="65" t="s">
        <v>108</v>
      </c>
      <c r="E80" s="65" t="s">
        <v>196</v>
      </c>
      <c r="F80" s="65" t="s">
        <v>198</v>
      </c>
      <c r="G80" s="65" t="s">
        <v>199</v>
      </c>
      <c r="H80" s="65" t="s">
        <v>200</v>
      </c>
      <c r="I80" s="67">
        <v>120</v>
      </c>
      <c r="J80" s="67">
        <v>120</v>
      </c>
    </row>
    <row r="81" spans="2:10" ht="15" x14ac:dyDescent="0.25">
      <c r="B81" s="82" t="s">
        <v>201</v>
      </c>
      <c r="C81" s="119">
        <v>802</v>
      </c>
      <c r="D81" s="63" t="s">
        <v>108</v>
      </c>
      <c r="E81" s="63" t="s">
        <v>202</v>
      </c>
      <c r="F81" s="63" t="s">
        <v>110</v>
      </c>
      <c r="G81" s="63" t="s">
        <v>111</v>
      </c>
      <c r="H81" s="63" t="s">
        <v>111</v>
      </c>
      <c r="I81" s="64">
        <f>I82+I85+I89+I92+I97+I100+I102</f>
        <v>5269.4</v>
      </c>
      <c r="J81" s="64">
        <f>J82+J85+J92+J97+J100+J102</f>
        <v>5502.6</v>
      </c>
    </row>
    <row r="82" spans="2:10" ht="57.75" x14ac:dyDescent="0.25">
      <c r="B82" s="98" t="s">
        <v>203</v>
      </c>
      <c r="C82" s="121">
        <v>802</v>
      </c>
      <c r="D82" s="70" t="s">
        <v>108</v>
      </c>
      <c r="E82" s="70" t="s">
        <v>202</v>
      </c>
      <c r="F82" s="70" t="s">
        <v>204</v>
      </c>
      <c r="G82" s="70" t="s">
        <v>111</v>
      </c>
      <c r="H82" s="70" t="s">
        <v>117</v>
      </c>
      <c r="I82" s="81">
        <f t="shared" ref="I82:J82" si="12">I83+I84</f>
        <v>3515.4</v>
      </c>
      <c r="J82" s="81">
        <f t="shared" si="12"/>
        <v>3645.6</v>
      </c>
    </row>
    <row r="83" spans="2:10" ht="15" x14ac:dyDescent="0.2">
      <c r="B83" s="108" t="s">
        <v>205</v>
      </c>
      <c r="C83" s="120">
        <v>802</v>
      </c>
      <c r="D83" s="65" t="s">
        <v>108</v>
      </c>
      <c r="E83" s="65" t="s">
        <v>202</v>
      </c>
      <c r="F83" s="65" t="s">
        <v>204</v>
      </c>
      <c r="G83" s="65" t="s">
        <v>206</v>
      </c>
      <c r="H83" s="65" t="s">
        <v>120</v>
      </c>
      <c r="I83" s="67">
        <v>2700</v>
      </c>
      <c r="J83" s="67">
        <v>2800</v>
      </c>
    </row>
    <row r="84" spans="2:10" ht="15" x14ac:dyDescent="0.2">
      <c r="B84" s="108" t="s">
        <v>123</v>
      </c>
      <c r="C84" s="120">
        <v>802</v>
      </c>
      <c r="D84" s="65" t="s">
        <v>108</v>
      </c>
      <c r="E84" s="65" t="s">
        <v>202</v>
      </c>
      <c r="F84" s="65" t="s">
        <v>204</v>
      </c>
      <c r="G84" s="65" t="s">
        <v>207</v>
      </c>
      <c r="H84" s="65" t="s">
        <v>125</v>
      </c>
      <c r="I84" s="67">
        <v>815.4</v>
      </c>
      <c r="J84" s="67">
        <v>845.6</v>
      </c>
    </row>
    <row r="85" spans="2:10" ht="15" x14ac:dyDescent="0.2">
      <c r="B85" s="135" t="s">
        <v>209</v>
      </c>
      <c r="C85" s="121">
        <v>802</v>
      </c>
      <c r="D85" s="70" t="s">
        <v>108</v>
      </c>
      <c r="E85" s="70" t="s">
        <v>202</v>
      </c>
      <c r="F85" s="70" t="s">
        <v>204</v>
      </c>
      <c r="G85" s="70" t="s">
        <v>144</v>
      </c>
      <c r="H85" s="70" t="s">
        <v>185</v>
      </c>
      <c r="I85" s="71">
        <f t="shared" ref="I85:J85" si="13">I86+I87+I88</f>
        <v>1209</v>
      </c>
      <c r="J85" s="71">
        <f t="shared" si="13"/>
        <v>1311</v>
      </c>
    </row>
    <row r="86" spans="2:10" ht="14.25" x14ac:dyDescent="0.2">
      <c r="B86" s="79" t="s">
        <v>210</v>
      </c>
      <c r="C86" s="122">
        <v>802</v>
      </c>
      <c r="D86" s="72" t="s">
        <v>108</v>
      </c>
      <c r="E86" s="72" t="s">
        <v>202</v>
      </c>
      <c r="F86" s="72" t="s">
        <v>204</v>
      </c>
      <c r="G86" s="72" t="s">
        <v>211</v>
      </c>
      <c r="H86" s="72" t="s">
        <v>185</v>
      </c>
      <c r="I86" s="67">
        <v>1200</v>
      </c>
      <c r="J86" s="67">
        <v>1300</v>
      </c>
    </row>
    <row r="87" spans="2:10" ht="14.25" x14ac:dyDescent="0.2">
      <c r="B87" s="79" t="s">
        <v>212</v>
      </c>
      <c r="C87" s="122">
        <v>802</v>
      </c>
      <c r="D87" s="72" t="s">
        <v>108</v>
      </c>
      <c r="E87" s="72" t="s">
        <v>202</v>
      </c>
      <c r="F87" s="72" t="s">
        <v>204</v>
      </c>
      <c r="G87" s="72" t="s">
        <v>211</v>
      </c>
      <c r="H87" s="72" t="s">
        <v>185</v>
      </c>
      <c r="I87" s="67">
        <v>4</v>
      </c>
      <c r="J87" s="67">
        <v>5</v>
      </c>
    </row>
    <row r="88" spans="2:10" ht="14.25" x14ac:dyDescent="0.2">
      <c r="B88" s="79" t="s">
        <v>416</v>
      </c>
      <c r="C88" s="122" t="s">
        <v>128</v>
      </c>
      <c r="D88" s="72" t="s">
        <v>108</v>
      </c>
      <c r="E88" s="72" t="s">
        <v>202</v>
      </c>
      <c r="F88" s="72" t="s">
        <v>204</v>
      </c>
      <c r="G88" s="72" t="s">
        <v>144</v>
      </c>
      <c r="H88" s="72" t="s">
        <v>185</v>
      </c>
      <c r="I88" s="67">
        <v>5</v>
      </c>
      <c r="J88" s="67">
        <v>6</v>
      </c>
    </row>
    <row r="89" spans="2:10" ht="15" x14ac:dyDescent="0.2">
      <c r="B89" s="87" t="s">
        <v>147</v>
      </c>
      <c r="C89" s="121" t="s">
        <v>128</v>
      </c>
      <c r="D89" s="70" t="s">
        <v>108</v>
      </c>
      <c r="E89" s="70" t="s">
        <v>202</v>
      </c>
      <c r="F89" s="70" t="s">
        <v>204</v>
      </c>
      <c r="G89" s="70" t="s">
        <v>144</v>
      </c>
      <c r="H89" s="70" t="s">
        <v>148</v>
      </c>
      <c r="I89" s="71">
        <f t="shared" ref="I89:J89" si="14">I90</f>
        <v>0</v>
      </c>
      <c r="J89" s="71">
        <f t="shared" si="14"/>
        <v>0</v>
      </c>
    </row>
    <row r="90" spans="2:10" ht="14.25" x14ac:dyDescent="0.2">
      <c r="B90" s="79" t="s">
        <v>213</v>
      </c>
      <c r="C90" s="122" t="s">
        <v>128</v>
      </c>
      <c r="D90" s="72" t="s">
        <v>108</v>
      </c>
      <c r="E90" s="72" t="s">
        <v>202</v>
      </c>
      <c r="F90" s="72" t="s">
        <v>204</v>
      </c>
      <c r="G90" s="72" t="s">
        <v>144</v>
      </c>
      <c r="H90" s="72" t="s">
        <v>148</v>
      </c>
      <c r="I90" s="67"/>
      <c r="J90" s="67"/>
    </row>
    <row r="91" spans="2:10" ht="14.25" x14ac:dyDescent="0.2">
      <c r="B91" s="79"/>
      <c r="C91" s="122"/>
      <c r="D91" s="72"/>
      <c r="E91" s="72"/>
      <c r="F91" s="72"/>
      <c r="G91" s="72"/>
      <c r="H91" s="72"/>
      <c r="I91" s="67"/>
      <c r="J91" s="67"/>
    </row>
    <row r="92" spans="2:10" ht="15" x14ac:dyDescent="0.25">
      <c r="B92" s="87" t="s">
        <v>214</v>
      </c>
      <c r="C92" s="121" t="s">
        <v>128</v>
      </c>
      <c r="D92" s="70" t="s">
        <v>108</v>
      </c>
      <c r="E92" s="70" t="s">
        <v>202</v>
      </c>
      <c r="F92" s="70" t="s">
        <v>204</v>
      </c>
      <c r="G92" s="70" t="s">
        <v>144</v>
      </c>
      <c r="H92" s="70" t="s">
        <v>153</v>
      </c>
      <c r="I92" s="81">
        <f>I93+I94+I95+I96</f>
        <v>305</v>
      </c>
      <c r="J92" s="81">
        <f>J93+J94+J95+J96</f>
        <v>306</v>
      </c>
    </row>
    <row r="93" spans="2:10" ht="14.25" x14ac:dyDescent="0.2">
      <c r="B93" s="79" t="s">
        <v>215</v>
      </c>
      <c r="C93" s="122" t="s">
        <v>128</v>
      </c>
      <c r="D93" s="72" t="s">
        <v>108</v>
      </c>
      <c r="E93" s="72" t="s">
        <v>202</v>
      </c>
      <c r="F93" s="72" t="s">
        <v>204</v>
      </c>
      <c r="G93" s="72" t="s">
        <v>144</v>
      </c>
      <c r="H93" s="72" t="s">
        <v>153</v>
      </c>
      <c r="I93" s="67">
        <v>120</v>
      </c>
      <c r="J93" s="67">
        <v>120</v>
      </c>
    </row>
    <row r="94" spans="2:10" ht="14.25" x14ac:dyDescent="0.2">
      <c r="B94" s="79" t="s">
        <v>417</v>
      </c>
      <c r="C94" s="122" t="s">
        <v>128</v>
      </c>
      <c r="D94" s="72" t="s">
        <v>108</v>
      </c>
      <c r="E94" s="72" t="s">
        <v>202</v>
      </c>
      <c r="F94" s="72" t="s">
        <v>204</v>
      </c>
      <c r="G94" s="72" t="s">
        <v>144</v>
      </c>
      <c r="H94" s="72" t="s">
        <v>153</v>
      </c>
      <c r="I94" s="67">
        <v>70</v>
      </c>
      <c r="J94" s="67">
        <v>70</v>
      </c>
    </row>
    <row r="95" spans="2:10" ht="14.25" x14ac:dyDescent="0.2">
      <c r="B95" s="79" t="s">
        <v>216</v>
      </c>
      <c r="C95" s="122" t="s">
        <v>128</v>
      </c>
      <c r="D95" s="72" t="s">
        <v>108</v>
      </c>
      <c r="E95" s="72" t="s">
        <v>202</v>
      </c>
      <c r="F95" s="72" t="s">
        <v>204</v>
      </c>
      <c r="G95" s="72" t="s">
        <v>144</v>
      </c>
      <c r="H95" s="72" t="s">
        <v>153</v>
      </c>
      <c r="I95" s="67">
        <v>100</v>
      </c>
      <c r="J95" s="67">
        <v>100</v>
      </c>
    </row>
    <row r="96" spans="2:10" ht="14.25" x14ac:dyDescent="0.2">
      <c r="B96" s="79" t="s">
        <v>217</v>
      </c>
      <c r="C96" s="122" t="s">
        <v>128</v>
      </c>
      <c r="D96" s="72" t="s">
        <v>108</v>
      </c>
      <c r="E96" s="72" t="s">
        <v>202</v>
      </c>
      <c r="F96" s="72" t="s">
        <v>204</v>
      </c>
      <c r="G96" s="72" t="s">
        <v>144</v>
      </c>
      <c r="H96" s="72" t="s">
        <v>153</v>
      </c>
      <c r="I96" s="67">
        <v>15</v>
      </c>
      <c r="J96" s="67">
        <v>16</v>
      </c>
    </row>
    <row r="97" spans="2:10" ht="15" x14ac:dyDescent="0.25">
      <c r="B97" s="98" t="s">
        <v>182</v>
      </c>
      <c r="C97" s="121" t="s">
        <v>128</v>
      </c>
      <c r="D97" s="70" t="s">
        <v>108</v>
      </c>
      <c r="E97" s="70" t="s">
        <v>202</v>
      </c>
      <c r="F97" s="70" t="s">
        <v>204</v>
      </c>
      <c r="G97" s="70" t="s">
        <v>144</v>
      </c>
      <c r="H97" s="70" t="s">
        <v>183</v>
      </c>
      <c r="I97" s="81">
        <f>I99+I98</f>
        <v>190</v>
      </c>
      <c r="J97" s="81">
        <f>J99+J98</f>
        <v>190</v>
      </c>
    </row>
    <row r="98" spans="2:10" ht="14.25" x14ac:dyDescent="0.2">
      <c r="B98" s="133" t="s">
        <v>418</v>
      </c>
      <c r="C98" s="122" t="s">
        <v>128</v>
      </c>
      <c r="D98" s="72" t="s">
        <v>108</v>
      </c>
      <c r="E98" s="72" t="s">
        <v>202</v>
      </c>
      <c r="F98" s="72" t="s">
        <v>204</v>
      </c>
      <c r="G98" s="72" t="s">
        <v>144</v>
      </c>
      <c r="H98" s="72" t="s">
        <v>183</v>
      </c>
      <c r="I98" s="76">
        <v>100</v>
      </c>
      <c r="J98" s="76">
        <v>100</v>
      </c>
    </row>
    <row r="99" spans="2:10" ht="14.25" x14ac:dyDescent="0.2">
      <c r="B99" s="79" t="s">
        <v>421</v>
      </c>
      <c r="C99" s="122" t="s">
        <v>128</v>
      </c>
      <c r="D99" s="72" t="s">
        <v>108</v>
      </c>
      <c r="E99" s="72" t="s">
        <v>202</v>
      </c>
      <c r="F99" s="72" t="s">
        <v>204</v>
      </c>
      <c r="G99" s="72" t="s">
        <v>144</v>
      </c>
      <c r="H99" s="72" t="s">
        <v>183</v>
      </c>
      <c r="I99" s="67">
        <v>90</v>
      </c>
      <c r="J99" s="67">
        <v>90</v>
      </c>
    </row>
    <row r="100" spans="2:10" ht="15" x14ac:dyDescent="0.25">
      <c r="B100" s="87" t="s">
        <v>218</v>
      </c>
      <c r="C100" s="121" t="s">
        <v>128</v>
      </c>
      <c r="D100" s="70" t="s">
        <v>108</v>
      </c>
      <c r="E100" s="70" t="s">
        <v>202</v>
      </c>
      <c r="F100" s="70" t="s">
        <v>204</v>
      </c>
      <c r="G100" s="70" t="s">
        <v>178</v>
      </c>
      <c r="H100" s="70" t="s">
        <v>111</v>
      </c>
      <c r="I100" s="81">
        <f t="shared" ref="I100:J100" si="15">I101</f>
        <v>0</v>
      </c>
      <c r="J100" s="81">
        <f t="shared" si="15"/>
        <v>0</v>
      </c>
    </row>
    <row r="101" spans="2:10" ht="14.25" x14ac:dyDescent="0.2">
      <c r="B101" s="89" t="s">
        <v>219</v>
      </c>
      <c r="C101" s="122" t="s">
        <v>128</v>
      </c>
      <c r="D101" s="72" t="s">
        <v>108</v>
      </c>
      <c r="E101" s="72" t="s">
        <v>202</v>
      </c>
      <c r="F101" s="72" t="s">
        <v>204</v>
      </c>
      <c r="G101" s="72" t="s">
        <v>178</v>
      </c>
      <c r="H101" s="72" t="s">
        <v>220</v>
      </c>
      <c r="I101" s="67"/>
      <c r="J101" s="67"/>
    </row>
    <row r="102" spans="2:10" ht="30" x14ac:dyDescent="0.25">
      <c r="B102" s="90" t="s">
        <v>221</v>
      </c>
      <c r="C102" s="127" t="s">
        <v>128</v>
      </c>
      <c r="D102" s="91" t="s">
        <v>108</v>
      </c>
      <c r="E102" s="91" t="s">
        <v>202</v>
      </c>
      <c r="F102" s="91" t="s">
        <v>204</v>
      </c>
      <c r="G102" s="91" t="s">
        <v>111</v>
      </c>
      <c r="H102" s="91" t="s">
        <v>111</v>
      </c>
      <c r="I102" s="92">
        <f>I103</f>
        <v>50</v>
      </c>
      <c r="J102" s="92">
        <f>J103</f>
        <v>50</v>
      </c>
    </row>
    <row r="103" spans="2:10" ht="15" x14ac:dyDescent="0.25">
      <c r="B103" s="93" t="s">
        <v>222</v>
      </c>
      <c r="C103" s="126" t="s">
        <v>128</v>
      </c>
      <c r="D103" s="94" t="s">
        <v>108</v>
      </c>
      <c r="E103" s="94" t="s">
        <v>202</v>
      </c>
      <c r="F103" s="94" t="s">
        <v>204</v>
      </c>
      <c r="G103" s="95" t="s">
        <v>144</v>
      </c>
      <c r="H103" s="95" t="s">
        <v>148</v>
      </c>
      <c r="I103" s="67">
        <v>50</v>
      </c>
      <c r="J103" s="67">
        <v>50</v>
      </c>
    </row>
    <row r="104" spans="2:10" ht="15" x14ac:dyDescent="0.25">
      <c r="B104" s="82" t="s">
        <v>223</v>
      </c>
      <c r="C104" s="119">
        <v>802</v>
      </c>
      <c r="D104" s="63" t="s">
        <v>113</v>
      </c>
      <c r="E104" s="63" t="s">
        <v>109</v>
      </c>
      <c r="F104" s="63" t="s">
        <v>224</v>
      </c>
      <c r="G104" s="63" t="s">
        <v>111</v>
      </c>
      <c r="H104" s="63" t="s">
        <v>111</v>
      </c>
      <c r="I104" s="64">
        <f>I106+I107+I109+I108</f>
        <v>867.6</v>
      </c>
      <c r="J104" s="64">
        <f>J105+J108+J109</f>
        <v>867.6</v>
      </c>
    </row>
    <row r="105" spans="2:10" ht="28.5" x14ac:dyDescent="0.2">
      <c r="B105" s="98" t="s">
        <v>225</v>
      </c>
      <c r="C105" s="121">
        <v>802</v>
      </c>
      <c r="D105" s="70" t="s">
        <v>113</v>
      </c>
      <c r="E105" s="70" t="s">
        <v>226</v>
      </c>
      <c r="F105" s="70" t="s">
        <v>227</v>
      </c>
      <c r="G105" s="70" t="s">
        <v>111</v>
      </c>
      <c r="H105" s="70" t="s">
        <v>117</v>
      </c>
      <c r="I105" s="71">
        <f>I106+I107</f>
        <v>847</v>
      </c>
      <c r="J105" s="71">
        <f>J106+J107</f>
        <v>847</v>
      </c>
    </row>
    <row r="106" spans="2:10" ht="15" x14ac:dyDescent="0.2">
      <c r="B106" s="79" t="s">
        <v>118</v>
      </c>
      <c r="C106" s="120">
        <v>802</v>
      </c>
      <c r="D106" s="65" t="s">
        <v>113</v>
      </c>
      <c r="E106" s="65" t="s">
        <v>226</v>
      </c>
      <c r="F106" s="65" t="s">
        <v>227</v>
      </c>
      <c r="G106" s="65" t="s">
        <v>119</v>
      </c>
      <c r="H106" s="65" t="s">
        <v>120</v>
      </c>
      <c r="I106" s="67">
        <v>650</v>
      </c>
      <c r="J106" s="67">
        <v>650</v>
      </c>
    </row>
    <row r="107" spans="2:10" ht="15" x14ac:dyDescent="0.2">
      <c r="B107" s="79" t="s">
        <v>123</v>
      </c>
      <c r="C107" s="120">
        <v>802</v>
      </c>
      <c r="D107" s="65" t="s">
        <v>113</v>
      </c>
      <c r="E107" s="65" t="s">
        <v>226</v>
      </c>
      <c r="F107" s="65" t="s">
        <v>227</v>
      </c>
      <c r="G107" s="65" t="s">
        <v>119</v>
      </c>
      <c r="H107" s="65" t="s">
        <v>125</v>
      </c>
      <c r="I107" s="67">
        <v>197</v>
      </c>
      <c r="J107" s="67">
        <v>197</v>
      </c>
    </row>
    <row r="108" spans="2:10" ht="15" x14ac:dyDescent="0.2">
      <c r="B108" s="136" t="s">
        <v>415</v>
      </c>
      <c r="C108" s="123">
        <v>802</v>
      </c>
      <c r="D108" s="73" t="s">
        <v>113</v>
      </c>
      <c r="E108" s="73" t="s">
        <v>226</v>
      </c>
      <c r="F108" s="73" t="s">
        <v>227</v>
      </c>
      <c r="G108" s="73" t="s">
        <v>144</v>
      </c>
      <c r="H108" s="73" t="s">
        <v>183</v>
      </c>
      <c r="I108" s="99">
        <v>0.6</v>
      </c>
      <c r="J108" s="99">
        <v>0.6</v>
      </c>
    </row>
    <row r="109" spans="2:10" ht="15" x14ac:dyDescent="0.2">
      <c r="B109" s="79" t="s">
        <v>145</v>
      </c>
      <c r="C109" s="120">
        <v>802</v>
      </c>
      <c r="D109" s="65" t="s">
        <v>113</v>
      </c>
      <c r="E109" s="65" t="s">
        <v>226</v>
      </c>
      <c r="F109" s="65" t="s">
        <v>227</v>
      </c>
      <c r="G109" s="65" t="s">
        <v>121</v>
      </c>
      <c r="H109" s="65" t="s">
        <v>127</v>
      </c>
      <c r="I109" s="67">
        <v>20</v>
      </c>
      <c r="J109" s="67">
        <v>20</v>
      </c>
    </row>
    <row r="110" spans="2:10" ht="15" x14ac:dyDescent="0.2">
      <c r="B110" s="79"/>
      <c r="C110" s="120"/>
      <c r="D110" s="65"/>
      <c r="E110" s="65"/>
      <c r="F110" s="65"/>
      <c r="G110" s="65"/>
      <c r="H110" s="65"/>
      <c r="I110" s="67"/>
      <c r="J110" s="67"/>
    </row>
    <row r="111" spans="2:10" ht="60" x14ac:dyDescent="0.25">
      <c r="B111" s="137" t="s">
        <v>228</v>
      </c>
      <c r="C111" s="119">
        <v>802</v>
      </c>
      <c r="D111" s="63" t="s">
        <v>226</v>
      </c>
      <c r="E111" s="63" t="s">
        <v>109</v>
      </c>
      <c r="F111" s="63" t="s">
        <v>224</v>
      </c>
      <c r="G111" s="63" t="s">
        <v>111</v>
      </c>
      <c r="H111" s="63" t="s">
        <v>111</v>
      </c>
      <c r="I111" s="64">
        <f t="shared" ref="I111:J111" si="16">I116+I112</f>
        <v>100</v>
      </c>
      <c r="J111" s="64">
        <f t="shared" si="16"/>
        <v>100</v>
      </c>
    </row>
    <row r="112" spans="2:10" ht="45" x14ac:dyDescent="0.25">
      <c r="B112" s="90" t="s">
        <v>229</v>
      </c>
      <c r="C112" s="127">
        <v>802</v>
      </c>
      <c r="D112" s="91" t="s">
        <v>226</v>
      </c>
      <c r="E112" s="91" t="s">
        <v>230</v>
      </c>
      <c r="F112" s="91" t="s">
        <v>231</v>
      </c>
      <c r="G112" s="91" t="s">
        <v>111</v>
      </c>
      <c r="H112" s="91" t="s">
        <v>111</v>
      </c>
      <c r="I112" s="92">
        <f t="shared" ref="I112:J112" si="17">I113</f>
        <v>20</v>
      </c>
      <c r="J112" s="92">
        <f t="shared" si="17"/>
        <v>20</v>
      </c>
    </row>
    <row r="113" spans="2:10" ht="15" x14ac:dyDescent="0.25">
      <c r="B113" s="93" t="s">
        <v>232</v>
      </c>
      <c r="C113" s="126">
        <v>802</v>
      </c>
      <c r="D113" s="94" t="s">
        <v>226</v>
      </c>
      <c r="E113" s="94" t="s">
        <v>230</v>
      </c>
      <c r="F113" s="94" t="s">
        <v>231</v>
      </c>
      <c r="G113" s="95" t="s">
        <v>144</v>
      </c>
      <c r="H113" s="95" t="s">
        <v>183</v>
      </c>
      <c r="I113" s="67">
        <v>20</v>
      </c>
      <c r="J113" s="67">
        <v>20</v>
      </c>
    </row>
    <row r="114" spans="2:10" ht="15" x14ac:dyDescent="0.25">
      <c r="B114" s="138"/>
      <c r="C114" s="128"/>
      <c r="D114" s="100"/>
      <c r="E114" s="100"/>
      <c r="F114" s="100"/>
      <c r="G114" s="100"/>
      <c r="H114" s="100"/>
      <c r="I114" s="101"/>
      <c r="J114" s="101"/>
    </row>
    <row r="115" spans="2:10" ht="15" x14ac:dyDescent="0.25">
      <c r="B115" s="138"/>
      <c r="C115" s="128"/>
      <c r="D115" s="100"/>
      <c r="E115" s="100"/>
      <c r="F115" s="100"/>
      <c r="G115" s="100"/>
      <c r="H115" s="100"/>
      <c r="I115" s="101"/>
      <c r="J115" s="101"/>
    </row>
    <row r="116" spans="2:10" ht="15" x14ac:dyDescent="0.25">
      <c r="B116" s="139" t="s">
        <v>233</v>
      </c>
      <c r="C116" s="121">
        <v>802</v>
      </c>
      <c r="D116" s="70" t="s">
        <v>226</v>
      </c>
      <c r="E116" s="70" t="s">
        <v>234</v>
      </c>
      <c r="F116" s="70" t="s">
        <v>235</v>
      </c>
      <c r="G116" s="70" t="s">
        <v>111</v>
      </c>
      <c r="H116" s="70" t="s">
        <v>111</v>
      </c>
      <c r="I116" s="81">
        <f>I117</f>
        <v>80</v>
      </c>
      <c r="J116" s="81">
        <f>J117</f>
        <v>80</v>
      </c>
    </row>
    <row r="117" spans="2:10" ht="15" x14ac:dyDescent="0.2">
      <c r="B117" s="84" t="s">
        <v>236</v>
      </c>
      <c r="C117" s="120">
        <v>802</v>
      </c>
      <c r="D117" s="65" t="s">
        <v>226</v>
      </c>
      <c r="E117" s="65" t="s">
        <v>234</v>
      </c>
      <c r="F117" s="65" t="s">
        <v>235</v>
      </c>
      <c r="G117" s="65" t="s">
        <v>144</v>
      </c>
      <c r="H117" s="65" t="s">
        <v>153</v>
      </c>
      <c r="I117" s="67">
        <v>80</v>
      </c>
      <c r="J117" s="67">
        <v>80</v>
      </c>
    </row>
    <row r="118" spans="2:10" ht="15" x14ac:dyDescent="0.2">
      <c r="B118" s="102" t="s">
        <v>169</v>
      </c>
      <c r="C118" s="120">
        <v>802</v>
      </c>
      <c r="D118" s="65"/>
      <c r="E118" s="65"/>
      <c r="F118" s="65"/>
      <c r="G118" s="65"/>
      <c r="H118" s="65"/>
      <c r="I118" s="66"/>
      <c r="J118" s="67"/>
    </row>
    <row r="119" spans="2:10" ht="15" x14ac:dyDescent="0.25">
      <c r="B119" s="140" t="s">
        <v>237</v>
      </c>
      <c r="C119" s="119" t="s">
        <v>128</v>
      </c>
      <c r="D119" s="63" t="s">
        <v>132</v>
      </c>
      <c r="E119" s="63" t="s">
        <v>230</v>
      </c>
      <c r="F119" s="63" t="s">
        <v>238</v>
      </c>
      <c r="G119" s="63" t="s">
        <v>111</v>
      </c>
      <c r="H119" s="63" t="s">
        <v>111</v>
      </c>
      <c r="I119" s="64">
        <f t="shared" ref="I119:J119" si="18">I120</f>
        <v>4374.8</v>
      </c>
      <c r="J119" s="64">
        <f t="shared" si="18"/>
        <v>4443.1000000000004</v>
      </c>
    </row>
    <row r="120" spans="2:10" ht="15" x14ac:dyDescent="0.2">
      <c r="B120" s="102" t="s">
        <v>239</v>
      </c>
      <c r="C120" s="120" t="s">
        <v>128</v>
      </c>
      <c r="D120" s="65" t="s">
        <v>132</v>
      </c>
      <c r="E120" s="65" t="s">
        <v>230</v>
      </c>
      <c r="F120" s="65" t="s">
        <v>238</v>
      </c>
      <c r="G120" s="65" t="s">
        <v>144</v>
      </c>
      <c r="H120" s="65" t="s">
        <v>148</v>
      </c>
      <c r="I120" s="66">
        <v>4374.8</v>
      </c>
      <c r="J120" s="67">
        <v>4443.1000000000004</v>
      </c>
    </row>
    <row r="121" spans="2:10" ht="15" x14ac:dyDescent="0.2">
      <c r="B121" s="102"/>
      <c r="C121" s="120"/>
      <c r="D121" s="65"/>
      <c r="E121" s="65"/>
      <c r="F121" s="65"/>
      <c r="G121" s="65"/>
      <c r="H121" s="65"/>
      <c r="I121" s="66"/>
      <c r="J121" s="67"/>
    </row>
    <row r="122" spans="2:10" ht="15" x14ac:dyDescent="0.2">
      <c r="B122" s="102"/>
      <c r="C122" s="120"/>
      <c r="D122" s="65"/>
      <c r="E122" s="65"/>
      <c r="F122" s="65"/>
      <c r="G122" s="65"/>
      <c r="H122" s="65"/>
      <c r="I122" s="66"/>
      <c r="J122" s="67"/>
    </row>
    <row r="123" spans="2:10" ht="15" x14ac:dyDescent="0.25">
      <c r="B123" s="141" t="s">
        <v>240</v>
      </c>
      <c r="C123" s="119">
        <v>802</v>
      </c>
      <c r="D123" s="63" t="s">
        <v>241</v>
      </c>
      <c r="E123" s="63" t="s">
        <v>109</v>
      </c>
      <c r="F123" s="63" t="s">
        <v>110</v>
      </c>
      <c r="G123" s="63" t="s">
        <v>111</v>
      </c>
      <c r="H123" s="63" t="s">
        <v>111</v>
      </c>
      <c r="I123" s="64">
        <f>I124+I129</f>
        <v>273.3</v>
      </c>
      <c r="J123" s="64">
        <f>J124+J129</f>
        <v>498.3</v>
      </c>
    </row>
    <row r="124" spans="2:10" ht="15" x14ac:dyDescent="0.25">
      <c r="B124" s="256" t="s">
        <v>242</v>
      </c>
      <c r="C124" s="159">
        <v>802</v>
      </c>
      <c r="D124" s="70" t="s">
        <v>241</v>
      </c>
      <c r="E124" s="70" t="s">
        <v>113</v>
      </c>
      <c r="F124" s="70" t="s">
        <v>110</v>
      </c>
      <c r="G124" s="70" t="s">
        <v>111</v>
      </c>
      <c r="H124" s="70" t="s">
        <v>111</v>
      </c>
      <c r="I124" s="81">
        <f t="shared" ref="I124" si="19">I126+I128</f>
        <v>225.3</v>
      </c>
      <c r="J124" s="81">
        <f>J126+J128</f>
        <v>450.3</v>
      </c>
    </row>
    <row r="125" spans="2:10" ht="15" x14ac:dyDescent="0.25">
      <c r="B125" s="257" t="s">
        <v>426</v>
      </c>
      <c r="C125" s="258" t="s">
        <v>128</v>
      </c>
      <c r="D125" s="78" t="s">
        <v>241</v>
      </c>
      <c r="E125" s="78" t="s">
        <v>113</v>
      </c>
      <c r="F125" s="78" t="s">
        <v>422</v>
      </c>
      <c r="G125" s="78" t="s">
        <v>427</v>
      </c>
      <c r="H125" s="78" t="s">
        <v>153</v>
      </c>
      <c r="I125" s="103"/>
      <c r="J125" s="103"/>
    </row>
    <row r="126" spans="2:10" ht="15" x14ac:dyDescent="0.25">
      <c r="B126" s="257" t="s">
        <v>423</v>
      </c>
      <c r="C126" s="258" t="s">
        <v>128</v>
      </c>
      <c r="D126" s="78" t="s">
        <v>241</v>
      </c>
      <c r="E126" s="78" t="s">
        <v>113</v>
      </c>
      <c r="F126" s="78" t="s">
        <v>243</v>
      </c>
      <c r="G126" s="78" t="s">
        <v>144</v>
      </c>
      <c r="H126" s="78" t="s">
        <v>148</v>
      </c>
      <c r="I126" s="103">
        <v>175.3</v>
      </c>
      <c r="J126" s="103">
        <v>200.3</v>
      </c>
    </row>
    <row r="127" spans="2:10" ht="15" x14ac:dyDescent="0.25">
      <c r="B127" s="257" t="s">
        <v>424</v>
      </c>
      <c r="C127" s="258" t="s">
        <v>128</v>
      </c>
      <c r="D127" s="78" t="s">
        <v>241</v>
      </c>
      <c r="E127" s="78" t="s">
        <v>113</v>
      </c>
      <c r="F127" s="78" t="s">
        <v>243</v>
      </c>
      <c r="G127" s="78" t="s">
        <v>144</v>
      </c>
      <c r="H127" s="78" t="s">
        <v>180</v>
      </c>
      <c r="I127" s="103"/>
      <c r="J127" s="103"/>
    </row>
    <row r="128" spans="2:10" ht="15" x14ac:dyDescent="0.25">
      <c r="B128" s="257" t="s">
        <v>425</v>
      </c>
      <c r="C128" s="258" t="s">
        <v>128</v>
      </c>
      <c r="D128" s="78" t="s">
        <v>241</v>
      </c>
      <c r="E128" s="78" t="s">
        <v>113</v>
      </c>
      <c r="F128" s="78" t="s">
        <v>243</v>
      </c>
      <c r="G128" s="78" t="s">
        <v>144</v>
      </c>
      <c r="H128" s="78" t="s">
        <v>183</v>
      </c>
      <c r="I128" s="103">
        <v>50</v>
      </c>
      <c r="J128" s="103">
        <v>250</v>
      </c>
    </row>
    <row r="129" spans="2:10" ht="15" x14ac:dyDescent="0.25">
      <c r="B129" s="139" t="s">
        <v>244</v>
      </c>
      <c r="C129" s="121">
        <v>802</v>
      </c>
      <c r="D129" s="70" t="s">
        <v>241</v>
      </c>
      <c r="E129" s="70" t="s">
        <v>226</v>
      </c>
      <c r="F129" s="70" t="s">
        <v>110</v>
      </c>
      <c r="G129" s="70" t="s">
        <v>111</v>
      </c>
      <c r="H129" s="70" t="s">
        <v>111</v>
      </c>
      <c r="I129" s="81">
        <f>I130+I131</f>
        <v>48</v>
      </c>
      <c r="J129" s="81">
        <f>J130+J131</f>
        <v>48</v>
      </c>
    </row>
    <row r="130" spans="2:10" ht="15" x14ac:dyDescent="0.25">
      <c r="B130" s="142" t="s">
        <v>245</v>
      </c>
      <c r="C130" s="125">
        <v>802</v>
      </c>
      <c r="D130" s="78" t="s">
        <v>241</v>
      </c>
      <c r="E130" s="78" t="s">
        <v>226</v>
      </c>
      <c r="F130" s="78" t="s">
        <v>246</v>
      </c>
      <c r="G130" s="78" t="s">
        <v>211</v>
      </c>
      <c r="H130" s="78" t="s">
        <v>185</v>
      </c>
      <c r="I130" s="103">
        <v>48</v>
      </c>
      <c r="J130" s="103">
        <v>48</v>
      </c>
    </row>
    <row r="131" spans="2:10" ht="15" x14ac:dyDescent="0.2">
      <c r="B131" s="143" t="s">
        <v>420</v>
      </c>
      <c r="C131" s="120">
        <v>802</v>
      </c>
      <c r="D131" s="65" t="s">
        <v>241</v>
      </c>
      <c r="E131" s="65" t="s">
        <v>226</v>
      </c>
      <c r="F131" s="65" t="s">
        <v>246</v>
      </c>
      <c r="G131" s="65" t="s">
        <v>144</v>
      </c>
      <c r="H131" s="65" t="s">
        <v>148</v>
      </c>
      <c r="I131" s="67"/>
      <c r="J131" s="67"/>
    </row>
    <row r="132" spans="2:10" ht="15" x14ac:dyDescent="0.2">
      <c r="B132" s="143"/>
      <c r="C132" s="120"/>
      <c r="D132" s="65"/>
      <c r="E132" s="65"/>
      <c r="F132" s="65"/>
      <c r="G132" s="65"/>
      <c r="H132" s="65"/>
      <c r="I132" s="104"/>
      <c r="J132" s="67"/>
    </row>
    <row r="133" spans="2:10" ht="15" x14ac:dyDescent="0.25">
      <c r="B133" s="155" t="s">
        <v>296</v>
      </c>
      <c r="C133" s="60">
        <v>802</v>
      </c>
      <c r="D133" s="106" t="s">
        <v>297</v>
      </c>
      <c r="E133" s="106" t="s">
        <v>109</v>
      </c>
      <c r="F133" s="106" t="s">
        <v>110</v>
      </c>
      <c r="G133" s="106" t="s">
        <v>111</v>
      </c>
      <c r="H133" s="106" t="s">
        <v>111</v>
      </c>
      <c r="I133" s="107">
        <f>I134+I153</f>
        <v>2965</v>
      </c>
      <c r="J133" s="107">
        <f>J134+J153</f>
        <v>2980.2</v>
      </c>
    </row>
    <row r="134" spans="2:10" ht="45" x14ac:dyDescent="0.25">
      <c r="B134" s="156" t="s">
        <v>298</v>
      </c>
      <c r="C134" s="157">
        <v>802</v>
      </c>
      <c r="D134" s="63" t="s">
        <v>297</v>
      </c>
      <c r="E134" s="63" t="s">
        <v>108</v>
      </c>
      <c r="F134" s="63" t="s">
        <v>299</v>
      </c>
      <c r="G134" s="63" t="s">
        <v>300</v>
      </c>
      <c r="H134" s="63" t="s">
        <v>301</v>
      </c>
      <c r="I134" s="64">
        <f>I135+I138+I140+I142+I144+I152</f>
        <v>1812.8</v>
      </c>
      <c r="J134" s="64">
        <f>J135+J138+J140+J142+J144+J152</f>
        <v>1827.9</v>
      </c>
    </row>
    <row r="135" spans="2:10" ht="57" x14ac:dyDescent="0.2">
      <c r="B135" s="158" t="s">
        <v>302</v>
      </c>
      <c r="C135" s="159">
        <v>802</v>
      </c>
      <c r="D135" s="70" t="s">
        <v>297</v>
      </c>
      <c r="E135" s="70" t="s">
        <v>108</v>
      </c>
      <c r="F135" s="70" t="s">
        <v>299</v>
      </c>
      <c r="G135" s="70" t="s">
        <v>111</v>
      </c>
      <c r="H135" s="70" t="s">
        <v>117</v>
      </c>
      <c r="I135" s="71">
        <f>I136+I137</f>
        <v>1035</v>
      </c>
      <c r="J135" s="71">
        <f>J136+J137</f>
        <v>1042</v>
      </c>
    </row>
    <row r="136" spans="2:10" ht="15" x14ac:dyDescent="0.2">
      <c r="B136" s="160" t="s">
        <v>118</v>
      </c>
      <c r="C136" s="161">
        <v>802</v>
      </c>
      <c r="D136" s="65" t="s">
        <v>297</v>
      </c>
      <c r="E136" s="65" t="s">
        <v>108</v>
      </c>
      <c r="F136" s="65" t="s">
        <v>299</v>
      </c>
      <c r="G136" s="65" t="s">
        <v>206</v>
      </c>
      <c r="H136" s="78" t="s">
        <v>120</v>
      </c>
      <c r="I136" s="77">
        <v>795</v>
      </c>
      <c r="J136" s="77">
        <v>800</v>
      </c>
    </row>
    <row r="137" spans="2:10" ht="15" x14ac:dyDescent="0.2">
      <c r="B137" s="160" t="s">
        <v>123</v>
      </c>
      <c r="C137" s="161">
        <v>802</v>
      </c>
      <c r="D137" s="65" t="s">
        <v>297</v>
      </c>
      <c r="E137" s="65" t="s">
        <v>108</v>
      </c>
      <c r="F137" s="65" t="s">
        <v>299</v>
      </c>
      <c r="G137" s="65" t="s">
        <v>207</v>
      </c>
      <c r="H137" s="78" t="s">
        <v>125</v>
      </c>
      <c r="I137" s="77">
        <v>240</v>
      </c>
      <c r="J137" s="77">
        <v>242</v>
      </c>
    </row>
    <row r="138" spans="2:10" ht="15" x14ac:dyDescent="0.2">
      <c r="B138" s="158" t="s">
        <v>138</v>
      </c>
      <c r="C138" s="159">
        <v>802</v>
      </c>
      <c r="D138" s="70" t="s">
        <v>297</v>
      </c>
      <c r="E138" s="70" t="s">
        <v>108</v>
      </c>
      <c r="F138" s="70" t="s">
        <v>299</v>
      </c>
      <c r="G138" s="70" t="s">
        <v>139</v>
      </c>
      <c r="H138" s="70" t="s">
        <v>140</v>
      </c>
      <c r="I138" s="71">
        <f>I139</f>
        <v>75</v>
      </c>
      <c r="J138" s="71">
        <f>J139</f>
        <v>76</v>
      </c>
    </row>
    <row r="139" spans="2:10" ht="14.25" x14ac:dyDescent="0.2">
      <c r="B139" s="102" t="s">
        <v>303</v>
      </c>
      <c r="C139" s="162">
        <v>802</v>
      </c>
      <c r="D139" s="75" t="s">
        <v>297</v>
      </c>
      <c r="E139" s="75" t="s">
        <v>108</v>
      </c>
      <c r="F139" s="75" t="s">
        <v>299</v>
      </c>
      <c r="G139" s="72" t="s">
        <v>139</v>
      </c>
      <c r="H139" s="75" t="s">
        <v>140</v>
      </c>
      <c r="I139" s="77">
        <v>75</v>
      </c>
      <c r="J139" s="77">
        <v>76</v>
      </c>
    </row>
    <row r="140" spans="2:10" ht="14.25" x14ac:dyDescent="0.2">
      <c r="B140" s="163" t="s">
        <v>304</v>
      </c>
      <c r="C140" s="164" t="s">
        <v>128</v>
      </c>
      <c r="D140" s="165" t="s">
        <v>297</v>
      </c>
      <c r="E140" s="165" t="s">
        <v>108</v>
      </c>
      <c r="F140" s="165" t="s">
        <v>299</v>
      </c>
      <c r="G140" s="165" t="s">
        <v>208</v>
      </c>
      <c r="H140" s="165" t="s">
        <v>127</v>
      </c>
      <c r="I140" s="83">
        <f>I141</f>
        <v>11</v>
      </c>
      <c r="J140" s="83">
        <f>J141</f>
        <v>12</v>
      </c>
    </row>
    <row r="141" spans="2:10" ht="15" x14ac:dyDescent="0.2">
      <c r="B141" s="166" t="s">
        <v>145</v>
      </c>
      <c r="C141" s="161">
        <v>802</v>
      </c>
      <c r="D141" s="65" t="s">
        <v>297</v>
      </c>
      <c r="E141" s="65" t="s">
        <v>108</v>
      </c>
      <c r="F141" s="65" t="s">
        <v>299</v>
      </c>
      <c r="G141" s="65" t="s">
        <v>208</v>
      </c>
      <c r="H141" s="78" t="s">
        <v>127</v>
      </c>
      <c r="I141" s="77">
        <v>11</v>
      </c>
      <c r="J141" s="77">
        <v>12</v>
      </c>
    </row>
    <row r="142" spans="2:10" ht="15" x14ac:dyDescent="0.2">
      <c r="B142" s="167" t="s">
        <v>209</v>
      </c>
      <c r="C142" s="159">
        <v>802</v>
      </c>
      <c r="D142" s="70" t="s">
        <v>297</v>
      </c>
      <c r="E142" s="70" t="s">
        <v>108</v>
      </c>
      <c r="F142" s="70" t="s">
        <v>299</v>
      </c>
      <c r="G142" s="70" t="s">
        <v>144</v>
      </c>
      <c r="H142" s="70" t="s">
        <v>185</v>
      </c>
      <c r="I142" s="71">
        <f>I143</f>
        <v>628</v>
      </c>
      <c r="J142" s="71">
        <f>J143</f>
        <v>630</v>
      </c>
    </row>
    <row r="143" spans="2:10" ht="14.25" x14ac:dyDescent="0.2">
      <c r="B143" s="168" t="s">
        <v>305</v>
      </c>
      <c r="C143" s="162">
        <v>802</v>
      </c>
      <c r="D143" s="75" t="s">
        <v>297</v>
      </c>
      <c r="E143" s="75" t="s">
        <v>108</v>
      </c>
      <c r="F143" s="75" t="s">
        <v>299</v>
      </c>
      <c r="G143" s="72" t="s">
        <v>144</v>
      </c>
      <c r="H143" s="75" t="s">
        <v>185</v>
      </c>
      <c r="I143" s="77">
        <v>628</v>
      </c>
      <c r="J143" s="77">
        <v>630</v>
      </c>
    </row>
    <row r="144" spans="2:10" ht="15" x14ac:dyDescent="0.2">
      <c r="B144" s="167" t="s">
        <v>152</v>
      </c>
      <c r="C144" s="159">
        <v>802</v>
      </c>
      <c r="D144" s="70" t="s">
        <v>297</v>
      </c>
      <c r="E144" s="70" t="s">
        <v>108</v>
      </c>
      <c r="F144" s="70" t="s">
        <v>299</v>
      </c>
      <c r="G144" s="70" t="s">
        <v>111</v>
      </c>
      <c r="H144" s="70" t="s">
        <v>153</v>
      </c>
      <c r="I144" s="71">
        <f>I145+I146+I147+I148</f>
        <v>63</v>
      </c>
      <c r="J144" s="71">
        <f>J145+J146+J147+J148</f>
        <v>67</v>
      </c>
    </row>
    <row r="145" spans="2:10" ht="14.25" x14ac:dyDescent="0.2">
      <c r="B145" s="169" t="s">
        <v>154</v>
      </c>
      <c r="C145" s="162">
        <v>802</v>
      </c>
      <c r="D145" s="75" t="s">
        <v>297</v>
      </c>
      <c r="E145" s="75" t="s">
        <v>108</v>
      </c>
      <c r="F145" s="75" t="s">
        <v>299</v>
      </c>
      <c r="G145" s="170" t="s">
        <v>139</v>
      </c>
      <c r="H145" s="75" t="s">
        <v>153</v>
      </c>
      <c r="I145" s="77">
        <v>63</v>
      </c>
      <c r="J145" s="77">
        <v>67</v>
      </c>
    </row>
    <row r="146" spans="2:10" ht="28.5" x14ac:dyDescent="0.2">
      <c r="B146" s="168" t="s">
        <v>306</v>
      </c>
      <c r="C146" s="162">
        <v>802</v>
      </c>
      <c r="D146" s="75" t="s">
        <v>297</v>
      </c>
      <c r="E146" s="75" t="s">
        <v>108</v>
      </c>
      <c r="F146" s="75" t="s">
        <v>299</v>
      </c>
      <c r="G146" s="72" t="s">
        <v>144</v>
      </c>
      <c r="H146" s="72" t="s">
        <v>153</v>
      </c>
      <c r="I146" s="171"/>
      <c r="J146" s="171"/>
    </row>
    <row r="147" spans="2:10" ht="14.25" x14ac:dyDescent="0.2">
      <c r="B147" s="168" t="s">
        <v>307</v>
      </c>
      <c r="C147" s="162">
        <v>802</v>
      </c>
      <c r="D147" s="75" t="s">
        <v>297</v>
      </c>
      <c r="E147" s="75" t="s">
        <v>108</v>
      </c>
      <c r="F147" s="75" t="s">
        <v>299</v>
      </c>
      <c r="G147" s="72" t="s">
        <v>144</v>
      </c>
      <c r="H147" s="72" t="s">
        <v>153</v>
      </c>
      <c r="I147" s="171"/>
      <c r="J147" s="171"/>
    </row>
    <row r="148" spans="2:10" ht="14.25" x14ac:dyDescent="0.2">
      <c r="B148" s="168" t="s">
        <v>308</v>
      </c>
      <c r="C148" s="162">
        <v>802</v>
      </c>
      <c r="D148" s="75" t="s">
        <v>297</v>
      </c>
      <c r="E148" s="75" t="s">
        <v>108</v>
      </c>
      <c r="F148" s="75" t="s">
        <v>299</v>
      </c>
      <c r="G148" s="72" t="s">
        <v>144</v>
      </c>
      <c r="H148" s="72" t="s">
        <v>153</v>
      </c>
      <c r="I148" s="67"/>
      <c r="J148" s="67"/>
    </row>
    <row r="149" spans="2:10" ht="15" x14ac:dyDescent="0.2">
      <c r="B149" s="172" t="s">
        <v>309</v>
      </c>
      <c r="C149" s="60">
        <v>802</v>
      </c>
      <c r="D149" s="106" t="s">
        <v>297</v>
      </c>
      <c r="E149" s="106" t="s">
        <v>108</v>
      </c>
      <c r="F149" s="106" t="s">
        <v>299</v>
      </c>
      <c r="G149" s="106" t="s">
        <v>111</v>
      </c>
      <c r="H149" s="106" t="s">
        <v>130</v>
      </c>
      <c r="I149" s="174">
        <f>I152</f>
        <v>0.8</v>
      </c>
      <c r="J149" s="174">
        <f>J152</f>
        <v>0.9</v>
      </c>
    </row>
    <row r="150" spans="2:10" ht="14.25" x14ac:dyDescent="0.2">
      <c r="B150" s="168" t="s">
        <v>310</v>
      </c>
      <c r="C150" s="162">
        <v>802</v>
      </c>
      <c r="D150" s="75" t="s">
        <v>297</v>
      </c>
      <c r="E150" s="75" t="s">
        <v>108</v>
      </c>
      <c r="F150" s="75" t="s">
        <v>299</v>
      </c>
      <c r="G150" s="72" t="s">
        <v>144</v>
      </c>
      <c r="H150" s="75" t="s">
        <v>130</v>
      </c>
      <c r="I150" s="77"/>
      <c r="J150" s="77"/>
    </row>
    <row r="151" spans="2:10" ht="14.25" x14ac:dyDescent="0.2">
      <c r="B151" s="175" t="s">
        <v>311</v>
      </c>
      <c r="C151" s="162">
        <v>802</v>
      </c>
      <c r="D151" s="75" t="s">
        <v>297</v>
      </c>
      <c r="E151" s="75" t="s">
        <v>108</v>
      </c>
      <c r="F151" s="75" t="s">
        <v>299</v>
      </c>
      <c r="G151" s="72" t="s">
        <v>173</v>
      </c>
      <c r="H151" s="75" t="s">
        <v>130</v>
      </c>
      <c r="I151" s="77"/>
      <c r="J151" s="77"/>
    </row>
    <row r="152" spans="2:10" ht="14.25" x14ac:dyDescent="0.2">
      <c r="B152" s="175" t="s">
        <v>312</v>
      </c>
      <c r="C152" s="162">
        <v>802</v>
      </c>
      <c r="D152" s="75" t="s">
        <v>297</v>
      </c>
      <c r="E152" s="75" t="s">
        <v>108</v>
      </c>
      <c r="F152" s="75" t="s">
        <v>299</v>
      </c>
      <c r="G152" s="72" t="s">
        <v>178</v>
      </c>
      <c r="H152" s="75" t="s">
        <v>220</v>
      </c>
      <c r="I152" s="77">
        <v>0.8</v>
      </c>
      <c r="J152" s="77">
        <v>0.9</v>
      </c>
    </row>
    <row r="153" spans="2:10" ht="15" x14ac:dyDescent="0.25">
      <c r="B153" s="176" t="s">
        <v>313</v>
      </c>
      <c r="C153" s="60">
        <v>802</v>
      </c>
      <c r="D153" s="106" t="s">
        <v>297</v>
      </c>
      <c r="E153" s="106" t="s">
        <v>108</v>
      </c>
      <c r="F153" s="106" t="s">
        <v>314</v>
      </c>
      <c r="G153" s="106" t="s">
        <v>111</v>
      </c>
      <c r="H153" s="106" t="s">
        <v>111</v>
      </c>
      <c r="I153" s="107">
        <f>I154</f>
        <v>1152.2</v>
      </c>
      <c r="J153" s="107">
        <f>J154</f>
        <v>1152.3</v>
      </c>
    </row>
    <row r="154" spans="2:10" ht="57" x14ac:dyDescent="0.2">
      <c r="B154" s="158" t="s">
        <v>302</v>
      </c>
      <c r="C154" s="159">
        <v>802</v>
      </c>
      <c r="D154" s="70" t="s">
        <v>297</v>
      </c>
      <c r="E154" s="70" t="s">
        <v>108</v>
      </c>
      <c r="F154" s="70" t="s">
        <v>314</v>
      </c>
      <c r="G154" s="70" t="s">
        <v>111</v>
      </c>
      <c r="H154" s="70" t="s">
        <v>117</v>
      </c>
      <c r="I154" s="71">
        <f>I155+I156</f>
        <v>1152.2</v>
      </c>
      <c r="J154" s="71">
        <f>J155+J156</f>
        <v>1152.3</v>
      </c>
    </row>
    <row r="155" spans="2:10" ht="15" x14ac:dyDescent="0.2">
      <c r="B155" s="160" t="s">
        <v>118</v>
      </c>
      <c r="C155" s="161">
        <v>802</v>
      </c>
      <c r="D155" s="65" t="s">
        <v>297</v>
      </c>
      <c r="E155" s="65" t="s">
        <v>108</v>
      </c>
      <c r="F155" s="65" t="s">
        <v>314</v>
      </c>
      <c r="G155" s="65" t="s">
        <v>206</v>
      </c>
      <c r="H155" s="78" t="s">
        <v>120</v>
      </c>
      <c r="I155" s="76">
        <v>912.6</v>
      </c>
      <c r="J155" s="76">
        <v>912.7</v>
      </c>
    </row>
    <row r="156" spans="2:10" ht="15" x14ac:dyDescent="0.2">
      <c r="B156" s="160" t="s">
        <v>123</v>
      </c>
      <c r="C156" s="161">
        <v>802</v>
      </c>
      <c r="D156" s="65" t="s">
        <v>297</v>
      </c>
      <c r="E156" s="65" t="s">
        <v>108</v>
      </c>
      <c r="F156" s="65" t="s">
        <v>314</v>
      </c>
      <c r="G156" s="65" t="s">
        <v>207</v>
      </c>
      <c r="H156" s="78" t="s">
        <v>125</v>
      </c>
      <c r="I156" s="76">
        <v>239.6</v>
      </c>
      <c r="J156" s="76">
        <v>239.6</v>
      </c>
    </row>
    <row r="157" spans="2:10" ht="30" x14ac:dyDescent="0.25">
      <c r="B157" s="105" t="s">
        <v>247</v>
      </c>
      <c r="C157" s="177">
        <v>802</v>
      </c>
      <c r="D157" s="106">
        <v>10</v>
      </c>
      <c r="E157" s="106" t="s">
        <v>109</v>
      </c>
      <c r="F157" s="106" t="s">
        <v>110</v>
      </c>
      <c r="G157" s="106" t="s">
        <v>111</v>
      </c>
      <c r="H157" s="106" t="s">
        <v>111</v>
      </c>
      <c r="I157" s="107">
        <f>I158</f>
        <v>127.2</v>
      </c>
      <c r="J157" s="107">
        <f>J158</f>
        <v>127.2</v>
      </c>
    </row>
    <row r="158" spans="2:10" ht="15" x14ac:dyDescent="0.25">
      <c r="B158" s="108" t="s">
        <v>248</v>
      </c>
      <c r="C158" s="178" t="s">
        <v>128</v>
      </c>
      <c r="D158" s="65" t="s">
        <v>234</v>
      </c>
      <c r="E158" s="65" t="s">
        <v>108</v>
      </c>
      <c r="F158" s="65" t="s">
        <v>249</v>
      </c>
      <c r="G158" s="65" t="s">
        <v>250</v>
      </c>
      <c r="H158" s="78" t="s">
        <v>315</v>
      </c>
      <c r="I158" s="77">
        <v>127.2</v>
      </c>
      <c r="J158" s="77">
        <v>127.2</v>
      </c>
    </row>
    <row r="159" spans="2:10" ht="15" x14ac:dyDescent="0.25">
      <c r="B159" s="109" t="s">
        <v>251</v>
      </c>
      <c r="C159" s="179" t="s">
        <v>128</v>
      </c>
      <c r="D159" s="110" t="s">
        <v>234</v>
      </c>
      <c r="E159" s="110" t="s">
        <v>226</v>
      </c>
      <c r="F159" s="65" t="s">
        <v>252</v>
      </c>
      <c r="G159" s="110" t="s">
        <v>253</v>
      </c>
      <c r="H159" s="110" t="s">
        <v>254</v>
      </c>
      <c r="I159" s="67"/>
      <c r="J159" s="67"/>
    </row>
    <row r="160" spans="2:10" ht="15" x14ac:dyDescent="0.25">
      <c r="B160" s="109" t="s">
        <v>255</v>
      </c>
      <c r="C160" s="178" t="s">
        <v>128</v>
      </c>
      <c r="D160" s="110" t="s">
        <v>234</v>
      </c>
      <c r="E160" s="65" t="s">
        <v>256</v>
      </c>
      <c r="F160" s="110" t="s">
        <v>257</v>
      </c>
      <c r="G160" s="65" t="s">
        <v>144</v>
      </c>
      <c r="H160" s="65"/>
      <c r="I160" s="67"/>
      <c r="J160" s="67"/>
    </row>
    <row r="161" spans="2:10" ht="15" x14ac:dyDescent="0.25">
      <c r="B161" s="111" t="s">
        <v>258</v>
      </c>
      <c r="C161" s="177" t="s">
        <v>128</v>
      </c>
      <c r="D161" s="106" t="s">
        <v>259</v>
      </c>
      <c r="E161" s="106" t="s">
        <v>226</v>
      </c>
      <c r="F161" s="106" t="s">
        <v>316</v>
      </c>
      <c r="G161" s="106" t="s">
        <v>261</v>
      </c>
      <c r="H161" s="106" t="s">
        <v>262</v>
      </c>
      <c r="I161" s="112">
        <f>I163</f>
        <v>5.8</v>
      </c>
      <c r="J161" s="112">
        <f>J163</f>
        <v>5.8</v>
      </c>
    </row>
    <row r="162" spans="2:10" ht="15" x14ac:dyDescent="0.25">
      <c r="B162" s="113"/>
      <c r="C162" s="180" t="s">
        <v>128</v>
      </c>
      <c r="D162" s="78" t="s">
        <v>259</v>
      </c>
      <c r="E162" s="78" t="s">
        <v>226</v>
      </c>
      <c r="F162" s="78" t="s">
        <v>316</v>
      </c>
      <c r="G162" s="110" t="s">
        <v>261</v>
      </c>
      <c r="H162" s="110" t="s">
        <v>262</v>
      </c>
      <c r="I162" s="67"/>
      <c r="J162" s="67"/>
    </row>
    <row r="163" spans="2:10" ht="15" x14ac:dyDescent="0.25">
      <c r="B163" s="113" t="s">
        <v>263</v>
      </c>
      <c r="C163" s="180" t="s">
        <v>128</v>
      </c>
      <c r="D163" s="78" t="s">
        <v>259</v>
      </c>
      <c r="E163" s="78" t="s">
        <v>226</v>
      </c>
      <c r="F163" s="78" t="s">
        <v>260</v>
      </c>
      <c r="G163" s="95" t="s">
        <v>261</v>
      </c>
      <c r="H163" s="94" t="s">
        <v>262</v>
      </c>
      <c r="I163" s="77">
        <v>5.8</v>
      </c>
      <c r="J163" s="77">
        <v>5.8</v>
      </c>
    </row>
    <row r="164" spans="2:10" ht="15" x14ac:dyDescent="0.25">
      <c r="B164" s="181" t="s">
        <v>317</v>
      </c>
      <c r="C164" s="182" t="s">
        <v>128</v>
      </c>
      <c r="D164" s="183" t="s">
        <v>202</v>
      </c>
      <c r="E164" s="183" t="s">
        <v>108</v>
      </c>
      <c r="F164" s="183" t="s">
        <v>318</v>
      </c>
      <c r="G164" s="183" t="s">
        <v>111</v>
      </c>
      <c r="H164" s="183" t="s">
        <v>111</v>
      </c>
      <c r="I164" s="112">
        <f>I165</f>
        <v>19.899999999999999</v>
      </c>
      <c r="J164" s="112">
        <f>J165</f>
        <v>15.1</v>
      </c>
    </row>
    <row r="165" spans="2:10" ht="24.75" x14ac:dyDescent="0.25">
      <c r="B165" s="184" t="s">
        <v>319</v>
      </c>
      <c r="C165" s="185" t="s">
        <v>128</v>
      </c>
      <c r="D165" s="95" t="s">
        <v>202</v>
      </c>
      <c r="E165" s="95" t="s">
        <v>108</v>
      </c>
      <c r="F165" s="95" t="s">
        <v>318</v>
      </c>
      <c r="G165" s="95" t="s">
        <v>320</v>
      </c>
      <c r="H165" s="94" t="s">
        <v>321</v>
      </c>
      <c r="I165" s="77">
        <v>19.899999999999999</v>
      </c>
      <c r="J165" s="77">
        <v>15.1</v>
      </c>
    </row>
    <row r="166" spans="2:10" ht="15" x14ac:dyDescent="0.25">
      <c r="B166" s="97" t="s">
        <v>169</v>
      </c>
      <c r="C166" s="185"/>
      <c r="D166" s="95"/>
      <c r="E166" s="95"/>
      <c r="F166" s="95"/>
      <c r="G166" s="95"/>
      <c r="H166" s="95"/>
      <c r="I166" s="67"/>
      <c r="J166" s="67"/>
    </row>
    <row r="167" spans="2:10" ht="15.75" x14ac:dyDescent="0.25">
      <c r="B167" s="114" t="s">
        <v>264</v>
      </c>
      <c r="C167" s="187" t="s">
        <v>128</v>
      </c>
      <c r="D167" s="115"/>
      <c r="E167" s="115"/>
      <c r="F167" s="115"/>
      <c r="G167" s="115"/>
      <c r="H167" s="115"/>
      <c r="I167" s="116">
        <f>I14+I79+I81+I104+I111+I119+I123+I133+I157+I164+I161</f>
        <v>20633.400000000001</v>
      </c>
      <c r="J167" s="116">
        <f>J14+J79+J81+J104+J111+J119+J123+J133+J157+J161+J164</f>
        <v>20949.7</v>
      </c>
    </row>
  </sheetData>
  <mergeCells count="8">
    <mergeCell ref="B9:K9"/>
    <mergeCell ref="B10:D10"/>
    <mergeCell ref="K6:L6"/>
    <mergeCell ref="K1:L1"/>
    <mergeCell ref="K2:L2"/>
    <mergeCell ref="K3:L3"/>
    <mergeCell ref="K4:L4"/>
    <mergeCell ref="K5:L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B16" sqref="B16:E16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37.7109375" style="1" customWidth="1"/>
    <col min="4" max="4" width="49" style="1" customWidth="1"/>
    <col min="5" max="5" width="47.8554687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9" ht="18.75" x14ac:dyDescent="0.25">
      <c r="D1" s="14"/>
      <c r="E1" s="14"/>
      <c r="G1" s="319" t="s">
        <v>50</v>
      </c>
      <c r="H1" s="319"/>
      <c r="I1" s="319"/>
    </row>
    <row r="2" spans="1:9" s="2" customFormat="1" ht="15.75" x14ac:dyDescent="0.25">
      <c r="A2" s="15"/>
      <c r="B2" s="15"/>
      <c r="C2" s="15"/>
      <c r="D2" s="15"/>
      <c r="E2" s="15"/>
      <c r="G2" s="320" t="s">
        <v>12</v>
      </c>
      <c r="H2" s="320"/>
      <c r="I2" s="320"/>
    </row>
    <row r="3" spans="1:9" s="2" customFormat="1" ht="15.75" x14ac:dyDescent="0.25">
      <c r="A3" s="15"/>
      <c r="B3" s="15"/>
      <c r="C3" s="15"/>
      <c r="D3" s="15"/>
      <c r="E3" s="15"/>
      <c r="G3" s="320" t="s">
        <v>268</v>
      </c>
      <c r="H3" s="320"/>
      <c r="I3" s="320"/>
    </row>
    <row r="4" spans="1:9" s="2" customFormat="1" ht="29.25" customHeight="1" x14ac:dyDescent="0.25">
      <c r="A4" s="15"/>
      <c r="B4" s="15"/>
      <c r="C4" s="15"/>
      <c r="D4" s="15"/>
      <c r="E4" s="15"/>
      <c r="G4" s="309"/>
      <c r="H4" s="309"/>
      <c r="I4" s="309"/>
    </row>
    <row r="5" spans="1:9" s="2" customFormat="1" ht="15.75" x14ac:dyDescent="0.25">
      <c r="A5" s="15"/>
      <c r="B5" s="15"/>
      <c r="C5" s="15"/>
      <c r="D5" s="15"/>
      <c r="E5" s="15"/>
      <c r="G5" s="320" t="s">
        <v>13</v>
      </c>
      <c r="H5" s="320"/>
      <c r="I5" s="320"/>
    </row>
    <row r="6" spans="1:9" s="2" customFormat="1" ht="15.75" x14ac:dyDescent="0.25">
      <c r="A6" s="15"/>
      <c r="B6" s="15"/>
      <c r="C6" s="15"/>
      <c r="D6" s="15"/>
      <c r="E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96" customHeight="1" x14ac:dyDescent="0.25">
      <c r="B9" s="310" t="s">
        <v>283</v>
      </c>
      <c r="C9" s="310"/>
      <c r="D9" s="310"/>
      <c r="E9" s="310"/>
      <c r="F9" s="25"/>
      <c r="G9" s="25"/>
    </row>
    <row r="10" spans="1:9" ht="15.75" x14ac:dyDescent="0.25">
      <c r="B10" s="311"/>
      <c r="C10" s="311"/>
      <c r="D10" s="311"/>
      <c r="E10" s="18"/>
    </row>
    <row r="11" spans="1:9" ht="15.75" x14ac:dyDescent="0.25">
      <c r="B11" s="5"/>
      <c r="C11" s="5"/>
      <c r="D11" s="5"/>
      <c r="E11" s="5" t="s">
        <v>49</v>
      </c>
      <c r="F11" s="1" t="s">
        <v>35</v>
      </c>
    </row>
    <row r="12" spans="1:9" ht="15" customHeight="1" x14ac:dyDescent="0.2">
      <c r="B12" s="322" t="s">
        <v>45</v>
      </c>
      <c r="C12" s="322" t="s">
        <v>46</v>
      </c>
      <c r="D12" s="322" t="s">
        <v>32</v>
      </c>
      <c r="E12" s="322"/>
    </row>
    <row r="13" spans="1:9" ht="141" customHeight="1" x14ac:dyDescent="0.2">
      <c r="B13" s="322"/>
      <c r="C13" s="322"/>
      <c r="D13" s="27" t="s">
        <v>26</v>
      </c>
      <c r="E13" s="27" t="s">
        <v>47</v>
      </c>
    </row>
    <row r="14" spans="1:9" ht="15" customHeight="1" x14ac:dyDescent="0.2">
      <c r="B14" s="36">
        <v>1</v>
      </c>
      <c r="C14" s="36">
        <v>2</v>
      </c>
      <c r="D14" s="36">
        <v>3</v>
      </c>
      <c r="E14" s="36">
        <v>4</v>
      </c>
    </row>
    <row r="15" spans="1:9" ht="15" customHeight="1" x14ac:dyDescent="0.2">
      <c r="B15" s="31">
        <v>1</v>
      </c>
      <c r="C15" s="292" t="s">
        <v>470</v>
      </c>
      <c r="D15" s="297">
        <v>3000</v>
      </c>
      <c r="E15" s="297">
        <v>2949</v>
      </c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2"/>
    </row>
  </sheetData>
  <mergeCells count="10">
    <mergeCell ref="B12:B13"/>
    <mergeCell ref="C12:C13"/>
    <mergeCell ref="D12:E12"/>
    <mergeCell ref="B9:E9"/>
    <mergeCell ref="B10:D10"/>
    <mergeCell ref="G1:I1"/>
    <mergeCell ref="G2:I2"/>
    <mergeCell ref="G3:I3"/>
    <mergeCell ref="G4:I4"/>
    <mergeCell ref="G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C27" sqref="C27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34.5703125" style="1" customWidth="1"/>
    <col min="4" max="4" width="49" style="1" customWidth="1"/>
    <col min="5" max="5" width="47.8554687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8" ht="18.75" x14ac:dyDescent="0.25">
      <c r="D1" s="14"/>
      <c r="E1" s="14"/>
      <c r="G1" s="319" t="s">
        <v>51</v>
      </c>
      <c r="H1" s="319"/>
    </row>
    <row r="2" spans="1:8" s="2" customFormat="1" ht="15.75" x14ac:dyDescent="0.25">
      <c r="A2" s="15"/>
      <c r="B2" s="15"/>
      <c r="C2" s="15"/>
      <c r="D2" s="15"/>
      <c r="E2" s="15"/>
      <c r="G2" s="320" t="s">
        <v>12</v>
      </c>
      <c r="H2" s="320"/>
    </row>
    <row r="3" spans="1:8" s="2" customFormat="1" ht="15.75" x14ac:dyDescent="0.25">
      <c r="A3" s="15"/>
      <c r="B3" s="15"/>
      <c r="C3" s="15"/>
      <c r="D3" s="15"/>
      <c r="E3" s="15"/>
      <c r="G3" s="320" t="s">
        <v>268</v>
      </c>
      <c r="H3" s="320"/>
    </row>
    <row r="4" spans="1:8" s="2" customFormat="1" ht="27.75" customHeight="1" x14ac:dyDescent="0.25">
      <c r="A4" s="15"/>
      <c r="B4" s="15"/>
      <c r="C4" s="15"/>
      <c r="D4" s="15"/>
      <c r="E4" s="15"/>
      <c r="G4" s="309"/>
      <c r="H4" s="309"/>
    </row>
    <row r="5" spans="1:8" s="2" customFormat="1" ht="15.75" x14ac:dyDescent="0.25">
      <c r="A5" s="15"/>
      <c r="B5" s="15"/>
      <c r="C5" s="15"/>
      <c r="D5" s="15"/>
      <c r="E5" s="15"/>
      <c r="G5" s="320" t="s">
        <v>13</v>
      </c>
      <c r="H5" s="320"/>
    </row>
    <row r="6" spans="1:8" s="2" customFormat="1" ht="15.75" x14ac:dyDescent="0.25">
      <c r="A6" s="15"/>
      <c r="B6" s="15"/>
      <c r="C6" s="15"/>
      <c r="D6" s="15"/>
      <c r="E6" s="15"/>
    </row>
    <row r="7" spans="1:8" s="2" customFormat="1" ht="15.75" x14ac:dyDescent="0.25">
      <c r="A7" s="15"/>
      <c r="B7" s="15"/>
      <c r="C7" s="15"/>
      <c r="D7" s="15"/>
      <c r="E7" s="15"/>
    </row>
    <row r="8" spans="1:8" s="2" customFormat="1" ht="15.75" x14ac:dyDescent="0.25">
      <c r="A8" s="3"/>
      <c r="B8" s="3"/>
      <c r="C8" s="3"/>
      <c r="D8" s="3"/>
      <c r="E8" s="3"/>
    </row>
    <row r="9" spans="1:8" ht="87" customHeight="1" x14ac:dyDescent="0.25">
      <c r="B9" s="310" t="s">
        <v>284</v>
      </c>
      <c r="C9" s="310"/>
      <c r="D9" s="310"/>
      <c r="E9" s="310"/>
      <c r="F9" s="25"/>
      <c r="G9" s="25"/>
    </row>
    <row r="10" spans="1:8" ht="15.75" x14ac:dyDescent="0.25">
      <c r="B10" s="311"/>
      <c r="C10" s="311"/>
      <c r="D10" s="311"/>
      <c r="E10" s="18"/>
    </row>
    <row r="11" spans="1:8" ht="15.75" x14ac:dyDescent="0.25">
      <c r="B11" s="5"/>
      <c r="C11" s="5"/>
      <c r="D11" s="5"/>
      <c r="E11" s="39" t="s">
        <v>48</v>
      </c>
      <c r="F11" s="1" t="s">
        <v>35</v>
      </c>
    </row>
    <row r="12" spans="1:8" ht="15.75" x14ac:dyDescent="0.2">
      <c r="B12" s="322" t="s">
        <v>45</v>
      </c>
      <c r="C12" s="322" t="s">
        <v>46</v>
      </c>
      <c r="D12" s="322" t="s">
        <v>32</v>
      </c>
      <c r="E12" s="322"/>
    </row>
    <row r="13" spans="1:8" ht="63" customHeight="1" x14ac:dyDescent="0.2">
      <c r="B13" s="322"/>
      <c r="C13" s="322"/>
      <c r="D13" s="27" t="s">
        <v>26</v>
      </c>
      <c r="E13" s="27" t="s">
        <v>47</v>
      </c>
    </row>
    <row r="14" spans="1:8" ht="15.75" x14ac:dyDescent="0.25">
      <c r="B14" s="32">
        <v>1</v>
      </c>
      <c r="C14" s="32">
        <v>2</v>
      </c>
      <c r="D14" s="32">
        <v>3</v>
      </c>
      <c r="E14" s="32">
        <v>4</v>
      </c>
    </row>
    <row r="15" spans="1:8" ht="15.75" x14ac:dyDescent="0.2">
      <c r="B15" s="31">
        <v>1</v>
      </c>
      <c r="C15" s="292" t="s">
        <v>470</v>
      </c>
      <c r="D15" s="297">
        <v>3000</v>
      </c>
      <c r="E15" s="297">
        <v>2949</v>
      </c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2"/>
    </row>
  </sheetData>
  <mergeCells count="10">
    <mergeCell ref="B9:E9"/>
    <mergeCell ref="B10:D10"/>
    <mergeCell ref="B12:B13"/>
    <mergeCell ref="C12:C13"/>
    <mergeCell ref="D12:E12"/>
    <mergeCell ref="G1:H1"/>
    <mergeCell ref="G2:H2"/>
    <mergeCell ref="G3:H3"/>
    <mergeCell ref="G4:H4"/>
    <mergeCell ref="G5:H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B1" workbookViewId="0">
      <selection activeCell="B15" sqref="B15"/>
    </sheetView>
  </sheetViews>
  <sheetFormatPr defaultColWidth="27" defaultRowHeight="12.75" x14ac:dyDescent="0.2"/>
  <cols>
    <col min="1" max="1" width="11.5703125" style="1" customWidth="1"/>
    <col min="2" max="2" width="27" style="1"/>
    <col min="3" max="3" width="37.140625" style="1" customWidth="1"/>
    <col min="4" max="5" width="27" style="1"/>
    <col min="6" max="6" width="2" style="1" customWidth="1"/>
    <col min="7" max="7" width="35.28515625" style="1" customWidth="1"/>
    <col min="8" max="16384" width="27" style="1"/>
  </cols>
  <sheetData>
    <row r="1" spans="1:7" ht="18.75" x14ac:dyDescent="0.3">
      <c r="D1" s="14"/>
      <c r="E1" s="14"/>
      <c r="G1" s="49" t="s">
        <v>52</v>
      </c>
    </row>
    <row r="2" spans="1:7" s="2" customFormat="1" ht="15.75" x14ac:dyDescent="0.25">
      <c r="A2" s="15"/>
      <c r="B2" s="15"/>
      <c r="C2" s="15"/>
      <c r="D2" s="15"/>
      <c r="E2" s="15"/>
      <c r="G2" s="50" t="s">
        <v>12</v>
      </c>
    </row>
    <row r="3" spans="1:7" s="2" customFormat="1" ht="15.75" x14ac:dyDescent="0.25">
      <c r="A3" s="15"/>
      <c r="B3" s="15"/>
      <c r="C3" s="15"/>
      <c r="D3" s="15"/>
      <c r="E3" s="15"/>
      <c r="G3" s="147" t="s">
        <v>268</v>
      </c>
    </row>
    <row r="4" spans="1:7" s="2" customFormat="1" ht="15.75" x14ac:dyDescent="0.25">
      <c r="A4" s="15"/>
      <c r="B4" s="15"/>
      <c r="C4" s="15"/>
      <c r="D4" s="15"/>
      <c r="E4" s="15"/>
      <c r="G4" s="17"/>
    </row>
    <row r="5" spans="1:7" s="2" customFormat="1" ht="15.75" x14ac:dyDescent="0.25">
      <c r="A5" s="15"/>
      <c r="B5" s="15"/>
      <c r="C5" s="15"/>
      <c r="D5" s="15"/>
      <c r="E5" s="15"/>
      <c r="G5" s="50" t="s">
        <v>13</v>
      </c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74.25" customHeight="1" x14ac:dyDescent="0.25">
      <c r="B9" s="310" t="s">
        <v>285</v>
      </c>
      <c r="C9" s="310"/>
      <c r="D9" s="310"/>
      <c r="E9" s="310"/>
      <c r="F9" s="25"/>
      <c r="G9" s="25"/>
    </row>
    <row r="10" spans="1:7" ht="15.75" x14ac:dyDescent="0.25">
      <c r="B10" s="311"/>
      <c r="C10" s="311"/>
      <c r="D10" s="311"/>
      <c r="E10" s="18"/>
    </row>
    <row r="11" spans="1:7" ht="15.75" x14ac:dyDescent="0.25">
      <c r="B11" s="5"/>
      <c r="C11" s="5"/>
      <c r="D11" s="5"/>
      <c r="E11" s="39" t="s">
        <v>67</v>
      </c>
    </row>
    <row r="12" spans="1:7" ht="15.75" x14ac:dyDescent="0.2">
      <c r="B12" s="322" t="s">
        <v>45</v>
      </c>
      <c r="C12" s="322" t="s">
        <v>46</v>
      </c>
      <c r="D12" s="322" t="s">
        <v>32</v>
      </c>
      <c r="E12" s="322"/>
    </row>
    <row r="13" spans="1:7" ht="77.25" customHeight="1" x14ac:dyDescent="0.2">
      <c r="B13" s="322"/>
      <c r="C13" s="322"/>
      <c r="D13" s="27" t="s">
        <v>26</v>
      </c>
      <c r="E13" s="27" t="s">
        <v>47</v>
      </c>
    </row>
    <row r="14" spans="1:7" ht="15.75" x14ac:dyDescent="0.25">
      <c r="B14" s="32">
        <v>1</v>
      </c>
      <c r="C14" s="32">
        <v>2</v>
      </c>
      <c r="D14" s="32">
        <v>3</v>
      </c>
      <c r="E14" s="32">
        <v>4</v>
      </c>
    </row>
    <row r="15" spans="1:7" ht="15.75" x14ac:dyDescent="0.2">
      <c r="B15" s="31">
        <v>1</v>
      </c>
      <c r="C15" s="292" t="s">
        <v>471</v>
      </c>
      <c r="D15" s="297">
        <v>3000</v>
      </c>
      <c r="E15" s="297">
        <v>2949</v>
      </c>
    </row>
    <row r="16" spans="1:7" ht="15" x14ac:dyDescent="0.25">
      <c r="C16"/>
      <c r="D16"/>
      <c r="E16"/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2"/>
    </row>
  </sheetData>
  <mergeCells count="5">
    <mergeCell ref="B9:E9"/>
    <mergeCell ref="B10:D10"/>
    <mergeCell ref="B12:B13"/>
    <mergeCell ref="C12:C13"/>
    <mergeCell ref="D12:E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H18" sqref="H18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14.28515625" style="1" customWidth="1"/>
    <col min="4" max="4" width="18.7109375" style="1" customWidth="1"/>
    <col min="5" max="5" width="39.140625" style="1" customWidth="1"/>
    <col min="6" max="6" width="14" style="1" hidden="1" customWidth="1"/>
    <col min="7" max="7" width="21.140625" style="1" customWidth="1"/>
    <col min="8" max="8" width="12.5703125" style="1" customWidth="1"/>
    <col min="9" max="9" width="26.5703125" style="1" customWidth="1"/>
    <col min="10" max="16384" width="9.140625" style="1"/>
  </cols>
  <sheetData>
    <row r="1" spans="1:10" ht="18.75" x14ac:dyDescent="0.3">
      <c r="D1" s="14"/>
      <c r="E1" s="14"/>
      <c r="G1" s="307" t="s">
        <v>53</v>
      </c>
      <c r="H1" s="307"/>
      <c r="I1" s="307"/>
    </row>
    <row r="2" spans="1:10" s="2" customFormat="1" ht="15.75" x14ac:dyDescent="0.25">
      <c r="A2" s="15"/>
      <c r="B2" s="15"/>
      <c r="C2" s="15"/>
      <c r="D2" s="15"/>
      <c r="E2" s="15"/>
      <c r="G2" s="308" t="s">
        <v>12</v>
      </c>
      <c r="H2" s="308"/>
      <c r="I2" s="308"/>
    </row>
    <row r="3" spans="1:10" s="2" customFormat="1" ht="15.75" x14ac:dyDescent="0.25">
      <c r="A3" s="15"/>
      <c r="B3" s="15"/>
      <c r="C3" s="15"/>
      <c r="D3" s="15"/>
      <c r="E3" s="15"/>
      <c r="G3" s="308" t="s">
        <v>268</v>
      </c>
      <c r="H3" s="308"/>
      <c r="I3" s="308"/>
    </row>
    <row r="4" spans="1:10" s="2" customFormat="1" ht="27" customHeight="1" x14ac:dyDescent="0.25">
      <c r="A4" s="15"/>
      <c r="B4" s="15"/>
      <c r="C4" s="15"/>
      <c r="D4" s="15"/>
      <c r="E4" s="15"/>
      <c r="G4" s="309"/>
      <c r="H4" s="309"/>
      <c r="I4" s="309"/>
    </row>
    <row r="5" spans="1:10" s="2" customFormat="1" ht="15.75" x14ac:dyDescent="0.25">
      <c r="A5" s="15"/>
      <c r="B5" s="15"/>
      <c r="C5" s="15"/>
      <c r="D5" s="15"/>
      <c r="E5" s="15"/>
      <c r="G5" s="308" t="s">
        <v>13</v>
      </c>
      <c r="H5" s="308"/>
      <c r="I5" s="308"/>
    </row>
    <row r="6" spans="1:10" s="2" customFormat="1" ht="15.75" x14ac:dyDescent="0.25">
      <c r="A6" s="15"/>
      <c r="B6" s="15"/>
      <c r="C6" s="15"/>
      <c r="D6" s="15"/>
      <c r="E6" s="15"/>
    </row>
    <row r="7" spans="1:10" s="2" customFormat="1" ht="15.75" x14ac:dyDescent="0.25">
      <c r="A7" s="15"/>
      <c r="B7" s="15"/>
      <c r="C7" s="15"/>
      <c r="D7" s="15"/>
      <c r="E7" s="15"/>
    </row>
    <row r="8" spans="1:10" s="2" customFormat="1" ht="15.75" x14ac:dyDescent="0.25">
      <c r="A8" s="3"/>
      <c r="B8" s="3"/>
      <c r="C8" s="3"/>
      <c r="D8" s="3"/>
      <c r="E8" s="3"/>
    </row>
    <row r="9" spans="1:10" ht="75" customHeight="1" x14ac:dyDescent="0.25">
      <c r="B9" s="310" t="s">
        <v>286</v>
      </c>
      <c r="C9" s="310"/>
      <c r="D9" s="310"/>
      <c r="E9" s="310"/>
      <c r="F9" s="310"/>
      <c r="G9" s="310"/>
      <c r="H9" s="310"/>
      <c r="I9" s="310"/>
    </row>
    <row r="10" spans="1:10" ht="15.75" x14ac:dyDescent="0.25">
      <c r="B10" s="311"/>
      <c r="C10" s="311"/>
      <c r="D10" s="311"/>
      <c r="E10" s="18"/>
    </row>
    <row r="11" spans="1:10" ht="15.75" x14ac:dyDescent="0.25">
      <c r="B11" s="5"/>
      <c r="C11" s="5"/>
      <c r="D11" s="5"/>
      <c r="E11" s="39" t="s">
        <v>60</v>
      </c>
      <c r="F11" s="1" t="s">
        <v>35</v>
      </c>
      <c r="I11" s="1" t="s">
        <v>35</v>
      </c>
    </row>
    <row r="12" spans="1:10" ht="36" customHeight="1" x14ac:dyDescent="0.2">
      <c r="B12" s="325" t="s">
        <v>54</v>
      </c>
      <c r="C12" s="325"/>
      <c r="D12" s="325"/>
      <c r="E12" s="325"/>
      <c r="F12" s="325"/>
      <c r="G12" s="325" t="s">
        <v>55</v>
      </c>
      <c r="H12" s="325" t="s">
        <v>32</v>
      </c>
      <c r="I12" s="325"/>
    </row>
    <row r="13" spans="1:10" ht="15" customHeight="1" x14ac:dyDescent="0.2">
      <c r="B13" s="31" t="s">
        <v>56</v>
      </c>
      <c r="C13" s="31" t="s">
        <v>42</v>
      </c>
      <c r="D13" s="31" t="s">
        <v>57</v>
      </c>
      <c r="E13" s="31" t="s">
        <v>58</v>
      </c>
      <c r="F13" s="31" t="s">
        <v>59</v>
      </c>
      <c r="G13" s="325"/>
      <c r="H13" s="31" t="s">
        <v>26</v>
      </c>
      <c r="I13" s="31" t="s">
        <v>47</v>
      </c>
    </row>
    <row r="14" spans="1:10" ht="15" customHeight="1" x14ac:dyDescent="0.2">
      <c r="B14" s="36">
        <v>1</v>
      </c>
      <c r="C14" s="36">
        <v>2</v>
      </c>
      <c r="D14" s="36">
        <v>3</v>
      </c>
      <c r="E14" s="36">
        <v>4</v>
      </c>
      <c r="F14" s="36">
        <v>5</v>
      </c>
      <c r="G14" s="36">
        <v>6</v>
      </c>
      <c r="H14" s="36">
        <v>7</v>
      </c>
      <c r="I14" s="36">
        <v>8</v>
      </c>
    </row>
    <row r="15" spans="1:10" ht="46.5" customHeight="1" x14ac:dyDescent="0.2">
      <c r="B15" s="299"/>
      <c r="C15" s="301"/>
      <c r="D15" s="301"/>
      <c r="E15" s="301"/>
      <c r="F15" s="301" t="s">
        <v>144</v>
      </c>
      <c r="G15" s="298"/>
      <c r="H15" s="302"/>
      <c r="I15" s="299"/>
      <c r="J15" s="300"/>
    </row>
    <row r="16" spans="1:10" ht="15" x14ac:dyDescent="0.25">
      <c r="C16"/>
      <c r="D16"/>
      <c r="E16"/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2"/>
    </row>
  </sheetData>
  <mergeCells count="10">
    <mergeCell ref="G12:G13"/>
    <mergeCell ref="H12:I12"/>
    <mergeCell ref="B9:I9"/>
    <mergeCell ref="B10:D10"/>
    <mergeCell ref="B12:F12"/>
    <mergeCell ref="G1:I1"/>
    <mergeCell ref="G2:I2"/>
    <mergeCell ref="G3:I3"/>
    <mergeCell ref="G4:I4"/>
    <mergeCell ref="G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N23" sqref="N23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14.28515625" style="1" customWidth="1"/>
    <col min="4" max="4" width="27.28515625" style="1" customWidth="1"/>
    <col min="5" max="5" width="41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12" ht="18.75" x14ac:dyDescent="0.3">
      <c r="D1" s="14"/>
      <c r="E1" s="14"/>
      <c r="G1" s="51"/>
      <c r="H1" s="51"/>
      <c r="I1" s="307" t="s">
        <v>61</v>
      </c>
      <c r="J1" s="307"/>
      <c r="K1" s="307"/>
      <c r="L1" s="307"/>
    </row>
    <row r="2" spans="1:12" s="2" customFormat="1" ht="15.75" x14ac:dyDescent="0.25">
      <c r="A2" s="15"/>
      <c r="B2" s="15"/>
      <c r="C2" s="15"/>
      <c r="D2" s="15"/>
      <c r="E2" s="15"/>
      <c r="G2" s="50"/>
      <c r="H2" s="50"/>
      <c r="I2" s="326" t="s">
        <v>12</v>
      </c>
      <c r="J2" s="326"/>
      <c r="K2" s="326"/>
      <c r="L2" s="326"/>
    </row>
    <row r="3" spans="1:12" s="2" customFormat="1" ht="15.75" x14ac:dyDescent="0.25">
      <c r="A3" s="15"/>
      <c r="B3" s="15"/>
      <c r="C3" s="15"/>
      <c r="D3" s="15"/>
      <c r="E3" s="15"/>
      <c r="G3" s="50"/>
      <c r="H3" s="50"/>
      <c r="I3" s="326" t="s">
        <v>268</v>
      </c>
      <c r="J3" s="326"/>
      <c r="K3" s="326"/>
      <c r="L3" s="326"/>
    </row>
    <row r="4" spans="1:12" s="2" customFormat="1" ht="27.75" customHeight="1" x14ac:dyDescent="0.25">
      <c r="A4" s="15"/>
      <c r="B4" s="15"/>
      <c r="C4" s="15"/>
      <c r="D4" s="15"/>
      <c r="E4" s="15"/>
      <c r="G4" s="17"/>
      <c r="H4" s="17"/>
      <c r="I4" s="327"/>
      <c r="J4" s="327"/>
      <c r="K4" s="327"/>
      <c r="L4" s="327"/>
    </row>
    <row r="5" spans="1:12" s="2" customFormat="1" ht="15.75" x14ac:dyDescent="0.25">
      <c r="A5" s="15"/>
      <c r="B5" s="15"/>
      <c r="C5" s="15"/>
      <c r="D5" s="15"/>
      <c r="E5" s="15"/>
      <c r="G5" s="50"/>
      <c r="H5" s="50"/>
      <c r="I5" s="326" t="s">
        <v>13</v>
      </c>
      <c r="J5" s="326"/>
      <c r="K5" s="326"/>
      <c r="L5" s="326"/>
    </row>
    <row r="6" spans="1:12" s="2" customFormat="1" ht="15.75" x14ac:dyDescent="0.25">
      <c r="A6" s="15"/>
      <c r="B6" s="15"/>
      <c r="C6" s="15"/>
      <c r="D6" s="15"/>
      <c r="E6" s="15"/>
      <c r="G6" s="50"/>
      <c r="H6" s="50"/>
      <c r="I6" s="326"/>
      <c r="J6" s="326"/>
      <c r="K6" s="326"/>
      <c r="L6" s="326"/>
    </row>
    <row r="7" spans="1:12" s="2" customFormat="1" ht="15.75" x14ac:dyDescent="0.25">
      <c r="A7" s="15"/>
      <c r="B7" s="15"/>
      <c r="C7" s="15"/>
      <c r="D7" s="15"/>
      <c r="E7" s="15"/>
    </row>
    <row r="8" spans="1:12" s="2" customFormat="1" ht="15.75" x14ac:dyDescent="0.25">
      <c r="A8" s="3"/>
      <c r="B8" s="3"/>
      <c r="C8" s="3"/>
      <c r="D8" s="3"/>
      <c r="E8" s="3"/>
    </row>
    <row r="9" spans="1:12" ht="83.25" customHeight="1" x14ac:dyDescent="0.25">
      <c r="B9" s="310" t="s">
        <v>287</v>
      </c>
      <c r="C9" s="310"/>
      <c r="D9" s="310"/>
      <c r="E9" s="310"/>
      <c r="F9" s="310"/>
      <c r="G9" s="310"/>
      <c r="H9" s="310"/>
      <c r="I9" s="310"/>
    </row>
    <row r="10" spans="1:12" ht="15.75" x14ac:dyDescent="0.25">
      <c r="B10" s="311"/>
      <c r="C10" s="311"/>
      <c r="D10" s="311"/>
      <c r="E10" s="18"/>
    </row>
    <row r="11" spans="1:12" ht="15.75" x14ac:dyDescent="0.25">
      <c r="B11" s="5"/>
      <c r="C11" s="5"/>
      <c r="D11" s="5"/>
      <c r="E11" s="39" t="s">
        <v>60</v>
      </c>
      <c r="F11" s="1" t="s">
        <v>35</v>
      </c>
      <c r="I11" s="1" t="s">
        <v>35</v>
      </c>
    </row>
    <row r="12" spans="1:12" ht="15.75" x14ac:dyDescent="0.2">
      <c r="B12" s="325" t="s">
        <v>54</v>
      </c>
      <c r="C12" s="325"/>
      <c r="D12" s="325"/>
      <c r="E12" s="325"/>
      <c r="F12" s="325"/>
      <c r="G12" s="325" t="s">
        <v>55</v>
      </c>
      <c r="H12" s="325" t="s">
        <v>32</v>
      </c>
      <c r="I12" s="325"/>
    </row>
    <row r="13" spans="1:12" ht="126" x14ac:dyDescent="0.2">
      <c r="B13" s="31" t="s">
        <v>56</v>
      </c>
      <c r="C13" s="31" t="s">
        <v>42</v>
      </c>
      <c r="D13" s="31" t="s">
        <v>57</v>
      </c>
      <c r="E13" s="31" t="s">
        <v>58</v>
      </c>
      <c r="F13" s="31" t="s">
        <v>59</v>
      </c>
      <c r="G13" s="325"/>
      <c r="H13" s="31" t="s">
        <v>26</v>
      </c>
      <c r="I13" s="31" t="s">
        <v>47</v>
      </c>
    </row>
    <row r="14" spans="1:12" ht="15.75" x14ac:dyDescent="0.2">
      <c r="B14" s="36">
        <v>1</v>
      </c>
      <c r="C14" s="36">
        <v>2</v>
      </c>
      <c r="D14" s="36">
        <v>3</v>
      </c>
      <c r="E14" s="36">
        <v>4</v>
      </c>
      <c r="F14" s="36">
        <v>5</v>
      </c>
      <c r="G14" s="36">
        <v>6</v>
      </c>
      <c r="H14" s="36">
        <v>7</v>
      </c>
      <c r="I14" s="36">
        <v>8</v>
      </c>
    </row>
    <row r="15" spans="1:12" ht="15.75" x14ac:dyDescent="0.2">
      <c r="B15" s="31"/>
      <c r="C15" s="31"/>
      <c r="D15" s="31"/>
      <c r="E15" s="31"/>
      <c r="F15" s="31"/>
      <c r="G15" s="31"/>
      <c r="H15" s="31"/>
      <c r="I15" s="31"/>
    </row>
    <row r="16" spans="1:12" ht="15" x14ac:dyDescent="0.25">
      <c r="C16"/>
      <c r="D16"/>
      <c r="E16"/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2"/>
    </row>
  </sheetData>
  <mergeCells count="11">
    <mergeCell ref="I6:L6"/>
    <mergeCell ref="B9:I9"/>
    <mergeCell ref="B10:D10"/>
    <mergeCell ref="B12:F12"/>
    <mergeCell ref="G12:G13"/>
    <mergeCell ref="H12:I12"/>
    <mergeCell ref="I1:L1"/>
    <mergeCell ref="I2:L2"/>
    <mergeCell ref="I3:L3"/>
    <mergeCell ref="I4:L4"/>
    <mergeCell ref="I5:L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B9" workbookViewId="0">
      <selection activeCell="D20" sqref="D20"/>
    </sheetView>
  </sheetViews>
  <sheetFormatPr defaultColWidth="25" defaultRowHeight="12.75" x14ac:dyDescent="0.2"/>
  <cols>
    <col min="1" max="1" width="9" style="1" customWidth="1"/>
    <col min="2" max="2" width="15.28515625" style="1" customWidth="1"/>
    <col min="3" max="3" width="29.42578125" style="1" customWidth="1"/>
    <col min="4" max="4" width="71.7109375" style="1" customWidth="1"/>
    <col min="5" max="5" width="25" style="1"/>
    <col min="6" max="6" width="30.7109375" style="1" customWidth="1"/>
    <col min="7" max="16384" width="25" style="1"/>
  </cols>
  <sheetData>
    <row r="1" spans="1:6" ht="18.75" x14ac:dyDescent="0.3">
      <c r="D1" s="14"/>
      <c r="E1" s="16"/>
      <c r="F1" s="49" t="s">
        <v>14</v>
      </c>
    </row>
    <row r="2" spans="1:6" s="2" customFormat="1" ht="15.75" x14ac:dyDescent="0.25">
      <c r="A2" s="15"/>
      <c r="B2" s="15"/>
      <c r="C2" s="15"/>
      <c r="D2" s="15"/>
      <c r="F2" s="50" t="s">
        <v>12</v>
      </c>
    </row>
    <row r="3" spans="1:6" s="2" customFormat="1" ht="15.75" x14ac:dyDescent="0.25">
      <c r="A3" s="15"/>
      <c r="B3" s="15"/>
      <c r="C3" s="15"/>
      <c r="D3" s="15"/>
      <c r="F3" s="147" t="s">
        <v>268</v>
      </c>
    </row>
    <row r="4" spans="1:6" s="2" customFormat="1" ht="27" customHeight="1" x14ac:dyDescent="0.25">
      <c r="A4" s="15"/>
      <c r="B4" s="15"/>
      <c r="C4" s="15"/>
      <c r="D4" s="15"/>
      <c r="E4" s="17"/>
      <c r="F4" s="17"/>
    </row>
    <row r="5" spans="1:6" s="2" customFormat="1" ht="15.75" x14ac:dyDescent="0.25">
      <c r="A5" s="15"/>
      <c r="B5" s="15"/>
      <c r="C5" s="15"/>
      <c r="D5" s="15"/>
      <c r="F5" s="50" t="s">
        <v>13</v>
      </c>
    </row>
    <row r="6" spans="1:6" s="2" customFormat="1" ht="15" customHeight="1" x14ac:dyDescent="0.25">
      <c r="A6" s="15"/>
      <c r="B6" s="15"/>
      <c r="C6" s="15"/>
      <c r="D6" s="15"/>
    </row>
    <row r="7" spans="1:6" s="2" customFormat="1" ht="15.75" hidden="1" x14ac:dyDescent="0.25">
      <c r="A7" s="15"/>
      <c r="B7" s="15"/>
      <c r="C7" s="15"/>
      <c r="D7" s="15"/>
    </row>
    <row r="8" spans="1:6" s="2" customFormat="1" ht="15.75" hidden="1" x14ac:dyDescent="0.25">
      <c r="A8" s="3"/>
      <c r="B8" s="3"/>
      <c r="C8" s="3"/>
      <c r="D8" s="3"/>
    </row>
    <row r="9" spans="1:6" ht="89.25" customHeight="1" x14ac:dyDescent="0.2">
      <c r="B9" s="310" t="s">
        <v>270</v>
      </c>
      <c r="C9" s="310"/>
      <c r="D9" s="310"/>
      <c r="E9" s="310"/>
      <c r="F9" s="310"/>
    </row>
    <row r="10" spans="1:6" ht="15.75" customHeight="1" x14ac:dyDescent="0.2">
      <c r="B10" s="310"/>
      <c r="C10" s="310"/>
      <c r="D10" s="310"/>
      <c r="E10" s="310"/>
      <c r="F10" s="310"/>
    </row>
    <row r="11" spans="1:6" ht="15.75" x14ac:dyDescent="0.25">
      <c r="B11" s="5"/>
      <c r="C11" s="5"/>
      <c r="D11" s="5"/>
      <c r="E11" s="6"/>
      <c r="F11" s="1" t="s">
        <v>93</v>
      </c>
    </row>
    <row r="12" spans="1:6" ht="54.75" customHeight="1" x14ac:dyDescent="0.2">
      <c r="B12" s="312" t="s">
        <v>7</v>
      </c>
      <c r="C12" s="312"/>
      <c r="D12" s="313" t="s">
        <v>9</v>
      </c>
      <c r="E12" s="317" t="s">
        <v>11</v>
      </c>
      <c r="F12" s="318"/>
    </row>
    <row r="13" spans="1:6" ht="93.75" x14ac:dyDescent="0.3">
      <c r="B13" s="19" t="s">
        <v>8</v>
      </c>
      <c r="C13" s="20" t="s">
        <v>10</v>
      </c>
      <c r="D13" s="314"/>
      <c r="E13" s="24" t="s">
        <v>15</v>
      </c>
      <c r="F13" s="24" t="s">
        <v>16</v>
      </c>
    </row>
    <row r="14" spans="1:6" ht="18.75" x14ac:dyDescent="0.25">
      <c r="B14" s="8">
        <v>1</v>
      </c>
      <c r="C14" s="8">
        <v>2</v>
      </c>
      <c r="D14" s="8">
        <v>3</v>
      </c>
      <c r="E14" s="23">
        <v>4</v>
      </c>
      <c r="F14" s="23">
        <v>5</v>
      </c>
    </row>
    <row r="15" spans="1:6" ht="18.75" x14ac:dyDescent="0.2">
      <c r="B15" s="22"/>
      <c r="C15" s="23"/>
      <c r="D15" s="10" t="s">
        <v>0</v>
      </c>
      <c r="E15" s="287"/>
      <c r="F15" s="287"/>
    </row>
    <row r="16" spans="1:6" ht="18.75" x14ac:dyDescent="0.2">
      <c r="B16" s="22">
        <v>182</v>
      </c>
      <c r="C16" s="11" t="s">
        <v>1</v>
      </c>
      <c r="D16" s="9" t="s">
        <v>2</v>
      </c>
      <c r="E16" s="288">
        <v>11650</v>
      </c>
      <c r="F16" s="288">
        <v>11650</v>
      </c>
    </row>
    <row r="17" spans="2:6" ht="18.75" x14ac:dyDescent="0.2">
      <c r="B17" s="22">
        <v>182</v>
      </c>
      <c r="C17" s="9" t="s">
        <v>3</v>
      </c>
      <c r="D17" s="7" t="s">
        <v>4</v>
      </c>
      <c r="E17" s="288">
        <v>540</v>
      </c>
      <c r="F17" s="288">
        <v>560</v>
      </c>
    </row>
    <row r="18" spans="2:6" ht="18.75" x14ac:dyDescent="0.2">
      <c r="B18" s="22">
        <v>182</v>
      </c>
      <c r="C18" s="9" t="s">
        <v>5</v>
      </c>
      <c r="D18" s="9" t="s">
        <v>6</v>
      </c>
      <c r="E18" s="288">
        <v>580</v>
      </c>
      <c r="F18" s="288">
        <v>590</v>
      </c>
    </row>
    <row r="19" spans="2:6" ht="15.75" x14ac:dyDescent="0.2">
      <c r="B19" s="9">
        <v>182</v>
      </c>
      <c r="C19" s="9" t="s">
        <v>468</v>
      </c>
      <c r="D19" s="149" t="s">
        <v>439</v>
      </c>
      <c r="E19" s="288">
        <v>4525.1000000000004</v>
      </c>
      <c r="F19" s="288">
        <v>4731.3999999999996</v>
      </c>
    </row>
    <row r="20" spans="2:6" ht="15.75" x14ac:dyDescent="0.25">
      <c r="B20" s="150">
        <v>182</v>
      </c>
      <c r="C20" s="151" t="s">
        <v>429</v>
      </c>
      <c r="D20" s="259" t="s">
        <v>430</v>
      </c>
      <c r="E20" s="288">
        <v>680</v>
      </c>
      <c r="F20" s="288">
        <v>680</v>
      </c>
    </row>
    <row r="21" spans="2:6" ht="15.75" x14ac:dyDescent="0.25">
      <c r="B21" s="152">
        <v>182</v>
      </c>
      <c r="C21" s="153" t="s">
        <v>432</v>
      </c>
      <c r="D21" s="260" t="s">
        <v>431</v>
      </c>
      <c r="E21" s="288">
        <v>920</v>
      </c>
      <c r="F21" s="288">
        <v>920</v>
      </c>
    </row>
    <row r="22" spans="2:6" ht="15.75" x14ac:dyDescent="0.25">
      <c r="B22" s="154">
        <v>182</v>
      </c>
      <c r="C22" s="154" t="s">
        <v>434</v>
      </c>
      <c r="D22" s="261" t="s">
        <v>433</v>
      </c>
      <c r="E22" s="288">
        <v>482</v>
      </c>
      <c r="F22" s="288">
        <v>482</v>
      </c>
    </row>
    <row r="23" spans="2:6" ht="15.75" x14ac:dyDescent="0.2">
      <c r="B23" s="9">
        <v>182</v>
      </c>
      <c r="C23" s="11" t="s">
        <v>435</v>
      </c>
      <c r="D23" s="306" t="s">
        <v>436</v>
      </c>
      <c r="E23" s="288">
        <v>35</v>
      </c>
      <c r="F23" s="288">
        <v>35</v>
      </c>
    </row>
    <row r="24" spans="2:6" ht="15.75" x14ac:dyDescent="0.25">
      <c r="B24" s="154">
        <v>182</v>
      </c>
      <c r="C24" s="9" t="s">
        <v>437</v>
      </c>
      <c r="D24" s="9" t="s">
        <v>438</v>
      </c>
      <c r="E24" s="286">
        <v>15</v>
      </c>
      <c r="F24" s="286">
        <v>15</v>
      </c>
    </row>
    <row r="25" spans="2:6" ht="15.75" x14ac:dyDescent="0.25">
      <c r="D25" s="154" t="s">
        <v>476</v>
      </c>
      <c r="E25" s="286">
        <f>E16+E17+E18+E19+E20+E21+E22+E23+E24</f>
        <v>19427.099999999999</v>
      </c>
      <c r="F25" s="286">
        <f>F16+F17+F18+F19+F20+F21+F23+F22+F24</f>
        <v>19663.400000000001</v>
      </c>
    </row>
    <row r="47" spans="3:3" x14ac:dyDescent="0.2">
      <c r="C47" s="12"/>
    </row>
  </sheetData>
  <mergeCells count="4">
    <mergeCell ref="B12:C12"/>
    <mergeCell ref="D12:D13"/>
    <mergeCell ref="E12:F12"/>
    <mergeCell ref="B9:F1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B27" sqref="B27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14.28515625" style="1" customWidth="1"/>
    <col min="4" max="4" width="42.7109375" style="1" customWidth="1"/>
    <col min="5" max="5" width="41.140625" style="1" customWidth="1"/>
    <col min="6" max="6" width="14" style="1" hidden="1" customWidth="1"/>
    <col min="7" max="7" width="26.28515625" style="1" customWidth="1"/>
    <col min="8" max="8" width="6.7109375" style="1" customWidth="1"/>
    <col min="9" max="9" width="12.7109375" style="1" customWidth="1"/>
    <col min="10" max="16384" width="9.140625" style="1"/>
  </cols>
  <sheetData>
    <row r="1" spans="1:9" ht="18.75" x14ac:dyDescent="0.3">
      <c r="D1" s="14"/>
      <c r="E1" s="14"/>
      <c r="G1" s="307" t="s">
        <v>62</v>
      </c>
      <c r="H1" s="307"/>
      <c r="I1" s="307"/>
    </row>
    <row r="2" spans="1:9" s="2" customFormat="1" ht="15.75" x14ac:dyDescent="0.25">
      <c r="A2" s="15"/>
      <c r="B2" s="15"/>
      <c r="C2" s="15"/>
      <c r="D2" s="15"/>
      <c r="E2" s="15"/>
      <c r="G2" s="308" t="s">
        <v>12</v>
      </c>
      <c r="H2" s="308"/>
      <c r="I2" s="308"/>
    </row>
    <row r="3" spans="1:9" s="2" customFormat="1" ht="15.75" x14ac:dyDescent="0.25">
      <c r="A3" s="15"/>
      <c r="B3" s="15"/>
      <c r="C3" s="15"/>
      <c r="D3" s="15"/>
      <c r="E3" s="15"/>
      <c r="G3" s="308" t="s">
        <v>268</v>
      </c>
      <c r="H3" s="308"/>
      <c r="I3" s="308"/>
    </row>
    <row r="4" spans="1:9" s="2" customFormat="1" ht="27" customHeight="1" x14ac:dyDescent="0.25">
      <c r="A4" s="15"/>
      <c r="B4" s="15"/>
      <c r="C4" s="15"/>
      <c r="D4" s="15"/>
      <c r="E4" s="15"/>
      <c r="G4" s="309"/>
      <c r="H4" s="309"/>
      <c r="I4" s="309"/>
    </row>
    <row r="5" spans="1:9" s="2" customFormat="1" ht="15.75" x14ac:dyDescent="0.25">
      <c r="A5" s="15"/>
      <c r="B5" s="15"/>
      <c r="C5" s="15"/>
      <c r="D5" s="15"/>
      <c r="E5" s="15"/>
      <c r="G5" s="308" t="s">
        <v>13</v>
      </c>
      <c r="H5" s="308"/>
      <c r="I5" s="308"/>
    </row>
    <row r="6" spans="1:9" s="2" customFormat="1" ht="15.75" x14ac:dyDescent="0.25">
      <c r="A6" s="15"/>
      <c r="B6" s="15"/>
      <c r="C6" s="15"/>
      <c r="D6" s="15"/>
      <c r="E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310" t="s">
        <v>288</v>
      </c>
      <c r="C9" s="310"/>
      <c r="D9" s="310"/>
      <c r="E9" s="310"/>
      <c r="F9" s="310"/>
      <c r="G9" s="310"/>
      <c r="H9" s="310"/>
      <c r="I9" s="310"/>
    </row>
    <row r="10" spans="1:9" ht="15.75" x14ac:dyDescent="0.25">
      <c r="B10" s="311"/>
      <c r="C10" s="311"/>
      <c r="D10" s="311"/>
      <c r="E10" s="18"/>
    </row>
    <row r="11" spans="1:9" ht="15.75" x14ac:dyDescent="0.25">
      <c r="B11" s="5"/>
      <c r="C11" s="5"/>
      <c r="D11" s="5"/>
      <c r="E11" s="39" t="s">
        <v>60</v>
      </c>
      <c r="F11" s="1" t="s">
        <v>35</v>
      </c>
      <c r="I11" s="1" t="s">
        <v>35</v>
      </c>
    </row>
    <row r="12" spans="1:9" ht="15.75" x14ac:dyDescent="0.2">
      <c r="B12" s="325" t="s">
        <v>54</v>
      </c>
      <c r="C12" s="325"/>
      <c r="D12" s="325"/>
      <c r="E12" s="325"/>
      <c r="F12" s="325"/>
      <c r="G12" s="325" t="s">
        <v>55</v>
      </c>
      <c r="H12" s="325" t="s">
        <v>32</v>
      </c>
      <c r="I12" s="325"/>
    </row>
    <row r="13" spans="1:9" ht="78.75" x14ac:dyDescent="0.2">
      <c r="B13" s="31" t="s">
        <v>56</v>
      </c>
      <c r="C13" s="31" t="s">
        <v>42</v>
      </c>
      <c r="D13" s="31" t="s">
        <v>57</v>
      </c>
      <c r="E13" s="31" t="s">
        <v>58</v>
      </c>
      <c r="F13" s="31" t="s">
        <v>59</v>
      </c>
      <c r="G13" s="325"/>
      <c r="H13" s="31" t="s">
        <v>26</v>
      </c>
      <c r="I13" s="31" t="s">
        <v>47</v>
      </c>
    </row>
    <row r="14" spans="1:9" ht="15.75" x14ac:dyDescent="0.2">
      <c r="B14" s="36">
        <v>1</v>
      </c>
      <c r="C14" s="36">
        <v>2</v>
      </c>
      <c r="D14" s="36">
        <v>3</v>
      </c>
      <c r="E14" s="36">
        <v>4</v>
      </c>
      <c r="F14" s="36">
        <v>5</v>
      </c>
      <c r="G14" s="36">
        <v>6</v>
      </c>
      <c r="H14" s="36">
        <v>7</v>
      </c>
      <c r="I14" s="36">
        <v>8</v>
      </c>
    </row>
    <row r="15" spans="1:9" ht="15.75" x14ac:dyDescent="0.2">
      <c r="B15" s="31"/>
      <c r="C15" s="31"/>
      <c r="D15" s="31"/>
      <c r="E15" s="31"/>
      <c r="F15" s="31"/>
      <c r="G15" s="31"/>
      <c r="H15" s="31"/>
      <c r="I15" s="31"/>
    </row>
    <row r="16" spans="1:9" ht="15" x14ac:dyDescent="0.25">
      <c r="C16"/>
      <c r="D16"/>
      <c r="E16"/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2"/>
    </row>
  </sheetData>
  <mergeCells count="10">
    <mergeCell ref="B9:I9"/>
    <mergeCell ref="B10:D10"/>
    <mergeCell ref="B12:F12"/>
    <mergeCell ref="G12:G13"/>
    <mergeCell ref="H12:I12"/>
    <mergeCell ref="G1:I1"/>
    <mergeCell ref="G2:I2"/>
    <mergeCell ref="G3:I3"/>
    <mergeCell ref="G4:I4"/>
    <mergeCell ref="G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B24" sqref="B24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6.140625" style="1" customWidth="1"/>
    <col min="4" max="4" width="36.42578125" style="1" customWidth="1"/>
    <col min="5" max="5" width="47.8554687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9" ht="18.75" x14ac:dyDescent="0.3">
      <c r="D1" s="49"/>
      <c r="E1" s="49" t="s">
        <v>63</v>
      </c>
    </row>
    <row r="2" spans="1:9" s="2" customFormat="1" ht="15.75" x14ac:dyDescent="0.25">
      <c r="A2" s="15"/>
      <c r="B2" s="15"/>
      <c r="C2" s="15"/>
      <c r="D2" s="52"/>
      <c r="E2" s="52" t="s">
        <v>12</v>
      </c>
    </row>
    <row r="3" spans="1:9" s="2" customFormat="1" ht="15.75" x14ac:dyDescent="0.25">
      <c r="A3" s="15"/>
      <c r="B3" s="15"/>
      <c r="C3" s="15"/>
      <c r="D3" s="52"/>
      <c r="E3" s="148" t="s">
        <v>268</v>
      </c>
    </row>
    <row r="4" spans="1:9" s="2" customFormat="1" ht="29.25" customHeight="1" x14ac:dyDescent="0.25">
      <c r="A4" s="15"/>
      <c r="B4" s="15"/>
      <c r="C4" s="15"/>
      <c r="D4" s="53"/>
      <c r="E4" s="53"/>
    </row>
    <row r="5" spans="1:9" s="2" customFormat="1" ht="15.75" x14ac:dyDescent="0.25">
      <c r="A5" s="15"/>
      <c r="B5" s="15"/>
      <c r="C5" s="15"/>
      <c r="D5" s="52"/>
      <c r="E5" s="52" t="s">
        <v>13</v>
      </c>
    </row>
    <row r="6" spans="1:9" s="2" customFormat="1" ht="15.75" x14ac:dyDescent="0.25">
      <c r="A6" s="15"/>
      <c r="B6" s="15"/>
      <c r="C6" s="15"/>
      <c r="D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310" t="s">
        <v>289</v>
      </c>
      <c r="C9" s="310"/>
      <c r="D9" s="310"/>
      <c r="E9" s="25"/>
      <c r="F9" s="25"/>
      <c r="G9" s="25"/>
      <c r="H9" s="25"/>
      <c r="I9" s="25"/>
    </row>
    <row r="10" spans="1:9" ht="15.75" x14ac:dyDescent="0.25">
      <c r="B10" s="311"/>
      <c r="C10" s="311"/>
      <c r="D10" s="311"/>
      <c r="E10" s="18"/>
    </row>
    <row r="11" spans="1:9" ht="15.75" x14ac:dyDescent="0.25">
      <c r="B11" s="5"/>
      <c r="C11" s="5"/>
      <c r="D11" s="5" t="s">
        <v>98</v>
      </c>
      <c r="E11" s="39" t="s">
        <v>60</v>
      </c>
      <c r="F11" s="1" t="s">
        <v>35</v>
      </c>
    </row>
    <row r="12" spans="1:9" ht="67.5" customHeight="1" x14ac:dyDescent="0.2">
      <c r="B12" s="35" t="s">
        <v>64</v>
      </c>
      <c r="C12" s="28" t="s">
        <v>65</v>
      </c>
      <c r="D12" s="28" t="s">
        <v>32</v>
      </c>
    </row>
    <row r="13" spans="1:9" ht="25.5" customHeight="1" x14ac:dyDescent="0.25">
      <c r="B13" s="47">
        <v>1</v>
      </c>
      <c r="C13" s="48">
        <v>2</v>
      </c>
      <c r="D13" s="47">
        <v>3</v>
      </c>
    </row>
    <row r="14" spans="1:9" ht="58.5" customHeight="1" x14ac:dyDescent="0.25">
      <c r="B14" s="178" t="s">
        <v>465</v>
      </c>
      <c r="C14" s="32" t="s">
        <v>248</v>
      </c>
      <c r="D14" s="65" t="s">
        <v>467</v>
      </c>
    </row>
    <row r="16" spans="1:9" ht="15" x14ac:dyDescent="0.25">
      <c r="C16"/>
      <c r="D16"/>
      <c r="E16"/>
    </row>
    <row r="17" spans="2:4" ht="15.75" x14ac:dyDescent="0.25">
      <c r="B17"/>
      <c r="C17" s="5"/>
      <c r="D17" s="5"/>
    </row>
    <row r="18" spans="2:4" ht="15.75" x14ac:dyDescent="0.25">
      <c r="B18" s="5"/>
    </row>
    <row r="47" spans="3:3" x14ac:dyDescent="0.2">
      <c r="C47" s="12"/>
    </row>
  </sheetData>
  <mergeCells count="2">
    <mergeCell ref="B10:D10"/>
    <mergeCell ref="B9:D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C17" sqref="C17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6.140625" style="1" customWidth="1"/>
    <col min="4" max="4" width="29.28515625" style="1" customWidth="1"/>
    <col min="5" max="5" width="27.14062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9" ht="18.75" x14ac:dyDescent="0.25">
      <c r="D1" s="14"/>
      <c r="E1" s="16"/>
      <c r="G1" s="319" t="s">
        <v>70</v>
      </c>
      <c r="H1" s="319"/>
      <c r="I1" s="319"/>
    </row>
    <row r="2" spans="1:9" s="2" customFormat="1" ht="15.75" x14ac:dyDescent="0.25">
      <c r="A2" s="15"/>
      <c r="B2" s="15"/>
      <c r="C2" s="15"/>
      <c r="D2" s="15"/>
      <c r="G2" s="320" t="s">
        <v>12</v>
      </c>
      <c r="H2" s="320"/>
      <c r="I2" s="320"/>
    </row>
    <row r="3" spans="1:9" s="2" customFormat="1" ht="15.75" x14ac:dyDescent="0.25">
      <c r="A3" s="15"/>
      <c r="B3" s="15"/>
      <c r="C3" s="15"/>
      <c r="D3" s="15"/>
      <c r="G3" s="320" t="s">
        <v>268</v>
      </c>
      <c r="H3" s="320"/>
      <c r="I3" s="320"/>
    </row>
    <row r="4" spans="1:9" s="2" customFormat="1" ht="26.25" customHeight="1" x14ac:dyDescent="0.25">
      <c r="A4" s="15"/>
      <c r="B4" s="15"/>
      <c r="C4" s="15"/>
      <c r="D4" s="15"/>
      <c r="E4" s="17"/>
      <c r="G4" s="309"/>
      <c r="H4" s="309"/>
      <c r="I4" s="309"/>
    </row>
    <row r="5" spans="1:9" s="2" customFormat="1" ht="15.75" x14ac:dyDescent="0.25">
      <c r="A5" s="15"/>
      <c r="B5" s="15"/>
      <c r="C5" s="15"/>
      <c r="D5" s="15"/>
      <c r="G5" s="320" t="s">
        <v>13</v>
      </c>
      <c r="H5" s="320"/>
      <c r="I5" s="320"/>
    </row>
    <row r="6" spans="1:9" s="2" customFormat="1" ht="15.75" x14ac:dyDescent="0.25">
      <c r="A6" s="15"/>
      <c r="B6" s="15"/>
      <c r="C6" s="15"/>
      <c r="D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310" t="s">
        <v>290</v>
      </c>
      <c r="C9" s="310"/>
      <c r="D9" s="310"/>
      <c r="E9" s="310"/>
      <c r="F9" s="25"/>
      <c r="G9" s="25"/>
      <c r="H9" s="25"/>
      <c r="I9" s="25"/>
    </row>
    <row r="10" spans="1:9" ht="15.75" x14ac:dyDescent="0.25">
      <c r="B10" s="311"/>
      <c r="C10" s="311"/>
      <c r="D10" s="311"/>
      <c r="E10" s="18"/>
    </row>
    <row r="11" spans="1:9" ht="15.75" x14ac:dyDescent="0.25">
      <c r="B11" s="5"/>
      <c r="C11" s="5"/>
      <c r="D11" s="5" t="s">
        <v>66</v>
      </c>
      <c r="E11" s="39" t="s">
        <v>97</v>
      </c>
      <c r="F11" s="1" t="s">
        <v>35</v>
      </c>
    </row>
    <row r="12" spans="1:9" ht="67.5" customHeight="1" x14ac:dyDescent="0.2">
      <c r="B12" s="35" t="s">
        <v>23</v>
      </c>
      <c r="C12" s="35" t="s">
        <v>68</v>
      </c>
      <c r="D12" s="35" t="s">
        <v>44</v>
      </c>
      <c r="E12" s="35" t="s">
        <v>95</v>
      </c>
    </row>
    <row r="13" spans="1:9" ht="25.5" customHeight="1" x14ac:dyDescent="0.25">
      <c r="B13" s="32">
        <v>1</v>
      </c>
      <c r="C13" s="32">
        <v>2</v>
      </c>
      <c r="D13" s="32">
        <v>3</v>
      </c>
      <c r="E13" s="32">
        <v>4</v>
      </c>
    </row>
    <row r="14" spans="1:9" ht="58.5" customHeight="1" x14ac:dyDescent="0.25">
      <c r="B14" s="178" t="s">
        <v>465</v>
      </c>
      <c r="C14" s="32" t="s">
        <v>248</v>
      </c>
      <c r="D14" s="65" t="s">
        <v>467</v>
      </c>
      <c r="E14" s="35">
        <v>127.2</v>
      </c>
    </row>
    <row r="16" spans="1:9" ht="15" x14ac:dyDescent="0.25">
      <c r="C16"/>
      <c r="D16"/>
      <c r="E16"/>
    </row>
    <row r="17" spans="2:4" ht="15.75" x14ac:dyDescent="0.25">
      <c r="B17"/>
      <c r="C17" s="5"/>
      <c r="D17" s="5"/>
    </row>
    <row r="18" spans="2:4" ht="15.75" x14ac:dyDescent="0.25">
      <c r="B18" s="5"/>
    </row>
    <row r="47" spans="3:3" x14ac:dyDescent="0.2">
      <c r="C47" s="12"/>
    </row>
  </sheetData>
  <mergeCells count="7">
    <mergeCell ref="B10:D10"/>
    <mergeCell ref="B9:E9"/>
    <mergeCell ref="G1:I1"/>
    <mergeCell ref="G2:I2"/>
    <mergeCell ref="G3:I3"/>
    <mergeCell ref="G4:I4"/>
    <mergeCell ref="G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workbookViewId="0">
      <selection activeCell="C24" sqref="C24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1.5703125" style="1" customWidth="1"/>
    <col min="4" max="4" width="47.5703125" style="1" customWidth="1"/>
    <col min="5" max="5" width="37.14062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9" ht="18.75" x14ac:dyDescent="0.3">
      <c r="D1" s="16"/>
      <c r="E1" s="49" t="s">
        <v>71</v>
      </c>
      <c r="F1" s="49"/>
      <c r="G1" s="49"/>
    </row>
    <row r="2" spans="1:9" s="2" customFormat="1" ht="15.75" x14ac:dyDescent="0.25">
      <c r="A2" s="15"/>
      <c r="B2" s="15"/>
      <c r="C2" s="15"/>
      <c r="E2" s="52" t="s">
        <v>12</v>
      </c>
      <c r="F2" s="52"/>
      <c r="G2" s="52"/>
    </row>
    <row r="3" spans="1:9" s="2" customFormat="1" ht="15.75" x14ac:dyDescent="0.25">
      <c r="A3" s="15"/>
      <c r="B3" s="15"/>
      <c r="C3" s="15"/>
      <c r="E3" s="148" t="s">
        <v>268</v>
      </c>
      <c r="F3" s="52"/>
      <c r="G3" s="52"/>
    </row>
    <row r="4" spans="1:9" s="2" customFormat="1" ht="26.25" customHeight="1" x14ac:dyDescent="0.25">
      <c r="A4" s="15"/>
      <c r="B4" s="15"/>
      <c r="C4" s="15"/>
      <c r="D4" s="17"/>
      <c r="E4" s="53"/>
      <c r="F4" s="53"/>
      <c r="G4" s="53"/>
    </row>
    <row r="5" spans="1:9" s="2" customFormat="1" ht="15.75" x14ac:dyDescent="0.25">
      <c r="A5" s="15"/>
      <c r="B5" s="15"/>
      <c r="C5" s="15"/>
      <c r="E5" s="52" t="s">
        <v>13</v>
      </c>
      <c r="F5" s="52"/>
      <c r="G5" s="52"/>
    </row>
    <row r="6" spans="1:9" s="2" customFormat="1" ht="15.75" x14ac:dyDescent="0.25">
      <c r="A6" s="15"/>
      <c r="B6" s="15"/>
      <c r="C6" s="15"/>
      <c r="D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310" t="s">
        <v>291</v>
      </c>
      <c r="C9" s="310"/>
      <c r="D9" s="310"/>
      <c r="E9" s="25"/>
      <c r="F9" s="25"/>
      <c r="G9" s="25"/>
      <c r="H9" s="25"/>
      <c r="I9" s="25"/>
    </row>
    <row r="10" spans="1:9" ht="15.75" x14ac:dyDescent="0.25">
      <c r="B10" s="311"/>
      <c r="C10" s="311"/>
      <c r="D10" s="311"/>
      <c r="E10" s="18"/>
    </row>
    <row r="11" spans="1:9" ht="15.75" x14ac:dyDescent="0.25">
      <c r="B11" s="5"/>
      <c r="C11" s="5"/>
      <c r="D11" s="5" t="s">
        <v>66</v>
      </c>
      <c r="E11" s="39" t="s">
        <v>60</v>
      </c>
      <c r="F11" s="1" t="s">
        <v>35</v>
      </c>
    </row>
    <row r="12" spans="1:9" ht="67.5" customHeight="1" x14ac:dyDescent="0.2">
      <c r="B12" s="35" t="s">
        <v>23</v>
      </c>
      <c r="C12" s="28" t="s">
        <v>65</v>
      </c>
      <c r="D12" s="28" t="s">
        <v>32</v>
      </c>
    </row>
    <row r="13" spans="1:9" ht="25.5" customHeight="1" x14ac:dyDescent="0.25">
      <c r="B13" s="47">
        <v>1</v>
      </c>
      <c r="C13" s="48">
        <v>2</v>
      </c>
      <c r="D13" s="47">
        <v>3</v>
      </c>
    </row>
    <row r="14" spans="1:9" ht="58.5" customHeight="1" x14ac:dyDescent="0.25">
      <c r="B14" s="41"/>
      <c r="C14" s="42"/>
      <c r="D14" s="43"/>
    </row>
    <row r="16" spans="1:9" ht="15" x14ac:dyDescent="0.25">
      <c r="C16"/>
      <c r="D16"/>
      <c r="E16"/>
    </row>
    <row r="17" spans="2:2" ht="15.75" x14ac:dyDescent="0.25">
      <c r="B17" s="5"/>
    </row>
    <row r="46" spans="3:3" x14ac:dyDescent="0.2">
      <c r="C46" s="12"/>
    </row>
  </sheetData>
  <mergeCells count="2">
    <mergeCell ref="B10:D10"/>
    <mergeCell ref="B9:D9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7" workbookViewId="0">
      <selection activeCell="D33" sqref="D33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6.140625" style="1" customWidth="1"/>
    <col min="4" max="4" width="45.5703125" style="1" customWidth="1"/>
    <col min="5" max="5" width="19.8554687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9" ht="18.75" x14ac:dyDescent="0.3">
      <c r="D1" s="14"/>
      <c r="E1" s="16"/>
      <c r="G1" s="307" t="s">
        <v>72</v>
      </c>
      <c r="H1" s="307"/>
    </row>
    <row r="2" spans="1:9" s="2" customFormat="1" ht="15.75" x14ac:dyDescent="0.25">
      <c r="A2" s="15"/>
      <c r="B2" s="15"/>
      <c r="C2" s="15"/>
      <c r="D2" s="15"/>
      <c r="G2" s="326" t="s">
        <v>12</v>
      </c>
      <c r="H2" s="326"/>
    </row>
    <row r="3" spans="1:9" s="2" customFormat="1" ht="15.75" x14ac:dyDescent="0.25">
      <c r="A3" s="15"/>
      <c r="B3" s="15"/>
      <c r="C3" s="15"/>
      <c r="D3" s="15"/>
      <c r="G3" s="326" t="s">
        <v>268</v>
      </c>
      <c r="H3" s="326"/>
    </row>
    <row r="4" spans="1:9" s="2" customFormat="1" ht="24.75" customHeight="1" x14ac:dyDescent="0.25">
      <c r="A4" s="15"/>
      <c r="B4" s="15"/>
      <c r="C4" s="15"/>
      <c r="D4" s="15"/>
      <c r="E4" s="17"/>
      <c r="G4" s="327"/>
      <c r="H4" s="327"/>
    </row>
    <row r="5" spans="1:9" s="2" customFormat="1" ht="15.75" x14ac:dyDescent="0.25">
      <c r="A5" s="15"/>
      <c r="B5" s="15"/>
      <c r="C5" s="15"/>
      <c r="D5" s="15"/>
      <c r="G5" s="326" t="s">
        <v>13</v>
      </c>
      <c r="H5" s="326"/>
    </row>
    <row r="6" spans="1:9" s="2" customFormat="1" ht="15.75" x14ac:dyDescent="0.25">
      <c r="A6" s="15"/>
      <c r="B6" s="15"/>
      <c r="C6" s="15"/>
      <c r="D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310" t="s">
        <v>292</v>
      </c>
      <c r="C9" s="310"/>
      <c r="D9" s="310"/>
      <c r="E9" s="310"/>
      <c r="F9" s="25"/>
      <c r="G9" s="25"/>
      <c r="H9" s="25"/>
      <c r="I9" s="25"/>
    </row>
    <row r="10" spans="1:9" ht="15.75" x14ac:dyDescent="0.25">
      <c r="B10" s="311"/>
      <c r="C10" s="311"/>
      <c r="D10" s="311"/>
      <c r="E10" s="18"/>
    </row>
    <row r="11" spans="1:9" ht="15.75" x14ac:dyDescent="0.25">
      <c r="B11" s="5"/>
      <c r="C11" s="5"/>
      <c r="D11" s="5" t="s">
        <v>69</v>
      </c>
      <c r="E11" s="39" t="s">
        <v>96</v>
      </c>
      <c r="F11" s="1" t="s">
        <v>35</v>
      </c>
    </row>
    <row r="12" spans="1:9" ht="67.5" customHeight="1" x14ac:dyDescent="0.2">
      <c r="B12" s="35" t="s">
        <v>23</v>
      </c>
      <c r="C12" s="28" t="s">
        <v>40</v>
      </c>
      <c r="D12" s="28" t="s">
        <v>44</v>
      </c>
      <c r="E12" s="35" t="s">
        <v>95</v>
      </c>
    </row>
    <row r="13" spans="1:9" ht="25.5" customHeight="1" x14ac:dyDescent="0.25">
      <c r="B13" s="47">
        <v>1</v>
      </c>
      <c r="C13" s="48">
        <v>2</v>
      </c>
      <c r="D13" s="32">
        <v>3</v>
      </c>
      <c r="E13" s="47">
        <v>4</v>
      </c>
    </row>
    <row r="14" spans="1:9" ht="58.5" customHeight="1" x14ac:dyDescent="0.25">
      <c r="B14" s="41"/>
      <c r="C14" s="42"/>
      <c r="D14" s="38"/>
      <c r="E14" s="41"/>
    </row>
    <row r="16" spans="1:9" ht="15" x14ac:dyDescent="0.25">
      <c r="C16"/>
      <c r="D16"/>
      <c r="E16"/>
    </row>
    <row r="17" spans="2:2" ht="15.75" x14ac:dyDescent="0.25">
      <c r="B17" s="5"/>
    </row>
    <row r="46" spans="3:3" x14ac:dyDescent="0.2">
      <c r="C46" s="12"/>
    </row>
  </sheetData>
  <mergeCells count="7">
    <mergeCell ref="B9:E9"/>
    <mergeCell ref="B10:D10"/>
    <mergeCell ref="G1:H1"/>
    <mergeCell ref="G2:H2"/>
    <mergeCell ref="G3:H3"/>
    <mergeCell ref="G4:H4"/>
    <mergeCell ref="G5:H5"/>
  </mergeCell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4" zoomScaleNormal="100" workbookViewId="0">
      <selection activeCell="D14" sqref="D14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24" style="1" customWidth="1"/>
    <col min="4" max="4" width="36.7109375" style="1" customWidth="1"/>
    <col min="5" max="5" width="29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9" ht="18.75" x14ac:dyDescent="0.3">
      <c r="D1" s="14"/>
      <c r="E1" s="16"/>
      <c r="G1" s="307" t="s">
        <v>72</v>
      </c>
      <c r="H1" s="307"/>
      <c r="I1" s="307"/>
    </row>
    <row r="2" spans="1:9" s="2" customFormat="1" ht="15.75" x14ac:dyDescent="0.25">
      <c r="A2" s="15"/>
      <c r="B2" s="15"/>
      <c r="C2" s="15"/>
      <c r="D2" s="15"/>
      <c r="G2" s="326" t="s">
        <v>12</v>
      </c>
      <c r="H2" s="326"/>
      <c r="I2" s="326"/>
    </row>
    <row r="3" spans="1:9" s="2" customFormat="1" ht="15.75" x14ac:dyDescent="0.25">
      <c r="A3" s="15"/>
      <c r="B3" s="15"/>
      <c r="C3" s="15"/>
      <c r="D3" s="15"/>
      <c r="G3" s="326" t="s">
        <v>268</v>
      </c>
      <c r="H3" s="326"/>
      <c r="I3" s="326"/>
    </row>
    <row r="4" spans="1:9" s="2" customFormat="1" ht="25.5" customHeight="1" x14ac:dyDescent="0.25">
      <c r="A4" s="15"/>
      <c r="B4" s="15"/>
      <c r="C4" s="15"/>
      <c r="D4" s="15"/>
      <c r="E4" s="17"/>
      <c r="G4" s="327"/>
      <c r="H4" s="327"/>
      <c r="I4" s="327"/>
    </row>
    <row r="5" spans="1:9" s="2" customFormat="1" ht="15.75" x14ac:dyDescent="0.25">
      <c r="A5" s="15"/>
      <c r="B5" s="15"/>
      <c r="C5" s="15"/>
      <c r="D5" s="15"/>
      <c r="G5" s="326" t="s">
        <v>13</v>
      </c>
      <c r="H5" s="326"/>
      <c r="I5" s="326"/>
    </row>
    <row r="6" spans="1:9" s="2" customFormat="1" ht="15.75" x14ac:dyDescent="0.25">
      <c r="A6" s="15"/>
      <c r="B6" s="15"/>
      <c r="C6" s="15"/>
      <c r="D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310" t="s">
        <v>293</v>
      </c>
      <c r="C9" s="310"/>
      <c r="D9" s="310"/>
      <c r="E9" s="310"/>
      <c r="F9" s="25"/>
      <c r="G9" s="25"/>
      <c r="H9" s="25"/>
      <c r="I9" s="25"/>
    </row>
    <row r="10" spans="1:9" ht="15.75" x14ac:dyDescent="0.25">
      <c r="B10" s="311"/>
      <c r="C10" s="311"/>
      <c r="D10" s="311"/>
      <c r="E10" s="18"/>
    </row>
    <row r="11" spans="1:9" ht="15.75" x14ac:dyDescent="0.25">
      <c r="B11" s="5"/>
      <c r="C11" s="5"/>
      <c r="D11" s="5" t="s">
        <v>69</v>
      </c>
      <c r="E11" s="39" t="s">
        <v>79</v>
      </c>
      <c r="F11" s="1" t="s">
        <v>35</v>
      </c>
      <c r="G11" s="1" t="s">
        <v>78</v>
      </c>
    </row>
    <row r="12" spans="1:9" ht="74.25" customHeight="1" x14ac:dyDescent="0.3">
      <c r="B12" s="44" t="s">
        <v>73</v>
      </c>
      <c r="C12" s="44" t="s">
        <v>74</v>
      </c>
      <c r="D12" s="44" t="s">
        <v>75</v>
      </c>
      <c r="E12" s="44" t="s">
        <v>76</v>
      </c>
      <c r="F12" s="44" t="s">
        <v>77</v>
      </c>
      <c r="G12" s="45" t="s">
        <v>80</v>
      </c>
    </row>
    <row r="13" spans="1:9" ht="25.5" customHeight="1" x14ac:dyDescent="0.2">
      <c r="B13" s="46">
        <v>1</v>
      </c>
      <c r="C13" s="46">
        <v>2</v>
      </c>
      <c r="D13" s="46">
        <v>3</v>
      </c>
      <c r="E13" s="46">
        <v>4</v>
      </c>
      <c r="F13" s="46">
        <v>5</v>
      </c>
      <c r="G13" s="46">
        <v>5</v>
      </c>
    </row>
    <row r="14" spans="1:9" ht="58.5" customHeight="1" x14ac:dyDescent="0.2">
      <c r="B14" s="291"/>
      <c r="C14" s="291" t="s">
        <v>466</v>
      </c>
      <c r="D14" s="305">
        <v>24.7</v>
      </c>
      <c r="E14" s="305">
        <v>0</v>
      </c>
      <c r="F14" s="291"/>
      <c r="G14" s="304" t="s">
        <v>472</v>
      </c>
    </row>
    <row r="16" spans="1:9" ht="15" x14ac:dyDescent="0.25">
      <c r="C16"/>
      <c r="D16"/>
    </row>
    <row r="17" spans="2:2" ht="15.75" x14ac:dyDescent="0.25">
      <c r="B17" s="5"/>
    </row>
    <row r="46" spans="3:3" x14ac:dyDescent="0.2">
      <c r="C46" s="12"/>
    </row>
  </sheetData>
  <mergeCells count="7">
    <mergeCell ref="B9:E9"/>
    <mergeCell ref="B10:D10"/>
    <mergeCell ref="G1:I1"/>
    <mergeCell ref="G2:I2"/>
    <mergeCell ref="G3:I3"/>
    <mergeCell ref="G4:I4"/>
    <mergeCell ref="G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4" workbookViewId="0">
      <selection activeCell="H15" sqref="H15"/>
    </sheetView>
  </sheetViews>
  <sheetFormatPr defaultColWidth="9.140625" defaultRowHeight="12.75" x14ac:dyDescent="0.2"/>
  <cols>
    <col min="1" max="1" width="9" style="1" customWidth="1"/>
    <col min="2" max="2" width="10.28515625" style="1" customWidth="1"/>
    <col min="3" max="3" width="24" style="1" customWidth="1"/>
    <col min="4" max="4" width="20.5703125" style="1" customWidth="1"/>
    <col min="5" max="5" width="28.85546875" style="1" customWidth="1"/>
    <col min="6" max="6" width="19" style="1" customWidth="1"/>
    <col min="7" max="7" width="17.140625" style="1" customWidth="1"/>
    <col min="8" max="8" width="16.42578125" style="1" customWidth="1"/>
    <col min="9" max="16384" width="9.140625" style="1"/>
  </cols>
  <sheetData>
    <row r="1" spans="1:11" ht="18.75" x14ac:dyDescent="0.3">
      <c r="D1" s="14"/>
      <c r="E1" s="16"/>
      <c r="G1" s="16"/>
      <c r="H1" s="307" t="s">
        <v>72</v>
      </c>
      <c r="I1" s="307"/>
      <c r="J1" s="307"/>
      <c r="K1" s="307"/>
    </row>
    <row r="2" spans="1:11" s="2" customFormat="1" ht="15.75" x14ac:dyDescent="0.25">
      <c r="A2" s="15"/>
      <c r="B2" s="15"/>
      <c r="C2" s="15"/>
      <c r="D2" s="15"/>
      <c r="H2" s="308" t="s">
        <v>12</v>
      </c>
      <c r="I2" s="308"/>
      <c r="J2" s="308"/>
      <c r="K2" s="308"/>
    </row>
    <row r="3" spans="1:11" s="2" customFormat="1" ht="15.75" x14ac:dyDescent="0.25">
      <c r="A3" s="15"/>
      <c r="B3" s="15"/>
      <c r="C3" s="15"/>
      <c r="D3" s="15"/>
      <c r="H3" s="308" t="s">
        <v>268</v>
      </c>
      <c r="I3" s="308"/>
      <c r="J3" s="308"/>
      <c r="K3" s="308"/>
    </row>
    <row r="4" spans="1:11" s="2" customFormat="1" ht="24.75" customHeight="1" x14ac:dyDescent="0.25">
      <c r="A4" s="15"/>
      <c r="B4" s="15"/>
      <c r="C4" s="15"/>
      <c r="D4" s="15"/>
      <c r="E4" s="17"/>
      <c r="G4" s="17"/>
      <c r="H4" s="309"/>
      <c r="I4" s="309"/>
      <c r="J4" s="309"/>
      <c r="K4" s="309"/>
    </row>
    <row r="5" spans="1:11" s="2" customFormat="1" ht="15.75" x14ac:dyDescent="0.25">
      <c r="A5" s="15"/>
      <c r="B5" s="15"/>
      <c r="C5" s="15"/>
      <c r="D5" s="15"/>
      <c r="H5" s="308" t="s">
        <v>13</v>
      </c>
      <c r="I5" s="308"/>
      <c r="J5" s="308"/>
      <c r="K5" s="308"/>
    </row>
    <row r="6" spans="1:11" s="2" customFormat="1" ht="15.75" x14ac:dyDescent="0.25">
      <c r="A6" s="15"/>
      <c r="B6" s="15"/>
      <c r="C6" s="15"/>
      <c r="D6" s="15"/>
      <c r="H6" s="308"/>
      <c r="I6" s="308"/>
    </row>
    <row r="7" spans="1:11" s="2" customFormat="1" ht="15.75" x14ac:dyDescent="0.25">
      <c r="A7" s="15"/>
      <c r="B7" s="15"/>
      <c r="C7" s="15"/>
      <c r="D7" s="15"/>
      <c r="E7" s="15"/>
    </row>
    <row r="8" spans="1:11" s="2" customFormat="1" ht="15.75" x14ac:dyDescent="0.25">
      <c r="A8" s="3"/>
      <c r="B8" s="3"/>
      <c r="C8" s="3"/>
      <c r="D8" s="3"/>
      <c r="E8" s="3"/>
    </row>
    <row r="9" spans="1:11" ht="75.75" customHeight="1" x14ac:dyDescent="0.25">
      <c r="B9" s="310" t="s">
        <v>294</v>
      </c>
      <c r="C9" s="310"/>
      <c r="D9" s="310"/>
      <c r="E9" s="310"/>
      <c r="F9" s="310"/>
      <c r="G9" s="310"/>
      <c r="H9" s="310"/>
      <c r="I9" s="25"/>
    </row>
    <row r="10" spans="1:11" ht="15.75" x14ac:dyDescent="0.25">
      <c r="B10" s="311"/>
      <c r="C10" s="311"/>
      <c r="D10" s="311"/>
      <c r="E10" s="18"/>
    </row>
    <row r="11" spans="1:11" ht="15.75" x14ac:dyDescent="0.25">
      <c r="B11" s="5"/>
      <c r="C11" s="5"/>
      <c r="D11" s="5" t="s">
        <v>69</v>
      </c>
      <c r="E11" s="39" t="s">
        <v>79</v>
      </c>
      <c r="H11" s="1" t="s">
        <v>88</v>
      </c>
    </row>
    <row r="12" spans="1:11" ht="74.25" customHeight="1" x14ac:dyDescent="0.2">
      <c r="B12" s="325" t="s">
        <v>81</v>
      </c>
      <c r="C12" s="322" t="s">
        <v>82</v>
      </c>
      <c r="D12" s="325" t="s">
        <v>83</v>
      </c>
      <c r="E12" s="325"/>
      <c r="F12" s="325" t="s">
        <v>84</v>
      </c>
      <c r="G12" s="325"/>
      <c r="H12" s="325" t="s">
        <v>85</v>
      </c>
    </row>
    <row r="13" spans="1:11" ht="25.5" customHeight="1" x14ac:dyDescent="0.2">
      <c r="B13" s="325"/>
      <c r="C13" s="322"/>
      <c r="D13" s="35" t="s">
        <v>86</v>
      </c>
      <c r="E13" s="35" t="s">
        <v>87</v>
      </c>
      <c r="F13" s="40" t="s">
        <v>86</v>
      </c>
      <c r="G13" s="40" t="s">
        <v>87</v>
      </c>
      <c r="H13" s="325"/>
    </row>
    <row r="14" spans="1:11" ht="58.5" customHeight="1" x14ac:dyDescent="0.2">
      <c r="B14" s="36">
        <v>1</v>
      </c>
      <c r="C14" s="36">
        <v>2</v>
      </c>
      <c r="D14" s="36">
        <v>3</v>
      </c>
      <c r="E14" s="36">
        <v>4</v>
      </c>
      <c r="F14" s="36">
        <v>5</v>
      </c>
      <c r="G14" s="36">
        <v>6</v>
      </c>
      <c r="H14" s="36">
        <v>7</v>
      </c>
    </row>
    <row r="15" spans="1:11" ht="36.75" customHeight="1" x14ac:dyDescent="0.25">
      <c r="B15" s="262"/>
      <c r="C15" s="9" t="s">
        <v>466</v>
      </c>
      <c r="D15" s="284">
        <v>19.899999999999999</v>
      </c>
      <c r="E15" s="284">
        <v>15.1</v>
      </c>
      <c r="F15" s="284">
        <v>0</v>
      </c>
      <c r="G15" s="284">
        <v>0</v>
      </c>
      <c r="H15" s="303" t="s">
        <v>472</v>
      </c>
    </row>
    <row r="16" spans="1:11" ht="15" x14ac:dyDescent="0.25">
      <c r="C16"/>
      <c r="D16"/>
      <c r="E16"/>
    </row>
    <row r="17" spans="2:2" ht="15.75" x14ac:dyDescent="0.25">
      <c r="B17" s="5"/>
    </row>
    <row r="46" spans="3:3" x14ac:dyDescent="0.2">
      <c r="C46" s="12"/>
    </row>
  </sheetData>
  <mergeCells count="13">
    <mergeCell ref="H12:H13"/>
    <mergeCell ref="B9:H9"/>
    <mergeCell ref="B10:D10"/>
    <mergeCell ref="B12:B13"/>
    <mergeCell ref="C12:C13"/>
    <mergeCell ref="D12:E12"/>
    <mergeCell ref="F12:G12"/>
    <mergeCell ref="H6:I6"/>
    <mergeCell ref="H1:K1"/>
    <mergeCell ref="H2:K2"/>
    <mergeCell ref="H3:K3"/>
    <mergeCell ref="H4:K4"/>
    <mergeCell ref="H5:K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7"/>
  <sheetViews>
    <sheetView view="pageLayout" topLeftCell="A151" zoomScaleNormal="100" workbookViewId="0">
      <selection activeCell="A184" sqref="A184"/>
    </sheetView>
  </sheetViews>
  <sheetFormatPr defaultColWidth="9.140625" defaultRowHeight="12.75" x14ac:dyDescent="0.2"/>
  <cols>
    <col min="1" max="1" width="4" style="1" customWidth="1"/>
    <col min="2" max="2" width="42" style="1" customWidth="1"/>
    <col min="3" max="3" width="10.7109375" style="1" customWidth="1"/>
    <col min="4" max="4" width="5.28515625" style="1" customWidth="1"/>
    <col min="5" max="5" width="11.7109375" style="1" customWidth="1"/>
    <col min="6" max="6" width="12.7109375" style="1" customWidth="1"/>
    <col min="7" max="7" width="8.85546875" style="1" customWidth="1"/>
    <col min="8" max="8" width="9.42578125" style="1" customWidth="1"/>
    <col min="9" max="9" width="13.28515625" style="1" customWidth="1"/>
    <col min="10" max="10" width="13" style="1" customWidth="1"/>
    <col min="11" max="11" width="12.42578125" style="1" customWidth="1"/>
    <col min="12" max="16384" width="9.140625" style="1"/>
  </cols>
  <sheetData>
    <row r="1" spans="1:11" ht="18.75" x14ac:dyDescent="0.3">
      <c r="D1" s="14"/>
      <c r="E1" s="56"/>
      <c r="G1" s="56"/>
      <c r="H1" s="307" t="s">
        <v>72</v>
      </c>
      <c r="I1" s="307"/>
      <c r="J1" s="307"/>
      <c r="K1" s="307"/>
    </row>
    <row r="2" spans="1:11" s="57" customFormat="1" ht="15.75" x14ac:dyDescent="0.25">
      <c r="A2" s="15"/>
      <c r="B2" s="15"/>
      <c r="C2" s="15"/>
      <c r="D2" s="15"/>
      <c r="H2" s="308" t="s">
        <v>12</v>
      </c>
      <c r="I2" s="308"/>
      <c r="J2" s="308"/>
      <c r="K2" s="308"/>
    </row>
    <row r="3" spans="1:11" s="57" customFormat="1" ht="15.75" x14ac:dyDescent="0.25">
      <c r="A3" s="15"/>
      <c r="B3" s="15"/>
      <c r="C3" s="15"/>
      <c r="D3" s="15"/>
      <c r="H3" s="308" t="s">
        <v>268</v>
      </c>
      <c r="I3" s="308"/>
      <c r="J3" s="308"/>
      <c r="K3" s="308"/>
    </row>
    <row r="4" spans="1:11" s="57" customFormat="1" ht="24.75" customHeight="1" x14ac:dyDescent="0.25">
      <c r="A4" s="15"/>
      <c r="B4" s="15"/>
      <c r="C4" s="15"/>
      <c r="D4" s="15"/>
      <c r="E4" s="54"/>
      <c r="G4" s="54"/>
      <c r="H4" s="309"/>
      <c r="I4" s="309"/>
      <c r="J4" s="309"/>
      <c r="K4" s="309"/>
    </row>
    <row r="5" spans="1:11" s="57" customFormat="1" ht="15.75" x14ac:dyDescent="0.25">
      <c r="A5" s="15"/>
      <c r="B5" s="15"/>
      <c r="C5" s="15"/>
      <c r="D5" s="15"/>
      <c r="H5" s="308" t="s">
        <v>13</v>
      </c>
      <c r="I5" s="308"/>
      <c r="J5" s="308"/>
      <c r="K5" s="308"/>
    </row>
    <row r="6" spans="1:11" s="57" customFormat="1" ht="15.75" x14ac:dyDescent="0.25">
      <c r="A6" s="15"/>
      <c r="B6" s="15"/>
      <c r="C6" s="15"/>
      <c r="D6" s="15"/>
      <c r="H6" s="308"/>
      <c r="I6" s="308"/>
    </row>
    <row r="7" spans="1:11" s="57" customFormat="1" ht="15.75" x14ac:dyDescent="0.25">
      <c r="A7" s="15"/>
      <c r="B7" s="15"/>
      <c r="C7" s="15"/>
      <c r="D7" s="15"/>
      <c r="E7" s="15"/>
    </row>
    <row r="8" spans="1:11" s="57" customFormat="1" ht="15.75" x14ac:dyDescent="0.25">
      <c r="A8" s="3"/>
      <c r="B8" s="3"/>
      <c r="C8" s="3"/>
      <c r="D8" s="3"/>
      <c r="E8" s="3"/>
    </row>
    <row r="9" spans="1:11" ht="75.75" customHeight="1" x14ac:dyDescent="0.25">
      <c r="B9" s="310" t="s">
        <v>295</v>
      </c>
      <c r="C9" s="310"/>
      <c r="D9" s="310"/>
      <c r="E9" s="310"/>
      <c r="F9" s="310"/>
      <c r="G9" s="310"/>
      <c r="H9" s="310"/>
      <c r="I9" s="25"/>
    </row>
    <row r="10" spans="1:11" ht="15.75" x14ac:dyDescent="0.25">
      <c r="B10" s="311"/>
      <c r="C10" s="311"/>
      <c r="D10" s="311"/>
      <c r="E10" s="55"/>
    </row>
    <row r="11" spans="1:11" ht="15.75" x14ac:dyDescent="0.25">
      <c r="B11" s="5"/>
      <c r="C11" s="5"/>
      <c r="D11" s="5" t="s">
        <v>69</v>
      </c>
      <c r="E11" s="39" t="s">
        <v>79</v>
      </c>
      <c r="H11" s="1" t="s">
        <v>88</v>
      </c>
    </row>
    <row r="12" spans="1:11" ht="74.25" customHeight="1" x14ac:dyDescent="0.25">
      <c r="B12" s="58" t="s">
        <v>101</v>
      </c>
      <c r="C12" s="117"/>
      <c r="D12" s="58" t="s">
        <v>102</v>
      </c>
      <c r="E12" s="58" t="s">
        <v>103</v>
      </c>
      <c r="F12" s="58" t="s">
        <v>104</v>
      </c>
      <c r="G12" s="58"/>
      <c r="H12" s="59" t="s">
        <v>105</v>
      </c>
      <c r="I12" s="144" t="s">
        <v>265</v>
      </c>
      <c r="J12" s="145" t="s">
        <v>266</v>
      </c>
      <c r="K12" s="145" t="s">
        <v>267</v>
      </c>
    </row>
    <row r="13" spans="1:11" ht="25.5" customHeight="1" x14ac:dyDescent="0.2">
      <c r="B13" s="61" t="s">
        <v>106</v>
      </c>
      <c r="C13" s="118"/>
      <c r="D13" s="61"/>
      <c r="E13" s="61"/>
      <c r="F13" s="61"/>
      <c r="G13" s="61"/>
      <c r="H13" s="60"/>
      <c r="I13" s="62">
        <f>I15+I21+I79+I81+I104+I111+I119+I123+I133+I157+I161+I164</f>
        <v>18281.5</v>
      </c>
      <c r="J13" s="62">
        <f>J14+J79+J81+J104+J111+Расходы!J116+Расходы!J119+Расходы!J123+Расходы!J133+Расходы!J157+Расходы!J161+Расходы!J164</f>
        <v>20713.400000000001</v>
      </c>
      <c r="K13" s="62">
        <f>K14+K79+K81+K104+K111+K119+K123+K133+K157+K161+K164</f>
        <v>20949.7</v>
      </c>
    </row>
    <row r="14" spans="1:11" ht="58.5" customHeight="1" x14ac:dyDescent="0.25">
      <c r="B14" s="129" t="s">
        <v>107</v>
      </c>
      <c r="C14" s="119">
        <v>802</v>
      </c>
      <c r="D14" s="63" t="s">
        <v>108</v>
      </c>
      <c r="E14" s="63" t="s">
        <v>109</v>
      </c>
      <c r="F14" s="63" t="s">
        <v>110</v>
      </c>
      <c r="G14" s="63" t="s">
        <v>111</v>
      </c>
      <c r="H14" s="63" t="s">
        <v>111</v>
      </c>
      <c r="I14" s="64">
        <f>I15+I21</f>
        <v>5507.7</v>
      </c>
      <c r="J14" s="64">
        <f>J16+J21</f>
        <v>6510.4</v>
      </c>
      <c r="K14" s="146">
        <f>K15+K21</f>
        <v>6289.8</v>
      </c>
    </row>
    <row r="15" spans="1:11" ht="36.75" customHeight="1" x14ac:dyDescent="0.25">
      <c r="B15" s="130" t="s">
        <v>112</v>
      </c>
      <c r="C15" s="119">
        <v>802</v>
      </c>
      <c r="D15" s="63" t="s">
        <v>108</v>
      </c>
      <c r="E15" s="63" t="s">
        <v>113</v>
      </c>
      <c r="F15" s="63" t="s">
        <v>110</v>
      </c>
      <c r="G15" s="63" t="s">
        <v>111</v>
      </c>
      <c r="H15" s="63" t="s">
        <v>111</v>
      </c>
      <c r="I15" s="64">
        <f>I16</f>
        <v>1226.3000000000002</v>
      </c>
      <c r="J15" s="64">
        <f t="shared" ref="J15:K15" si="0">J16</f>
        <v>1632</v>
      </c>
      <c r="K15" s="64">
        <f t="shared" si="0"/>
        <v>1507.3</v>
      </c>
    </row>
    <row r="16" spans="1:11" ht="15" x14ac:dyDescent="0.25">
      <c r="B16" s="130" t="s">
        <v>114</v>
      </c>
      <c r="C16" s="119">
        <v>802</v>
      </c>
      <c r="D16" s="63" t="s">
        <v>108</v>
      </c>
      <c r="E16" s="63" t="s">
        <v>113</v>
      </c>
      <c r="F16" s="63" t="s">
        <v>115</v>
      </c>
      <c r="G16" s="63" t="s">
        <v>111</v>
      </c>
      <c r="H16" s="63" t="s">
        <v>111</v>
      </c>
      <c r="I16" s="64">
        <f>I17+I20</f>
        <v>1226.3000000000002</v>
      </c>
      <c r="J16" s="64">
        <f>J17+J20</f>
        <v>1632</v>
      </c>
      <c r="K16" s="64">
        <f>K17+K20</f>
        <v>1507.3</v>
      </c>
    </row>
    <row r="17" spans="2:11" ht="53.25" customHeight="1" x14ac:dyDescent="0.25">
      <c r="B17" s="131" t="s">
        <v>116</v>
      </c>
      <c r="C17" s="119">
        <v>802</v>
      </c>
      <c r="D17" s="63" t="s">
        <v>108</v>
      </c>
      <c r="E17" s="63" t="s">
        <v>113</v>
      </c>
      <c r="F17" s="63" t="s">
        <v>115</v>
      </c>
      <c r="G17" s="63" t="s">
        <v>111</v>
      </c>
      <c r="H17" s="63" t="s">
        <v>117</v>
      </c>
      <c r="I17" s="64">
        <f>I18+I19</f>
        <v>1216.3000000000002</v>
      </c>
      <c r="J17" s="64">
        <f>J18+J19</f>
        <v>1622</v>
      </c>
      <c r="K17" s="64">
        <f>K18+K19</f>
        <v>1497.3</v>
      </c>
    </row>
    <row r="18" spans="2:11" ht="15" customHeight="1" x14ac:dyDescent="0.2">
      <c r="B18" s="80" t="s">
        <v>118</v>
      </c>
      <c r="C18" s="120">
        <v>802</v>
      </c>
      <c r="D18" s="65" t="s">
        <v>108</v>
      </c>
      <c r="E18" s="65" t="s">
        <v>113</v>
      </c>
      <c r="F18" s="65" t="s">
        <v>115</v>
      </c>
      <c r="G18" s="65" t="s">
        <v>119</v>
      </c>
      <c r="H18" s="65" t="s">
        <v>120</v>
      </c>
      <c r="I18" s="66">
        <v>934.2</v>
      </c>
      <c r="J18" s="67">
        <v>1283</v>
      </c>
      <c r="K18" s="67">
        <v>1150</v>
      </c>
    </row>
    <row r="19" spans="2:11" ht="15" customHeight="1" x14ac:dyDescent="0.2">
      <c r="B19" s="80" t="s">
        <v>123</v>
      </c>
      <c r="C19" s="120">
        <v>802</v>
      </c>
      <c r="D19" s="65" t="s">
        <v>108</v>
      </c>
      <c r="E19" s="65" t="s">
        <v>113</v>
      </c>
      <c r="F19" s="65" t="s">
        <v>115</v>
      </c>
      <c r="G19" s="65" t="s">
        <v>124</v>
      </c>
      <c r="H19" s="65" t="s">
        <v>125</v>
      </c>
      <c r="I19" s="66">
        <v>282.10000000000002</v>
      </c>
      <c r="J19" s="67">
        <v>339</v>
      </c>
      <c r="K19" s="67">
        <v>347.3</v>
      </c>
    </row>
    <row r="20" spans="2:11" ht="15" customHeight="1" x14ac:dyDescent="0.2">
      <c r="B20" s="80" t="s">
        <v>126</v>
      </c>
      <c r="C20" s="120">
        <v>802</v>
      </c>
      <c r="D20" s="65" t="s">
        <v>108</v>
      </c>
      <c r="E20" s="65" t="s">
        <v>113</v>
      </c>
      <c r="F20" s="65" t="s">
        <v>115</v>
      </c>
      <c r="G20" s="65" t="s">
        <v>121</v>
      </c>
      <c r="H20" s="65" t="s">
        <v>127</v>
      </c>
      <c r="I20" s="66">
        <v>10</v>
      </c>
      <c r="J20" s="68">
        <v>10</v>
      </c>
      <c r="K20" s="68">
        <v>10</v>
      </c>
    </row>
    <row r="21" spans="2:11" ht="15" customHeight="1" x14ac:dyDescent="0.25">
      <c r="B21" s="130" t="s">
        <v>131</v>
      </c>
      <c r="C21" s="119">
        <v>802</v>
      </c>
      <c r="D21" s="63" t="s">
        <v>108</v>
      </c>
      <c r="E21" s="63" t="s">
        <v>132</v>
      </c>
      <c r="F21" s="63" t="s">
        <v>110</v>
      </c>
      <c r="G21" s="63" t="s">
        <v>111</v>
      </c>
      <c r="H21" s="63" t="s">
        <v>111</v>
      </c>
      <c r="I21" s="64">
        <f>I22</f>
        <v>4281.3999999999996</v>
      </c>
      <c r="J21" s="64">
        <f t="shared" ref="J21:K22" si="1">J22</f>
        <v>4878.3999999999996</v>
      </c>
      <c r="K21" s="64">
        <f t="shared" si="1"/>
        <v>4782.5</v>
      </c>
    </row>
    <row r="22" spans="2:11" ht="15" customHeight="1" x14ac:dyDescent="0.25">
      <c r="B22" s="130" t="s">
        <v>133</v>
      </c>
      <c r="C22" s="119">
        <v>802</v>
      </c>
      <c r="D22" s="63" t="s">
        <v>108</v>
      </c>
      <c r="E22" s="63" t="s">
        <v>132</v>
      </c>
      <c r="F22" s="63" t="s">
        <v>134</v>
      </c>
      <c r="G22" s="63" t="s">
        <v>111</v>
      </c>
      <c r="H22" s="63" t="s">
        <v>111</v>
      </c>
      <c r="I22" s="64">
        <f>I23</f>
        <v>4281.3999999999996</v>
      </c>
      <c r="J22" s="64">
        <f t="shared" si="1"/>
        <v>4878.3999999999996</v>
      </c>
      <c r="K22" s="64">
        <f t="shared" si="1"/>
        <v>4782.5</v>
      </c>
    </row>
    <row r="23" spans="2:11" ht="15" customHeight="1" x14ac:dyDescent="0.25">
      <c r="B23" s="131" t="s">
        <v>135</v>
      </c>
      <c r="C23" s="119">
        <v>802</v>
      </c>
      <c r="D23" s="63" t="s">
        <v>108</v>
      </c>
      <c r="E23" s="63" t="s">
        <v>132</v>
      </c>
      <c r="F23" s="63" t="s">
        <v>134</v>
      </c>
      <c r="G23" s="63" t="s">
        <v>111</v>
      </c>
      <c r="H23" s="63" t="s">
        <v>136</v>
      </c>
      <c r="I23" s="64">
        <f>I24+I28+I35+I32+I39+I47+I59+I67+I71</f>
        <v>4281.3999999999996</v>
      </c>
      <c r="J23" s="64">
        <f t="shared" ref="J23:K23" si="2">J24+J28+J35+J39+J59+J67+J71+J32</f>
        <v>4878.3999999999996</v>
      </c>
      <c r="K23" s="64">
        <f t="shared" si="2"/>
        <v>4782.5</v>
      </c>
    </row>
    <row r="24" spans="2:11" ht="15" customHeight="1" x14ac:dyDescent="0.25">
      <c r="B24" s="131" t="s">
        <v>116</v>
      </c>
      <c r="C24" s="119">
        <v>802</v>
      </c>
      <c r="D24" s="63" t="s">
        <v>108</v>
      </c>
      <c r="E24" s="63" t="s">
        <v>132</v>
      </c>
      <c r="F24" s="63" t="s">
        <v>134</v>
      </c>
      <c r="G24" s="63" t="s">
        <v>111</v>
      </c>
      <c r="H24" s="63" t="s">
        <v>117</v>
      </c>
      <c r="I24" s="64">
        <f>I25+I26+I27</f>
        <v>3398.9</v>
      </c>
      <c r="J24" s="64">
        <f t="shared" ref="J24:K24" si="3">J25+J26+J27</f>
        <v>4166.3999999999996</v>
      </c>
      <c r="K24" s="64">
        <f t="shared" si="3"/>
        <v>4027.5</v>
      </c>
    </row>
    <row r="25" spans="2:11" ht="15" customHeight="1" x14ac:dyDescent="0.2">
      <c r="B25" s="80" t="s">
        <v>118</v>
      </c>
      <c r="C25" s="120">
        <v>802</v>
      </c>
      <c r="D25" s="65" t="s">
        <v>108</v>
      </c>
      <c r="E25" s="65" t="s">
        <v>132</v>
      </c>
      <c r="F25" s="65" t="s">
        <v>134</v>
      </c>
      <c r="G25" s="65" t="s">
        <v>119</v>
      </c>
      <c r="H25" s="65" t="s">
        <v>120</v>
      </c>
      <c r="I25" s="66">
        <v>2610.5</v>
      </c>
      <c r="J25" s="67">
        <v>3200</v>
      </c>
      <c r="K25" s="67">
        <v>3030.9</v>
      </c>
    </row>
    <row r="26" spans="2:11" ht="15" customHeight="1" x14ac:dyDescent="0.2">
      <c r="B26" s="69" t="s">
        <v>137</v>
      </c>
      <c r="C26" s="120">
        <v>802</v>
      </c>
      <c r="D26" s="65" t="s">
        <v>108</v>
      </c>
      <c r="E26" s="65" t="s">
        <v>132</v>
      </c>
      <c r="F26" s="65" t="s">
        <v>134</v>
      </c>
      <c r="G26" s="65" t="s">
        <v>121</v>
      </c>
      <c r="H26" s="65" t="s">
        <v>122</v>
      </c>
      <c r="I26" s="66"/>
      <c r="J26" s="67"/>
      <c r="K26" s="67"/>
    </row>
    <row r="27" spans="2:11" ht="15" customHeight="1" x14ac:dyDescent="0.2">
      <c r="B27" s="80" t="s">
        <v>123</v>
      </c>
      <c r="C27" s="120">
        <v>802</v>
      </c>
      <c r="D27" s="65" t="s">
        <v>108</v>
      </c>
      <c r="E27" s="65" t="s">
        <v>132</v>
      </c>
      <c r="F27" s="65" t="s">
        <v>134</v>
      </c>
      <c r="G27" s="65" t="s">
        <v>124</v>
      </c>
      <c r="H27" s="65" t="s">
        <v>125</v>
      </c>
      <c r="I27" s="66">
        <v>788.4</v>
      </c>
      <c r="J27" s="67">
        <v>966.4</v>
      </c>
      <c r="K27" s="67">
        <v>996.6</v>
      </c>
    </row>
    <row r="28" spans="2:11" ht="15" customHeight="1" x14ac:dyDescent="0.2">
      <c r="B28" s="98" t="s">
        <v>138</v>
      </c>
      <c r="C28" s="121">
        <v>802</v>
      </c>
      <c r="D28" s="70" t="s">
        <v>108</v>
      </c>
      <c r="E28" s="70" t="s">
        <v>132</v>
      </c>
      <c r="F28" s="70" t="s">
        <v>134</v>
      </c>
      <c r="G28" s="70" t="s">
        <v>139</v>
      </c>
      <c r="H28" s="70" t="s">
        <v>140</v>
      </c>
      <c r="I28" s="71">
        <f>I29+I30+I31</f>
        <v>256</v>
      </c>
      <c r="J28" s="71">
        <f t="shared" ref="J28:K28" si="4">J29+J30+J31</f>
        <v>266</v>
      </c>
      <c r="K28" s="71">
        <f t="shared" si="4"/>
        <v>276</v>
      </c>
    </row>
    <row r="29" spans="2:11" ht="15" customHeight="1" x14ac:dyDescent="0.2">
      <c r="B29" s="79" t="s">
        <v>141</v>
      </c>
      <c r="C29" s="122">
        <v>802</v>
      </c>
      <c r="D29" s="72" t="s">
        <v>108</v>
      </c>
      <c r="E29" s="72" t="s">
        <v>132</v>
      </c>
      <c r="F29" s="72" t="s">
        <v>134</v>
      </c>
      <c r="G29" s="72" t="s">
        <v>139</v>
      </c>
      <c r="H29" s="72" t="s">
        <v>140</v>
      </c>
      <c r="I29" s="66"/>
      <c r="J29" s="67"/>
      <c r="K29" s="67"/>
    </row>
    <row r="30" spans="2:11" ht="15" customHeight="1" x14ac:dyDescent="0.2">
      <c r="B30" s="79" t="s">
        <v>474</v>
      </c>
      <c r="C30" s="122">
        <v>802</v>
      </c>
      <c r="D30" s="72" t="s">
        <v>108</v>
      </c>
      <c r="E30" s="72" t="s">
        <v>132</v>
      </c>
      <c r="F30" s="72" t="s">
        <v>134</v>
      </c>
      <c r="G30" s="72" t="s">
        <v>139</v>
      </c>
      <c r="H30" s="72" t="s">
        <v>140</v>
      </c>
      <c r="I30" s="66">
        <v>250</v>
      </c>
      <c r="J30" s="67">
        <v>260</v>
      </c>
      <c r="K30" s="67">
        <v>270</v>
      </c>
    </row>
    <row r="31" spans="2:11" ht="15" customHeight="1" x14ac:dyDescent="0.2">
      <c r="B31" s="79" t="s">
        <v>143</v>
      </c>
      <c r="C31" s="122">
        <v>802</v>
      </c>
      <c r="D31" s="72" t="s">
        <v>108</v>
      </c>
      <c r="E31" s="72" t="s">
        <v>132</v>
      </c>
      <c r="F31" s="72" t="s">
        <v>134</v>
      </c>
      <c r="G31" s="72" t="s">
        <v>144</v>
      </c>
      <c r="H31" s="72" t="s">
        <v>140</v>
      </c>
      <c r="I31" s="66">
        <v>6</v>
      </c>
      <c r="J31" s="67">
        <v>6</v>
      </c>
      <c r="K31" s="67">
        <v>6</v>
      </c>
    </row>
    <row r="32" spans="2:11" ht="15" customHeight="1" x14ac:dyDescent="0.2">
      <c r="B32" s="132" t="s">
        <v>145</v>
      </c>
      <c r="C32" s="123">
        <v>802</v>
      </c>
      <c r="D32" s="73" t="s">
        <v>108</v>
      </c>
      <c r="E32" s="73" t="s">
        <v>132</v>
      </c>
      <c r="F32" s="73" t="s">
        <v>134</v>
      </c>
      <c r="G32" s="73" t="s">
        <v>121</v>
      </c>
      <c r="H32" s="73" t="s">
        <v>111</v>
      </c>
      <c r="I32" s="74">
        <f>I33</f>
        <v>5</v>
      </c>
      <c r="J32" s="74">
        <f t="shared" ref="J32:K32" si="5">J33</f>
        <v>5</v>
      </c>
      <c r="K32" s="74">
        <f t="shared" si="5"/>
        <v>5</v>
      </c>
    </row>
    <row r="33" spans="2:11" ht="15" customHeight="1" x14ac:dyDescent="0.2">
      <c r="B33" s="88" t="s">
        <v>146</v>
      </c>
      <c r="C33" s="124" t="s">
        <v>128</v>
      </c>
      <c r="D33" s="75" t="s">
        <v>108</v>
      </c>
      <c r="E33" s="75" t="s">
        <v>132</v>
      </c>
      <c r="F33" s="75" t="s">
        <v>134</v>
      </c>
      <c r="G33" s="75" t="s">
        <v>121</v>
      </c>
      <c r="H33" s="75" t="s">
        <v>127</v>
      </c>
      <c r="I33" s="76">
        <v>5</v>
      </c>
      <c r="J33" s="77">
        <v>5</v>
      </c>
      <c r="K33" s="77">
        <v>5</v>
      </c>
    </row>
    <row r="34" spans="2:11" ht="15" customHeight="1" x14ac:dyDescent="0.2">
      <c r="B34" s="133"/>
      <c r="C34" s="125"/>
      <c r="D34" s="78"/>
      <c r="E34" s="78"/>
      <c r="F34" s="78"/>
      <c r="G34" s="78"/>
      <c r="H34" s="78"/>
      <c r="I34" s="76"/>
      <c r="J34" s="77"/>
      <c r="K34" s="77"/>
    </row>
    <row r="35" spans="2:11" ht="15" customHeight="1" x14ac:dyDescent="0.2">
      <c r="B35" s="98" t="s">
        <v>147</v>
      </c>
      <c r="C35" s="121">
        <v>802</v>
      </c>
      <c r="D35" s="70" t="s">
        <v>108</v>
      </c>
      <c r="E35" s="70" t="s">
        <v>132</v>
      </c>
      <c r="F35" s="70" t="s">
        <v>134</v>
      </c>
      <c r="G35" s="70" t="s">
        <v>111</v>
      </c>
      <c r="H35" s="70" t="s">
        <v>148</v>
      </c>
      <c r="I35" s="71">
        <f>I36+I37</f>
        <v>115</v>
      </c>
      <c r="J35" s="71">
        <f>J36+J37</f>
        <v>165</v>
      </c>
      <c r="K35" s="71">
        <f>K36+K37</f>
        <v>165</v>
      </c>
    </row>
    <row r="36" spans="2:11" ht="15" customHeight="1" x14ac:dyDescent="0.2">
      <c r="B36" s="79" t="s">
        <v>149</v>
      </c>
      <c r="C36" s="120">
        <v>802</v>
      </c>
      <c r="D36" s="65" t="s">
        <v>108</v>
      </c>
      <c r="E36" s="65" t="s">
        <v>132</v>
      </c>
      <c r="F36" s="65" t="s">
        <v>134</v>
      </c>
      <c r="G36" s="65" t="s">
        <v>139</v>
      </c>
      <c r="H36" s="65" t="s">
        <v>148</v>
      </c>
      <c r="I36" s="66">
        <v>15</v>
      </c>
      <c r="J36" s="67">
        <v>15</v>
      </c>
      <c r="K36" s="67">
        <v>15</v>
      </c>
    </row>
    <row r="37" spans="2:11" ht="15" customHeight="1" x14ac:dyDescent="0.2">
      <c r="B37" s="79" t="s">
        <v>150</v>
      </c>
      <c r="C37" s="120" t="s">
        <v>128</v>
      </c>
      <c r="D37" s="65" t="s">
        <v>108</v>
      </c>
      <c r="E37" s="65" t="s">
        <v>132</v>
      </c>
      <c r="F37" s="65" t="s">
        <v>134</v>
      </c>
      <c r="G37" s="65" t="s">
        <v>144</v>
      </c>
      <c r="H37" s="65" t="s">
        <v>148</v>
      </c>
      <c r="I37" s="66">
        <v>100</v>
      </c>
      <c r="J37" s="67">
        <v>150</v>
      </c>
      <c r="K37" s="67">
        <v>150</v>
      </c>
    </row>
    <row r="38" spans="2:11" ht="15" customHeight="1" x14ac:dyDescent="0.2">
      <c r="B38" s="79"/>
      <c r="C38" s="122">
        <v>802</v>
      </c>
      <c r="D38" s="72" t="s">
        <v>108</v>
      </c>
      <c r="E38" s="72" t="s">
        <v>132</v>
      </c>
      <c r="F38" s="72" t="s">
        <v>134</v>
      </c>
      <c r="G38" s="72" t="s">
        <v>144</v>
      </c>
      <c r="H38" s="72" t="s">
        <v>148</v>
      </c>
      <c r="I38" s="66"/>
      <c r="J38" s="67"/>
      <c r="K38" s="67"/>
    </row>
    <row r="39" spans="2:11" ht="15" customHeight="1" x14ac:dyDescent="0.2">
      <c r="B39" s="98" t="s">
        <v>152</v>
      </c>
      <c r="C39" s="121">
        <v>802</v>
      </c>
      <c r="D39" s="70" t="s">
        <v>108</v>
      </c>
      <c r="E39" s="70" t="s">
        <v>132</v>
      </c>
      <c r="F39" s="70" t="s">
        <v>134</v>
      </c>
      <c r="G39" s="70" t="s">
        <v>111</v>
      </c>
      <c r="H39" s="70" t="s">
        <v>153</v>
      </c>
      <c r="I39" s="71">
        <f>I40+I47</f>
        <v>114.5</v>
      </c>
      <c r="J39" s="71">
        <f t="shared" ref="J39:K39" si="6">J40+J47</f>
        <v>76</v>
      </c>
      <c r="K39" s="71">
        <f t="shared" si="6"/>
        <v>89</v>
      </c>
    </row>
    <row r="40" spans="2:11" ht="15" customHeight="1" x14ac:dyDescent="0.2">
      <c r="B40" s="98" t="s">
        <v>154</v>
      </c>
      <c r="C40" s="121">
        <v>802</v>
      </c>
      <c r="D40" s="70" t="s">
        <v>108</v>
      </c>
      <c r="E40" s="70" t="s">
        <v>132</v>
      </c>
      <c r="F40" s="70" t="s">
        <v>134</v>
      </c>
      <c r="G40" s="70" t="s">
        <v>139</v>
      </c>
      <c r="H40" s="70" t="s">
        <v>153</v>
      </c>
      <c r="I40" s="71">
        <f>I41+I42+I43+I44+I45</f>
        <v>103.5</v>
      </c>
      <c r="J40" s="71">
        <f t="shared" ref="J40:K40" si="7">J41+J42+J43+J44+J46</f>
        <v>76</v>
      </c>
      <c r="K40" s="71">
        <f t="shared" si="7"/>
        <v>89</v>
      </c>
    </row>
    <row r="41" spans="2:11" ht="15" customHeight="1" x14ac:dyDescent="0.2">
      <c r="B41" s="88" t="s">
        <v>155</v>
      </c>
      <c r="C41" s="122">
        <v>802</v>
      </c>
      <c r="D41" s="72" t="s">
        <v>108</v>
      </c>
      <c r="E41" s="72" t="s">
        <v>132</v>
      </c>
      <c r="F41" s="72" t="s">
        <v>134</v>
      </c>
      <c r="G41" s="75" t="s">
        <v>139</v>
      </c>
      <c r="H41" s="75" t="s">
        <v>153</v>
      </c>
      <c r="I41" s="76">
        <v>40</v>
      </c>
      <c r="J41" s="67">
        <v>50</v>
      </c>
      <c r="K41" s="67">
        <v>60</v>
      </c>
    </row>
    <row r="42" spans="2:11" ht="15" customHeight="1" x14ac:dyDescent="0.2">
      <c r="B42" s="88" t="s">
        <v>156</v>
      </c>
      <c r="C42" s="122">
        <v>802</v>
      </c>
      <c r="D42" s="72" t="s">
        <v>108</v>
      </c>
      <c r="E42" s="72" t="s">
        <v>132</v>
      </c>
      <c r="F42" s="72" t="s">
        <v>134</v>
      </c>
      <c r="G42" s="75" t="s">
        <v>139</v>
      </c>
      <c r="H42" s="75" t="s">
        <v>153</v>
      </c>
      <c r="I42" s="76">
        <v>10</v>
      </c>
      <c r="J42" s="67">
        <v>11</v>
      </c>
      <c r="K42" s="67">
        <v>12</v>
      </c>
    </row>
    <row r="43" spans="2:11" ht="15" customHeight="1" x14ac:dyDescent="0.2">
      <c r="B43" s="88" t="s">
        <v>412</v>
      </c>
      <c r="C43" s="122">
        <v>802</v>
      </c>
      <c r="D43" s="72" t="s">
        <v>108</v>
      </c>
      <c r="E43" s="72" t="s">
        <v>132</v>
      </c>
      <c r="F43" s="72" t="s">
        <v>134</v>
      </c>
      <c r="G43" s="75" t="s">
        <v>139</v>
      </c>
      <c r="H43" s="75" t="s">
        <v>153</v>
      </c>
      <c r="I43" s="76">
        <v>7</v>
      </c>
      <c r="J43" s="67">
        <v>8</v>
      </c>
      <c r="K43" s="67">
        <v>9</v>
      </c>
    </row>
    <row r="44" spans="2:11" ht="15" customHeight="1" x14ac:dyDescent="0.2">
      <c r="B44" s="88" t="s">
        <v>414</v>
      </c>
      <c r="C44" s="122">
        <v>802</v>
      </c>
      <c r="D44" s="72" t="s">
        <v>108</v>
      </c>
      <c r="E44" s="72" t="s">
        <v>132</v>
      </c>
      <c r="F44" s="72" t="s">
        <v>134</v>
      </c>
      <c r="G44" s="75" t="s">
        <v>139</v>
      </c>
      <c r="H44" s="75" t="s">
        <v>153</v>
      </c>
      <c r="I44" s="76">
        <v>6.5</v>
      </c>
      <c r="J44" s="67">
        <v>7</v>
      </c>
      <c r="K44" s="67">
        <v>8</v>
      </c>
    </row>
    <row r="45" spans="2:11" ht="15" customHeight="1" x14ac:dyDescent="0.2">
      <c r="B45" s="88" t="s">
        <v>413</v>
      </c>
      <c r="C45" s="122">
        <v>802</v>
      </c>
      <c r="D45" s="72" t="s">
        <v>108</v>
      </c>
      <c r="E45" s="72" t="s">
        <v>132</v>
      </c>
      <c r="F45" s="72" t="s">
        <v>134</v>
      </c>
      <c r="G45" s="75" t="s">
        <v>139</v>
      </c>
      <c r="H45" s="75" t="s">
        <v>153</v>
      </c>
      <c r="I45" s="76">
        <v>40</v>
      </c>
      <c r="J45" s="67">
        <v>40</v>
      </c>
      <c r="K45" s="67">
        <v>40</v>
      </c>
    </row>
    <row r="46" spans="2:11" ht="14.25" x14ac:dyDescent="0.2">
      <c r="B46" s="88" t="s">
        <v>157</v>
      </c>
      <c r="C46" s="122">
        <v>802</v>
      </c>
      <c r="D46" s="72" t="s">
        <v>108</v>
      </c>
      <c r="E46" s="72" t="s">
        <v>132</v>
      </c>
      <c r="F46" s="72" t="s">
        <v>134</v>
      </c>
      <c r="G46" s="75" t="s">
        <v>139</v>
      </c>
      <c r="H46" s="75" t="s">
        <v>153</v>
      </c>
      <c r="I46" s="76"/>
      <c r="J46" s="67"/>
      <c r="K46" s="67"/>
    </row>
    <row r="47" spans="2:11" ht="15" customHeight="1" x14ac:dyDescent="0.2">
      <c r="B47" s="87" t="s">
        <v>158</v>
      </c>
      <c r="C47" s="121">
        <v>802</v>
      </c>
      <c r="D47" s="70" t="s">
        <v>108</v>
      </c>
      <c r="E47" s="70" t="s">
        <v>132</v>
      </c>
      <c r="F47" s="70" t="s">
        <v>134</v>
      </c>
      <c r="G47" s="70" t="s">
        <v>144</v>
      </c>
      <c r="H47" s="70" t="s">
        <v>153</v>
      </c>
      <c r="I47" s="71">
        <f>I53+I57</f>
        <v>11</v>
      </c>
      <c r="J47" s="71">
        <f t="shared" ref="J47:K47" si="8">J48+J51+J56</f>
        <v>0</v>
      </c>
      <c r="K47" s="71">
        <f t="shared" si="8"/>
        <v>0</v>
      </c>
    </row>
    <row r="48" spans="2:11" ht="15" customHeight="1" x14ac:dyDescent="0.2">
      <c r="B48" s="79" t="s">
        <v>159</v>
      </c>
      <c r="C48" s="122">
        <v>802</v>
      </c>
      <c r="D48" s="72" t="s">
        <v>108</v>
      </c>
      <c r="E48" s="72" t="s">
        <v>132</v>
      </c>
      <c r="F48" s="72" t="s">
        <v>134</v>
      </c>
      <c r="G48" s="72" t="s">
        <v>144</v>
      </c>
      <c r="H48" s="75" t="s">
        <v>153</v>
      </c>
      <c r="I48" s="66"/>
      <c r="J48" s="67"/>
      <c r="K48" s="67"/>
    </row>
    <row r="49" spans="2:11" ht="15" customHeight="1" x14ac:dyDescent="0.2">
      <c r="B49" s="79" t="s">
        <v>160</v>
      </c>
      <c r="C49" s="122">
        <v>802</v>
      </c>
      <c r="D49" s="72" t="s">
        <v>108</v>
      </c>
      <c r="E49" s="72" t="s">
        <v>132</v>
      </c>
      <c r="F49" s="72" t="s">
        <v>134</v>
      </c>
      <c r="G49" s="72" t="s">
        <v>144</v>
      </c>
      <c r="H49" s="75" t="s">
        <v>153</v>
      </c>
      <c r="I49" s="66"/>
      <c r="J49" s="67"/>
      <c r="K49" s="67"/>
    </row>
    <row r="50" spans="2:11" ht="15" customHeight="1" x14ac:dyDescent="0.2">
      <c r="B50" s="79" t="s">
        <v>161</v>
      </c>
      <c r="C50" s="122">
        <v>802</v>
      </c>
      <c r="D50" s="72" t="s">
        <v>108</v>
      </c>
      <c r="E50" s="72" t="s">
        <v>132</v>
      </c>
      <c r="F50" s="72" t="s">
        <v>134</v>
      </c>
      <c r="G50" s="72" t="s">
        <v>144</v>
      </c>
      <c r="H50" s="75" t="s">
        <v>153</v>
      </c>
      <c r="I50" s="66"/>
      <c r="J50" s="67"/>
      <c r="K50" s="67"/>
    </row>
    <row r="51" spans="2:11" ht="15" customHeight="1" x14ac:dyDescent="0.2">
      <c r="B51" s="79" t="s">
        <v>162</v>
      </c>
      <c r="C51" s="122">
        <v>802</v>
      </c>
      <c r="D51" s="72" t="s">
        <v>108</v>
      </c>
      <c r="E51" s="72" t="s">
        <v>132</v>
      </c>
      <c r="F51" s="72" t="s">
        <v>134</v>
      </c>
      <c r="G51" s="72" t="s">
        <v>144</v>
      </c>
      <c r="H51" s="75" t="s">
        <v>153</v>
      </c>
      <c r="I51" s="66"/>
      <c r="J51" s="67"/>
      <c r="K51" s="67"/>
    </row>
    <row r="52" spans="2:11" ht="15" customHeight="1" x14ac:dyDescent="0.2">
      <c r="B52" s="79" t="s">
        <v>163</v>
      </c>
      <c r="C52" s="122">
        <v>802</v>
      </c>
      <c r="D52" s="72" t="s">
        <v>108</v>
      </c>
      <c r="E52" s="72" t="s">
        <v>132</v>
      </c>
      <c r="F52" s="72" t="s">
        <v>134</v>
      </c>
      <c r="G52" s="72" t="s">
        <v>144</v>
      </c>
      <c r="H52" s="75" t="s">
        <v>153</v>
      </c>
      <c r="I52" s="66"/>
      <c r="J52" s="67"/>
      <c r="K52" s="67"/>
    </row>
    <row r="53" spans="2:11" ht="15" customHeight="1" x14ac:dyDescent="0.2">
      <c r="B53" s="79" t="s">
        <v>164</v>
      </c>
      <c r="C53" s="122">
        <v>802</v>
      </c>
      <c r="D53" s="72" t="s">
        <v>108</v>
      </c>
      <c r="E53" s="72" t="s">
        <v>132</v>
      </c>
      <c r="F53" s="72" t="s">
        <v>134</v>
      </c>
      <c r="G53" s="72" t="s">
        <v>144</v>
      </c>
      <c r="H53" s="75" t="s">
        <v>153</v>
      </c>
      <c r="I53" s="66">
        <v>11</v>
      </c>
      <c r="J53" s="67">
        <v>13</v>
      </c>
      <c r="K53" s="67">
        <v>14</v>
      </c>
    </row>
    <row r="54" spans="2:11" ht="15" customHeight="1" x14ac:dyDescent="0.2">
      <c r="B54" s="79" t="s">
        <v>165</v>
      </c>
      <c r="C54" s="122">
        <v>802</v>
      </c>
      <c r="D54" s="72" t="s">
        <v>108</v>
      </c>
      <c r="E54" s="72" t="s">
        <v>132</v>
      </c>
      <c r="F54" s="72" t="s">
        <v>134</v>
      </c>
      <c r="G54" s="72" t="s">
        <v>144</v>
      </c>
      <c r="H54" s="75" t="s">
        <v>153</v>
      </c>
      <c r="I54" s="66"/>
      <c r="J54" s="67"/>
      <c r="K54" s="67"/>
    </row>
    <row r="55" spans="2:11" ht="15" customHeight="1" x14ac:dyDescent="0.2">
      <c r="B55" s="79" t="s">
        <v>166</v>
      </c>
      <c r="C55" s="122">
        <v>802</v>
      </c>
      <c r="D55" s="72" t="s">
        <v>108</v>
      </c>
      <c r="E55" s="72" t="s">
        <v>132</v>
      </c>
      <c r="F55" s="72" t="s">
        <v>134</v>
      </c>
      <c r="G55" s="72" t="s">
        <v>144</v>
      </c>
      <c r="H55" s="75" t="s">
        <v>153</v>
      </c>
      <c r="I55" s="66"/>
      <c r="J55" s="67"/>
      <c r="K55" s="67"/>
    </row>
    <row r="56" spans="2:11" ht="15" customHeight="1" x14ac:dyDescent="0.2">
      <c r="B56" s="79" t="s">
        <v>167</v>
      </c>
      <c r="C56" s="122">
        <v>802</v>
      </c>
      <c r="D56" s="72" t="s">
        <v>108</v>
      </c>
      <c r="E56" s="72" t="s">
        <v>132</v>
      </c>
      <c r="F56" s="72" t="s">
        <v>134</v>
      </c>
      <c r="G56" s="72" t="s">
        <v>144</v>
      </c>
      <c r="H56" s="75" t="s">
        <v>153</v>
      </c>
      <c r="I56" s="66"/>
      <c r="J56" s="67"/>
      <c r="K56" s="67"/>
    </row>
    <row r="57" spans="2:11" ht="15" customHeight="1" x14ac:dyDescent="0.2">
      <c r="B57" s="79" t="s">
        <v>168</v>
      </c>
      <c r="C57" s="122">
        <v>802</v>
      </c>
      <c r="D57" s="72" t="s">
        <v>108</v>
      </c>
      <c r="E57" s="72" t="s">
        <v>132</v>
      </c>
      <c r="F57" s="72" t="s">
        <v>134</v>
      </c>
      <c r="G57" s="72" t="s">
        <v>144</v>
      </c>
      <c r="H57" s="75" t="s">
        <v>153</v>
      </c>
      <c r="I57" s="66">
        <v>0</v>
      </c>
      <c r="J57" s="67">
        <v>20</v>
      </c>
      <c r="K57" s="67">
        <v>20</v>
      </c>
    </row>
    <row r="58" spans="2:11" ht="15" customHeight="1" x14ac:dyDescent="0.2">
      <c r="B58" s="79" t="s">
        <v>169</v>
      </c>
      <c r="C58" s="122"/>
      <c r="D58" s="72" t="s">
        <v>108</v>
      </c>
      <c r="E58" s="72" t="s">
        <v>132</v>
      </c>
      <c r="F58" s="72" t="s">
        <v>134</v>
      </c>
      <c r="G58" s="72" t="s">
        <v>144</v>
      </c>
      <c r="H58" s="75" t="s">
        <v>153</v>
      </c>
      <c r="I58" s="66"/>
      <c r="J58" s="67"/>
      <c r="K58" s="67"/>
    </row>
    <row r="59" spans="2:11" ht="15" customHeight="1" x14ac:dyDescent="0.2">
      <c r="B59" s="134" t="s">
        <v>170</v>
      </c>
      <c r="C59" s="121">
        <v>802</v>
      </c>
      <c r="D59" s="70" t="s">
        <v>108</v>
      </c>
      <c r="E59" s="70" t="s">
        <v>132</v>
      </c>
      <c r="F59" s="70" t="s">
        <v>134</v>
      </c>
      <c r="G59" s="70" t="s">
        <v>111</v>
      </c>
      <c r="H59" s="70" t="s">
        <v>130</v>
      </c>
      <c r="I59" s="71">
        <f>I60+I61+I62+I66</f>
        <v>160</v>
      </c>
      <c r="J59" s="71">
        <f t="shared" ref="J59:K59" si="9">J62+J66+J61</f>
        <v>60</v>
      </c>
      <c r="K59" s="71">
        <f t="shared" si="9"/>
        <v>60</v>
      </c>
    </row>
    <row r="60" spans="2:11" ht="15" customHeight="1" x14ac:dyDescent="0.2">
      <c r="B60" s="79" t="s">
        <v>171</v>
      </c>
      <c r="C60" s="122">
        <v>802</v>
      </c>
      <c r="D60" s="72" t="s">
        <v>108</v>
      </c>
      <c r="E60" s="72" t="s">
        <v>132</v>
      </c>
      <c r="F60" s="72" t="s">
        <v>134</v>
      </c>
      <c r="G60" s="72" t="s">
        <v>144</v>
      </c>
      <c r="H60" s="72" t="s">
        <v>130</v>
      </c>
      <c r="I60" s="76">
        <v>100</v>
      </c>
      <c r="J60" s="67">
        <v>100</v>
      </c>
      <c r="K60" s="67">
        <v>100</v>
      </c>
    </row>
    <row r="61" spans="2:11" ht="15" customHeight="1" x14ac:dyDescent="0.2">
      <c r="B61" s="79" t="s">
        <v>172</v>
      </c>
      <c r="C61" s="122">
        <v>802</v>
      </c>
      <c r="D61" s="72" t="s">
        <v>108</v>
      </c>
      <c r="E61" s="72" t="s">
        <v>132</v>
      </c>
      <c r="F61" s="72" t="s">
        <v>134</v>
      </c>
      <c r="G61" s="72" t="s">
        <v>173</v>
      </c>
      <c r="H61" s="72" t="s">
        <v>130</v>
      </c>
      <c r="I61" s="76">
        <v>30</v>
      </c>
      <c r="J61" s="67">
        <v>30</v>
      </c>
      <c r="K61" s="67">
        <v>30</v>
      </c>
    </row>
    <row r="62" spans="2:11" ht="15" customHeight="1" x14ac:dyDescent="0.2">
      <c r="B62" s="79" t="s">
        <v>174</v>
      </c>
      <c r="C62" s="122">
        <v>802</v>
      </c>
      <c r="D62" s="72" t="s">
        <v>108</v>
      </c>
      <c r="E62" s="72" t="s">
        <v>132</v>
      </c>
      <c r="F62" s="72" t="s">
        <v>134</v>
      </c>
      <c r="G62" s="72" t="s">
        <v>129</v>
      </c>
      <c r="H62" s="72" t="s">
        <v>130</v>
      </c>
      <c r="I62" s="76">
        <v>15</v>
      </c>
      <c r="J62" s="67">
        <v>15</v>
      </c>
      <c r="K62" s="67">
        <v>15</v>
      </c>
    </row>
    <row r="63" spans="2:11" ht="15" customHeight="1" x14ac:dyDescent="0.2">
      <c r="B63" s="79" t="s">
        <v>175</v>
      </c>
      <c r="C63" s="122">
        <v>802</v>
      </c>
      <c r="D63" s="72" t="s">
        <v>108</v>
      </c>
      <c r="E63" s="72" t="s">
        <v>132</v>
      </c>
      <c r="F63" s="72" t="s">
        <v>134</v>
      </c>
      <c r="G63" s="72" t="s">
        <v>129</v>
      </c>
      <c r="H63" s="72" t="s">
        <v>130</v>
      </c>
      <c r="I63" s="76"/>
      <c r="J63" s="67"/>
      <c r="K63" s="67"/>
    </row>
    <row r="64" spans="2:11" ht="15" customHeight="1" x14ac:dyDescent="0.2">
      <c r="B64" s="79"/>
      <c r="C64" s="122">
        <v>802</v>
      </c>
      <c r="D64" s="72" t="s">
        <v>108</v>
      </c>
      <c r="E64" s="72" t="s">
        <v>132</v>
      </c>
      <c r="F64" s="72" t="s">
        <v>134</v>
      </c>
      <c r="G64" s="72" t="s">
        <v>129</v>
      </c>
      <c r="H64" s="72" t="s">
        <v>130</v>
      </c>
      <c r="I64" s="76"/>
      <c r="J64" s="67"/>
      <c r="K64" s="67"/>
    </row>
    <row r="65" spans="2:11" ht="15" customHeight="1" x14ac:dyDescent="0.2">
      <c r="B65" s="79" t="s">
        <v>176</v>
      </c>
      <c r="C65" s="122">
        <v>802</v>
      </c>
      <c r="D65" s="72" t="s">
        <v>108</v>
      </c>
      <c r="E65" s="72" t="s">
        <v>132</v>
      </c>
      <c r="F65" s="72" t="s">
        <v>134</v>
      </c>
      <c r="G65" s="72" t="s">
        <v>129</v>
      </c>
      <c r="H65" s="72" t="s">
        <v>130</v>
      </c>
      <c r="I65" s="76"/>
      <c r="J65" s="67"/>
      <c r="K65" s="67"/>
    </row>
    <row r="66" spans="2:11" ht="15" customHeight="1" x14ac:dyDescent="0.2">
      <c r="B66" s="80" t="s">
        <v>177</v>
      </c>
      <c r="C66" s="122">
        <v>802</v>
      </c>
      <c r="D66" s="72" t="s">
        <v>108</v>
      </c>
      <c r="E66" s="72" t="s">
        <v>132</v>
      </c>
      <c r="F66" s="72" t="s">
        <v>134</v>
      </c>
      <c r="G66" s="72" t="s">
        <v>178</v>
      </c>
      <c r="H66" s="72" t="s">
        <v>130</v>
      </c>
      <c r="I66" s="76">
        <v>15</v>
      </c>
      <c r="J66" s="67">
        <v>15</v>
      </c>
      <c r="K66" s="67">
        <v>15</v>
      </c>
    </row>
    <row r="67" spans="2:11" ht="15" customHeight="1" x14ac:dyDescent="0.2">
      <c r="B67" s="98" t="s">
        <v>179</v>
      </c>
      <c r="C67" s="121">
        <v>802</v>
      </c>
      <c r="D67" s="70" t="s">
        <v>108</v>
      </c>
      <c r="E67" s="70" t="s">
        <v>132</v>
      </c>
      <c r="F67" s="70" t="s">
        <v>134</v>
      </c>
      <c r="G67" s="70" t="s">
        <v>111</v>
      </c>
      <c r="H67" s="70" t="s">
        <v>180</v>
      </c>
      <c r="I67" s="71">
        <f>I68</f>
        <v>120</v>
      </c>
      <c r="J67" s="71">
        <v>0</v>
      </c>
      <c r="K67" s="71">
        <v>0</v>
      </c>
    </row>
    <row r="68" spans="2:11" ht="15" customHeight="1" x14ac:dyDescent="0.2">
      <c r="B68" s="79" t="s">
        <v>475</v>
      </c>
      <c r="C68" s="122">
        <v>802</v>
      </c>
      <c r="D68" s="72" t="s">
        <v>108</v>
      </c>
      <c r="E68" s="72" t="s">
        <v>132</v>
      </c>
      <c r="F68" s="72" t="s">
        <v>134</v>
      </c>
      <c r="G68" s="72" t="s">
        <v>139</v>
      </c>
      <c r="H68" s="72" t="s">
        <v>180</v>
      </c>
      <c r="I68" s="66">
        <v>120</v>
      </c>
      <c r="J68" s="67">
        <v>150</v>
      </c>
      <c r="K68" s="67">
        <v>150</v>
      </c>
    </row>
    <row r="69" spans="2:11" ht="15" customHeight="1" x14ac:dyDescent="0.2">
      <c r="B69" s="79" t="s">
        <v>181</v>
      </c>
      <c r="C69" s="122">
        <v>802</v>
      </c>
      <c r="D69" s="72" t="s">
        <v>108</v>
      </c>
      <c r="E69" s="72" t="s">
        <v>132</v>
      </c>
      <c r="F69" s="72" t="s">
        <v>134</v>
      </c>
      <c r="G69" s="72" t="s">
        <v>144</v>
      </c>
      <c r="H69" s="72" t="s">
        <v>180</v>
      </c>
      <c r="I69" s="66"/>
      <c r="J69" s="67"/>
      <c r="K69" s="67"/>
    </row>
    <row r="70" spans="2:11" ht="15" customHeight="1" x14ac:dyDescent="0.2">
      <c r="B70" s="79"/>
      <c r="C70" s="122"/>
      <c r="D70" s="72"/>
      <c r="E70" s="72"/>
      <c r="F70" s="72"/>
      <c r="G70" s="72"/>
      <c r="H70" s="72"/>
      <c r="I70" s="66"/>
      <c r="J70" s="67"/>
      <c r="K70" s="67"/>
    </row>
    <row r="71" spans="2:11" ht="15" customHeight="1" x14ac:dyDescent="0.25">
      <c r="B71" s="98" t="s">
        <v>182</v>
      </c>
      <c r="C71" s="121">
        <v>802</v>
      </c>
      <c r="D71" s="70" t="s">
        <v>108</v>
      </c>
      <c r="E71" s="70" t="s">
        <v>132</v>
      </c>
      <c r="F71" s="70" t="s">
        <v>134</v>
      </c>
      <c r="G71" s="70" t="s">
        <v>111</v>
      </c>
      <c r="H71" s="70" t="s">
        <v>183</v>
      </c>
      <c r="I71" s="81">
        <f>I73+I77+I78</f>
        <v>101</v>
      </c>
      <c r="J71" s="81">
        <f t="shared" ref="J71:K71" si="10">J72+J73+J75+J76+J77+J74</f>
        <v>140</v>
      </c>
      <c r="K71" s="81">
        <f t="shared" si="10"/>
        <v>160</v>
      </c>
    </row>
    <row r="72" spans="2:11" ht="15" customHeight="1" x14ac:dyDescent="0.2">
      <c r="B72" s="85" t="s">
        <v>184</v>
      </c>
      <c r="C72" s="122">
        <v>802</v>
      </c>
      <c r="D72" s="72" t="s">
        <v>108</v>
      </c>
      <c r="E72" s="72" t="s">
        <v>132</v>
      </c>
      <c r="F72" s="72" t="s">
        <v>134</v>
      </c>
      <c r="G72" s="72" t="s">
        <v>144</v>
      </c>
      <c r="H72" s="72" t="s">
        <v>185</v>
      </c>
      <c r="I72" s="66"/>
      <c r="J72" s="67"/>
      <c r="K72" s="67"/>
    </row>
    <row r="73" spans="2:11" ht="15" customHeight="1" x14ac:dyDescent="0.2">
      <c r="B73" s="85" t="s">
        <v>186</v>
      </c>
      <c r="C73" s="122">
        <v>802</v>
      </c>
      <c r="D73" s="72" t="s">
        <v>108</v>
      </c>
      <c r="E73" s="72" t="s">
        <v>132</v>
      </c>
      <c r="F73" s="72" t="s">
        <v>134</v>
      </c>
      <c r="G73" s="72" t="s">
        <v>144</v>
      </c>
      <c r="H73" s="72" t="s">
        <v>187</v>
      </c>
      <c r="I73" s="66">
        <v>50</v>
      </c>
      <c r="J73" s="67">
        <v>70</v>
      </c>
      <c r="K73" s="67">
        <v>80</v>
      </c>
    </row>
    <row r="74" spans="2:11" ht="15" customHeight="1" x14ac:dyDescent="0.2">
      <c r="B74" s="85" t="s">
        <v>188</v>
      </c>
      <c r="C74" s="122">
        <v>802</v>
      </c>
      <c r="D74" s="72" t="s">
        <v>108</v>
      </c>
      <c r="E74" s="72" t="s">
        <v>132</v>
      </c>
      <c r="F74" s="72" t="s">
        <v>134</v>
      </c>
      <c r="G74" s="72" t="s">
        <v>144</v>
      </c>
      <c r="H74" s="72" t="s">
        <v>187</v>
      </c>
      <c r="I74" s="66"/>
      <c r="J74" s="67"/>
      <c r="K74" s="67"/>
    </row>
    <row r="75" spans="2:11" ht="15" customHeight="1" x14ac:dyDescent="0.2">
      <c r="B75" s="85" t="s">
        <v>189</v>
      </c>
      <c r="C75" s="122">
        <v>802</v>
      </c>
      <c r="D75" s="72" t="s">
        <v>108</v>
      </c>
      <c r="E75" s="72" t="s">
        <v>132</v>
      </c>
      <c r="F75" s="72" t="s">
        <v>134</v>
      </c>
      <c r="G75" s="72" t="s">
        <v>144</v>
      </c>
      <c r="H75" s="72" t="s">
        <v>190</v>
      </c>
      <c r="I75" s="66"/>
      <c r="J75" s="67"/>
      <c r="K75" s="67"/>
    </row>
    <row r="76" spans="2:11" ht="15" customHeight="1" x14ac:dyDescent="0.2">
      <c r="B76" s="85" t="s">
        <v>191</v>
      </c>
      <c r="C76" s="122">
        <v>802</v>
      </c>
      <c r="D76" s="72" t="s">
        <v>108</v>
      </c>
      <c r="E76" s="72" t="s">
        <v>132</v>
      </c>
      <c r="F76" s="72" t="s">
        <v>134</v>
      </c>
      <c r="G76" s="72" t="s">
        <v>144</v>
      </c>
      <c r="H76" s="72" t="s">
        <v>187</v>
      </c>
      <c r="I76" s="66"/>
      <c r="J76" s="67"/>
      <c r="K76" s="67"/>
    </row>
    <row r="77" spans="2:11" ht="15" customHeight="1" x14ac:dyDescent="0.2">
      <c r="B77" s="85" t="s">
        <v>192</v>
      </c>
      <c r="C77" s="122">
        <v>802</v>
      </c>
      <c r="D77" s="72" t="s">
        <v>108</v>
      </c>
      <c r="E77" s="72" t="s">
        <v>132</v>
      </c>
      <c r="F77" s="72" t="s">
        <v>134</v>
      </c>
      <c r="G77" s="72" t="s">
        <v>144</v>
      </c>
      <c r="H77" s="72" t="s">
        <v>187</v>
      </c>
      <c r="I77" s="66">
        <v>50</v>
      </c>
      <c r="J77" s="67">
        <v>70</v>
      </c>
      <c r="K77" s="67">
        <v>80</v>
      </c>
    </row>
    <row r="78" spans="2:11" ht="15" customHeight="1" x14ac:dyDescent="0.2">
      <c r="B78" s="85" t="s">
        <v>193</v>
      </c>
      <c r="C78" s="122">
        <v>802</v>
      </c>
      <c r="D78" s="72" t="s">
        <v>108</v>
      </c>
      <c r="E78" s="72" t="s">
        <v>132</v>
      </c>
      <c r="F78" s="72" t="s">
        <v>194</v>
      </c>
      <c r="G78" s="72" t="s">
        <v>144</v>
      </c>
      <c r="H78" s="72" t="s">
        <v>183</v>
      </c>
      <c r="I78" s="66">
        <v>1</v>
      </c>
      <c r="J78" s="67">
        <v>1</v>
      </c>
      <c r="K78" s="67">
        <v>1</v>
      </c>
    </row>
    <row r="79" spans="2:11" ht="15" customHeight="1" x14ac:dyDescent="0.25">
      <c r="B79" s="130" t="s">
        <v>195</v>
      </c>
      <c r="C79" s="119">
        <v>802</v>
      </c>
      <c r="D79" s="63" t="s">
        <v>108</v>
      </c>
      <c r="E79" s="63" t="s">
        <v>196</v>
      </c>
      <c r="F79" s="63" t="s">
        <v>110</v>
      </c>
      <c r="G79" s="63" t="s">
        <v>111</v>
      </c>
      <c r="H79" s="63" t="s">
        <v>111</v>
      </c>
      <c r="I79" s="64">
        <f>I80</f>
        <v>100</v>
      </c>
      <c r="J79" s="64">
        <f t="shared" ref="J79:K79" si="11">J80</f>
        <v>120</v>
      </c>
      <c r="K79" s="64">
        <f t="shared" si="11"/>
        <v>120</v>
      </c>
    </row>
    <row r="80" spans="2:11" ht="15" customHeight="1" x14ac:dyDescent="0.2">
      <c r="B80" s="69" t="s">
        <v>197</v>
      </c>
      <c r="C80" s="120">
        <v>802</v>
      </c>
      <c r="D80" s="65" t="s">
        <v>108</v>
      </c>
      <c r="E80" s="65" t="s">
        <v>196</v>
      </c>
      <c r="F80" s="65" t="s">
        <v>198</v>
      </c>
      <c r="G80" s="65" t="s">
        <v>199</v>
      </c>
      <c r="H80" s="65" t="s">
        <v>200</v>
      </c>
      <c r="I80" s="66">
        <v>100</v>
      </c>
      <c r="J80" s="67">
        <v>120</v>
      </c>
      <c r="K80" s="67">
        <v>120</v>
      </c>
    </row>
    <row r="81" spans="2:11" ht="15" customHeight="1" x14ac:dyDescent="0.25">
      <c r="B81" s="82" t="s">
        <v>201</v>
      </c>
      <c r="C81" s="119">
        <v>802</v>
      </c>
      <c r="D81" s="63" t="s">
        <v>108</v>
      </c>
      <c r="E81" s="63" t="s">
        <v>202</v>
      </c>
      <c r="F81" s="63" t="s">
        <v>110</v>
      </c>
      <c r="G81" s="63" t="s">
        <v>111</v>
      </c>
      <c r="H81" s="63" t="s">
        <v>111</v>
      </c>
      <c r="I81" s="64">
        <f>I82+I85+I89+I92+I97+I102</f>
        <v>4197.2000000000007</v>
      </c>
      <c r="J81" s="64">
        <f>J82+J85+J89+J92+J97+J100+J102</f>
        <v>5269.4</v>
      </c>
      <c r="K81" s="64">
        <f>K82+K85+K92+K97+K100+K102</f>
        <v>5502.6</v>
      </c>
    </row>
    <row r="82" spans="2:11" ht="15" customHeight="1" x14ac:dyDescent="0.25">
      <c r="B82" s="98" t="s">
        <v>203</v>
      </c>
      <c r="C82" s="121">
        <v>802</v>
      </c>
      <c r="D82" s="70" t="s">
        <v>108</v>
      </c>
      <c r="E82" s="70" t="s">
        <v>202</v>
      </c>
      <c r="F82" s="70" t="s">
        <v>204</v>
      </c>
      <c r="G82" s="70" t="s">
        <v>111</v>
      </c>
      <c r="H82" s="70" t="s">
        <v>117</v>
      </c>
      <c r="I82" s="81">
        <f>I83+I84</f>
        <v>2861.8</v>
      </c>
      <c r="J82" s="81">
        <f t="shared" ref="J82:K82" si="12">J83+J84</f>
        <v>3515.4</v>
      </c>
      <c r="K82" s="81">
        <f t="shared" si="12"/>
        <v>3645.6</v>
      </c>
    </row>
    <row r="83" spans="2:11" ht="15" customHeight="1" x14ac:dyDescent="0.2">
      <c r="B83" s="108" t="s">
        <v>205</v>
      </c>
      <c r="C83" s="120">
        <v>802</v>
      </c>
      <c r="D83" s="65" t="s">
        <v>108</v>
      </c>
      <c r="E83" s="65" t="s">
        <v>202</v>
      </c>
      <c r="F83" s="65" t="s">
        <v>204</v>
      </c>
      <c r="G83" s="65" t="s">
        <v>206</v>
      </c>
      <c r="H83" s="65" t="s">
        <v>120</v>
      </c>
      <c r="I83" s="66">
        <v>2198</v>
      </c>
      <c r="J83" s="67">
        <v>2700</v>
      </c>
      <c r="K83" s="67">
        <v>2800</v>
      </c>
    </row>
    <row r="84" spans="2:11" ht="15" customHeight="1" x14ac:dyDescent="0.2">
      <c r="B84" s="108" t="s">
        <v>123</v>
      </c>
      <c r="C84" s="120">
        <v>802</v>
      </c>
      <c r="D84" s="65" t="s">
        <v>108</v>
      </c>
      <c r="E84" s="65" t="s">
        <v>202</v>
      </c>
      <c r="F84" s="65" t="s">
        <v>204</v>
      </c>
      <c r="G84" s="65" t="s">
        <v>207</v>
      </c>
      <c r="H84" s="65" t="s">
        <v>125</v>
      </c>
      <c r="I84" s="66">
        <v>663.8</v>
      </c>
      <c r="J84" s="67">
        <v>815.4</v>
      </c>
      <c r="K84" s="67">
        <v>845.6</v>
      </c>
    </row>
    <row r="85" spans="2:11" ht="15" customHeight="1" x14ac:dyDescent="0.2">
      <c r="B85" s="135" t="s">
        <v>209</v>
      </c>
      <c r="C85" s="121">
        <v>802</v>
      </c>
      <c r="D85" s="70" t="s">
        <v>108</v>
      </c>
      <c r="E85" s="70" t="s">
        <v>202</v>
      </c>
      <c r="F85" s="70" t="s">
        <v>204</v>
      </c>
      <c r="G85" s="70" t="s">
        <v>144</v>
      </c>
      <c r="H85" s="70" t="s">
        <v>185</v>
      </c>
      <c r="I85" s="71">
        <f>I86+I87+I88</f>
        <v>745.4</v>
      </c>
      <c r="J85" s="71">
        <f t="shared" ref="J85:K85" si="13">J86+J87+J88</f>
        <v>1209</v>
      </c>
      <c r="K85" s="71">
        <f t="shared" si="13"/>
        <v>1311</v>
      </c>
    </row>
    <row r="86" spans="2:11" ht="15" customHeight="1" x14ac:dyDescent="0.2">
      <c r="B86" s="79" t="s">
        <v>210</v>
      </c>
      <c r="C86" s="122">
        <v>802</v>
      </c>
      <c r="D86" s="72" t="s">
        <v>108</v>
      </c>
      <c r="E86" s="72" t="s">
        <v>202</v>
      </c>
      <c r="F86" s="72" t="s">
        <v>204</v>
      </c>
      <c r="G86" s="72" t="s">
        <v>211</v>
      </c>
      <c r="H86" s="72" t="s">
        <v>185</v>
      </c>
      <c r="I86" s="66">
        <v>737.2</v>
      </c>
      <c r="J86" s="67">
        <v>1200</v>
      </c>
      <c r="K86" s="67">
        <v>1300</v>
      </c>
    </row>
    <row r="87" spans="2:11" ht="15" customHeight="1" x14ac:dyDescent="0.2">
      <c r="B87" s="79" t="s">
        <v>212</v>
      </c>
      <c r="C87" s="122">
        <v>802</v>
      </c>
      <c r="D87" s="72" t="s">
        <v>108</v>
      </c>
      <c r="E87" s="72" t="s">
        <v>202</v>
      </c>
      <c r="F87" s="72" t="s">
        <v>204</v>
      </c>
      <c r="G87" s="72" t="s">
        <v>211</v>
      </c>
      <c r="H87" s="72" t="s">
        <v>185</v>
      </c>
      <c r="I87" s="66">
        <v>3.4</v>
      </c>
      <c r="J87" s="67">
        <v>4</v>
      </c>
      <c r="K87" s="67">
        <v>5</v>
      </c>
    </row>
    <row r="88" spans="2:11" ht="15" customHeight="1" x14ac:dyDescent="0.2">
      <c r="B88" s="79" t="s">
        <v>416</v>
      </c>
      <c r="C88" s="122" t="s">
        <v>128</v>
      </c>
      <c r="D88" s="72" t="s">
        <v>108</v>
      </c>
      <c r="E88" s="72" t="s">
        <v>202</v>
      </c>
      <c r="F88" s="72" t="s">
        <v>204</v>
      </c>
      <c r="G88" s="72" t="s">
        <v>144</v>
      </c>
      <c r="H88" s="72" t="s">
        <v>185</v>
      </c>
      <c r="I88" s="66">
        <v>4.8</v>
      </c>
      <c r="J88" s="67">
        <v>5</v>
      </c>
      <c r="K88" s="67">
        <v>6</v>
      </c>
    </row>
    <row r="89" spans="2:11" ht="15" customHeight="1" x14ac:dyDescent="0.2">
      <c r="B89" s="87" t="s">
        <v>147</v>
      </c>
      <c r="C89" s="121" t="s">
        <v>128</v>
      </c>
      <c r="D89" s="70" t="s">
        <v>108</v>
      </c>
      <c r="E89" s="70" t="s">
        <v>202</v>
      </c>
      <c r="F89" s="70" t="s">
        <v>204</v>
      </c>
      <c r="G89" s="70" t="s">
        <v>144</v>
      </c>
      <c r="H89" s="70" t="s">
        <v>148</v>
      </c>
      <c r="I89" s="71">
        <f>I90</f>
        <v>100</v>
      </c>
      <c r="J89" s="71">
        <f t="shared" ref="J89:K89" si="14">J90</f>
        <v>0</v>
      </c>
      <c r="K89" s="71">
        <f t="shared" si="14"/>
        <v>0</v>
      </c>
    </row>
    <row r="90" spans="2:11" ht="15" customHeight="1" x14ac:dyDescent="0.2">
      <c r="B90" s="79" t="s">
        <v>213</v>
      </c>
      <c r="C90" s="122" t="s">
        <v>128</v>
      </c>
      <c r="D90" s="72" t="s">
        <v>108</v>
      </c>
      <c r="E90" s="72" t="s">
        <v>202</v>
      </c>
      <c r="F90" s="72" t="s">
        <v>204</v>
      </c>
      <c r="G90" s="72" t="s">
        <v>144</v>
      </c>
      <c r="H90" s="72" t="s">
        <v>148</v>
      </c>
      <c r="I90" s="66">
        <v>100</v>
      </c>
      <c r="J90" s="67"/>
      <c r="K90" s="67"/>
    </row>
    <row r="91" spans="2:11" ht="15" customHeight="1" x14ac:dyDescent="0.2">
      <c r="B91" s="79"/>
      <c r="C91" s="122"/>
      <c r="D91" s="72"/>
      <c r="E91" s="72"/>
      <c r="F91" s="72"/>
      <c r="G91" s="72"/>
      <c r="H91" s="72"/>
      <c r="I91" s="66"/>
      <c r="J91" s="67"/>
      <c r="K91" s="67"/>
    </row>
    <row r="92" spans="2:11" ht="15" customHeight="1" x14ac:dyDescent="0.25">
      <c r="B92" s="87" t="s">
        <v>214</v>
      </c>
      <c r="C92" s="121" t="s">
        <v>128</v>
      </c>
      <c r="D92" s="70" t="s">
        <v>108</v>
      </c>
      <c r="E92" s="70" t="s">
        <v>202</v>
      </c>
      <c r="F92" s="70" t="s">
        <v>204</v>
      </c>
      <c r="G92" s="70" t="s">
        <v>144</v>
      </c>
      <c r="H92" s="70" t="s">
        <v>153</v>
      </c>
      <c r="I92" s="81">
        <f>I93+I94+I95+I96</f>
        <v>280</v>
      </c>
      <c r="J92" s="81">
        <f>J93+J94+J95+J96</f>
        <v>305</v>
      </c>
      <c r="K92" s="81">
        <f>K93+K94+K95+K96</f>
        <v>306</v>
      </c>
    </row>
    <row r="93" spans="2:11" ht="15" customHeight="1" x14ac:dyDescent="0.2">
      <c r="B93" s="79" t="s">
        <v>215</v>
      </c>
      <c r="C93" s="122" t="s">
        <v>128</v>
      </c>
      <c r="D93" s="72" t="s">
        <v>108</v>
      </c>
      <c r="E93" s="72" t="s">
        <v>202</v>
      </c>
      <c r="F93" s="72" t="s">
        <v>204</v>
      </c>
      <c r="G93" s="72" t="s">
        <v>144</v>
      </c>
      <c r="H93" s="72" t="s">
        <v>153</v>
      </c>
      <c r="I93" s="66">
        <v>100</v>
      </c>
      <c r="J93" s="67">
        <v>120</v>
      </c>
      <c r="K93" s="67">
        <v>120</v>
      </c>
    </row>
    <row r="94" spans="2:11" ht="15" customHeight="1" x14ac:dyDescent="0.2">
      <c r="B94" s="79" t="s">
        <v>417</v>
      </c>
      <c r="C94" s="122" t="s">
        <v>128</v>
      </c>
      <c r="D94" s="72" t="s">
        <v>108</v>
      </c>
      <c r="E94" s="72" t="s">
        <v>202</v>
      </c>
      <c r="F94" s="72" t="s">
        <v>204</v>
      </c>
      <c r="G94" s="72" t="s">
        <v>144</v>
      </c>
      <c r="H94" s="72" t="s">
        <v>153</v>
      </c>
      <c r="I94" s="66">
        <v>65</v>
      </c>
      <c r="J94" s="67">
        <v>70</v>
      </c>
      <c r="K94" s="67">
        <v>70</v>
      </c>
    </row>
    <row r="95" spans="2:11" ht="15" customHeight="1" x14ac:dyDescent="0.2">
      <c r="B95" s="79" t="s">
        <v>216</v>
      </c>
      <c r="C95" s="122" t="s">
        <v>128</v>
      </c>
      <c r="D95" s="72" t="s">
        <v>108</v>
      </c>
      <c r="E95" s="72" t="s">
        <v>202</v>
      </c>
      <c r="F95" s="72" t="s">
        <v>204</v>
      </c>
      <c r="G95" s="72" t="s">
        <v>144</v>
      </c>
      <c r="H95" s="72" t="s">
        <v>153</v>
      </c>
      <c r="I95" s="66">
        <v>100</v>
      </c>
      <c r="J95" s="67">
        <v>100</v>
      </c>
      <c r="K95" s="67">
        <v>100</v>
      </c>
    </row>
    <row r="96" spans="2:11" ht="15" customHeight="1" x14ac:dyDescent="0.2">
      <c r="B96" s="79" t="s">
        <v>217</v>
      </c>
      <c r="C96" s="122" t="s">
        <v>128</v>
      </c>
      <c r="D96" s="72" t="s">
        <v>108</v>
      </c>
      <c r="E96" s="72" t="s">
        <v>202</v>
      </c>
      <c r="F96" s="72" t="s">
        <v>204</v>
      </c>
      <c r="G96" s="72" t="s">
        <v>144</v>
      </c>
      <c r="H96" s="72" t="s">
        <v>153</v>
      </c>
      <c r="I96" s="66">
        <v>15</v>
      </c>
      <c r="J96" s="67">
        <v>15</v>
      </c>
      <c r="K96" s="67">
        <v>16</v>
      </c>
    </row>
    <row r="97" spans="2:11" ht="15" customHeight="1" x14ac:dyDescent="0.25">
      <c r="B97" s="98" t="s">
        <v>182</v>
      </c>
      <c r="C97" s="121" t="s">
        <v>128</v>
      </c>
      <c r="D97" s="70" t="s">
        <v>108</v>
      </c>
      <c r="E97" s="70" t="s">
        <v>202</v>
      </c>
      <c r="F97" s="70" t="s">
        <v>204</v>
      </c>
      <c r="G97" s="70" t="s">
        <v>144</v>
      </c>
      <c r="H97" s="70" t="s">
        <v>183</v>
      </c>
      <c r="I97" s="81">
        <f>I99+I98</f>
        <v>160</v>
      </c>
      <c r="J97" s="81">
        <f>J99+J98</f>
        <v>190</v>
      </c>
      <c r="K97" s="81">
        <f>K99+K98</f>
        <v>190</v>
      </c>
    </row>
    <row r="98" spans="2:11" ht="15" customHeight="1" x14ac:dyDescent="0.2">
      <c r="B98" s="133" t="s">
        <v>418</v>
      </c>
      <c r="C98" s="122" t="s">
        <v>128</v>
      </c>
      <c r="D98" s="72" t="s">
        <v>108</v>
      </c>
      <c r="E98" s="72" t="s">
        <v>202</v>
      </c>
      <c r="F98" s="72" t="s">
        <v>204</v>
      </c>
      <c r="G98" s="72" t="s">
        <v>144</v>
      </c>
      <c r="H98" s="72" t="s">
        <v>183</v>
      </c>
      <c r="I98" s="76">
        <v>70</v>
      </c>
      <c r="J98" s="76">
        <v>100</v>
      </c>
      <c r="K98" s="76">
        <v>100</v>
      </c>
    </row>
    <row r="99" spans="2:11" ht="15" customHeight="1" x14ac:dyDescent="0.2">
      <c r="B99" s="79" t="s">
        <v>421</v>
      </c>
      <c r="C99" s="122" t="s">
        <v>128</v>
      </c>
      <c r="D99" s="72" t="s">
        <v>108</v>
      </c>
      <c r="E99" s="72" t="s">
        <v>202</v>
      </c>
      <c r="F99" s="72" t="s">
        <v>204</v>
      </c>
      <c r="G99" s="72" t="s">
        <v>144</v>
      </c>
      <c r="H99" s="72" t="s">
        <v>183</v>
      </c>
      <c r="I99" s="66">
        <v>90</v>
      </c>
      <c r="J99" s="67">
        <v>90</v>
      </c>
      <c r="K99" s="67">
        <v>90</v>
      </c>
    </row>
    <row r="100" spans="2:11" ht="15" customHeight="1" x14ac:dyDescent="0.25">
      <c r="B100" s="87" t="s">
        <v>218</v>
      </c>
      <c r="C100" s="121" t="s">
        <v>128</v>
      </c>
      <c r="D100" s="70" t="s">
        <v>108</v>
      </c>
      <c r="E100" s="70" t="s">
        <v>202</v>
      </c>
      <c r="F100" s="70" t="s">
        <v>204</v>
      </c>
      <c r="G100" s="70" t="s">
        <v>178</v>
      </c>
      <c r="H100" s="70" t="s">
        <v>111</v>
      </c>
      <c r="I100" s="81">
        <f>I101</f>
        <v>0</v>
      </c>
      <c r="J100" s="81">
        <f t="shared" ref="J100:K100" si="15">J101</f>
        <v>0</v>
      </c>
      <c r="K100" s="81">
        <f t="shared" si="15"/>
        <v>0</v>
      </c>
    </row>
    <row r="101" spans="2:11" ht="15" customHeight="1" x14ac:dyDescent="0.2">
      <c r="B101" s="89" t="s">
        <v>219</v>
      </c>
      <c r="C101" s="122" t="s">
        <v>128</v>
      </c>
      <c r="D101" s="72" t="s">
        <v>108</v>
      </c>
      <c r="E101" s="72" t="s">
        <v>202</v>
      </c>
      <c r="F101" s="72" t="s">
        <v>204</v>
      </c>
      <c r="G101" s="72" t="s">
        <v>178</v>
      </c>
      <c r="H101" s="72" t="s">
        <v>220</v>
      </c>
      <c r="I101" s="66"/>
      <c r="J101" s="67"/>
      <c r="K101" s="67"/>
    </row>
    <row r="102" spans="2:11" ht="15" customHeight="1" x14ac:dyDescent="0.25">
      <c r="B102" s="90" t="s">
        <v>221</v>
      </c>
      <c r="C102" s="127" t="s">
        <v>128</v>
      </c>
      <c r="D102" s="91" t="s">
        <v>108</v>
      </c>
      <c r="E102" s="91" t="s">
        <v>202</v>
      </c>
      <c r="F102" s="91" t="s">
        <v>204</v>
      </c>
      <c r="G102" s="91" t="s">
        <v>111</v>
      </c>
      <c r="H102" s="91" t="s">
        <v>111</v>
      </c>
      <c r="I102" s="92">
        <f>I103</f>
        <v>50</v>
      </c>
      <c r="J102" s="92">
        <f>J103</f>
        <v>50</v>
      </c>
      <c r="K102" s="92">
        <f>K103</f>
        <v>50</v>
      </c>
    </row>
    <row r="103" spans="2:11" ht="15" customHeight="1" x14ac:dyDescent="0.25">
      <c r="B103" s="93" t="s">
        <v>222</v>
      </c>
      <c r="C103" s="126" t="s">
        <v>128</v>
      </c>
      <c r="D103" s="94" t="s">
        <v>108</v>
      </c>
      <c r="E103" s="94" t="s">
        <v>202</v>
      </c>
      <c r="F103" s="94" t="s">
        <v>204</v>
      </c>
      <c r="G103" s="95" t="s">
        <v>144</v>
      </c>
      <c r="H103" s="95" t="s">
        <v>148</v>
      </c>
      <c r="I103" s="67">
        <v>50</v>
      </c>
      <c r="J103" s="67">
        <v>50</v>
      </c>
      <c r="K103" s="67">
        <v>50</v>
      </c>
    </row>
    <row r="104" spans="2:11" ht="15" customHeight="1" x14ac:dyDescent="0.25">
      <c r="B104" s="82" t="s">
        <v>223</v>
      </c>
      <c r="C104" s="119">
        <v>802</v>
      </c>
      <c r="D104" s="63" t="s">
        <v>113</v>
      </c>
      <c r="E104" s="63" t="s">
        <v>109</v>
      </c>
      <c r="F104" s="63" t="s">
        <v>224</v>
      </c>
      <c r="G104" s="63" t="s">
        <v>111</v>
      </c>
      <c r="H104" s="63" t="s">
        <v>111</v>
      </c>
      <c r="I104" s="64">
        <f>I105+I108+I109</f>
        <v>792.3</v>
      </c>
      <c r="J104" s="64">
        <f>J106+J107+J109+J108</f>
        <v>867.6</v>
      </c>
      <c r="K104" s="64">
        <f>K105+K108+K109</f>
        <v>867.6</v>
      </c>
    </row>
    <row r="105" spans="2:11" ht="15" customHeight="1" x14ac:dyDescent="0.2">
      <c r="B105" s="98" t="s">
        <v>225</v>
      </c>
      <c r="C105" s="121">
        <v>802</v>
      </c>
      <c r="D105" s="70" t="s">
        <v>113</v>
      </c>
      <c r="E105" s="70" t="s">
        <v>226</v>
      </c>
      <c r="F105" s="70" t="s">
        <v>227</v>
      </c>
      <c r="G105" s="70" t="s">
        <v>111</v>
      </c>
      <c r="H105" s="70" t="s">
        <v>117</v>
      </c>
      <c r="I105" s="71">
        <f>I106+I107</f>
        <v>782</v>
      </c>
      <c r="J105" s="71">
        <f>J106+J107</f>
        <v>847</v>
      </c>
      <c r="K105" s="71">
        <f>K106+K107</f>
        <v>847</v>
      </c>
    </row>
    <row r="106" spans="2:11" ht="15" customHeight="1" x14ac:dyDescent="0.2">
      <c r="B106" s="79" t="s">
        <v>118</v>
      </c>
      <c r="C106" s="120">
        <v>802</v>
      </c>
      <c r="D106" s="65" t="s">
        <v>113</v>
      </c>
      <c r="E106" s="65" t="s">
        <v>226</v>
      </c>
      <c r="F106" s="65" t="s">
        <v>227</v>
      </c>
      <c r="G106" s="65" t="s">
        <v>119</v>
      </c>
      <c r="H106" s="65" t="s">
        <v>120</v>
      </c>
      <c r="I106" s="66">
        <v>600</v>
      </c>
      <c r="J106" s="67">
        <v>650</v>
      </c>
      <c r="K106" s="67">
        <v>650</v>
      </c>
    </row>
    <row r="107" spans="2:11" ht="15" customHeight="1" x14ac:dyDescent="0.2">
      <c r="B107" s="79" t="s">
        <v>123</v>
      </c>
      <c r="C107" s="120">
        <v>802</v>
      </c>
      <c r="D107" s="65" t="s">
        <v>113</v>
      </c>
      <c r="E107" s="65" t="s">
        <v>226</v>
      </c>
      <c r="F107" s="65" t="s">
        <v>227</v>
      </c>
      <c r="G107" s="65" t="s">
        <v>119</v>
      </c>
      <c r="H107" s="65" t="s">
        <v>125</v>
      </c>
      <c r="I107" s="66">
        <v>182</v>
      </c>
      <c r="J107" s="67">
        <v>197</v>
      </c>
      <c r="K107" s="67">
        <v>197</v>
      </c>
    </row>
    <row r="108" spans="2:11" ht="15" customHeight="1" x14ac:dyDescent="0.2">
      <c r="B108" s="136" t="s">
        <v>415</v>
      </c>
      <c r="C108" s="123">
        <v>802</v>
      </c>
      <c r="D108" s="73" t="s">
        <v>113</v>
      </c>
      <c r="E108" s="73" t="s">
        <v>226</v>
      </c>
      <c r="F108" s="73" t="s">
        <v>227</v>
      </c>
      <c r="G108" s="73" t="s">
        <v>144</v>
      </c>
      <c r="H108" s="73" t="s">
        <v>183</v>
      </c>
      <c r="I108" s="74">
        <v>0.3</v>
      </c>
      <c r="J108" s="99">
        <v>0.6</v>
      </c>
      <c r="K108" s="99">
        <v>0.6</v>
      </c>
    </row>
    <row r="109" spans="2:11" ht="15" customHeight="1" x14ac:dyDescent="0.2">
      <c r="B109" s="79" t="s">
        <v>145</v>
      </c>
      <c r="C109" s="120">
        <v>802</v>
      </c>
      <c r="D109" s="65" t="s">
        <v>113</v>
      </c>
      <c r="E109" s="65" t="s">
        <v>226</v>
      </c>
      <c r="F109" s="65" t="s">
        <v>227</v>
      </c>
      <c r="G109" s="65" t="s">
        <v>121</v>
      </c>
      <c r="H109" s="65" t="s">
        <v>127</v>
      </c>
      <c r="I109" s="66">
        <v>10</v>
      </c>
      <c r="J109" s="67">
        <v>20</v>
      </c>
      <c r="K109" s="67">
        <v>20</v>
      </c>
    </row>
    <row r="110" spans="2:11" ht="15" customHeight="1" x14ac:dyDescent="0.25">
      <c r="B110" s="79"/>
      <c r="C110" s="120"/>
      <c r="D110" s="65"/>
      <c r="E110" s="65"/>
      <c r="F110" s="65"/>
      <c r="G110" s="65"/>
      <c r="H110" s="65"/>
      <c r="I110" s="86"/>
      <c r="J110" s="67"/>
      <c r="K110" s="67"/>
    </row>
    <row r="111" spans="2:11" ht="15" customHeight="1" x14ac:dyDescent="0.25">
      <c r="B111" s="137" t="s">
        <v>228</v>
      </c>
      <c r="C111" s="119">
        <v>802</v>
      </c>
      <c r="D111" s="63" t="s">
        <v>226</v>
      </c>
      <c r="E111" s="63" t="s">
        <v>109</v>
      </c>
      <c r="F111" s="63" t="s">
        <v>224</v>
      </c>
      <c r="G111" s="63" t="s">
        <v>111</v>
      </c>
      <c r="H111" s="63" t="s">
        <v>111</v>
      </c>
      <c r="I111" s="64">
        <f>I116+I112</f>
        <v>100</v>
      </c>
      <c r="J111" s="64">
        <f t="shared" ref="J111:K111" si="16">J116+J112</f>
        <v>100</v>
      </c>
      <c r="K111" s="64">
        <f t="shared" si="16"/>
        <v>100</v>
      </c>
    </row>
    <row r="112" spans="2:11" ht="15" customHeight="1" x14ac:dyDescent="0.25">
      <c r="B112" s="90" t="s">
        <v>229</v>
      </c>
      <c r="C112" s="127">
        <v>802</v>
      </c>
      <c r="D112" s="91" t="s">
        <v>226</v>
      </c>
      <c r="E112" s="91" t="s">
        <v>230</v>
      </c>
      <c r="F112" s="91" t="s">
        <v>231</v>
      </c>
      <c r="G112" s="91" t="s">
        <v>111</v>
      </c>
      <c r="H112" s="91" t="s">
        <v>111</v>
      </c>
      <c r="I112" s="92">
        <f>I113</f>
        <v>20</v>
      </c>
      <c r="J112" s="92">
        <f t="shared" ref="J112:K112" si="17">J113</f>
        <v>20</v>
      </c>
      <c r="K112" s="92">
        <f t="shared" si="17"/>
        <v>20</v>
      </c>
    </row>
    <row r="113" spans="2:11" ht="15" customHeight="1" x14ac:dyDescent="0.25">
      <c r="B113" s="93" t="s">
        <v>232</v>
      </c>
      <c r="C113" s="126">
        <v>802</v>
      </c>
      <c r="D113" s="94" t="s">
        <v>226</v>
      </c>
      <c r="E113" s="94" t="s">
        <v>230</v>
      </c>
      <c r="F113" s="94" t="s">
        <v>231</v>
      </c>
      <c r="G113" s="95" t="s">
        <v>144</v>
      </c>
      <c r="H113" s="95" t="s">
        <v>183</v>
      </c>
      <c r="I113" s="96">
        <v>20</v>
      </c>
      <c r="J113" s="67">
        <v>20</v>
      </c>
      <c r="K113" s="67">
        <v>20</v>
      </c>
    </row>
    <row r="114" spans="2:11" ht="15" customHeight="1" x14ac:dyDescent="0.25">
      <c r="B114" s="138"/>
      <c r="C114" s="128"/>
      <c r="D114" s="100"/>
      <c r="E114" s="100"/>
      <c r="F114" s="100"/>
      <c r="G114" s="100"/>
      <c r="H114" s="100"/>
      <c r="I114" s="101"/>
      <c r="J114" s="101"/>
      <c r="K114" s="101"/>
    </row>
    <row r="115" spans="2:11" ht="15" customHeight="1" x14ac:dyDescent="0.25">
      <c r="B115" s="138"/>
      <c r="C115" s="128"/>
      <c r="D115" s="100"/>
      <c r="E115" s="100"/>
      <c r="F115" s="100"/>
      <c r="G115" s="100"/>
      <c r="H115" s="100"/>
      <c r="I115" s="101"/>
      <c r="J115" s="101"/>
      <c r="K115" s="101"/>
    </row>
    <row r="116" spans="2:11" ht="15" customHeight="1" x14ac:dyDescent="0.25">
      <c r="B116" s="139" t="s">
        <v>233</v>
      </c>
      <c r="C116" s="121">
        <v>802</v>
      </c>
      <c r="D116" s="70" t="s">
        <v>226</v>
      </c>
      <c r="E116" s="70" t="s">
        <v>234</v>
      </c>
      <c r="F116" s="70" t="s">
        <v>235</v>
      </c>
      <c r="G116" s="70" t="s">
        <v>111</v>
      </c>
      <c r="H116" s="70" t="s">
        <v>111</v>
      </c>
      <c r="I116" s="81">
        <f>I117</f>
        <v>80</v>
      </c>
      <c r="J116" s="81">
        <f>J117</f>
        <v>80</v>
      </c>
      <c r="K116" s="81">
        <f>K117</f>
        <v>80</v>
      </c>
    </row>
    <row r="117" spans="2:11" ht="15" customHeight="1" x14ac:dyDescent="0.2">
      <c r="B117" s="84" t="s">
        <v>236</v>
      </c>
      <c r="C117" s="120">
        <v>802</v>
      </c>
      <c r="D117" s="65" t="s">
        <v>226</v>
      </c>
      <c r="E117" s="65" t="s">
        <v>234</v>
      </c>
      <c r="F117" s="65" t="s">
        <v>235</v>
      </c>
      <c r="G117" s="65" t="s">
        <v>144</v>
      </c>
      <c r="H117" s="65" t="s">
        <v>153</v>
      </c>
      <c r="I117" s="66">
        <v>80</v>
      </c>
      <c r="J117" s="67">
        <v>80</v>
      </c>
      <c r="K117" s="67">
        <v>80</v>
      </c>
    </row>
    <row r="118" spans="2:11" ht="15" customHeight="1" x14ac:dyDescent="0.2">
      <c r="B118" s="102" t="s">
        <v>169</v>
      </c>
      <c r="C118" s="120">
        <v>802</v>
      </c>
      <c r="D118" s="65"/>
      <c r="E118" s="65"/>
      <c r="F118" s="65"/>
      <c r="G118" s="65"/>
      <c r="H118" s="65"/>
      <c r="I118" s="66"/>
      <c r="J118" s="66"/>
      <c r="K118" s="67"/>
    </row>
    <row r="119" spans="2:11" ht="15" customHeight="1" x14ac:dyDescent="0.25">
      <c r="B119" s="140" t="s">
        <v>237</v>
      </c>
      <c r="C119" s="119" t="s">
        <v>128</v>
      </c>
      <c r="D119" s="63" t="s">
        <v>132</v>
      </c>
      <c r="E119" s="63" t="s">
        <v>230</v>
      </c>
      <c r="F119" s="63" t="s">
        <v>238</v>
      </c>
      <c r="G119" s="63" t="s">
        <v>111</v>
      </c>
      <c r="H119" s="63" t="s">
        <v>111</v>
      </c>
      <c r="I119" s="64">
        <v>4204.5</v>
      </c>
      <c r="J119" s="64">
        <f t="shared" ref="J119:K119" si="18">J120</f>
        <v>4374.8</v>
      </c>
      <c r="K119" s="64">
        <f t="shared" si="18"/>
        <v>4443.1000000000004</v>
      </c>
    </row>
    <row r="120" spans="2:11" ht="15" customHeight="1" x14ac:dyDescent="0.2">
      <c r="B120" s="102" t="s">
        <v>239</v>
      </c>
      <c r="C120" s="120" t="s">
        <v>128</v>
      </c>
      <c r="D120" s="65" t="s">
        <v>132</v>
      </c>
      <c r="E120" s="65" t="s">
        <v>230</v>
      </c>
      <c r="F120" s="65" t="s">
        <v>238</v>
      </c>
      <c r="G120" s="65" t="s">
        <v>144</v>
      </c>
      <c r="H120" s="65" t="s">
        <v>148</v>
      </c>
      <c r="I120" s="66">
        <v>4204.5</v>
      </c>
      <c r="J120" s="66">
        <v>4374.8</v>
      </c>
      <c r="K120" s="67">
        <v>4443.1000000000004</v>
      </c>
    </row>
    <row r="121" spans="2:11" ht="15" customHeight="1" x14ac:dyDescent="0.2">
      <c r="B121" s="102"/>
      <c r="C121" s="120"/>
      <c r="D121" s="65"/>
      <c r="E121" s="65"/>
      <c r="F121" s="65"/>
      <c r="G121" s="65"/>
      <c r="H121" s="65"/>
      <c r="I121" s="66"/>
      <c r="J121" s="66"/>
      <c r="K121" s="67"/>
    </row>
    <row r="122" spans="2:11" ht="15" customHeight="1" x14ac:dyDescent="0.2">
      <c r="B122" s="102"/>
      <c r="C122" s="120"/>
      <c r="D122" s="65"/>
      <c r="E122" s="65"/>
      <c r="F122" s="65"/>
      <c r="G122" s="65"/>
      <c r="H122" s="65"/>
      <c r="I122" s="66"/>
      <c r="J122" s="66"/>
      <c r="K122" s="67"/>
    </row>
    <row r="123" spans="2:11" ht="15" customHeight="1" x14ac:dyDescent="0.25">
      <c r="B123" s="141" t="s">
        <v>240</v>
      </c>
      <c r="C123" s="119">
        <v>802</v>
      </c>
      <c r="D123" s="63" t="s">
        <v>241</v>
      </c>
      <c r="E123" s="63" t="s">
        <v>109</v>
      </c>
      <c r="F123" s="63" t="s">
        <v>110</v>
      </c>
      <c r="G123" s="63" t="s">
        <v>111</v>
      </c>
      <c r="H123" s="63" t="s">
        <v>111</v>
      </c>
      <c r="I123" s="64">
        <f>I124+I129</f>
        <v>735</v>
      </c>
      <c r="J123" s="64">
        <f>J124+J129</f>
        <v>273.3</v>
      </c>
      <c r="K123" s="64">
        <f>K124+K129</f>
        <v>498.3</v>
      </c>
    </row>
    <row r="124" spans="2:11" ht="15" customHeight="1" x14ac:dyDescent="0.25">
      <c r="B124" s="256" t="s">
        <v>242</v>
      </c>
      <c r="C124" s="159">
        <v>802</v>
      </c>
      <c r="D124" s="70" t="s">
        <v>241</v>
      </c>
      <c r="E124" s="70" t="s">
        <v>113</v>
      </c>
      <c r="F124" s="70" t="s">
        <v>110</v>
      </c>
      <c r="G124" s="70" t="s">
        <v>111</v>
      </c>
      <c r="H124" s="70" t="s">
        <v>111</v>
      </c>
      <c r="I124" s="81">
        <f>I125+I126+I128</f>
        <v>405.3</v>
      </c>
      <c r="J124" s="81">
        <f t="shared" ref="J124" si="19">J126+J128</f>
        <v>225.3</v>
      </c>
      <c r="K124" s="81">
        <f>K126+K128</f>
        <v>450.3</v>
      </c>
    </row>
    <row r="125" spans="2:11" ht="15" customHeight="1" x14ac:dyDescent="0.25">
      <c r="B125" s="257" t="s">
        <v>426</v>
      </c>
      <c r="C125" s="258" t="s">
        <v>128</v>
      </c>
      <c r="D125" s="78" t="s">
        <v>241</v>
      </c>
      <c r="E125" s="78" t="s">
        <v>113</v>
      </c>
      <c r="F125" s="78" t="s">
        <v>422</v>
      </c>
      <c r="G125" s="78" t="s">
        <v>427</v>
      </c>
      <c r="H125" s="78" t="s">
        <v>153</v>
      </c>
      <c r="I125" s="103">
        <v>150</v>
      </c>
      <c r="J125" s="103"/>
      <c r="K125" s="103"/>
    </row>
    <row r="126" spans="2:11" ht="15" customHeight="1" x14ac:dyDescent="0.25">
      <c r="B126" s="257" t="s">
        <v>423</v>
      </c>
      <c r="C126" s="258" t="s">
        <v>128</v>
      </c>
      <c r="D126" s="78" t="s">
        <v>241</v>
      </c>
      <c r="E126" s="78" t="s">
        <v>113</v>
      </c>
      <c r="F126" s="78" t="s">
        <v>243</v>
      </c>
      <c r="G126" s="78" t="s">
        <v>144</v>
      </c>
      <c r="H126" s="78" t="s">
        <v>148</v>
      </c>
      <c r="I126" s="103">
        <v>175.3</v>
      </c>
      <c r="J126" s="103">
        <v>175.3</v>
      </c>
      <c r="K126" s="103">
        <v>200.3</v>
      </c>
    </row>
    <row r="127" spans="2:11" ht="15" customHeight="1" x14ac:dyDescent="0.25">
      <c r="B127" s="257" t="s">
        <v>424</v>
      </c>
      <c r="C127" s="258" t="s">
        <v>128</v>
      </c>
      <c r="D127" s="78" t="s">
        <v>241</v>
      </c>
      <c r="E127" s="78" t="s">
        <v>113</v>
      </c>
      <c r="F127" s="78" t="s">
        <v>243</v>
      </c>
      <c r="G127" s="78" t="s">
        <v>144</v>
      </c>
      <c r="H127" s="78" t="s">
        <v>180</v>
      </c>
      <c r="I127" s="103"/>
      <c r="J127" s="103"/>
      <c r="K127" s="103"/>
    </row>
    <row r="128" spans="2:11" ht="15" customHeight="1" x14ac:dyDescent="0.25">
      <c r="B128" s="257" t="s">
        <v>425</v>
      </c>
      <c r="C128" s="258" t="s">
        <v>128</v>
      </c>
      <c r="D128" s="78" t="s">
        <v>241</v>
      </c>
      <c r="E128" s="78" t="s">
        <v>113</v>
      </c>
      <c r="F128" s="78" t="s">
        <v>243</v>
      </c>
      <c r="G128" s="78" t="s">
        <v>144</v>
      </c>
      <c r="H128" s="78" t="s">
        <v>183</v>
      </c>
      <c r="I128" s="103">
        <v>80</v>
      </c>
      <c r="J128" s="103">
        <v>50</v>
      </c>
      <c r="K128" s="103">
        <v>250</v>
      </c>
    </row>
    <row r="129" spans="2:11" ht="15" customHeight="1" x14ac:dyDescent="0.25">
      <c r="B129" s="139" t="s">
        <v>244</v>
      </c>
      <c r="C129" s="121">
        <v>802</v>
      </c>
      <c r="D129" s="70" t="s">
        <v>241</v>
      </c>
      <c r="E129" s="70" t="s">
        <v>226</v>
      </c>
      <c r="F129" s="70" t="s">
        <v>110</v>
      </c>
      <c r="G129" s="70" t="s">
        <v>111</v>
      </c>
      <c r="H129" s="70" t="s">
        <v>111</v>
      </c>
      <c r="I129" s="81">
        <f>I130+I131</f>
        <v>329.7</v>
      </c>
      <c r="J129" s="81">
        <f>J130+J131</f>
        <v>48</v>
      </c>
      <c r="K129" s="81">
        <f>K130+K131</f>
        <v>48</v>
      </c>
    </row>
    <row r="130" spans="2:11" ht="15" customHeight="1" x14ac:dyDescent="0.25">
      <c r="B130" s="142" t="s">
        <v>245</v>
      </c>
      <c r="C130" s="125">
        <v>802</v>
      </c>
      <c r="D130" s="78" t="s">
        <v>241</v>
      </c>
      <c r="E130" s="78" t="s">
        <v>226</v>
      </c>
      <c r="F130" s="78" t="s">
        <v>246</v>
      </c>
      <c r="G130" s="78" t="s">
        <v>211</v>
      </c>
      <c r="H130" s="78" t="s">
        <v>185</v>
      </c>
      <c r="I130" s="103">
        <v>48</v>
      </c>
      <c r="J130" s="103">
        <v>48</v>
      </c>
      <c r="K130" s="103">
        <v>48</v>
      </c>
    </row>
    <row r="131" spans="2:11" ht="15" customHeight="1" x14ac:dyDescent="0.25">
      <c r="B131" s="143" t="s">
        <v>420</v>
      </c>
      <c r="C131" s="120">
        <v>802</v>
      </c>
      <c r="D131" s="65" t="s">
        <v>241</v>
      </c>
      <c r="E131" s="65" t="s">
        <v>226</v>
      </c>
      <c r="F131" s="65" t="s">
        <v>246</v>
      </c>
      <c r="G131" s="65" t="s">
        <v>144</v>
      </c>
      <c r="H131" s="65" t="s">
        <v>148</v>
      </c>
      <c r="I131" s="103">
        <v>281.7</v>
      </c>
      <c r="J131" s="67"/>
      <c r="K131" s="67"/>
    </row>
    <row r="132" spans="2:11" ht="15" customHeight="1" x14ac:dyDescent="0.25">
      <c r="B132" s="143"/>
      <c r="C132" s="120"/>
      <c r="D132" s="65"/>
      <c r="E132" s="65"/>
      <c r="F132" s="65"/>
      <c r="G132" s="65"/>
      <c r="H132" s="65"/>
      <c r="I132" s="103"/>
      <c r="J132" s="104"/>
      <c r="K132" s="67"/>
    </row>
    <row r="133" spans="2:11" ht="15" customHeight="1" x14ac:dyDescent="0.25">
      <c r="B133" s="155" t="s">
        <v>296</v>
      </c>
      <c r="C133" s="60">
        <v>802</v>
      </c>
      <c r="D133" s="106" t="s">
        <v>297</v>
      </c>
      <c r="E133" s="106" t="s">
        <v>109</v>
      </c>
      <c r="F133" s="106" t="s">
        <v>110</v>
      </c>
      <c r="G133" s="106" t="s">
        <v>111</v>
      </c>
      <c r="H133" s="106" t="s">
        <v>111</v>
      </c>
      <c r="I133" s="107">
        <f>I134+I153</f>
        <v>2487.1</v>
      </c>
      <c r="J133" s="107">
        <f>J134+J153</f>
        <v>2965</v>
      </c>
      <c r="K133" s="107">
        <f>K134+K153</f>
        <v>2980.2</v>
      </c>
    </row>
    <row r="134" spans="2:11" ht="15" customHeight="1" x14ac:dyDescent="0.25">
      <c r="B134" s="156" t="s">
        <v>298</v>
      </c>
      <c r="C134" s="157">
        <v>802</v>
      </c>
      <c r="D134" s="63" t="s">
        <v>297</v>
      </c>
      <c r="E134" s="63" t="s">
        <v>108</v>
      </c>
      <c r="F134" s="63" t="s">
        <v>299</v>
      </c>
      <c r="G134" s="63" t="s">
        <v>300</v>
      </c>
      <c r="H134" s="63" t="s">
        <v>301</v>
      </c>
      <c r="I134" s="64">
        <f>I135+I137+I138+I140+I142+I144+I152</f>
        <v>1626.6999999999998</v>
      </c>
      <c r="J134" s="64">
        <f>J135+J138+J140+J142+J144+J152</f>
        <v>1812.8</v>
      </c>
      <c r="K134" s="64">
        <f>K135+K138+K140+K142+K144+K152</f>
        <v>1827.9</v>
      </c>
    </row>
    <row r="135" spans="2:11" ht="15" customHeight="1" x14ac:dyDescent="0.2">
      <c r="B135" s="158" t="s">
        <v>302</v>
      </c>
      <c r="C135" s="159">
        <v>802</v>
      </c>
      <c r="D135" s="70" t="s">
        <v>297</v>
      </c>
      <c r="E135" s="70" t="s">
        <v>108</v>
      </c>
      <c r="F135" s="70" t="s">
        <v>299</v>
      </c>
      <c r="G135" s="70" t="s">
        <v>111</v>
      </c>
      <c r="H135" s="70" t="s">
        <v>117</v>
      </c>
      <c r="I135" s="71">
        <v>793</v>
      </c>
      <c r="J135" s="71">
        <f>J136+J137</f>
        <v>1035</v>
      </c>
      <c r="K135" s="71">
        <f>K136+K137</f>
        <v>1042</v>
      </c>
    </row>
    <row r="136" spans="2:11" ht="15" customHeight="1" x14ac:dyDescent="0.2">
      <c r="B136" s="160" t="s">
        <v>118</v>
      </c>
      <c r="C136" s="161">
        <v>802</v>
      </c>
      <c r="D136" s="65" t="s">
        <v>297</v>
      </c>
      <c r="E136" s="65" t="s">
        <v>108</v>
      </c>
      <c r="F136" s="65" t="s">
        <v>299</v>
      </c>
      <c r="G136" s="65" t="s">
        <v>206</v>
      </c>
      <c r="H136" s="78" t="s">
        <v>120</v>
      </c>
      <c r="I136" s="76">
        <v>660.8</v>
      </c>
      <c r="J136" s="77">
        <v>795</v>
      </c>
      <c r="K136" s="77">
        <v>800</v>
      </c>
    </row>
    <row r="137" spans="2:11" ht="15" customHeight="1" x14ac:dyDescent="0.2">
      <c r="B137" s="160" t="s">
        <v>123</v>
      </c>
      <c r="C137" s="161">
        <v>802</v>
      </c>
      <c r="D137" s="65" t="s">
        <v>297</v>
      </c>
      <c r="E137" s="65" t="s">
        <v>108</v>
      </c>
      <c r="F137" s="65" t="s">
        <v>299</v>
      </c>
      <c r="G137" s="65" t="s">
        <v>207</v>
      </c>
      <c r="H137" s="78" t="s">
        <v>125</v>
      </c>
      <c r="I137" s="76">
        <v>199.6</v>
      </c>
      <c r="J137" s="77">
        <v>240</v>
      </c>
      <c r="K137" s="77">
        <v>242</v>
      </c>
    </row>
    <row r="138" spans="2:11" ht="15" customHeight="1" x14ac:dyDescent="0.2">
      <c r="B138" s="158" t="s">
        <v>138</v>
      </c>
      <c r="C138" s="159">
        <v>802</v>
      </c>
      <c r="D138" s="70" t="s">
        <v>297</v>
      </c>
      <c r="E138" s="70" t="s">
        <v>108</v>
      </c>
      <c r="F138" s="70" t="s">
        <v>299</v>
      </c>
      <c r="G138" s="70" t="s">
        <v>139</v>
      </c>
      <c r="H138" s="70" t="s">
        <v>140</v>
      </c>
      <c r="I138" s="71">
        <f>I139</f>
        <v>74</v>
      </c>
      <c r="J138" s="71">
        <f>J139</f>
        <v>75</v>
      </c>
      <c r="K138" s="71">
        <f>K139</f>
        <v>76</v>
      </c>
    </row>
    <row r="139" spans="2:11" ht="15" customHeight="1" x14ac:dyDescent="0.2">
      <c r="B139" s="102" t="s">
        <v>303</v>
      </c>
      <c r="C139" s="162">
        <v>802</v>
      </c>
      <c r="D139" s="75" t="s">
        <v>297</v>
      </c>
      <c r="E139" s="75" t="s">
        <v>108</v>
      </c>
      <c r="F139" s="75" t="s">
        <v>299</v>
      </c>
      <c r="G139" s="72" t="s">
        <v>139</v>
      </c>
      <c r="H139" s="75" t="s">
        <v>140</v>
      </c>
      <c r="I139" s="76">
        <v>74</v>
      </c>
      <c r="J139" s="77">
        <v>75</v>
      </c>
      <c r="K139" s="77">
        <v>76</v>
      </c>
    </row>
    <row r="140" spans="2:11" ht="15" customHeight="1" x14ac:dyDescent="0.2">
      <c r="B140" s="163" t="s">
        <v>304</v>
      </c>
      <c r="C140" s="164" t="s">
        <v>128</v>
      </c>
      <c r="D140" s="165" t="s">
        <v>297</v>
      </c>
      <c r="E140" s="165" t="s">
        <v>108</v>
      </c>
      <c r="F140" s="165" t="s">
        <v>299</v>
      </c>
      <c r="G140" s="165" t="s">
        <v>208</v>
      </c>
      <c r="H140" s="165" t="s">
        <v>127</v>
      </c>
      <c r="I140" s="71">
        <f>I141</f>
        <v>8.6</v>
      </c>
      <c r="J140" s="83">
        <f>J141</f>
        <v>11</v>
      </c>
      <c r="K140" s="83">
        <f>K141</f>
        <v>12</v>
      </c>
    </row>
    <row r="141" spans="2:11" ht="15" customHeight="1" x14ac:dyDescent="0.2">
      <c r="B141" s="166" t="s">
        <v>145</v>
      </c>
      <c r="C141" s="161">
        <v>802</v>
      </c>
      <c r="D141" s="65" t="s">
        <v>297</v>
      </c>
      <c r="E141" s="65" t="s">
        <v>108</v>
      </c>
      <c r="F141" s="65" t="s">
        <v>299</v>
      </c>
      <c r="G141" s="65" t="s">
        <v>208</v>
      </c>
      <c r="H141" s="78" t="s">
        <v>127</v>
      </c>
      <c r="I141" s="76">
        <v>8.6</v>
      </c>
      <c r="J141" s="77">
        <v>11</v>
      </c>
      <c r="K141" s="77">
        <v>12</v>
      </c>
    </row>
    <row r="142" spans="2:11" ht="15" customHeight="1" x14ac:dyDescent="0.2">
      <c r="B142" s="167" t="s">
        <v>209</v>
      </c>
      <c r="C142" s="159">
        <v>802</v>
      </c>
      <c r="D142" s="70" t="s">
        <v>297</v>
      </c>
      <c r="E142" s="70" t="s">
        <v>108</v>
      </c>
      <c r="F142" s="70" t="s">
        <v>299</v>
      </c>
      <c r="G142" s="70" t="s">
        <v>144</v>
      </c>
      <c r="H142" s="70" t="s">
        <v>185</v>
      </c>
      <c r="I142" s="71">
        <f>I143</f>
        <v>500.6</v>
      </c>
      <c r="J142" s="71">
        <f>J143</f>
        <v>628</v>
      </c>
      <c r="K142" s="71">
        <f>K143</f>
        <v>630</v>
      </c>
    </row>
    <row r="143" spans="2:11" ht="15" customHeight="1" x14ac:dyDescent="0.2">
      <c r="B143" s="168" t="s">
        <v>473</v>
      </c>
      <c r="C143" s="162">
        <v>802</v>
      </c>
      <c r="D143" s="75" t="s">
        <v>297</v>
      </c>
      <c r="E143" s="75" t="s">
        <v>108</v>
      </c>
      <c r="F143" s="75" t="s">
        <v>299</v>
      </c>
      <c r="G143" s="72" t="s">
        <v>144</v>
      </c>
      <c r="H143" s="75" t="s">
        <v>185</v>
      </c>
      <c r="I143" s="76">
        <v>500.6</v>
      </c>
      <c r="J143" s="77">
        <v>628</v>
      </c>
      <c r="K143" s="77">
        <v>630</v>
      </c>
    </row>
    <row r="144" spans="2:11" ht="15" customHeight="1" x14ac:dyDescent="0.2">
      <c r="B144" s="167" t="s">
        <v>152</v>
      </c>
      <c r="C144" s="159">
        <v>802</v>
      </c>
      <c r="D144" s="70" t="s">
        <v>297</v>
      </c>
      <c r="E144" s="70" t="s">
        <v>108</v>
      </c>
      <c r="F144" s="70" t="s">
        <v>299</v>
      </c>
      <c r="G144" s="70" t="s">
        <v>111</v>
      </c>
      <c r="H144" s="70" t="s">
        <v>153</v>
      </c>
      <c r="I144" s="71">
        <f>I145+I146+I147+I148</f>
        <v>49.9</v>
      </c>
      <c r="J144" s="71">
        <f>J145+J146+J147+J148</f>
        <v>63</v>
      </c>
      <c r="K144" s="71">
        <f>K145+K146+K147+K148</f>
        <v>67</v>
      </c>
    </row>
    <row r="145" spans="2:11" ht="15" customHeight="1" x14ac:dyDescent="0.2">
      <c r="B145" s="169" t="s">
        <v>154</v>
      </c>
      <c r="C145" s="162">
        <v>802</v>
      </c>
      <c r="D145" s="75" t="s">
        <v>297</v>
      </c>
      <c r="E145" s="75" t="s">
        <v>108</v>
      </c>
      <c r="F145" s="75" t="s">
        <v>299</v>
      </c>
      <c r="G145" s="170" t="s">
        <v>139</v>
      </c>
      <c r="H145" s="75" t="s">
        <v>153</v>
      </c>
      <c r="I145" s="76">
        <v>49.9</v>
      </c>
      <c r="J145" s="77">
        <v>63</v>
      </c>
      <c r="K145" s="77">
        <v>67</v>
      </c>
    </row>
    <row r="146" spans="2:11" ht="15" customHeight="1" x14ac:dyDescent="0.2">
      <c r="B146" s="168" t="s">
        <v>306</v>
      </c>
      <c r="C146" s="162">
        <v>802</v>
      </c>
      <c r="D146" s="75" t="s">
        <v>297</v>
      </c>
      <c r="E146" s="75" t="s">
        <v>108</v>
      </c>
      <c r="F146" s="75" t="s">
        <v>299</v>
      </c>
      <c r="G146" s="72" t="s">
        <v>144</v>
      </c>
      <c r="H146" s="72" t="s">
        <v>153</v>
      </c>
      <c r="I146" s="66"/>
      <c r="J146" s="171"/>
      <c r="K146" s="171"/>
    </row>
    <row r="147" spans="2:11" ht="15" customHeight="1" x14ac:dyDescent="0.2">
      <c r="B147" s="168" t="s">
        <v>307</v>
      </c>
      <c r="C147" s="162">
        <v>802</v>
      </c>
      <c r="D147" s="75" t="s">
        <v>297</v>
      </c>
      <c r="E147" s="75" t="s">
        <v>108</v>
      </c>
      <c r="F147" s="75" t="s">
        <v>299</v>
      </c>
      <c r="G147" s="72" t="s">
        <v>144</v>
      </c>
      <c r="H147" s="72" t="s">
        <v>153</v>
      </c>
      <c r="I147" s="66"/>
      <c r="J147" s="171"/>
      <c r="K147" s="171"/>
    </row>
    <row r="148" spans="2:11" ht="15" customHeight="1" x14ac:dyDescent="0.2">
      <c r="B148" s="168" t="s">
        <v>308</v>
      </c>
      <c r="C148" s="162">
        <v>802</v>
      </c>
      <c r="D148" s="75" t="s">
        <v>297</v>
      </c>
      <c r="E148" s="75" t="s">
        <v>108</v>
      </c>
      <c r="F148" s="75" t="s">
        <v>299</v>
      </c>
      <c r="G148" s="72" t="s">
        <v>144</v>
      </c>
      <c r="H148" s="72" t="s">
        <v>153</v>
      </c>
      <c r="I148" s="66"/>
      <c r="J148" s="67"/>
      <c r="K148" s="67"/>
    </row>
    <row r="149" spans="2:11" ht="15" customHeight="1" x14ac:dyDescent="0.2">
      <c r="B149" s="172" t="s">
        <v>309</v>
      </c>
      <c r="C149" s="60">
        <v>802</v>
      </c>
      <c r="D149" s="106" t="s">
        <v>297</v>
      </c>
      <c r="E149" s="106" t="s">
        <v>108</v>
      </c>
      <c r="F149" s="106" t="s">
        <v>299</v>
      </c>
      <c r="G149" s="106" t="s">
        <v>111</v>
      </c>
      <c r="H149" s="106" t="s">
        <v>130</v>
      </c>
      <c r="I149" s="173">
        <f>I152+I150</f>
        <v>1</v>
      </c>
      <c r="J149" s="174">
        <f>J152</f>
        <v>0.8</v>
      </c>
      <c r="K149" s="174">
        <f>K152</f>
        <v>0.9</v>
      </c>
    </row>
    <row r="150" spans="2:11" ht="15" customHeight="1" x14ac:dyDescent="0.2">
      <c r="B150" s="168" t="s">
        <v>310</v>
      </c>
      <c r="C150" s="162">
        <v>802</v>
      </c>
      <c r="D150" s="75" t="s">
        <v>297</v>
      </c>
      <c r="E150" s="75" t="s">
        <v>108</v>
      </c>
      <c r="F150" s="75" t="s">
        <v>299</v>
      </c>
      <c r="G150" s="72" t="s">
        <v>144</v>
      </c>
      <c r="H150" s="75" t="s">
        <v>130</v>
      </c>
      <c r="I150" s="76"/>
      <c r="J150" s="77"/>
      <c r="K150" s="77"/>
    </row>
    <row r="151" spans="2:11" ht="15" customHeight="1" x14ac:dyDescent="0.2">
      <c r="B151" s="175" t="s">
        <v>311</v>
      </c>
      <c r="C151" s="162">
        <v>802</v>
      </c>
      <c r="D151" s="75" t="s">
        <v>297</v>
      </c>
      <c r="E151" s="75" t="s">
        <v>108</v>
      </c>
      <c r="F151" s="75" t="s">
        <v>299</v>
      </c>
      <c r="G151" s="72" t="s">
        <v>173</v>
      </c>
      <c r="H151" s="75" t="s">
        <v>130</v>
      </c>
      <c r="I151" s="76"/>
      <c r="J151" s="77"/>
      <c r="K151" s="77"/>
    </row>
    <row r="152" spans="2:11" ht="15" customHeight="1" x14ac:dyDescent="0.2">
      <c r="B152" s="175" t="s">
        <v>312</v>
      </c>
      <c r="C152" s="162">
        <v>802</v>
      </c>
      <c r="D152" s="75" t="s">
        <v>297</v>
      </c>
      <c r="E152" s="75" t="s">
        <v>108</v>
      </c>
      <c r="F152" s="75" t="s">
        <v>299</v>
      </c>
      <c r="G152" s="72" t="s">
        <v>178</v>
      </c>
      <c r="H152" s="75" t="s">
        <v>220</v>
      </c>
      <c r="I152" s="76">
        <v>1</v>
      </c>
      <c r="J152" s="77">
        <v>0.8</v>
      </c>
      <c r="K152" s="77">
        <v>0.9</v>
      </c>
    </row>
    <row r="153" spans="2:11" ht="15" customHeight="1" x14ac:dyDescent="0.25">
      <c r="B153" s="176" t="s">
        <v>313</v>
      </c>
      <c r="C153" s="60">
        <v>802</v>
      </c>
      <c r="D153" s="106" t="s">
        <v>297</v>
      </c>
      <c r="E153" s="106" t="s">
        <v>108</v>
      </c>
      <c r="F153" s="106" t="s">
        <v>314</v>
      </c>
      <c r="G153" s="106" t="s">
        <v>111</v>
      </c>
      <c r="H153" s="106" t="s">
        <v>111</v>
      </c>
      <c r="I153" s="107">
        <f>I155+I156</f>
        <v>860.4</v>
      </c>
      <c r="J153" s="107">
        <f>J154</f>
        <v>1152.2</v>
      </c>
      <c r="K153" s="107">
        <f>K154</f>
        <v>1152.3</v>
      </c>
    </row>
    <row r="154" spans="2:11" ht="15" customHeight="1" x14ac:dyDescent="0.2">
      <c r="B154" s="158" t="s">
        <v>302</v>
      </c>
      <c r="C154" s="159">
        <v>802</v>
      </c>
      <c r="D154" s="70" t="s">
        <v>297</v>
      </c>
      <c r="E154" s="70" t="s">
        <v>108</v>
      </c>
      <c r="F154" s="70" t="s">
        <v>314</v>
      </c>
      <c r="G154" s="70" t="s">
        <v>111</v>
      </c>
      <c r="H154" s="70" t="s">
        <v>117</v>
      </c>
      <c r="I154" s="71">
        <f>I155+I156</f>
        <v>860.4</v>
      </c>
      <c r="J154" s="71">
        <f>J155+J156</f>
        <v>1152.2</v>
      </c>
      <c r="K154" s="71">
        <f>K155+K156</f>
        <v>1152.3</v>
      </c>
    </row>
    <row r="155" spans="2:11" ht="15" customHeight="1" x14ac:dyDescent="0.2">
      <c r="B155" s="160" t="s">
        <v>118</v>
      </c>
      <c r="C155" s="161">
        <v>802</v>
      </c>
      <c r="D155" s="65" t="s">
        <v>297</v>
      </c>
      <c r="E155" s="65" t="s">
        <v>108</v>
      </c>
      <c r="F155" s="65" t="s">
        <v>314</v>
      </c>
      <c r="G155" s="65" t="s">
        <v>206</v>
      </c>
      <c r="H155" s="78" t="s">
        <v>120</v>
      </c>
      <c r="I155" s="76">
        <v>660.8</v>
      </c>
      <c r="J155" s="76">
        <v>912.6</v>
      </c>
      <c r="K155" s="76">
        <v>912.7</v>
      </c>
    </row>
    <row r="156" spans="2:11" ht="15" customHeight="1" x14ac:dyDescent="0.2">
      <c r="B156" s="160" t="s">
        <v>123</v>
      </c>
      <c r="C156" s="161">
        <v>802</v>
      </c>
      <c r="D156" s="65" t="s">
        <v>297</v>
      </c>
      <c r="E156" s="65" t="s">
        <v>108</v>
      </c>
      <c r="F156" s="65" t="s">
        <v>314</v>
      </c>
      <c r="G156" s="65" t="s">
        <v>207</v>
      </c>
      <c r="H156" s="78" t="s">
        <v>125</v>
      </c>
      <c r="I156" s="76">
        <v>199.6</v>
      </c>
      <c r="J156" s="76">
        <v>239.6</v>
      </c>
      <c r="K156" s="76">
        <v>239.6</v>
      </c>
    </row>
    <row r="157" spans="2:11" ht="15" customHeight="1" x14ac:dyDescent="0.25">
      <c r="B157" s="105" t="s">
        <v>247</v>
      </c>
      <c r="C157" s="177">
        <v>802</v>
      </c>
      <c r="D157" s="106">
        <v>10</v>
      </c>
      <c r="E157" s="106" t="s">
        <v>109</v>
      </c>
      <c r="F157" s="106" t="s">
        <v>110</v>
      </c>
      <c r="G157" s="106" t="s">
        <v>111</v>
      </c>
      <c r="H157" s="106" t="s">
        <v>111</v>
      </c>
      <c r="I157" s="107">
        <f>I158</f>
        <v>127.2</v>
      </c>
      <c r="J157" s="107">
        <f>J158</f>
        <v>127.2</v>
      </c>
      <c r="K157" s="107">
        <f>K158</f>
        <v>127.2</v>
      </c>
    </row>
    <row r="158" spans="2:11" ht="15" customHeight="1" x14ac:dyDescent="0.25">
      <c r="B158" s="108" t="s">
        <v>248</v>
      </c>
      <c r="C158" s="178" t="s">
        <v>128</v>
      </c>
      <c r="D158" s="65" t="s">
        <v>234</v>
      </c>
      <c r="E158" s="65" t="s">
        <v>108</v>
      </c>
      <c r="F158" s="65" t="s">
        <v>249</v>
      </c>
      <c r="G158" s="65" t="s">
        <v>250</v>
      </c>
      <c r="H158" s="78" t="s">
        <v>315</v>
      </c>
      <c r="I158" s="76">
        <v>127.2</v>
      </c>
      <c r="J158" s="77">
        <v>127.2</v>
      </c>
      <c r="K158" s="77">
        <v>127.2</v>
      </c>
    </row>
    <row r="159" spans="2:11" ht="15" customHeight="1" x14ac:dyDescent="0.25">
      <c r="B159" s="109" t="s">
        <v>251</v>
      </c>
      <c r="C159" s="179" t="s">
        <v>128</v>
      </c>
      <c r="D159" s="110" t="s">
        <v>234</v>
      </c>
      <c r="E159" s="110" t="s">
        <v>226</v>
      </c>
      <c r="F159" s="65" t="s">
        <v>252</v>
      </c>
      <c r="G159" s="110" t="s">
        <v>253</v>
      </c>
      <c r="H159" s="110" t="s">
        <v>254</v>
      </c>
      <c r="I159" s="77"/>
      <c r="J159" s="67"/>
      <c r="K159" s="67"/>
    </row>
    <row r="160" spans="2:11" ht="15" customHeight="1" x14ac:dyDescent="0.25">
      <c r="B160" s="109" t="s">
        <v>255</v>
      </c>
      <c r="C160" s="178" t="s">
        <v>128</v>
      </c>
      <c r="D160" s="110" t="s">
        <v>234</v>
      </c>
      <c r="E160" s="65" t="s">
        <v>256</v>
      </c>
      <c r="F160" s="110" t="s">
        <v>257</v>
      </c>
      <c r="G160" s="65" t="s">
        <v>144</v>
      </c>
      <c r="H160" s="65"/>
      <c r="I160" s="67"/>
      <c r="J160" s="67"/>
      <c r="K160" s="67"/>
    </row>
    <row r="161" spans="2:11" ht="15" customHeight="1" x14ac:dyDescent="0.25">
      <c r="B161" s="111" t="s">
        <v>258</v>
      </c>
      <c r="C161" s="177" t="s">
        <v>128</v>
      </c>
      <c r="D161" s="106" t="s">
        <v>259</v>
      </c>
      <c r="E161" s="106" t="s">
        <v>226</v>
      </c>
      <c r="F161" s="106" t="s">
        <v>316</v>
      </c>
      <c r="G161" s="106" t="s">
        <v>261</v>
      </c>
      <c r="H161" s="106" t="s">
        <v>262</v>
      </c>
      <c r="I161" s="112">
        <f>I163</f>
        <v>5.8</v>
      </c>
      <c r="J161" s="112">
        <f>J163</f>
        <v>5.8</v>
      </c>
      <c r="K161" s="112">
        <f>K163</f>
        <v>5.8</v>
      </c>
    </row>
    <row r="162" spans="2:11" ht="15" customHeight="1" x14ac:dyDescent="0.25">
      <c r="B162" s="113"/>
      <c r="C162" s="180" t="s">
        <v>128</v>
      </c>
      <c r="D162" s="78" t="s">
        <v>259</v>
      </c>
      <c r="E162" s="78" t="s">
        <v>226</v>
      </c>
      <c r="F162" s="78" t="s">
        <v>316</v>
      </c>
      <c r="G162" s="110" t="s">
        <v>261</v>
      </c>
      <c r="H162" s="110" t="s">
        <v>262</v>
      </c>
      <c r="I162" s="67"/>
      <c r="J162" s="67"/>
      <c r="K162" s="67"/>
    </row>
    <row r="163" spans="2:11" ht="15" customHeight="1" x14ac:dyDescent="0.25">
      <c r="B163" s="113" t="s">
        <v>263</v>
      </c>
      <c r="C163" s="180" t="s">
        <v>128</v>
      </c>
      <c r="D163" s="78" t="s">
        <v>259</v>
      </c>
      <c r="E163" s="78" t="s">
        <v>226</v>
      </c>
      <c r="F163" s="78" t="s">
        <v>260</v>
      </c>
      <c r="G163" s="95" t="s">
        <v>261</v>
      </c>
      <c r="H163" s="94" t="s">
        <v>262</v>
      </c>
      <c r="I163" s="77">
        <v>5.8</v>
      </c>
      <c r="J163" s="77">
        <v>5.8</v>
      </c>
      <c r="K163" s="77">
        <v>5.8</v>
      </c>
    </row>
    <row r="164" spans="2:11" ht="15" customHeight="1" x14ac:dyDescent="0.25">
      <c r="B164" s="181" t="s">
        <v>317</v>
      </c>
      <c r="C164" s="182" t="s">
        <v>128</v>
      </c>
      <c r="D164" s="183" t="s">
        <v>202</v>
      </c>
      <c r="E164" s="183" t="s">
        <v>108</v>
      </c>
      <c r="F164" s="183" t="s">
        <v>318</v>
      </c>
      <c r="G164" s="183" t="s">
        <v>111</v>
      </c>
      <c r="H164" s="183" t="s">
        <v>111</v>
      </c>
      <c r="I164" s="112">
        <f>I165</f>
        <v>24.7</v>
      </c>
      <c r="J164" s="112">
        <f>J165</f>
        <v>19.899999999999999</v>
      </c>
      <c r="K164" s="112">
        <f>K165</f>
        <v>15.1</v>
      </c>
    </row>
    <row r="165" spans="2:11" ht="15" customHeight="1" x14ac:dyDescent="0.25">
      <c r="B165" s="184" t="s">
        <v>319</v>
      </c>
      <c r="C165" s="185" t="s">
        <v>128</v>
      </c>
      <c r="D165" s="95" t="s">
        <v>202</v>
      </c>
      <c r="E165" s="95" t="s">
        <v>108</v>
      </c>
      <c r="F165" s="95" t="s">
        <v>318</v>
      </c>
      <c r="G165" s="95" t="s">
        <v>320</v>
      </c>
      <c r="H165" s="94" t="s">
        <v>321</v>
      </c>
      <c r="I165" s="186">
        <v>24.7</v>
      </c>
      <c r="J165" s="77">
        <v>19.899999999999999</v>
      </c>
      <c r="K165" s="77">
        <v>15.1</v>
      </c>
    </row>
    <row r="166" spans="2:11" ht="15" customHeight="1" x14ac:dyDescent="0.25">
      <c r="B166" s="97" t="s">
        <v>169</v>
      </c>
      <c r="C166" s="185"/>
      <c r="D166" s="95"/>
      <c r="E166" s="95"/>
      <c r="F166" s="95"/>
      <c r="G166" s="95"/>
      <c r="H166" s="95"/>
      <c r="I166" s="67"/>
      <c r="J166" s="67"/>
      <c r="K166" s="67"/>
    </row>
    <row r="167" spans="2:11" ht="15" customHeight="1" x14ac:dyDescent="0.25">
      <c r="B167" s="114" t="s">
        <v>264</v>
      </c>
      <c r="C167" s="187" t="s">
        <v>128</v>
      </c>
      <c r="D167" s="115"/>
      <c r="E167" s="115"/>
      <c r="F167" s="115"/>
      <c r="G167" s="115"/>
      <c r="H167" s="115"/>
      <c r="I167" s="116">
        <f>I14+I79+I81+I104+I111+I119+I123+I133+I157+I161+I164</f>
        <v>18281.5</v>
      </c>
      <c r="J167" s="116">
        <f>J14+J79+J81+J104+J111+J119+J123+J133+J157+J164+J161</f>
        <v>20633.400000000001</v>
      </c>
      <c r="K167" s="116">
        <f>K14+K79+K81+K104+K111+K119+K123+K133+K157+K161+K164</f>
        <v>20949.7</v>
      </c>
    </row>
    <row r="168" spans="2:11" ht="15" customHeight="1" x14ac:dyDescent="0.25">
      <c r="B168" s="114" t="s">
        <v>428</v>
      </c>
      <c r="C168" s="187" t="s">
        <v>128</v>
      </c>
      <c r="D168" s="115"/>
      <c r="E168" s="115"/>
      <c r="F168" s="115"/>
      <c r="G168" s="115"/>
      <c r="H168" s="115"/>
      <c r="I168" s="116">
        <f>I14+I79+I81+I119+I111+I123+I133+I157+I161+I164</f>
        <v>17489.2</v>
      </c>
      <c r="J168" s="116">
        <f>J14+J79+J81+J111+J119+J123+J133+J157+J161+J164</f>
        <v>19765.8</v>
      </c>
      <c r="K168" s="116">
        <f>K14+K79+K81+K111+K119+K123+K133+K157+K161+K164</f>
        <v>20082.099999999999</v>
      </c>
    </row>
    <row r="169" spans="2:11" ht="15" customHeight="1" x14ac:dyDescent="0.2"/>
    <row r="170" spans="2:11" ht="15" customHeight="1" x14ac:dyDescent="0.2"/>
    <row r="171" spans="2:11" ht="15" customHeight="1" x14ac:dyDescent="0.2"/>
    <row r="172" spans="2:11" ht="15" customHeight="1" x14ac:dyDescent="0.2"/>
    <row r="173" spans="2:11" ht="15" customHeight="1" x14ac:dyDescent="0.2"/>
    <row r="174" spans="2:11" ht="15" customHeight="1" x14ac:dyDescent="0.2"/>
    <row r="175" spans="2:11" ht="15" customHeight="1" x14ac:dyDescent="0.2"/>
    <row r="176" spans="2:11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</sheetData>
  <mergeCells count="8">
    <mergeCell ref="B9:H9"/>
    <mergeCell ref="B10:D10"/>
    <mergeCell ref="H1:K1"/>
    <mergeCell ref="H2:K2"/>
    <mergeCell ref="H3:K3"/>
    <mergeCell ref="H4:K4"/>
    <mergeCell ref="H5:K5"/>
    <mergeCell ref="H6:I6"/>
  </mergeCells>
  <pageMargins left="0.19062499999999999" right="0.121875" top="0.75" bottom="0.75" header="0.3" footer="0.3"/>
  <pageSetup paperSize="9" scale="7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"/>
  <sheetViews>
    <sheetView topLeftCell="A2" workbookViewId="0">
      <selection activeCell="E29" sqref="E29"/>
    </sheetView>
  </sheetViews>
  <sheetFormatPr defaultRowHeight="15" x14ac:dyDescent="0.25"/>
  <cols>
    <col min="1" max="1" width="55.5703125" customWidth="1"/>
    <col min="3" max="3" width="20.5703125" customWidth="1"/>
    <col min="4" max="4" width="12.140625" customWidth="1"/>
    <col min="5" max="6" width="14" customWidth="1"/>
  </cols>
  <sheetData>
    <row r="1" spans="1:6" ht="15.75" x14ac:dyDescent="0.25">
      <c r="A1" s="254"/>
      <c r="B1" s="253"/>
      <c r="C1" s="253"/>
      <c r="D1" s="252"/>
      <c r="E1" s="251"/>
      <c r="F1" s="251"/>
    </row>
    <row r="2" spans="1:6" x14ac:dyDescent="0.25">
      <c r="A2" s="189"/>
      <c r="B2" s="190" t="s">
        <v>469</v>
      </c>
      <c r="C2" s="190"/>
      <c r="D2" s="191"/>
      <c r="E2" s="192"/>
      <c r="F2" s="192"/>
    </row>
    <row r="3" spans="1:6" x14ac:dyDescent="0.25">
      <c r="A3" s="329" t="s">
        <v>324</v>
      </c>
      <c r="B3" s="329"/>
      <c r="C3" s="193"/>
      <c r="D3" s="194"/>
      <c r="E3" s="195" t="s">
        <v>325</v>
      </c>
      <c r="F3" s="192"/>
    </row>
    <row r="4" spans="1:6" x14ac:dyDescent="0.25">
      <c r="A4" s="193"/>
      <c r="B4" s="193"/>
      <c r="C4" s="193"/>
      <c r="D4" s="194"/>
      <c r="E4" s="192"/>
      <c r="F4" s="192"/>
    </row>
    <row r="5" spans="1:6" x14ac:dyDescent="0.25">
      <c r="A5" s="330" t="s">
        <v>326</v>
      </c>
      <c r="B5" s="330" t="s">
        <v>327</v>
      </c>
      <c r="C5" s="196"/>
      <c r="D5" s="328" t="s">
        <v>328</v>
      </c>
      <c r="E5" s="328" t="s">
        <v>329</v>
      </c>
      <c r="F5" s="328" t="s">
        <v>330</v>
      </c>
    </row>
    <row r="6" spans="1:6" ht="9" customHeight="1" x14ac:dyDescent="0.25">
      <c r="A6" s="330"/>
      <c r="B6" s="330"/>
      <c r="C6" s="196"/>
      <c r="D6" s="328"/>
      <c r="E6" s="328"/>
      <c r="F6" s="328"/>
    </row>
    <row r="7" spans="1:6" hidden="1" x14ac:dyDescent="0.25">
      <c r="A7" s="330"/>
      <c r="B7" s="330"/>
      <c r="C7" s="196"/>
      <c r="D7" s="328"/>
      <c r="E7" s="328"/>
      <c r="F7" s="328"/>
    </row>
    <row r="8" spans="1:6" x14ac:dyDescent="0.25">
      <c r="A8" s="197">
        <v>1</v>
      </c>
      <c r="B8" s="198">
        <v>3</v>
      </c>
      <c r="C8" s="198"/>
      <c r="D8" s="199" t="s">
        <v>331</v>
      </c>
      <c r="E8" s="199" t="s">
        <v>332</v>
      </c>
      <c r="F8" s="199" t="s">
        <v>332</v>
      </c>
    </row>
    <row r="9" spans="1:6" ht="15" customHeight="1" x14ac:dyDescent="0.25">
      <c r="A9" s="200" t="s">
        <v>333</v>
      </c>
      <c r="B9" s="201" t="s">
        <v>334</v>
      </c>
      <c r="C9" s="201"/>
      <c r="D9" s="202">
        <f>D11+D37+D39+D34</f>
        <v>18281.5</v>
      </c>
      <c r="E9" s="202">
        <f>E11+E37+E39+E34</f>
        <v>20713.399999999998</v>
      </c>
      <c r="F9" s="202">
        <f>F11+F37+F39+F34</f>
        <v>20949.7</v>
      </c>
    </row>
    <row r="10" spans="1:6" ht="15.75" customHeight="1" x14ac:dyDescent="0.25">
      <c r="A10" s="203" t="s">
        <v>335</v>
      </c>
      <c r="B10" s="204"/>
      <c r="C10" s="204"/>
      <c r="D10" s="205"/>
      <c r="E10" s="206"/>
      <c r="F10" s="206"/>
    </row>
    <row r="11" spans="1:6" ht="15" customHeight="1" x14ac:dyDescent="0.25">
      <c r="A11" s="207" t="s">
        <v>336</v>
      </c>
      <c r="B11" s="208" t="s">
        <v>337</v>
      </c>
      <c r="C11" s="208"/>
      <c r="D11" s="209">
        <f>D13+D15+D18+D24+D26+D29+D45+D42</f>
        <v>17070.5</v>
      </c>
      <c r="E11" s="209">
        <f>E13+E15+E18+E24+E26+E29+E45+E42</f>
        <v>19427.099999999999</v>
      </c>
      <c r="F11" s="209">
        <f>F13+F15+F18+F24+F26+F29+F45+F42</f>
        <v>19663.400000000001</v>
      </c>
    </row>
    <row r="12" spans="1:6" ht="18.75" customHeight="1" x14ac:dyDescent="0.25">
      <c r="A12" s="210" t="s">
        <v>338</v>
      </c>
      <c r="B12" s="211" t="s">
        <v>339</v>
      </c>
      <c r="C12" s="211"/>
      <c r="D12" s="212">
        <f t="shared" ref="D12:D13" si="0">D13</f>
        <v>9650</v>
      </c>
      <c r="E12" s="212">
        <v>11650</v>
      </c>
      <c r="F12" s="212">
        <v>11650</v>
      </c>
    </row>
    <row r="13" spans="1:6" ht="18" customHeight="1" x14ac:dyDescent="0.25">
      <c r="A13" s="213" t="s">
        <v>340</v>
      </c>
      <c r="B13" s="208" t="s">
        <v>341</v>
      </c>
      <c r="C13" s="208"/>
      <c r="D13" s="209">
        <f t="shared" si="0"/>
        <v>9650</v>
      </c>
      <c r="E13" s="209">
        <v>11650</v>
      </c>
      <c r="F13" s="209">
        <v>11650</v>
      </c>
    </row>
    <row r="14" spans="1:6" ht="66.75" customHeight="1" x14ac:dyDescent="0.25">
      <c r="A14" s="214" t="s">
        <v>342</v>
      </c>
      <c r="B14" s="215" t="s">
        <v>343</v>
      </c>
      <c r="C14" s="215"/>
      <c r="D14" s="216">
        <v>9650</v>
      </c>
      <c r="E14" s="217">
        <v>11650</v>
      </c>
      <c r="F14" s="217">
        <v>11650</v>
      </c>
    </row>
    <row r="15" spans="1:6" ht="36" customHeight="1" x14ac:dyDescent="0.25">
      <c r="A15" s="213" t="s">
        <v>344</v>
      </c>
      <c r="B15" s="208" t="s">
        <v>345</v>
      </c>
      <c r="C15" s="208"/>
      <c r="D15" s="209">
        <f>D16+D17</f>
        <v>520</v>
      </c>
      <c r="E15" s="209">
        <f>E16+E17</f>
        <v>540</v>
      </c>
      <c r="F15" s="209">
        <f>F16+F17</f>
        <v>560</v>
      </c>
    </row>
    <row r="16" spans="1:6" ht="67.5" customHeight="1" x14ac:dyDescent="0.25">
      <c r="A16" s="218" t="s">
        <v>346</v>
      </c>
      <c r="B16" s="215" t="s">
        <v>347</v>
      </c>
      <c r="C16" s="215"/>
      <c r="D16" s="219"/>
      <c r="E16" s="220"/>
      <c r="F16" s="220"/>
    </row>
    <row r="17" spans="1:6" ht="31.5" customHeight="1" x14ac:dyDescent="0.25">
      <c r="A17" s="214" t="s">
        <v>348</v>
      </c>
      <c r="B17" s="215" t="s">
        <v>349</v>
      </c>
      <c r="C17" s="215"/>
      <c r="D17" s="216">
        <v>520</v>
      </c>
      <c r="E17" s="217">
        <v>540</v>
      </c>
      <c r="F17" s="217">
        <v>560</v>
      </c>
    </row>
    <row r="18" spans="1:6" ht="39" customHeight="1" x14ac:dyDescent="0.25">
      <c r="A18" s="213" t="s">
        <v>350</v>
      </c>
      <c r="B18" s="208" t="s">
        <v>351</v>
      </c>
      <c r="C18" s="208"/>
      <c r="D18" s="209">
        <f>D19+D23</f>
        <v>570</v>
      </c>
      <c r="E18" s="209">
        <f>E19+E23</f>
        <v>580</v>
      </c>
      <c r="F18" s="209">
        <f>F19+F23</f>
        <v>590</v>
      </c>
    </row>
    <row r="19" spans="1:6" ht="39.75" customHeight="1" x14ac:dyDescent="0.25">
      <c r="A19" s="221" t="s">
        <v>352</v>
      </c>
      <c r="B19" s="211" t="s">
        <v>353</v>
      </c>
      <c r="C19" s="211"/>
      <c r="D19" s="212">
        <v>285</v>
      </c>
      <c r="E19" s="212">
        <f>E20+E21</f>
        <v>290</v>
      </c>
      <c r="F19" s="212">
        <v>295</v>
      </c>
    </row>
    <row r="20" spans="1:6" ht="27" customHeight="1" x14ac:dyDescent="0.25">
      <c r="A20" s="214" t="s">
        <v>354</v>
      </c>
      <c r="B20" s="215" t="s">
        <v>355</v>
      </c>
      <c r="C20" s="215"/>
      <c r="D20" s="219"/>
      <c r="E20" s="220"/>
      <c r="F20" s="220"/>
    </row>
    <row r="21" spans="1:6" ht="32.25" customHeight="1" x14ac:dyDescent="0.25">
      <c r="A21" s="214" t="s">
        <v>356</v>
      </c>
      <c r="B21" s="215" t="s">
        <v>357</v>
      </c>
      <c r="C21" s="215"/>
      <c r="D21" s="216">
        <v>285</v>
      </c>
      <c r="E21" s="222">
        <v>290</v>
      </c>
      <c r="F21" s="222">
        <v>295</v>
      </c>
    </row>
    <row r="22" spans="1:6" ht="46.5" customHeight="1" x14ac:dyDescent="0.25">
      <c r="A22" s="221" t="s">
        <v>358</v>
      </c>
      <c r="B22" s="211" t="s">
        <v>359</v>
      </c>
      <c r="C22" s="211"/>
      <c r="D22" s="223">
        <v>285</v>
      </c>
      <c r="E22" s="212">
        <v>290</v>
      </c>
      <c r="F22" s="212">
        <v>295</v>
      </c>
    </row>
    <row r="23" spans="1:6" ht="30.75" customHeight="1" x14ac:dyDescent="0.25">
      <c r="A23" s="214" t="s">
        <v>360</v>
      </c>
      <c r="B23" s="215" t="s">
        <v>361</v>
      </c>
      <c r="C23" s="215"/>
      <c r="D23" s="216">
        <v>285</v>
      </c>
      <c r="E23" s="217">
        <v>290</v>
      </c>
      <c r="F23" s="217">
        <v>295</v>
      </c>
    </row>
    <row r="24" spans="1:6" ht="27" customHeight="1" x14ac:dyDescent="0.25">
      <c r="A24" s="213" t="s">
        <v>362</v>
      </c>
      <c r="B24" s="208" t="s">
        <v>363</v>
      </c>
      <c r="C24" s="208"/>
      <c r="D24" s="209">
        <f>D25</f>
        <v>14</v>
      </c>
      <c r="E24" s="209">
        <f>E25</f>
        <v>15</v>
      </c>
      <c r="F24" s="209">
        <f>F25</f>
        <v>15</v>
      </c>
    </row>
    <row r="25" spans="1:6" ht="28.5" customHeight="1" x14ac:dyDescent="0.25">
      <c r="A25" s="214" t="s">
        <v>364</v>
      </c>
      <c r="B25" s="215" t="s">
        <v>365</v>
      </c>
      <c r="C25" s="215"/>
      <c r="D25" s="216">
        <v>14</v>
      </c>
      <c r="E25" s="217">
        <v>15</v>
      </c>
      <c r="F25" s="217">
        <v>15</v>
      </c>
    </row>
    <row r="26" spans="1:6" ht="30.75" customHeight="1" x14ac:dyDescent="0.25">
      <c r="A26" s="213" t="s">
        <v>366</v>
      </c>
      <c r="B26" s="208" t="s">
        <v>367</v>
      </c>
      <c r="C26" s="208"/>
      <c r="D26" s="209">
        <f>D27+D28</f>
        <v>1162</v>
      </c>
      <c r="E26" s="209">
        <f>E27+E28</f>
        <v>1162</v>
      </c>
      <c r="F26" s="209">
        <f>F27+F28</f>
        <v>1162</v>
      </c>
    </row>
    <row r="27" spans="1:6" ht="30.75" customHeight="1" x14ac:dyDescent="0.25">
      <c r="A27" s="224" t="s">
        <v>368</v>
      </c>
      <c r="B27" s="225" t="s">
        <v>369</v>
      </c>
      <c r="C27" s="225"/>
      <c r="D27" s="226">
        <v>680</v>
      </c>
      <c r="E27" s="226">
        <v>680</v>
      </c>
      <c r="F27" s="226">
        <v>680</v>
      </c>
    </row>
    <row r="28" spans="1:6" ht="25.5" customHeight="1" x14ac:dyDescent="0.25">
      <c r="A28" s="214" t="s">
        <v>370</v>
      </c>
      <c r="B28" s="215" t="s">
        <v>371</v>
      </c>
      <c r="C28" s="215"/>
      <c r="D28" s="227">
        <v>482</v>
      </c>
      <c r="E28" s="222">
        <v>482</v>
      </c>
      <c r="F28" s="222">
        <v>482</v>
      </c>
    </row>
    <row r="29" spans="1:6" ht="35.25" customHeight="1" x14ac:dyDescent="0.25">
      <c r="A29" s="228" t="s">
        <v>372</v>
      </c>
      <c r="B29" s="229" t="s">
        <v>373</v>
      </c>
      <c r="C29" s="229"/>
      <c r="D29" s="230">
        <v>30</v>
      </c>
      <c r="E29" s="230">
        <v>35</v>
      </c>
      <c r="F29" s="230">
        <f>F31</f>
        <v>35</v>
      </c>
    </row>
    <row r="30" spans="1:6" x14ac:dyDescent="0.25">
      <c r="A30" s="214"/>
      <c r="B30" s="215"/>
      <c r="C30" s="215"/>
      <c r="D30" s="219"/>
      <c r="E30" s="220"/>
      <c r="F30" s="220"/>
    </row>
    <row r="31" spans="1:6" ht="40.5" customHeight="1" x14ac:dyDescent="0.25">
      <c r="A31" s="231" t="s">
        <v>374</v>
      </c>
      <c r="B31" s="232" t="s">
        <v>375</v>
      </c>
      <c r="C31" s="232"/>
      <c r="D31" s="216">
        <v>30</v>
      </c>
      <c r="E31" s="217">
        <v>35</v>
      </c>
      <c r="F31" s="217">
        <v>35</v>
      </c>
    </row>
    <row r="32" spans="1:6" ht="24" customHeight="1" x14ac:dyDescent="0.25">
      <c r="A32" s="233" t="s">
        <v>376</v>
      </c>
      <c r="B32" s="234" t="s">
        <v>377</v>
      </c>
      <c r="C32" s="234"/>
      <c r="D32" s="235">
        <f>D34+D38+D39</f>
        <v>1211</v>
      </c>
      <c r="E32" s="235">
        <f>E33+E38+E39</f>
        <v>1286.3</v>
      </c>
      <c r="F32" s="235">
        <f>F34+F37+F39</f>
        <v>1286.3</v>
      </c>
    </row>
    <row r="33" spans="1:6" ht="22.5" customHeight="1" x14ac:dyDescent="0.25">
      <c r="A33" s="233" t="s">
        <v>378</v>
      </c>
      <c r="B33" s="234" t="s">
        <v>379</v>
      </c>
      <c r="C33" s="234"/>
      <c r="D33" s="209">
        <f>D34+D35</f>
        <v>417.7</v>
      </c>
      <c r="E33" s="209">
        <f>E34+E35</f>
        <v>417.7</v>
      </c>
      <c r="F33" s="209">
        <f>F34+F35</f>
        <v>417.7</v>
      </c>
    </row>
    <row r="34" spans="1:6" ht="26.25" customHeight="1" x14ac:dyDescent="0.25">
      <c r="A34" s="214" t="s">
        <v>380</v>
      </c>
      <c r="B34" s="215" t="s">
        <v>381</v>
      </c>
      <c r="C34" s="215"/>
      <c r="D34" s="236">
        <v>417.7</v>
      </c>
      <c r="E34" s="236">
        <v>417.7</v>
      </c>
      <c r="F34" s="236">
        <v>417.7</v>
      </c>
    </row>
    <row r="35" spans="1:6" ht="35.25" customHeight="1" x14ac:dyDescent="0.25">
      <c r="A35" s="214" t="s">
        <v>382</v>
      </c>
      <c r="B35" s="215" t="s">
        <v>383</v>
      </c>
      <c r="C35" s="215"/>
      <c r="D35" s="237"/>
      <c r="E35" s="238"/>
      <c r="F35" s="238"/>
    </row>
    <row r="36" spans="1:6" ht="28.5" customHeight="1" x14ac:dyDescent="0.25">
      <c r="A36" s="239" t="s">
        <v>384</v>
      </c>
      <c r="B36" s="240" t="s">
        <v>385</v>
      </c>
      <c r="C36" s="240"/>
      <c r="D36" s="212"/>
      <c r="E36" s="212">
        <v>0</v>
      </c>
      <c r="F36" s="212">
        <v>0</v>
      </c>
    </row>
    <row r="37" spans="1:6" ht="39" customHeight="1" x14ac:dyDescent="0.25">
      <c r="A37" s="241" t="s">
        <v>386</v>
      </c>
      <c r="B37" s="240" t="s">
        <v>387</v>
      </c>
      <c r="C37" s="240"/>
      <c r="D37" s="223">
        <f>D38</f>
        <v>1</v>
      </c>
      <c r="E37" s="212">
        <f>E38</f>
        <v>1</v>
      </c>
      <c r="F37" s="212">
        <f>F38</f>
        <v>1</v>
      </c>
    </row>
    <row r="38" spans="1:6" ht="24" customHeight="1" x14ac:dyDescent="0.25">
      <c r="A38" s="218" t="s">
        <v>388</v>
      </c>
      <c r="B38" s="215" t="s">
        <v>389</v>
      </c>
      <c r="C38" s="215"/>
      <c r="D38" s="236">
        <v>1</v>
      </c>
      <c r="E38" s="220">
        <v>1</v>
      </c>
      <c r="F38" s="220">
        <v>1</v>
      </c>
    </row>
    <row r="39" spans="1:6" ht="36" customHeight="1" x14ac:dyDescent="0.25">
      <c r="A39" s="239" t="s">
        <v>390</v>
      </c>
      <c r="B39" s="240" t="s">
        <v>391</v>
      </c>
      <c r="C39" s="240"/>
      <c r="D39" s="212">
        <f t="shared" ref="D39:F40" si="1">D40</f>
        <v>792.3</v>
      </c>
      <c r="E39" s="212">
        <f t="shared" si="1"/>
        <v>867.6</v>
      </c>
      <c r="F39" s="212">
        <f t="shared" si="1"/>
        <v>867.6</v>
      </c>
    </row>
    <row r="40" spans="1:6" ht="39" customHeight="1" x14ac:dyDescent="0.25">
      <c r="A40" s="241" t="s">
        <v>392</v>
      </c>
      <c r="B40" s="240" t="s">
        <v>393</v>
      </c>
      <c r="C40" s="240"/>
      <c r="D40" s="212">
        <f t="shared" si="1"/>
        <v>792.3</v>
      </c>
      <c r="E40" s="212">
        <f t="shared" si="1"/>
        <v>867.6</v>
      </c>
      <c r="F40" s="212">
        <f t="shared" si="1"/>
        <v>867.6</v>
      </c>
    </row>
    <row r="41" spans="1:6" ht="25.5" customHeight="1" x14ac:dyDescent="0.25">
      <c r="A41" s="214" t="s">
        <v>394</v>
      </c>
      <c r="B41" s="215" t="s">
        <v>395</v>
      </c>
      <c r="C41" s="215"/>
      <c r="D41" s="236">
        <v>792.3</v>
      </c>
      <c r="E41" s="220">
        <v>867.6</v>
      </c>
      <c r="F41" s="220">
        <v>867.6</v>
      </c>
    </row>
    <row r="42" spans="1:6" ht="18" customHeight="1" x14ac:dyDescent="0.25">
      <c r="A42" s="239" t="s">
        <v>396</v>
      </c>
      <c r="B42" s="240" t="s">
        <v>397</v>
      </c>
      <c r="C42" s="240"/>
      <c r="D42" s="212">
        <f>D43+D44</f>
        <v>920</v>
      </c>
      <c r="E42" s="212">
        <f>E43+E44</f>
        <v>920</v>
      </c>
      <c r="F42" s="212">
        <f>F43+F44</f>
        <v>920</v>
      </c>
    </row>
    <row r="43" spans="1:6" ht="48.75" customHeight="1" x14ac:dyDescent="0.25">
      <c r="A43" s="214" t="s">
        <v>398</v>
      </c>
      <c r="B43" s="215" t="s">
        <v>399</v>
      </c>
      <c r="C43" s="215"/>
      <c r="D43" s="216">
        <v>920</v>
      </c>
      <c r="E43" s="217">
        <v>920</v>
      </c>
      <c r="F43" s="217">
        <v>920</v>
      </c>
    </row>
    <row r="44" spans="1:6" ht="43.5" customHeight="1" x14ac:dyDescent="0.25">
      <c r="A44" s="214" t="s">
        <v>400</v>
      </c>
      <c r="B44" s="215" t="s">
        <v>401</v>
      </c>
      <c r="C44" s="215"/>
      <c r="D44" s="219"/>
      <c r="E44" s="242"/>
      <c r="F44" s="242"/>
    </row>
    <row r="45" spans="1:6" x14ac:dyDescent="0.25">
      <c r="A45" s="243" t="s">
        <v>402</v>
      </c>
      <c r="B45" s="244" t="s">
        <v>403</v>
      </c>
      <c r="C45" s="244"/>
      <c r="D45" s="245">
        <v>4204.5</v>
      </c>
      <c r="E45" s="246">
        <f>E46+E47+E48+E49</f>
        <v>4525.1000000000004</v>
      </c>
      <c r="F45" s="246">
        <f>F46+F47+F48+F49</f>
        <v>4731.4000000000005</v>
      </c>
    </row>
    <row r="46" spans="1:6" ht="33.75" customHeight="1" x14ac:dyDescent="0.25">
      <c r="A46" s="247" t="s">
        <v>404</v>
      </c>
      <c r="B46" s="248" t="s">
        <v>405</v>
      </c>
      <c r="C46" s="248"/>
      <c r="D46" s="249">
        <v>2240.1</v>
      </c>
      <c r="E46" s="249">
        <v>2381</v>
      </c>
      <c r="F46" s="249">
        <v>2490.8000000000002</v>
      </c>
    </row>
    <row r="47" spans="1:6" ht="46.5" customHeight="1" x14ac:dyDescent="0.25">
      <c r="A47" s="247" t="s">
        <v>406</v>
      </c>
      <c r="B47" s="250" t="s">
        <v>407</v>
      </c>
      <c r="C47" s="250"/>
      <c r="D47" s="249">
        <v>11.5</v>
      </c>
      <c r="E47" s="249">
        <v>12.3</v>
      </c>
      <c r="F47" s="249">
        <v>12.8</v>
      </c>
    </row>
    <row r="48" spans="1:6" ht="57" customHeight="1" x14ac:dyDescent="0.25">
      <c r="A48" s="247" t="s">
        <v>408</v>
      </c>
      <c r="B48" s="250" t="s">
        <v>409</v>
      </c>
      <c r="C48" s="250"/>
      <c r="D48" s="249">
        <v>2301.5</v>
      </c>
      <c r="E48" s="249">
        <v>2495.6999999999998</v>
      </c>
      <c r="F48" s="249">
        <v>2605.6</v>
      </c>
    </row>
    <row r="49" spans="1:6" ht="12.75" customHeight="1" x14ac:dyDescent="0.25">
      <c r="A49" s="247" t="s">
        <v>410</v>
      </c>
      <c r="B49" s="250" t="s">
        <v>411</v>
      </c>
      <c r="C49" s="250"/>
      <c r="D49" s="249">
        <v>-348.6</v>
      </c>
      <c r="E49" s="249">
        <v>-363.9</v>
      </c>
      <c r="F49" s="249">
        <v>-377.8</v>
      </c>
    </row>
  </sheetData>
  <mergeCells count="6">
    <mergeCell ref="F5:F7"/>
    <mergeCell ref="A3:B3"/>
    <mergeCell ref="A5:A7"/>
    <mergeCell ref="B5:B7"/>
    <mergeCell ref="D5:D7"/>
    <mergeCell ref="E5:E7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opLeftCell="A4" zoomScaleNormal="100" workbookViewId="0">
      <selection activeCell="E14" sqref="E14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4.42578125" style="1" customWidth="1"/>
    <col min="4" max="4" width="57.7109375" style="1" customWidth="1"/>
    <col min="5" max="5" width="20" style="1" customWidth="1"/>
    <col min="6" max="6" width="34.28515625" style="1" customWidth="1"/>
    <col min="7" max="16384" width="9.140625" style="1"/>
  </cols>
  <sheetData>
    <row r="1" spans="1:6" ht="18.75" x14ac:dyDescent="0.3">
      <c r="D1" s="14"/>
      <c r="E1" s="14"/>
      <c r="F1" s="49" t="s">
        <v>17</v>
      </c>
    </row>
    <row r="2" spans="1:6" s="2" customFormat="1" ht="15.75" x14ac:dyDescent="0.25">
      <c r="A2" s="15"/>
      <c r="B2" s="15"/>
      <c r="C2" s="15"/>
      <c r="D2" s="15"/>
      <c r="E2" s="15"/>
      <c r="F2" s="50" t="s">
        <v>12</v>
      </c>
    </row>
    <row r="3" spans="1:6" s="2" customFormat="1" ht="15.75" x14ac:dyDescent="0.25">
      <c r="A3" s="15"/>
      <c r="B3" s="15"/>
      <c r="C3" s="15"/>
      <c r="D3" s="15"/>
      <c r="E3" s="15"/>
      <c r="F3" s="147" t="s">
        <v>268</v>
      </c>
    </row>
    <row r="4" spans="1:6" s="2" customFormat="1" ht="27" customHeight="1" x14ac:dyDescent="0.25">
      <c r="A4" s="15"/>
      <c r="B4" s="15"/>
      <c r="C4" s="15"/>
      <c r="D4" s="15"/>
      <c r="E4" s="15"/>
      <c r="F4" s="17"/>
    </row>
    <row r="5" spans="1:6" s="2" customFormat="1" ht="15.75" x14ac:dyDescent="0.25">
      <c r="A5" s="15"/>
      <c r="B5" s="15"/>
      <c r="C5" s="15"/>
      <c r="D5" s="15"/>
      <c r="E5" s="15"/>
      <c r="F5" s="50" t="s">
        <v>13</v>
      </c>
    </row>
    <row r="6" spans="1:6" s="2" customFormat="1" ht="15.75" x14ac:dyDescent="0.25">
      <c r="A6" s="15"/>
      <c r="B6" s="15"/>
      <c r="C6" s="15"/>
      <c r="D6" s="15"/>
      <c r="E6" s="15"/>
    </row>
    <row r="7" spans="1:6" s="2" customFormat="1" ht="15.75" x14ac:dyDescent="0.25">
      <c r="A7" s="15"/>
      <c r="B7" s="15"/>
      <c r="C7" s="15"/>
      <c r="D7" s="15"/>
      <c r="E7" s="15"/>
    </row>
    <row r="8" spans="1:6" s="2" customFormat="1" ht="15.75" x14ac:dyDescent="0.25">
      <c r="A8" s="3"/>
      <c r="B8" s="3"/>
      <c r="C8" s="3"/>
      <c r="D8" s="3"/>
      <c r="E8" s="3"/>
    </row>
    <row r="9" spans="1:6" ht="91.5" customHeight="1" x14ac:dyDescent="0.25">
      <c r="B9" s="310" t="s">
        <v>271</v>
      </c>
      <c r="C9" s="310"/>
      <c r="D9" s="310"/>
      <c r="E9" s="310"/>
      <c r="F9" s="310"/>
    </row>
    <row r="10" spans="1:6" ht="15.75" x14ac:dyDescent="0.25">
      <c r="B10" s="311"/>
      <c r="C10" s="311"/>
      <c r="D10" s="311"/>
      <c r="E10" s="18"/>
    </row>
    <row r="11" spans="1:6" ht="15.75" x14ac:dyDescent="0.25">
      <c r="B11" s="5"/>
      <c r="C11" s="5"/>
      <c r="D11" s="5"/>
      <c r="E11" s="5"/>
      <c r="F11" s="1" t="s">
        <v>92</v>
      </c>
    </row>
    <row r="12" spans="1:6" ht="45" customHeight="1" x14ac:dyDescent="0.2">
      <c r="B12" s="312" t="s">
        <v>7</v>
      </c>
      <c r="C12" s="312"/>
      <c r="D12" s="313" t="s">
        <v>18</v>
      </c>
      <c r="E12" s="313" t="s">
        <v>19</v>
      </c>
      <c r="F12" s="315" t="s">
        <v>11</v>
      </c>
    </row>
    <row r="13" spans="1:6" ht="82.5" customHeight="1" x14ac:dyDescent="0.3">
      <c r="B13" s="19" t="s">
        <v>8</v>
      </c>
      <c r="C13" s="20" t="s">
        <v>10</v>
      </c>
      <c r="D13" s="314"/>
      <c r="E13" s="314"/>
      <c r="F13" s="316"/>
    </row>
    <row r="14" spans="1:6" ht="18.75" x14ac:dyDescent="0.25">
      <c r="B14" s="8">
        <v>1</v>
      </c>
      <c r="C14" s="8">
        <v>2</v>
      </c>
      <c r="D14" s="8">
        <v>3</v>
      </c>
      <c r="E14" s="8">
        <v>4</v>
      </c>
      <c r="F14" s="23">
        <v>5</v>
      </c>
    </row>
    <row r="15" spans="1:6" ht="15.75" x14ac:dyDescent="0.2">
      <c r="B15" s="9"/>
      <c r="C15" s="10"/>
      <c r="D15" s="10"/>
      <c r="E15" s="10"/>
      <c r="F15" s="13"/>
    </row>
    <row r="16" spans="1:6" ht="15.75" x14ac:dyDescent="0.2">
      <c r="B16" s="9"/>
      <c r="C16" s="11"/>
      <c r="D16" s="9"/>
      <c r="E16" s="9"/>
      <c r="F16" s="13"/>
    </row>
    <row r="17" spans="2:6" ht="15.75" x14ac:dyDescent="0.2">
      <c r="B17" s="9"/>
      <c r="C17" s="9"/>
      <c r="D17" s="7"/>
      <c r="E17" s="7"/>
      <c r="F17" s="13"/>
    </row>
    <row r="18" spans="2:6" ht="15.75" x14ac:dyDescent="0.2">
      <c r="B18" s="9"/>
      <c r="C18" s="9"/>
      <c r="D18" s="9"/>
      <c r="E18" s="9"/>
      <c r="F18" s="13"/>
    </row>
    <row r="19" spans="2:6" ht="15" x14ac:dyDescent="0.25">
      <c r="B19"/>
      <c r="C19"/>
      <c r="D19"/>
      <c r="E19"/>
    </row>
    <row r="20" spans="2:6" ht="15.75" x14ac:dyDescent="0.25">
      <c r="B20" s="5"/>
      <c r="C20" s="5"/>
    </row>
    <row r="21" spans="2:6" ht="15.75" x14ac:dyDescent="0.25">
      <c r="B21" s="5"/>
      <c r="C21" s="5"/>
    </row>
    <row r="51" spans="3:3" x14ac:dyDescent="0.2">
      <c r="C51" s="12"/>
    </row>
  </sheetData>
  <mergeCells count="6">
    <mergeCell ref="B10:D10"/>
    <mergeCell ref="B12:C12"/>
    <mergeCell ref="D12:D13"/>
    <mergeCell ref="B9:F9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7" zoomScaleNormal="100" workbookViewId="0">
      <selection activeCell="D12" sqref="D12:D13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1.140625" style="1" customWidth="1"/>
    <col min="4" max="4" width="48.85546875" style="1" customWidth="1"/>
    <col min="5" max="5" width="27.7109375" style="1" customWidth="1"/>
    <col min="6" max="6" width="35.28515625" style="1" customWidth="1"/>
    <col min="7" max="16384" width="9.140625" style="1"/>
  </cols>
  <sheetData>
    <row r="1" spans="1:7" ht="18.75" x14ac:dyDescent="0.3">
      <c r="D1" s="14"/>
      <c r="E1" s="14"/>
      <c r="F1" s="307" t="s">
        <v>20</v>
      </c>
      <c r="G1" s="307"/>
    </row>
    <row r="2" spans="1:7" s="2" customFormat="1" ht="15.75" x14ac:dyDescent="0.25">
      <c r="A2" s="15"/>
      <c r="B2" s="15"/>
      <c r="C2" s="15"/>
      <c r="D2" s="15"/>
      <c r="E2" s="15"/>
      <c r="F2" s="308" t="s">
        <v>12</v>
      </c>
      <c r="G2" s="308"/>
    </row>
    <row r="3" spans="1:7" s="2" customFormat="1" ht="15.75" x14ac:dyDescent="0.25">
      <c r="A3" s="15"/>
      <c r="B3" s="15"/>
      <c r="C3" s="15"/>
      <c r="D3" s="15"/>
      <c r="E3" s="15"/>
      <c r="F3" s="308" t="s">
        <v>268</v>
      </c>
      <c r="G3" s="308"/>
    </row>
    <row r="4" spans="1:7" s="2" customFormat="1" ht="27" customHeight="1" x14ac:dyDescent="0.25">
      <c r="A4" s="15"/>
      <c r="B4" s="15"/>
      <c r="C4" s="15"/>
      <c r="D4" s="15"/>
      <c r="E4" s="15"/>
      <c r="F4" s="309"/>
      <c r="G4" s="309"/>
    </row>
    <row r="5" spans="1:7" s="2" customFormat="1" ht="15.75" x14ac:dyDescent="0.25">
      <c r="A5" s="15"/>
      <c r="B5" s="15"/>
      <c r="C5" s="15"/>
      <c r="D5" s="15"/>
      <c r="E5" s="15"/>
      <c r="F5" s="308" t="s">
        <v>13</v>
      </c>
      <c r="G5" s="308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91.5" customHeight="1" x14ac:dyDescent="0.25">
      <c r="B9" s="310" t="s">
        <v>272</v>
      </c>
      <c r="C9" s="310"/>
      <c r="D9" s="310"/>
      <c r="E9" s="310"/>
      <c r="F9" s="310"/>
    </row>
    <row r="10" spans="1:7" ht="15.75" x14ac:dyDescent="0.25">
      <c r="B10" s="311"/>
      <c r="C10" s="311"/>
      <c r="D10" s="311"/>
      <c r="E10" s="18"/>
    </row>
    <row r="11" spans="1:7" ht="15.75" x14ac:dyDescent="0.25">
      <c r="B11" s="5"/>
      <c r="C11" s="5"/>
      <c r="D11" s="5"/>
      <c r="E11" s="5"/>
      <c r="F11" s="1" t="s">
        <v>91</v>
      </c>
    </row>
    <row r="12" spans="1:7" ht="45" customHeight="1" x14ac:dyDescent="0.2">
      <c r="B12" s="312" t="s">
        <v>7</v>
      </c>
      <c r="C12" s="312"/>
      <c r="D12" s="313" t="s">
        <v>18</v>
      </c>
      <c r="E12" s="313" t="s">
        <v>19</v>
      </c>
      <c r="F12" s="315" t="s">
        <v>11</v>
      </c>
    </row>
    <row r="13" spans="1:7" ht="82.5" customHeight="1" x14ac:dyDescent="0.3">
      <c r="B13" s="19" t="s">
        <v>8</v>
      </c>
      <c r="C13" s="20" t="s">
        <v>10</v>
      </c>
      <c r="D13" s="314"/>
      <c r="E13" s="314"/>
      <c r="F13" s="316"/>
    </row>
    <row r="14" spans="1:7" ht="18.75" x14ac:dyDescent="0.25">
      <c r="B14" s="8">
        <v>1</v>
      </c>
      <c r="C14" s="8">
        <v>2</v>
      </c>
      <c r="D14" s="8">
        <v>3</v>
      </c>
      <c r="E14" s="8">
        <v>4</v>
      </c>
      <c r="F14" s="23">
        <v>5</v>
      </c>
    </row>
    <row r="15" spans="1:7" ht="15.75" x14ac:dyDescent="0.2">
      <c r="B15" s="9">
        <v>802</v>
      </c>
      <c r="C15" s="10"/>
      <c r="D15" s="10"/>
      <c r="E15" s="10"/>
      <c r="F15" s="13"/>
    </row>
    <row r="16" spans="1:7" ht="15.75" x14ac:dyDescent="0.2">
      <c r="B16" s="9"/>
      <c r="C16" s="11"/>
      <c r="D16" s="9"/>
      <c r="E16" s="9"/>
      <c r="F16" s="13"/>
    </row>
    <row r="17" spans="2:6" ht="15.75" x14ac:dyDescent="0.2">
      <c r="B17" s="9"/>
      <c r="C17" s="9"/>
      <c r="D17" s="7"/>
      <c r="E17" s="7"/>
      <c r="F17" s="13"/>
    </row>
    <row r="18" spans="2:6" ht="15.75" x14ac:dyDescent="0.2">
      <c r="B18" s="9"/>
      <c r="C18" s="9"/>
      <c r="D18" s="9"/>
      <c r="E18" s="9"/>
      <c r="F18" s="13"/>
    </row>
    <row r="19" spans="2:6" ht="15" x14ac:dyDescent="0.25">
      <c r="B19"/>
      <c r="C19"/>
      <c r="D19"/>
      <c r="E19"/>
    </row>
    <row r="20" spans="2:6" ht="15.75" x14ac:dyDescent="0.25">
      <c r="B20" s="5"/>
      <c r="C20" s="5"/>
    </row>
    <row r="21" spans="2:6" ht="15.75" x14ac:dyDescent="0.25">
      <c r="B21" s="5"/>
      <c r="C21" s="5"/>
      <c r="D21" s="5"/>
      <c r="E21" s="5"/>
    </row>
    <row r="51" spans="3:3" x14ac:dyDescent="0.2">
      <c r="C51" s="12"/>
    </row>
  </sheetData>
  <mergeCells count="11">
    <mergeCell ref="B9:F9"/>
    <mergeCell ref="B10:D10"/>
    <mergeCell ref="B12:C12"/>
    <mergeCell ref="D12:D13"/>
    <mergeCell ref="E12:E13"/>
    <mergeCell ref="F12:F13"/>
    <mergeCell ref="F1:G1"/>
    <mergeCell ref="F2:G2"/>
    <mergeCell ref="F3:G3"/>
    <mergeCell ref="F4:G4"/>
    <mergeCell ref="F5:G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C4" zoomScaleNormal="100" workbookViewId="0">
      <selection activeCell="D20" sqref="D20:G20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1.140625" style="1" customWidth="1"/>
    <col min="4" max="4" width="48.85546875" style="1" customWidth="1"/>
    <col min="5" max="5" width="27.7109375" style="1" customWidth="1"/>
    <col min="6" max="6" width="35.28515625" style="1" customWidth="1"/>
    <col min="7" max="16384" width="9.140625" style="1"/>
  </cols>
  <sheetData>
    <row r="1" spans="1:7" ht="15" customHeight="1" x14ac:dyDescent="0.3">
      <c r="D1" s="14"/>
      <c r="E1" s="14"/>
      <c r="F1" s="307" t="s">
        <v>21</v>
      </c>
      <c r="G1" s="307"/>
    </row>
    <row r="2" spans="1:7" s="2" customFormat="1" ht="15" customHeight="1" x14ac:dyDescent="0.25">
      <c r="A2" s="15"/>
      <c r="B2" s="15"/>
      <c r="C2" s="15"/>
      <c r="D2" s="15"/>
      <c r="E2" s="15"/>
      <c r="F2" s="308" t="s">
        <v>12</v>
      </c>
      <c r="G2" s="308"/>
    </row>
    <row r="3" spans="1:7" s="2" customFormat="1" ht="15" customHeight="1" x14ac:dyDescent="0.25">
      <c r="A3" s="15"/>
      <c r="B3" s="15"/>
      <c r="C3" s="15"/>
      <c r="D3" s="15"/>
      <c r="E3" s="15"/>
      <c r="F3" s="308" t="s">
        <v>268</v>
      </c>
      <c r="G3" s="308"/>
    </row>
    <row r="4" spans="1:7" s="2" customFormat="1" ht="28.5" customHeight="1" x14ac:dyDescent="0.25">
      <c r="A4" s="15"/>
      <c r="B4" s="15"/>
      <c r="C4" s="15"/>
      <c r="D4" s="15"/>
      <c r="E4" s="15"/>
      <c r="F4" s="309"/>
      <c r="G4" s="309"/>
    </row>
    <row r="5" spans="1:7" s="2" customFormat="1" ht="15" customHeight="1" x14ac:dyDescent="0.25">
      <c r="A5" s="15"/>
      <c r="B5" s="15"/>
      <c r="C5" s="15"/>
      <c r="D5" s="15"/>
      <c r="E5" s="15"/>
      <c r="F5" s="308" t="s">
        <v>13</v>
      </c>
      <c r="G5" s="308"/>
    </row>
    <row r="6" spans="1:7" s="2" customFormat="1" ht="15" customHeight="1" x14ac:dyDescent="0.25">
      <c r="A6" s="15"/>
      <c r="B6" s="15"/>
      <c r="C6" s="15"/>
      <c r="D6" s="15"/>
      <c r="E6" s="15"/>
    </row>
    <row r="7" spans="1:7" s="2" customFormat="1" ht="15" customHeight="1" x14ac:dyDescent="0.25">
      <c r="A7" s="15"/>
      <c r="B7" s="15"/>
      <c r="C7" s="15"/>
      <c r="D7" s="15"/>
      <c r="E7" s="15"/>
    </row>
    <row r="8" spans="1:7" s="2" customFormat="1" ht="15" customHeight="1" x14ac:dyDescent="0.25">
      <c r="A8" s="3"/>
      <c r="B8" s="3"/>
      <c r="C8" s="3"/>
      <c r="D8" s="3"/>
      <c r="E8" s="3"/>
    </row>
    <row r="9" spans="1:7" ht="91.5" customHeight="1" x14ac:dyDescent="0.25">
      <c r="B9" s="310" t="s">
        <v>273</v>
      </c>
      <c r="C9" s="310"/>
      <c r="D9" s="310"/>
      <c r="E9" s="310"/>
      <c r="F9" s="310"/>
    </row>
    <row r="10" spans="1:7" ht="15" customHeight="1" x14ac:dyDescent="0.25">
      <c r="B10" s="311"/>
      <c r="C10" s="311"/>
      <c r="D10" s="311"/>
      <c r="E10" s="18"/>
    </row>
    <row r="11" spans="1:7" ht="15.75" x14ac:dyDescent="0.25">
      <c r="B11" s="5"/>
      <c r="C11" s="5"/>
      <c r="D11" s="5"/>
      <c r="E11" s="5"/>
      <c r="F11" s="1" t="s">
        <v>90</v>
      </c>
    </row>
    <row r="12" spans="1:7" ht="45" customHeight="1" x14ac:dyDescent="0.2">
      <c r="B12" s="312" t="s">
        <v>7</v>
      </c>
      <c r="C12" s="312"/>
      <c r="D12" s="313" t="s">
        <v>18</v>
      </c>
      <c r="E12" s="313" t="s">
        <v>19</v>
      </c>
      <c r="F12" s="315" t="s">
        <v>11</v>
      </c>
    </row>
    <row r="13" spans="1:7" ht="83.25" customHeight="1" x14ac:dyDescent="0.3">
      <c r="B13" s="19" t="s">
        <v>8</v>
      </c>
      <c r="C13" s="20" t="s">
        <v>10</v>
      </c>
      <c r="D13" s="314"/>
      <c r="E13" s="314"/>
      <c r="F13" s="316"/>
    </row>
    <row r="14" spans="1:7" ht="15" customHeight="1" x14ac:dyDescent="0.25">
      <c r="B14" s="8">
        <v>1</v>
      </c>
      <c r="C14" s="8">
        <v>2</v>
      </c>
      <c r="D14" s="8">
        <v>3</v>
      </c>
      <c r="E14" s="8">
        <v>4</v>
      </c>
      <c r="F14" s="23">
        <v>5</v>
      </c>
    </row>
    <row r="15" spans="1:7" ht="15" customHeight="1" x14ac:dyDescent="0.2">
      <c r="B15" s="9">
        <v>802</v>
      </c>
      <c r="C15" s="10"/>
      <c r="D15" s="10"/>
      <c r="E15" s="10"/>
      <c r="F15" s="13"/>
    </row>
    <row r="16" spans="1:7" ht="15" customHeight="1" x14ac:dyDescent="0.2">
      <c r="B16" s="9"/>
      <c r="C16" s="11"/>
      <c r="D16" s="9"/>
      <c r="E16" s="9"/>
      <c r="F16" s="13"/>
    </row>
    <row r="17" spans="2:6" ht="15" customHeight="1" x14ac:dyDescent="0.2">
      <c r="B17" s="9"/>
      <c r="C17" s="9"/>
      <c r="D17" s="7"/>
      <c r="E17" s="7"/>
      <c r="F17" s="13"/>
    </row>
    <row r="18" spans="2:6" ht="15" customHeight="1" x14ac:dyDescent="0.2">
      <c r="B18" s="9"/>
      <c r="C18" s="9"/>
      <c r="D18" s="9"/>
      <c r="E18" s="9"/>
      <c r="F18" s="13"/>
    </row>
    <row r="19" spans="2:6" ht="15" x14ac:dyDescent="0.25">
      <c r="B19"/>
      <c r="C19"/>
      <c r="D19"/>
      <c r="E19"/>
    </row>
    <row r="20" spans="2:6" ht="15" customHeight="1" x14ac:dyDescent="0.25">
      <c r="B20" s="5"/>
      <c r="C20" s="5"/>
    </row>
    <row r="21" spans="2:6" ht="15" customHeight="1" x14ac:dyDescent="0.25">
      <c r="B21" s="5"/>
      <c r="C21" s="5"/>
      <c r="D21" s="5"/>
      <c r="E21" s="5"/>
    </row>
    <row r="51" spans="3:3" ht="15" customHeight="1" x14ac:dyDescent="0.2">
      <c r="C51" s="12"/>
    </row>
  </sheetData>
  <mergeCells count="11">
    <mergeCell ref="B9:F9"/>
    <mergeCell ref="B10:D10"/>
    <mergeCell ref="B12:C12"/>
    <mergeCell ref="D12:D13"/>
    <mergeCell ref="E12:E13"/>
    <mergeCell ref="F12:F13"/>
    <mergeCell ref="F1:G1"/>
    <mergeCell ref="F2:G2"/>
    <mergeCell ref="F3:G3"/>
    <mergeCell ref="F4:G4"/>
    <mergeCell ref="F5:G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C4" zoomScaleNormal="100" workbookViewId="0">
      <selection activeCell="E15" sqref="E15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42.7109375" style="1" customWidth="1"/>
    <col min="4" max="4" width="48.85546875" style="1" customWidth="1"/>
    <col min="5" max="5" width="30.5703125" style="1" customWidth="1"/>
    <col min="6" max="6" width="31" style="1" customWidth="1"/>
    <col min="7" max="7" width="6.85546875" style="1" customWidth="1"/>
    <col min="8" max="16384" width="9.140625" style="1"/>
  </cols>
  <sheetData>
    <row r="1" spans="1:8" ht="18.95" customHeight="1" x14ac:dyDescent="0.3">
      <c r="D1" s="14"/>
      <c r="E1" s="14"/>
      <c r="F1" s="307" t="s">
        <v>22</v>
      </c>
      <c r="G1" s="307"/>
      <c r="H1" s="307"/>
    </row>
    <row r="2" spans="1:8" s="2" customFormat="1" ht="18.95" customHeight="1" x14ac:dyDescent="0.25">
      <c r="A2" s="15"/>
      <c r="B2" s="15"/>
      <c r="C2" s="15"/>
      <c r="D2" s="15"/>
      <c r="E2" s="15"/>
      <c r="F2" s="308" t="s">
        <v>12</v>
      </c>
      <c r="G2" s="308"/>
      <c r="H2" s="308"/>
    </row>
    <row r="3" spans="1:8" s="2" customFormat="1" ht="20.25" customHeight="1" x14ac:dyDescent="0.25">
      <c r="A3" s="15"/>
      <c r="B3" s="15"/>
      <c r="C3" s="15"/>
      <c r="D3" s="15"/>
      <c r="E3" s="15"/>
      <c r="F3" s="308" t="s">
        <v>268</v>
      </c>
      <c r="G3" s="308"/>
      <c r="H3" s="308"/>
    </row>
    <row r="4" spans="1:8" s="2" customFormat="1" ht="38.25" customHeight="1" x14ac:dyDescent="0.25">
      <c r="A4" s="15"/>
      <c r="B4" s="15"/>
      <c r="C4" s="15"/>
      <c r="D4" s="15"/>
      <c r="E4" s="15"/>
      <c r="F4" s="309"/>
      <c r="G4" s="309"/>
      <c r="H4" s="309"/>
    </row>
    <row r="5" spans="1:8" s="2" customFormat="1" ht="26.25" customHeight="1" x14ac:dyDescent="0.25">
      <c r="A5" s="15"/>
      <c r="B5" s="15"/>
      <c r="C5" s="15"/>
      <c r="D5" s="15"/>
      <c r="E5" s="15"/>
      <c r="F5" s="308" t="s">
        <v>13</v>
      </c>
      <c r="G5" s="308"/>
      <c r="H5" s="308"/>
    </row>
    <row r="6" spans="1:8" s="2" customFormat="1" ht="15.75" x14ac:dyDescent="0.25">
      <c r="A6" s="15"/>
      <c r="B6" s="15"/>
      <c r="C6" s="15"/>
      <c r="D6" s="15"/>
      <c r="E6" s="15"/>
    </row>
    <row r="7" spans="1:8" s="2" customFormat="1" ht="18.95" customHeight="1" x14ac:dyDescent="0.25">
      <c r="A7" s="15"/>
      <c r="B7" s="15"/>
      <c r="C7" s="15"/>
      <c r="D7" s="15"/>
      <c r="E7" s="15"/>
    </row>
    <row r="8" spans="1:8" s="2" customFormat="1" ht="15" customHeight="1" x14ac:dyDescent="0.25">
      <c r="A8" s="3"/>
      <c r="B8" s="3"/>
      <c r="C8" s="3"/>
      <c r="D8" s="3"/>
      <c r="E8" s="3"/>
    </row>
    <row r="9" spans="1:8" ht="45.75" customHeight="1" x14ac:dyDescent="0.25">
      <c r="B9" s="310" t="s">
        <v>274</v>
      </c>
      <c r="C9" s="310"/>
      <c r="D9" s="310"/>
      <c r="E9" s="310"/>
      <c r="F9" s="25"/>
    </row>
    <row r="10" spans="1:8" ht="21" customHeight="1" x14ac:dyDescent="0.25">
      <c r="B10" s="311"/>
      <c r="C10" s="311"/>
      <c r="D10" s="311"/>
      <c r="E10" s="18"/>
    </row>
    <row r="11" spans="1:8" ht="15.75" x14ac:dyDescent="0.25">
      <c r="B11" s="5"/>
      <c r="C11" s="5"/>
      <c r="D11" s="5"/>
      <c r="E11" s="5" t="s">
        <v>35</v>
      </c>
    </row>
    <row r="12" spans="1:8" ht="51.75" customHeight="1" x14ac:dyDescent="0.2">
      <c r="B12" s="27" t="s">
        <v>23</v>
      </c>
      <c r="C12" s="28" t="s">
        <v>24</v>
      </c>
      <c r="D12" s="27" t="s">
        <v>25</v>
      </c>
      <c r="E12" s="27" t="s">
        <v>26</v>
      </c>
    </row>
    <row r="13" spans="1:8" ht="15.75" customHeight="1" x14ac:dyDescent="0.25">
      <c r="B13" s="32">
        <v>1</v>
      </c>
      <c r="C13" s="33">
        <v>2</v>
      </c>
      <c r="D13" s="32">
        <v>3</v>
      </c>
      <c r="E13" s="34">
        <v>4</v>
      </c>
      <c r="F13" s="26"/>
    </row>
    <row r="14" spans="1:8" ht="32.25" customHeight="1" x14ac:dyDescent="0.25">
      <c r="B14" s="29">
        <v>802</v>
      </c>
      <c r="C14" s="30" t="s">
        <v>440</v>
      </c>
      <c r="D14" s="264" t="s">
        <v>441</v>
      </c>
      <c r="E14" s="31">
        <v>417.7</v>
      </c>
    </row>
    <row r="15" spans="1:8" ht="24" customHeight="1" x14ac:dyDescent="0.2">
      <c r="B15" s="9">
        <v>802</v>
      </c>
      <c r="C15" s="10" t="s">
        <v>442</v>
      </c>
      <c r="D15" s="265" t="s">
        <v>443</v>
      </c>
      <c r="E15" s="10">
        <v>792.3</v>
      </c>
    </row>
    <row r="16" spans="1:8" ht="31.5" customHeight="1" x14ac:dyDescent="0.2">
      <c r="B16" s="9">
        <v>802</v>
      </c>
      <c r="C16" s="11" t="s">
        <v>445</v>
      </c>
      <c r="D16" s="266" t="s">
        <v>444</v>
      </c>
      <c r="E16" s="284">
        <v>1</v>
      </c>
    </row>
    <row r="17" spans="2:5" ht="15" x14ac:dyDescent="0.25">
      <c r="B17"/>
      <c r="C17"/>
      <c r="D17"/>
      <c r="E17"/>
    </row>
    <row r="18" spans="2:5" ht="15.75" x14ac:dyDescent="0.25">
      <c r="B18" s="5"/>
      <c r="C18" s="5"/>
    </row>
    <row r="19" spans="2:5" ht="15.75" x14ac:dyDescent="0.25">
      <c r="B19" s="5"/>
      <c r="C19" s="5"/>
      <c r="D19" s="5"/>
      <c r="E19" s="5"/>
    </row>
    <row r="49" spans="3:3" x14ac:dyDescent="0.2">
      <c r="C49" s="12"/>
    </row>
  </sheetData>
  <mergeCells count="7">
    <mergeCell ref="F1:H1"/>
    <mergeCell ref="B9:E9"/>
    <mergeCell ref="B10:D10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E17" sqref="E17"/>
    </sheetView>
  </sheetViews>
  <sheetFormatPr defaultColWidth="9.140625" defaultRowHeight="12.75" x14ac:dyDescent="0.2"/>
  <cols>
    <col min="1" max="1" width="9" style="1" customWidth="1"/>
    <col min="2" max="2" width="16.5703125" style="1" customWidth="1"/>
    <col min="3" max="3" width="29.85546875" style="1" customWidth="1"/>
    <col min="4" max="4" width="48.85546875" style="1" customWidth="1"/>
    <col min="5" max="5" width="27.140625" style="1" customWidth="1"/>
    <col min="6" max="6" width="31" style="1" customWidth="1"/>
    <col min="7" max="7" width="4.7109375" style="1" customWidth="1"/>
    <col min="8" max="16384" width="9.140625" style="1"/>
  </cols>
  <sheetData>
    <row r="1" spans="1:7" ht="18.75" x14ac:dyDescent="0.25">
      <c r="D1" s="14"/>
      <c r="E1" s="14"/>
      <c r="F1" s="319" t="s">
        <v>27</v>
      </c>
      <c r="G1" s="319"/>
    </row>
    <row r="2" spans="1:7" s="2" customFormat="1" ht="15.75" x14ac:dyDescent="0.25">
      <c r="A2" s="15"/>
      <c r="B2" s="15"/>
      <c r="C2" s="15"/>
      <c r="D2" s="15"/>
      <c r="E2" s="15"/>
      <c r="F2" s="320" t="s">
        <v>12</v>
      </c>
      <c r="G2" s="320"/>
    </row>
    <row r="3" spans="1:7" s="2" customFormat="1" ht="15.75" x14ac:dyDescent="0.25">
      <c r="A3" s="15"/>
      <c r="B3" s="15"/>
      <c r="C3" s="15"/>
      <c r="D3" s="15"/>
      <c r="E3" s="15"/>
      <c r="F3" s="320" t="s">
        <v>268</v>
      </c>
      <c r="G3" s="320"/>
    </row>
    <row r="4" spans="1:7" s="2" customFormat="1" ht="27.75" customHeight="1" x14ac:dyDescent="0.25">
      <c r="A4" s="15"/>
      <c r="B4" s="15"/>
      <c r="C4" s="15"/>
      <c r="D4" s="15"/>
      <c r="E4" s="15"/>
      <c r="F4" s="309"/>
      <c r="G4" s="309"/>
    </row>
    <row r="5" spans="1:7" s="2" customFormat="1" ht="15.75" x14ac:dyDescent="0.25">
      <c r="A5" s="15"/>
      <c r="B5" s="15"/>
      <c r="C5" s="15"/>
      <c r="D5" s="15"/>
      <c r="E5" s="15"/>
      <c r="F5" s="320" t="s">
        <v>13</v>
      </c>
      <c r="G5" s="320"/>
    </row>
    <row r="6" spans="1:7" s="2" customFormat="1" ht="15.75" x14ac:dyDescent="0.25">
      <c r="A6" s="15"/>
      <c r="B6" s="15"/>
      <c r="C6" s="15"/>
      <c r="D6" s="15"/>
      <c r="E6" s="15"/>
      <c r="F6" s="320"/>
      <c r="G6" s="320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43.5" customHeight="1" x14ac:dyDescent="0.25">
      <c r="B9" s="310" t="s">
        <v>275</v>
      </c>
      <c r="C9" s="310"/>
      <c r="D9" s="310"/>
      <c r="E9" s="310"/>
      <c r="F9" s="25"/>
    </row>
    <row r="10" spans="1:7" ht="15.75" x14ac:dyDescent="0.25">
      <c r="B10" s="311"/>
      <c r="C10" s="311"/>
      <c r="D10" s="311"/>
      <c r="E10" s="18"/>
    </row>
    <row r="11" spans="1:7" ht="33" customHeight="1" x14ac:dyDescent="0.25">
      <c r="B11" s="5"/>
      <c r="C11" s="5"/>
      <c r="D11" s="5"/>
      <c r="E11" s="5" t="s">
        <v>89</v>
      </c>
    </row>
    <row r="12" spans="1:7" ht="69.75" customHeight="1" x14ac:dyDescent="0.2">
      <c r="B12" s="27" t="s">
        <v>23</v>
      </c>
      <c r="C12" s="28" t="s">
        <v>24</v>
      </c>
      <c r="D12" s="27" t="s">
        <v>25</v>
      </c>
      <c r="E12" s="27" t="s">
        <v>26</v>
      </c>
    </row>
    <row r="13" spans="1:7" ht="15.75" x14ac:dyDescent="0.25">
      <c r="B13" s="32">
        <v>1</v>
      </c>
      <c r="C13" s="33">
        <v>2</v>
      </c>
      <c r="D13" s="32">
        <v>3</v>
      </c>
      <c r="E13" s="34">
        <v>4</v>
      </c>
      <c r="F13" s="26"/>
    </row>
    <row r="14" spans="1:7" ht="39" customHeight="1" x14ac:dyDescent="0.25">
      <c r="B14" s="29">
        <v>802</v>
      </c>
      <c r="C14" s="30" t="s">
        <v>440</v>
      </c>
      <c r="D14" s="264" t="s">
        <v>441</v>
      </c>
      <c r="E14" s="255">
        <v>417.7</v>
      </c>
    </row>
    <row r="15" spans="1:7" ht="23.25" customHeight="1" x14ac:dyDescent="0.2">
      <c r="B15" s="9">
        <v>802</v>
      </c>
      <c r="C15" s="10" t="s">
        <v>442</v>
      </c>
      <c r="D15" s="265" t="s">
        <v>443</v>
      </c>
      <c r="E15" s="10">
        <v>867.6</v>
      </c>
    </row>
    <row r="16" spans="1:7" ht="33" customHeight="1" x14ac:dyDescent="0.2">
      <c r="B16" s="9">
        <v>802</v>
      </c>
      <c r="C16" s="11" t="s">
        <v>445</v>
      </c>
      <c r="D16" s="266" t="s">
        <v>444</v>
      </c>
      <c r="E16" s="284">
        <v>1</v>
      </c>
    </row>
    <row r="17" spans="2:8" ht="15" x14ac:dyDescent="0.25">
      <c r="B17"/>
      <c r="C17"/>
      <c r="D17"/>
      <c r="E17"/>
    </row>
    <row r="19" spans="2:8" ht="15.75" x14ac:dyDescent="0.25">
      <c r="B19" s="5"/>
      <c r="C19" s="5"/>
      <c r="D19" s="5"/>
      <c r="E19" s="5"/>
    </row>
    <row r="20" spans="2:8" ht="37.5" customHeight="1" x14ac:dyDescent="0.2">
      <c r="G20" s="26"/>
      <c r="H20" s="26"/>
    </row>
    <row r="49" spans="3:3" x14ac:dyDescent="0.2">
      <c r="C49" s="12"/>
    </row>
  </sheetData>
  <mergeCells count="8">
    <mergeCell ref="B10:D10"/>
    <mergeCell ref="F1:G1"/>
    <mergeCell ref="F2:G2"/>
    <mergeCell ref="F3:G3"/>
    <mergeCell ref="F4:G4"/>
    <mergeCell ref="F5:G5"/>
    <mergeCell ref="F6:G6"/>
    <mergeCell ref="B9:E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>
      <selection activeCell="F27" sqref="F27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36" style="1" customWidth="1"/>
    <col min="4" max="4" width="48.85546875" style="1" customWidth="1"/>
    <col min="5" max="5" width="27.140625" style="1" customWidth="1"/>
    <col min="6" max="6" width="31.42578125" style="1" customWidth="1"/>
    <col min="7" max="7" width="5.28515625" style="1" customWidth="1"/>
    <col min="8" max="16384" width="9.140625" style="1"/>
  </cols>
  <sheetData>
    <row r="1" spans="1:8" ht="18.75" x14ac:dyDescent="0.3">
      <c r="D1" s="14"/>
      <c r="E1" s="14"/>
      <c r="F1" s="307" t="s">
        <v>28</v>
      </c>
      <c r="G1" s="307"/>
      <c r="H1" s="307"/>
    </row>
    <row r="2" spans="1:8" s="2" customFormat="1" ht="15.75" x14ac:dyDescent="0.25">
      <c r="A2" s="15"/>
      <c r="B2" s="15"/>
      <c r="C2" s="15"/>
      <c r="D2" s="15"/>
      <c r="E2" s="15"/>
      <c r="F2" s="308" t="s">
        <v>12</v>
      </c>
      <c r="G2" s="308"/>
      <c r="H2" s="308"/>
    </row>
    <row r="3" spans="1:8" s="2" customFormat="1" ht="15.75" x14ac:dyDescent="0.25">
      <c r="A3" s="15"/>
      <c r="B3" s="15"/>
      <c r="C3" s="15"/>
      <c r="D3" s="15"/>
      <c r="E3" s="15"/>
      <c r="F3" s="308" t="s">
        <v>268</v>
      </c>
      <c r="G3" s="308"/>
      <c r="H3" s="308"/>
    </row>
    <row r="4" spans="1:8" s="2" customFormat="1" ht="26.25" customHeight="1" x14ac:dyDescent="0.25">
      <c r="A4" s="15"/>
      <c r="B4" s="15"/>
      <c r="C4" s="15"/>
      <c r="D4" s="15"/>
      <c r="E4" s="15"/>
      <c r="F4" s="309"/>
      <c r="G4" s="309"/>
      <c r="H4" s="309"/>
    </row>
    <row r="5" spans="1:8" s="2" customFormat="1" ht="15.75" x14ac:dyDescent="0.25">
      <c r="A5" s="15"/>
      <c r="B5" s="15"/>
      <c r="C5" s="15"/>
      <c r="D5" s="15"/>
      <c r="E5" s="15"/>
      <c r="F5" s="308" t="s">
        <v>13</v>
      </c>
      <c r="G5" s="308"/>
      <c r="H5" s="308"/>
    </row>
    <row r="6" spans="1:8" s="2" customFormat="1" ht="15.75" x14ac:dyDescent="0.25">
      <c r="A6" s="15"/>
      <c r="B6" s="15"/>
      <c r="C6" s="15"/>
      <c r="D6" s="15"/>
      <c r="E6" s="15"/>
    </row>
    <row r="7" spans="1:8" s="2" customFormat="1" ht="15.75" x14ac:dyDescent="0.25">
      <c r="A7" s="15"/>
      <c r="B7" s="15"/>
      <c r="C7" s="15"/>
      <c r="D7" s="15"/>
      <c r="E7" s="15"/>
    </row>
    <row r="8" spans="1:8" s="2" customFormat="1" ht="15.75" x14ac:dyDescent="0.25">
      <c r="A8" s="3"/>
      <c r="B8" s="3"/>
      <c r="C8" s="3"/>
      <c r="D8" s="3"/>
      <c r="E8" s="3"/>
    </row>
    <row r="9" spans="1:8" ht="47.25" customHeight="1" x14ac:dyDescent="0.25">
      <c r="B9" s="310" t="s">
        <v>276</v>
      </c>
      <c r="C9" s="310"/>
      <c r="D9" s="310"/>
      <c r="E9" s="310"/>
      <c r="F9" s="25"/>
    </row>
    <row r="10" spans="1:8" ht="15.75" x14ac:dyDescent="0.25">
      <c r="B10" s="311"/>
      <c r="C10" s="311"/>
      <c r="D10" s="311"/>
      <c r="E10" s="311"/>
    </row>
    <row r="11" spans="1:8" ht="31.5" customHeight="1" x14ac:dyDescent="0.25">
      <c r="B11" s="321" t="s">
        <v>89</v>
      </c>
      <c r="C11" s="321"/>
      <c r="D11" s="321"/>
      <c r="E11" s="321"/>
    </row>
    <row r="12" spans="1:8" ht="54.75" customHeight="1" x14ac:dyDescent="0.2">
      <c r="B12" s="27" t="s">
        <v>23</v>
      </c>
      <c r="C12" s="28" t="s">
        <v>24</v>
      </c>
      <c r="D12" s="27" t="s">
        <v>25</v>
      </c>
      <c r="E12" s="27" t="s">
        <v>26</v>
      </c>
    </row>
    <row r="13" spans="1:8" ht="15.75" x14ac:dyDescent="0.25">
      <c r="B13" s="32">
        <v>1</v>
      </c>
      <c r="C13" s="33">
        <v>2</v>
      </c>
      <c r="D13" s="32">
        <v>3</v>
      </c>
      <c r="E13" s="34">
        <v>4</v>
      </c>
      <c r="F13" s="26"/>
    </row>
    <row r="14" spans="1:8" ht="47.25" x14ac:dyDescent="0.25">
      <c r="B14" s="29">
        <v>802</v>
      </c>
      <c r="C14" s="30" t="s">
        <v>440</v>
      </c>
      <c r="D14" s="264" t="s">
        <v>441</v>
      </c>
      <c r="E14" s="255">
        <v>417.7</v>
      </c>
    </row>
    <row r="15" spans="1:8" ht="15.75" x14ac:dyDescent="0.2">
      <c r="B15" s="9">
        <v>802</v>
      </c>
      <c r="C15" s="10" t="s">
        <v>442</v>
      </c>
      <c r="D15" s="265" t="s">
        <v>443</v>
      </c>
      <c r="E15" s="10">
        <v>867.6</v>
      </c>
    </row>
    <row r="16" spans="1:8" ht="15.75" x14ac:dyDescent="0.2">
      <c r="B16" s="9">
        <v>802</v>
      </c>
      <c r="C16" s="11" t="s">
        <v>445</v>
      </c>
      <c r="D16" s="266" t="s">
        <v>444</v>
      </c>
      <c r="E16" s="284">
        <v>1</v>
      </c>
    </row>
    <row r="17" spans="2:7" ht="15" x14ac:dyDescent="0.25">
      <c r="B17"/>
      <c r="C17"/>
      <c r="D17"/>
      <c r="E17"/>
    </row>
    <row r="18" spans="2:7" ht="15.75" x14ac:dyDescent="0.25">
      <c r="B18" s="5"/>
    </row>
    <row r="19" spans="2:7" ht="15.75" x14ac:dyDescent="0.25">
      <c r="B19" s="5"/>
    </row>
    <row r="20" spans="2:7" x14ac:dyDescent="0.2">
      <c r="G20" s="26"/>
    </row>
    <row r="47" spans="3:3" x14ac:dyDescent="0.2">
      <c r="C47" s="12"/>
    </row>
  </sheetData>
  <mergeCells count="8">
    <mergeCell ref="B11:E11"/>
    <mergeCell ref="F1:H1"/>
    <mergeCell ref="F2:H2"/>
    <mergeCell ref="F3:H3"/>
    <mergeCell ref="F4:H4"/>
    <mergeCell ref="F5:H5"/>
    <mergeCell ref="B9:E9"/>
    <mergeCell ref="B10:E1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9" workbookViewId="0">
      <selection activeCell="E16" sqref="E16"/>
    </sheetView>
  </sheetViews>
  <sheetFormatPr defaultColWidth="9.140625" defaultRowHeight="12.75" x14ac:dyDescent="0.2"/>
  <cols>
    <col min="1" max="1" width="9" style="1" customWidth="1"/>
    <col min="2" max="2" width="11.7109375" style="1" customWidth="1"/>
    <col min="3" max="3" width="29.140625" style="1" customWidth="1"/>
    <col min="4" max="4" width="48.85546875" style="1" customWidth="1"/>
    <col min="5" max="5" width="27.140625" style="1" customWidth="1"/>
    <col min="6" max="6" width="31.42578125" style="1" customWidth="1"/>
    <col min="7" max="16384" width="9.140625" style="1"/>
  </cols>
  <sheetData>
    <row r="1" spans="1:7" ht="18.75" x14ac:dyDescent="0.3">
      <c r="D1" s="14"/>
      <c r="E1" s="14"/>
      <c r="F1" s="307" t="s">
        <v>29</v>
      </c>
      <c r="G1" s="307"/>
    </row>
    <row r="2" spans="1:7" s="2" customFormat="1" ht="15.75" x14ac:dyDescent="0.25">
      <c r="A2" s="15"/>
      <c r="B2" s="15"/>
      <c r="C2" s="15"/>
      <c r="D2" s="15"/>
      <c r="E2" s="15"/>
      <c r="F2" s="308" t="s">
        <v>12</v>
      </c>
      <c r="G2" s="308"/>
    </row>
    <row r="3" spans="1:7" s="2" customFormat="1" ht="15.75" x14ac:dyDescent="0.25">
      <c r="A3" s="15"/>
      <c r="B3" s="15"/>
      <c r="C3" s="15"/>
      <c r="D3" s="15"/>
      <c r="E3" s="15"/>
      <c r="F3" s="308" t="s">
        <v>268</v>
      </c>
      <c r="G3" s="308"/>
    </row>
    <row r="4" spans="1:7" s="2" customFormat="1" ht="26.25" customHeight="1" x14ac:dyDescent="0.25">
      <c r="A4" s="15"/>
      <c r="B4" s="15"/>
      <c r="C4" s="15"/>
      <c r="D4" s="15"/>
      <c r="E4" s="15"/>
      <c r="F4" s="309"/>
      <c r="G4" s="309"/>
    </row>
    <row r="5" spans="1:7" s="2" customFormat="1" ht="15.75" x14ac:dyDescent="0.25">
      <c r="A5" s="15"/>
      <c r="B5" s="15"/>
      <c r="C5" s="15"/>
      <c r="D5" s="15"/>
      <c r="E5" s="15"/>
      <c r="F5" s="308" t="s">
        <v>13</v>
      </c>
      <c r="G5" s="308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87" customHeight="1" x14ac:dyDescent="0.25">
      <c r="B9" s="310" t="s">
        <v>277</v>
      </c>
      <c r="C9" s="310"/>
      <c r="D9" s="310"/>
      <c r="E9" s="310"/>
      <c r="F9" s="25"/>
    </row>
    <row r="10" spans="1:7" ht="15.75" x14ac:dyDescent="0.25">
      <c r="B10" s="311"/>
      <c r="C10" s="311"/>
      <c r="D10" s="311"/>
      <c r="E10" s="18"/>
    </row>
    <row r="11" spans="1:7" ht="15.75" x14ac:dyDescent="0.25">
      <c r="B11" s="5"/>
      <c r="C11" s="5"/>
      <c r="D11" s="5"/>
      <c r="E11" s="5" t="s">
        <v>94</v>
      </c>
    </row>
    <row r="12" spans="1:7" ht="15.75" x14ac:dyDescent="0.2">
      <c r="B12" s="322" t="s">
        <v>30</v>
      </c>
      <c r="C12" s="322"/>
      <c r="D12" s="323" t="s">
        <v>31</v>
      </c>
      <c r="E12" s="323" t="s">
        <v>32</v>
      </c>
    </row>
    <row r="13" spans="1:7" ht="88.5" customHeight="1" x14ac:dyDescent="0.2">
      <c r="B13" s="27" t="s">
        <v>33</v>
      </c>
      <c r="C13" s="27" t="s">
        <v>34</v>
      </c>
      <c r="D13" s="323"/>
      <c r="E13" s="323"/>
      <c r="F13" s="26"/>
    </row>
    <row r="14" spans="1:7" ht="15.75" x14ac:dyDescent="0.2">
      <c r="B14" s="36">
        <v>1</v>
      </c>
      <c r="C14" s="36">
        <v>2</v>
      </c>
      <c r="D14" s="37">
        <v>3</v>
      </c>
      <c r="E14" s="37">
        <v>4</v>
      </c>
    </row>
    <row r="15" spans="1:7" ht="31.5" x14ac:dyDescent="0.25">
      <c r="B15" s="267"/>
      <c r="C15" s="267"/>
      <c r="D15" s="268" t="s">
        <v>446</v>
      </c>
      <c r="E15" s="269">
        <v>0</v>
      </c>
    </row>
    <row r="16" spans="1:7" ht="31.5" x14ac:dyDescent="0.25">
      <c r="B16" s="270">
        <v>802</v>
      </c>
      <c r="C16" s="270" t="s">
        <v>447</v>
      </c>
      <c r="D16" s="268" t="s">
        <v>448</v>
      </c>
      <c r="E16" s="269">
        <v>0</v>
      </c>
    </row>
    <row r="17" spans="2:9" ht="15.75" x14ac:dyDescent="0.25">
      <c r="B17" s="267">
        <v>802</v>
      </c>
      <c r="C17" s="267" t="s">
        <v>449</v>
      </c>
      <c r="D17" s="188" t="s">
        <v>450</v>
      </c>
      <c r="E17" s="274">
        <v>-18281.5</v>
      </c>
    </row>
    <row r="18" spans="2:9" ht="31.5" x14ac:dyDescent="0.25">
      <c r="B18" s="267">
        <v>802</v>
      </c>
      <c r="C18" s="271" t="s">
        <v>451</v>
      </c>
      <c r="D18" s="188" t="s">
        <v>452</v>
      </c>
      <c r="E18" s="274">
        <v>-18281.5</v>
      </c>
    </row>
    <row r="19" spans="2:9" ht="31.5" x14ac:dyDescent="0.25">
      <c r="B19" s="267">
        <v>802</v>
      </c>
      <c r="C19" s="267" t="s">
        <v>453</v>
      </c>
      <c r="D19" s="272" t="s">
        <v>454</v>
      </c>
      <c r="E19" s="274">
        <v>-18281.5</v>
      </c>
      <c r="F19" s="26"/>
      <c r="G19" s="26"/>
      <c r="H19" s="26"/>
      <c r="I19" s="26"/>
    </row>
    <row r="20" spans="2:9" ht="31.5" x14ac:dyDescent="0.25">
      <c r="B20" s="267">
        <v>802</v>
      </c>
      <c r="C20" s="267" t="s">
        <v>455</v>
      </c>
      <c r="D20" s="188" t="s">
        <v>456</v>
      </c>
      <c r="E20" s="274">
        <v>-18281.5</v>
      </c>
    </row>
    <row r="21" spans="2:9" ht="15.75" x14ac:dyDescent="0.25">
      <c r="B21" s="151">
        <v>802</v>
      </c>
      <c r="C21" s="273" t="s">
        <v>457</v>
      </c>
      <c r="D21" s="188" t="s">
        <v>458</v>
      </c>
      <c r="E21" s="274">
        <v>18281.5</v>
      </c>
    </row>
    <row r="22" spans="2:9" ht="15.75" x14ac:dyDescent="0.25">
      <c r="B22" s="275">
        <v>802</v>
      </c>
      <c r="C22" s="276" t="s">
        <v>459</v>
      </c>
      <c r="D22" s="277" t="s">
        <v>460</v>
      </c>
      <c r="E22" s="274">
        <v>18281.5</v>
      </c>
    </row>
    <row r="23" spans="2:9" ht="15.75" x14ac:dyDescent="0.25">
      <c r="B23" s="275">
        <v>802</v>
      </c>
      <c r="C23" s="278" t="s">
        <v>461</v>
      </c>
      <c r="D23" s="279" t="s">
        <v>462</v>
      </c>
      <c r="E23" s="274">
        <v>18281.5</v>
      </c>
    </row>
    <row r="24" spans="2:9" ht="31.5" x14ac:dyDescent="0.25">
      <c r="B24" s="280">
        <v>802</v>
      </c>
      <c r="C24" s="281" t="s">
        <v>463</v>
      </c>
      <c r="D24" s="282" t="s">
        <v>464</v>
      </c>
      <c r="E24" s="274">
        <v>18281.5</v>
      </c>
    </row>
    <row r="50" spans="3:3" x14ac:dyDescent="0.2">
      <c r="C50" s="12"/>
    </row>
  </sheetData>
  <mergeCells count="10">
    <mergeCell ref="B10:D10"/>
    <mergeCell ref="B12:C12"/>
    <mergeCell ref="D12:D13"/>
    <mergeCell ref="E12:E13"/>
    <mergeCell ref="B9:E9"/>
    <mergeCell ref="F1:G1"/>
    <mergeCell ref="F2:G2"/>
    <mergeCell ref="F3:G3"/>
    <mergeCell ref="F4:G4"/>
    <mergeCell ref="F5:G5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Приложение12</vt:lpstr>
      <vt:lpstr>Приложение13</vt:lpstr>
      <vt:lpstr>Приложение 14</vt:lpstr>
      <vt:lpstr>Приложение 15</vt:lpstr>
      <vt:lpstr>Приложение16</vt:lpstr>
      <vt:lpstr>Приложение 17</vt:lpstr>
      <vt:lpstr>Приложение 18</vt:lpstr>
      <vt:lpstr>Приложение 19</vt:lpstr>
      <vt:lpstr>Приложение 20</vt:lpstr>
      <vt:lpstr>Приложение 21</vt:lpstr>
      <vt:lpstr>Приложени 22</vt:lpstr>
      <vt:lpstr>Приложение 23</vt:lpstr>
      <vt:lpstr>Приложение 24</vt:lpstr>
      <vt:lpstr>Приложение 25</vt:lpstr>
      <vt:lpstr>Приложение 26</vt:lpstr>
      <vt:lpstr>Расходы</vt:lpstr>
      <vt:lpstr>Доходы</vt:lpstr>
      <vt:lpstr>'Приложение 1'!OLE_LINK1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2024-11-15T04:13:29Z</dcterms:modified>
</cp:coreProperties>
</file>