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16" activeTab="2"/>
  </bookViews>
  <sheets>
    <sheet name="доходы" sheetId="8" r:id="rId1"/>
    <sheet name="расходы" sheetId="9" r:id="rId2"/>
    <sheet name="источники" sheetId="5" r:id="rId3"/>
  </sheets>
  <calcPr calcId="144525"/>
</workbook>
</file>

<file path=xl/calcChain.xml><?xml version="1.0" encoding="utf-8"?>
<calcChain xmlns="http://schemas.openxmlformats.org/spreadsheetml/2006/main">
  <c r="D9" i="9" l="1"/>
  <c r="D10" i="9"/>
  <c r="C41" i="8" l="1"/>
  <c r="D41" i="8"/>
  <c r="B41" i="8"/>
  <c r="B7" i="8" s="1"/>
  <c r="C21" i="8"/>
  <c r="D21" i="8"/>
  <c r="C9" i="8"/>
  <c r="D9" i="8"/>
  <c r="D8" i="8" s="1"/>
  <c r="B9" i="8"/>
  <c r="B8" i="8" s="1"/>
  <c r="B21" i="8"/>
  <c r="C37" i="8"/>
  <c r="B13" i="8"/>
  <c r="C13" i="8"/>
  <c r="D13" i="8"/>
  <c r="B15" i="8"/>
  <c r="C15" i="8"/>
  <c r="D15" i="8"/>
  <c r="D37" i="8" l="1"/>
  <c r="D24" i="8"/>
  <c r="C24" i="8" l="1"/>
  <c r="E50" i="9" l="1"/>
  <c r="F50" i="9"/>
  <c r="D50" i="9"/>
  <c r="E19" i="9"/>
  <c r="D19" i="9"/>
  <c r="F42" i="9" l="1"/>
  <c r="B37" i="8" l="1"/>
  <c r="D29" i="8"/>
  <c r="D28" i="8" s="1"/>
  <c r="C29" i="8"/>
  <c r="C28" i="8" s="1"/>
  <c r="C8" i="8" s="1"/>
  <c r="B29" i="8"/>
  <c r="B28" i="8" s="1"/>
  <c r="B24" i="8"/>
  <c r="D10" i="8"/>
  <c r="C10" i="8"/>
  <c r="B10" i="8"/>
  <c r="F21" i="5" l="1"/>
  <c r="F20" i="5" s="1"/>
  <c r="F19" i="5" s="1"/>
  <c r="F7" i="5"/>
  <c r="F6" i="5" s="1"/>
  <c r="E18" i="5" l="1"/>
  <c r="D18" i="5"/>
  <c r="C7" i="8"/>
  <c r="D45" i="8"/>
  <c r="D7" i="8" l="1"/>
  <c r="E24" i="9" l="1"/>
  <c r="D24" i="9"/>
  <c r="E45" i="9"/>
  <c r="D45" i="9"/>
  <c r="E54" i="9"/>
  <c r="D54" i="9"/>
  <c r="E34" i="9"/>
  <c r="D34" i="9"/>
  <c r="F56" i="9"/>
  <c r="E52" i="9"/>
  <c r="D52" i="9"/>
  <c r="E48" i="9"/>
  <c r="D48" i="9"/>
  <c r="F48" i="9" s="1"/>
  <c r="F46" i="9"/>
  <c r="F45" i="9" s="1"/>
  <c r="E42" i="9"/>
  <c r="D42" i="9"/>
  <c r="F36" i="9"/>
  <c r="E36" i="9"/>
  <c r="D36" i="9"/>
  <c r="F35" i="9"/>
  <c r="F34" i="9" s="1"/>
  <c r="F33" i="9"/>
  <c r="F32" i="9"/>
  <c r="F31" i="9"/>
  <c r="E30" i="9"/>
  <c r="D30" i="9"/>
  <c r="F30" i="9" s="1"/>
  <c r="F23" i="9"/>
  <c r="E21" i="9"/>
  <c r="D21" i="9"/>
  <c r="F20" i="9"/>
  <c r="F19" i="9"/>
  <c r="E10" i="9"/>
  <c r="E9" i="9" l="1"/>
  <c r="F52" i="9"/>
  <c r="F10" i="9"/>
  <c r="F24" i="9"/>
  <c r="F21" i="9"/>
  <c r="F54" i="9"/>
  <c r="F9" i="9" l="1"/>
  <c r="E25" i="5"/>
  <c r="D25" i="5"/>
  <c r="D24" i="5" s="1"/>
  <c r="D23" i="5" s="1"/>
  <c r="E24" i="5"/>
  <c r="E23" i="5" s="1"/>
  <c r="E21" i="5"/>
  <c r="E20" i="5" s="1"/>
  <c r="E19" i="5" s="1"/>
  <c r="D21" i="5"/>
  <c r="D20" i="5" s="1"/>
  <c r="D19" i="5" s="1"/>
  <c r="E7" i="5"/>
  <c r="E6" i="5" s="1"/>
  <c r="E5" i="5" s="1"/>
  <c r="D7" i="5"/>
  <c r="D6" i="5" s="1"/>
  <c r="D5" i="5" s="1"/>
  <c r="F18" i="5" l="1"/>
  <c r="F5" i="5" s="1"/>
  <c r="F25" i="5"/>
  <c r="F24" i="5" s="1"/>
  <c r="F23" i="5" s="1"/>
</calcChain>
</file>

<file path=xl/sharedStrings.xml><?xml version="1.0" encoding="utf-8"?>
<sst xmlns="http://schemas.openxmlformats.org/spreadsheetml/2006/main" count="263" uniqueCount="169">
  <si>
    <t>Наименование доходов</t>
  </si>
  <si>
    <t>Собственные ДОХОДЫ, ВСЕГО</t>
  </si>
  <si>
    <t>НАЛОГИ НА ПРИБЫЛЬ, ДОХОДЫ</t>
  </si>
  <si>
    <t>в том числе:</t>
  </si>
  <si>
    <t>Налог на доходы физических лиц</t>
  </si>
  <si>
    <t>НАЛОГИ НА ТОВАРЫ</t>
  </si>
  <si>
    <t>Акцизы по подакцизным товарам (продукции), производимым на территории РФ</t>
  </si>
  <si>
    <t>НАЛОГИ НА СОВОКУПНЫЙ ДОХОД</t>
  </si>
  <si>
    <t>Налог, взимаемыйв связи с применением патента</t>
  </si>
  <si>
    <t>Единый сельскохозяйственный налог</t>
  </si>
  <si>
    <t>ГОСУДАРСТВЕННАЯ ПОШЛИНА, СБОРЫ</t>
  </si>
  <si>
    <t>ШТРАФНЫЕ САНКЦИИ, ВОЗМЕЩЕНИЕ УЩЕРБА</t>
  </si>
  <si>
    <t>ПРОЧИЕ НЕНАЛОГОВЫЕ ДОХОДЫ</t>
  </si>
  <si>
    <t>РАЙОН</t>
  </si>
  <si>
    <t>Государственная пошлина по делам, рассматриваемымв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</si>
  <si>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</si>
  <si>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ИЛИ МУНИЦИПАЛЬНОЙ СОБСТВЕННОСТИ</t>
  </si>
  <si>
    <t>Арендная плата за земельные участки, государственнаясобственность на которые не разграничена, и поступления от продажи права на заключение договоров арендыуказанных земельных участков</t>
  </si>
  <si>
    <t>Прочие поступления от использования имущества,находящегося в собственности муниципальных районов</t>
  </si>
  <si>
    <t>ПЛАТЕЖИ ПРИ ПОЛЬЗОВАНИИ ПРИРОДНЫМИ РЕСУРСАМИ</t>
  </si>
  <si>
    <t>ДОХОДЫ ОТ ПРОДАЖИ МАТЕРИАЛЬНЫХ И НЕМАТЕРИАЛЬНЫХ АКТИВОВ</t>
  </si>
  <si>
    <t>Единый налог на вмененный доход для отдельныхвидов деятельности</t>
  </si>
  <si>
    <t>Невыясненные поступления</t>
  </si>
  <si>
    <t>Прочие неналоговые доходы</t>
  </si>
  <si>
    <t>НАЛОГОВЫЕ ДОХОДЫ</t>
  </si>
  <si>
    <t>НЕНАЛОГОВЫЕ ДОХОДЫ</t>
  </si>
  <si>
    <t>Проценты, полученные от предостваления бюджетных кредитов внутри страны за счет средств бюджетов муниципальных районов</t>
  </si>
  <si>
    <t>ИТОГО</t>
  </si>
  <si>
    <t>1-Наименование</t>
  </si>
  <si>
    <t>Администратор</t>
  </si>
  <si>
    <t>3-Код источника финансирования по бюджетной классификации</t>
  </si>
  <si>
    <t>000</t>
  </si>
  <si>
    <t>90000000000000000</t>
  </si>
  <si>
    <t>ИСТОЧНИКИ ВНУТРЕННЕГО ФИНАНСИРОВАНИЯ ДЕФИЦИТОВ БЮДЖЕТОВ</t>
  </si>
  <si>
    <t>01000000000000000</t>
  </si>
  <si>
    <t>Бюджетные кредиты от других бюджетов бюджетной системы Российской Федерации</t>
  </si>
  <si>
    <t>01030000000000000</t>
  </si>
  <si>
    <t>Бюджетные кредиты от других бюджетов бюджетной системы Российской Федерации в валюте Российской Федерации</t>
  </si>
  <si>
    <t>01030100000000000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</si>
  <si>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</si>
  <si>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01030100000000700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</si>
  <si>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</si>
  <si>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01030100000000800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</si>
  <si>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</si>
  <si>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01030100050000710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</si>
  <si>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</si>
  <si>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01030100050000810</t>
  </si>
  <si>
    <t>Иные источники внутреннего финансирования дефицитов бюджетов</t>
  </si>
  <si>
    <t>01060000000000000</t>
  </si>
  <si>
    <t>Бюджетные кредиты, предоставленные внутри страны в валюте Российской Федерации</t>
  </si>
  <si>
    <t>01060500000000000</t>
  </si>
  <si>
    <t>Предоставление бюджетных кредитов внутри страны в валюте Российской Федерации</t>
  </si>
  <si>
    <t>01060500000000500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</si>
  <si>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</si>
  <si>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01060502000000500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</si>
  <si>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</si>
  <si>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01060502050000540</t>
  </si>
  <si>
    <t>Изменение остатков средств на счетах по учету средств бюджета</t>
  </si>
  <si>
    <t>01050000000000000</t>
  </si>
  <si>
    <t>Увеличение остатков средств бюджетов</t>
  </si>
  <si>
    <t>01050000000000500</t>
  </si>
  <si>
    <t>Увеличение прочих остатков средств бюджетов</t>
  </si>
  <si>
    <t>01050200000000500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</si>
  <si>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</si>
  <si>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</si>
  <si>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 бюджетов муниципальных районов</t>
  </si>
  <si>
    <t>01050201050000510</t>
  </si>
  <si>
    <t>Уменьшение остатков средств бюджетов</t>
  </si>
  <si>
    <t>01050000000000600</t>
  </si>
  <si>
    <t>Уменьшение прочих остатков средств бюджетов</t>
  </si>
  <si>
    <t>01050200000000600</t>
  </si>
  <si>
    <t>Уменьшение прочих остатков денежных средств бюджетов</t>
  </si>
  <si>
    <t>01050201000000610</t>
  </si>
  <si>
    <t>Уменьшение прочих остатков денежных средств бюджетов муниципальных районов</t>
  </si>
  <si>
    <t>01050201050000610</t>
  </si>
  <si>
    <t>БЕЗВОЗМЕЗДНЫЕ ПОСТУПЛЕНИЯ</t>
  </si>
  <si>
    <t>ВСЕГО ДОХОДОВ</t>
  </si>
  <si>
    <t>Налог, взимаемый в связи с применением упрощенной системы налогообложения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</si>
  <si>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</si>
  <si>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</si>
  <si>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Прочие дотации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</si>
  <si>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</si>
  <si>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</si>
  <si>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</si>
  <si>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Дотации (гранты) бюджетам за достижение показателей деятельности органов местного самоуправления</t>
  </si>
  <si>
    <t>Наименование показателя</t>
  </si>
  <si>
    <t xml:space="preserve">Коды </t>
  </si>
  <si>
    <t xml:space="preserve">Рз 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</si>
  <si>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</si>
  <si>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</si>
  <si>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</si>
  <si>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</si>
  <si>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</si>
  <si>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Функционирование законодательных (представительных) органов государственной власти 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</si>
  <si>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</si>
  <si>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</si>
  <si>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</si>
  <si>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</si>
  <si>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</si>
  <si>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</si>
  <si>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</si>
  <si>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</si>
  <si>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</si>
  <si>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</si>
  <si>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</si>
  <si>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</si>
  <si>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</si>
  <si>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</si>
  <si>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 чрезвычайных ситуаций природного и техногенного характера, гражданская оборона</t>
  </si>
  <si>
    <t>09</t>
  </si>
  <si>
    <t>Национальная  экономика</t>
  </si>
  <si>
    <t>Общеэкономические вопросы</t>
  </si>
  <si>
    <t>Сельское хозяйство и рыболовство</t>
  </si>
  <si>
    <t>Водное хозяйство</t>
  </si>
  <si>
    <t>Дорожное хозяйство (дорожные фонды)</t>
  </si>
  <si>
    <t>12</t>
  </si>
  <si>
    <t>Жилищно-коммунальное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</si>
  <si>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</si>
  <si>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</si>
  <si>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</si>
  <si>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</si>
  <si>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</si>
  <si>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10</t>
  </si>
  <si>
    <t>Образование</t>
  </si>
  <si>
    <t>Дошкольное образование</t>
  </si>
  <si>
    <t>08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</si>
  <si>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</si>
  <si>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</si>
  <si>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</si>
  <si>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</si>
  <si>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 кинематография</t>
  </si>
  <si>
    <t xml:space="preserve">Культура 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</si>
  <si>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</si>
  <si>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</si>
  <si>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</si>
  <si>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</si>
  <si>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Физическая культура и спорт</t>
  </si>
  <si>
    <t xml:space="preserve">Массовый спорт 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</si>
  <si>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</si>
  <si>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</si>
  <si>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</si>
  <si>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</si>
  <si>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</si>
  <si>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</si>
  <si>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Национальная оборона</t>
  </si>
  <si>
    <t>Мобилизационная и вневойсковая подготовка</t>
  </si>
  <si>
    <t xml:space="preserve">Начиональная безопастность </t>
  </si>
  <si>
    <t>Другие вопросы в области национальной экономики</t>
  </si>
  <si>
    <t>ВСЕГО РАСХОДОВ</t>
  </si>
  <si>
    <t>по доходам бюджета за 2024 год</t>
  </si>
  <si>
    <t>Оценка 2024 года</t>
  </si>
  <si>
    <t>ДОХОДЫ ОТ ОКАЗАНИЯ ПЛАТНЫХ УСЛУГ И КОМПЕНСАЦИИ ЗАТРАТ ГОСУДАРСТВА</t>
  </si>
  <si>
    <t>по расходам за 2024 год</t>
  </si>
  <si>
    <t>Оценка 2024 года (тыс. рублей)</t>
  </si>
  <si>
    <t>Периодическая печать и издательства</t>
  </si>
  <si>
    <t>Средства массовой информации</t>
  </si>
  <si>
    <t>по источникам финансирования дефицита бюджета за 2024 год</t>
  </si>
  <si>
    <t>Уточненный план на 01.11.2024 года</t>
  </si>
  <si>
    <t>Исполнение на 01.11.2024 года</t>
  </si>
  <si>
    <t>Уточненный план на 01.11.2024 года (тыс. рублей)</t>
  </si>
  <si>
    <t>Исполнение на 01.11.2024 года (тыс. рублей)</t>
  </si>
  <si>
    <t>Ожидаемое исполнение бюджета сельского поселения "Энгорокское"</t>
  </si>
  <si>
    <t>НАЛОГИ НА ИМУЩЕСТВО</t>
  </si>
  <si>
    <t>Налог на имущество физических лиц</t>
  </si>
  <si>
    <t>Земельный налог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</si>
  <si>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</si>
  <si>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</si>
  <si>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Ожидаемое исполнение бюджета сельского поселения "Энгороское"</t>
  </si>
  <si>
    <t>Ожидаемое исполнение бюджета сельского поселния "Энгорокское"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</si>
</sst>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###\ ###\ ###\ ###\ 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 applyFont="0" applyFill="0" applyBorder="0" applyAlignment="0" applyProtection="0"/>
    <xf numFmtId="49" fontId="22" fillId="0" borderId="4">
      <alignment horizontal="center" vertical="center" wrapText="1"/>
    </xf>
  </cellStyleXfs>
  <cellXfs count="92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10" fillId="0" borderId="0" xfId="2" applyFont="1" applyFill="1" applyAlignment="1"/>
    <xf numFmtId="0" fontId="10" fillId="0" borderId="0" xfId="2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3" fillId="3" borderId="0" xfId="0" applyFont="1" applyFill="1" applyBorder="1" applyAlignment="1">
      <alignment horizontal="center"/>
    </xf>
    <xf numFmtId="0" fontId="16" fillId="3" borderId="0" xfId="0" applyFont="1" applyFill="1"/>
    <xf numFmtId="0" fontId="10" fillId="0" borderId="0" xfId="2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13" fillId="0" borderId="1" xfId="3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164" fontId="15" fillId="0" borderId="1" xfId="3" applyNumberFormat="1" applyFont="1" applyFill="1" applyBorder="1" applyAlignment="1">
      <alignment vertical="center" wrapText="1"/>
    </xf>
    <xf numFmtId="164" fontId="15" fillId="0" borderId="1" xfId="3" applyNumberFormat="1" applyFont="1" applyFill="1" applyBorder="1" applyAlignment="1">
      <alignment vertical="center"/>
    </xf>
    <xf numFmtId="164" fontId="13" fillId="0" borderId="1" xfId="3" applyNumberFormat="1" applyFont="1" applyFill="1" applyBorder="1" applyAlignment="1">
      <alignment vertical="center"/>
    </xf>
    <xf numFmtId="0" fontId="0" fillId="0" borderId="0" xfId="0" applyFill="1"/>
    <xf numFmtId="0" fontId="13" fillId="0" borderId="1" xfId="3" applyFont="1" applyFill="1" applyBorder="1" applyAlignment="1">
      <alignment horizontal="center" vertical="justify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/>
    <xf numFmtId="0" fontId="15" fillId="0" borderId="1" xfId="3" applyFont="1" applyFill="1" applyBorder="1" applyAlignment="1">
      <alignment horizontal="left" vertical="justify" wrapText="1"/>
    </xf>
    <xf numFmtId="0" fontId="15" fillId="0" borderId="1" xfId="3" applyFont="1" applyFill="1" applyBorder="1" applyAlignment="1">
      <alignment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2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0" applyFont="1" applyFill="1"/>
    <xf numFmtId="164" fontId="0" fillId="0" borderId="0" xfId="0" applyNumberFormat="1" applyFill="1"/>
    <xf numFmtId="0" fontId="10" fillId="0" borderId="0" xfId="2" applyFont="1" applyFill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3" fillId="0" borderId="2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3" fillId="0" borderId="5" xfId="3" applyNumberFormat="1" applyFont="1" applyFill="1" applyBorder="1" applyAlignment="1">
      <alignment horizontal="center" vertical="center" wrapText="1"/>
    </xf>
    <xf numFmtId="49" fontId="13" fillId="0" borderId="3" xfId="3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</cellXfs>
  <cellStyles count="6">
    <cellStyle name="xl23" xfId="5"/>
    <cellStyle name="Обычный" xfId="0" builtinId="0"/>
    <cellStyle name="Обычный 2" xfId="2"/>
    <cellStyle name="Обычный_Приложения 8, 9, 10 (1)" xfId="3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workbookViewId="0">
      <selection activeCell="C47" sqref="C47"/>
    </sheetView>
  </sheetViews>
  <sheetFormatPr defaultRowHeight="15" x14ac:dyDescent="0.25"/>
  <cols>
    <col min="1" max="1" width="53" customWidth="1"/>
    <col min="2" max="2" width="24.140625" customWidth="1"/>
    <col min="3" max="3" width="25.7109375" customWidth="1"/>
    <col min="4" max="4" width="26.5703125" style="18" customWidth="1"/>
  </cols>
  <sheetData>
    <row r="1" spans="1:7" ht="15.75" x14ac:dyDescent="0.25">
      <c r="A1" s="3"/>
      <c r="B1" s="2"/>
      <c r="C1" s="1"/>
      <c r="D1" s="17"/>
    </row>
    <row r="2" spans="1:7" ht="15.75" x14ac:dyDescent="0.25">
      <c r="A2" s="72" t="s">
        <v>161</v>
      </c>
      <c r="B2" s="72"/>
      <c r="C2" s="72"/>
      <c r="D2" s="72"/>
      <c r="E2" s="4"/>
      <c r="F2" s="4"/>
      <c r="G2" s="4"/>
    </row>
    <row r="3" spans="1:7" ht="15.75" x14ac:dyDescent="0.25">
      <c r="A3" s="73" t="s">
        <v>149</v>
      </c>
      <c r="B3" s="73"/>
      <c r="C3" s="73"/>
      <c r="D3" s="73"/>
      <c r="E3" s="5"/>
      <c r="F3" s="5"/>
      <c r="G3" s="5"/>
    </row>
    <row r="4" spans="1:7" ht="15.75" x14ac:dyDescent="0.25">
      <c r="A4" s="13"/>
      <c r="B4" s="19"/>
      <c r="C4" s="19"/>
      <c r="D4" s="20"/>
      <c r="E4" s="5"/>
      <c r="F4" s="5"/>
      <c r="G4" s="5"/>
    </row>
    <row r="5" spans="1:7" x14ac:dyDescent="0.25">
      <c r="A5" s="74" t="s">
        <v>0</v>
      </c>
      <c r="B5" s="75" t="s">
        <v>13</v>
      </c>
      <c r="C5" s="76"/>
      <c r="D5" s="77"/>
    </row>
    <row r="6" spans="1:7" ht="30" x14ac:dyDescent="0.25">
      <c r="A6" s="74"/>
      <c r="B6" s="21" t="s">
        <v>157</v>
      </c>
      <c r="C6" s="21" t="s">
        <v>158</v>
      </c>
      <c r="D6" s="22" t="s">
        <v>150</v>
      </c>
    </row>
    <row r="7" spans="1:7" x14ac:dyDescent="0.25">
      <c r="A7" s="23" t="s">
        <v>76</v>
      </c>
      <c r="B7" s="43">
        <f>B8+B41</f>
        <v>4456.1000000000004</v>
      </c>
      <c r="C7" s="43">
        <f>C8+C41</f>
        <v>3803.4</v>
      </c>
      <c r="D7" s="43">
        <f>D8+D41</f>
        <v>4463.1000000000004</v>
      </c>
    </row>
    <row r="8" spans="1:7" x14ac:dyDescent="0.25">
      <c r="A8" s="24" t="s">
        <v>1</v>
      </c>
      <c r="B8" s="37">
        <f>B9+B28</f>
        <v>57.800000000000004</v>
      </c>
      <c r="C8" s="37">
        <f t="shared" ref="C8:D8" si="0">C9+C28</f>
        <v>39.400000000000006</v>
      </c>
      <c r="D8" s="37">
        <f t="shared" si="0"/>
        <v>64.8</v>
      </c>
    </row>
    <row r="9" spans="1:7" x14ac:dyDescent="0.25">
      <c r="A9" s="24" t="s">
        <v>24</v>
      </c>
      <c r="B9" s="37">
        <f>B10+B21+B23+B24</f>
        <v>56.6</v>
      </c>
      <c r="C9" s="37">
        <f t="shared" ref="C9:D9" si="1">C10+C21+C23+C24</f>
        <v>38.900000000000006</v>
      </c>
      <c r="D9" s="37">
        <f t="shared" si="1"/>
        <v>63.6</v>
      </c>
    </row>
    <row r="10" spans="1:7" x14ac:dyDescent="0.25">
      <c r="A10" s="25" t="s">
        <v>2</v>
      </c>
      <c r="B10" s="37">
        <f t="shared" ref="B10:D10" si="2">B12</f>
        <v>37</v>
      </c>
      <c r="C10" s="37">
        <f t="shared" si="2"/>
        <v>30.7</v>
      </c>
      <c r="D10" s="37">
        <f t="shared" si="2"/>
        <v>44</v>
      </c>
    </row>
    <row r="11" spans="1:7" x14ac:dyDescent="0.25">
      <c r="A11" s="26" t="s">
        <v>3</v>
      </c>
      <c r="B11" s="36"/>
      <c r="C11" s="36"/>
      <c r="D11" s="36"/>
    </row>
    <row r="12" spans="1:7" x14ac:dyDescent="0.25">
      <c r="A12" s="26" t="s">
        <v>4</v>
      </c>
      <c r="B12" s="36">
        <v>37</v>
      </c>
      <c r="C12" s="44">
        <v>30.7</v>
      </c>
      <c r="D12" s="36">
        <v>44</v>
      </c>
    </row>
    <row r="13" spans="1:7" hidden="1" x14ac:dyDescent="0.25">
      <c r="A13" s="25" t="s">
        <v>5</v>
      </c>
      <c r="B13" s="37">
        <f t="shared" ref="B13:D13" si="3">B14</f>
        <v>0</v>
      </c>
      <c r="C13" s="37">
        <f t="shared" si="3"/>
        <v>0</v>
      </c>
      <c r="D13" s="37">
        <f t="shared" si="3"/>
        <v>0</v>
      </c>
    </row>
    <row r="14" spans="1:7" ht="26.25" hidden="1" x14ac:dyDescent="0.25">
      <c r="A14" s="27" t="s">
        <v>6</v>
      </c>
      <c r="B14" s="38">
        <v>0</v>
      </c>
      <c r="C14" s="44">
        <v>0</v>
      </c>
      <c r="D14" s="36">
        <v>0</v>
      </c>
    </row>
    <row r="15" spans="1:7" hidden="1" x14ac:dyDescent="0.25">
      <c r="A15" s="25" t="s">
        <v>7</v>
      </c>
      <c r="B15" s="37">
        <f>B18+B19+B20+B17</f>
        <v>0</v>
      </c>
      <c r="C15" s="37">
        <f>C18+C19+C20+C17</f>
        <v>0</v>
      </c>
      <c r="D15" s="37">
        <f>D18+D19+D20+D17</f>
        <v>0</v>
      </c>
    </row>
    <row r="16" spans="1:7" hidden="1" x14ac:dyDescent="0.25">
      <c r="A16" s="26" t="s">
        <v>3</v>
      </c>
      <c r="B16" s="36"/>
      <c r="C16" s="36"/>
      <c r="D16" s="36"/>
    </row>
    <row r="17" spans="1:4" ht="26.25" hidden="1" x14ac:dyDescent="0.25">
      <c r="A17" s="14" t="s">
        <v>77</v>
      </c>
      <c r="B17" s="36">
        <v>0</v>
      </c>
      <c r="C17" s="36">
        <v>0</v>
      </c>
      <c r="D17" s="36">
        <v>0</v>
      </c>
    </row>
    <row r="18" spans="1:4" ht="26.25" hidden="1" x14ac:dyDescent="0.25">
      <c r="A18" s="27" t="s">
        <v>21</v>
      </c>
      <c r="B18" s="38">
        <v>0</v>
      </c>
      <c r="C18" s="36">
        <v>0</v>
      </c>
      <c r="D18" s="36"/>
    </row>
    <row r="19" spans="1:4" hidden="1" x14ac:dyDescent="0.25">
      <c r="A19" s="28" t="s">
        <v>8</v>
      </c>
      <c r="B19" s="45">
        <v>0</v>
      </c>
      <c r="C19" s="36">
        <v>0</v>
      </c>
      <c r="D19" s="36">
        <v>0</v>
      </c>
    </row>
    <row r="20" spans="1:4" hidden="1" x14ac:dyDescent="0.25">
      <c r="A20" s="28" t="s">
        <v>9</v>
      </c>
      <c r="B20" s="45">
        <v>0</v>
      </c>
      <c r="C20" s="36">
        <v>0</v>
      </c>
      <c r="D20" s="36">
        <v>0</v>
      </c>
    </row>
    <row r="21" spans="1:4" x14ac:dyDescent="0.25">
      <c r="A21" s="24" t="s">
        <v>162</v>
      </c>
      <c r="B21" s="37">
        <f>B22</f>
        <v>2.5</v>
      </c>
      <c r="C21" s="37">
        <f t="shared" ref="C21:D21" si="4">C22</f>
        <v>1.3</v>
      </c>
      <c r="D21" s="37">
        <f t="shared" si="4"/>
        <v>2.5</v>
      </c>
    </row>
    <row r="22" spans="1:4" x14ac:dyDescent="0.25">
      <c r="A22" s="14" t="s">
        <v>163</v>
      </c>
      <c r="B22" s="46">
        <v>2.5</v>
      </c>
      <c r="C22" s="44">
        <v>1.3</v>
      </c>
      <c r="D22" s="36">
        <v>2.5</v>
      </c>
    </row>
    <row r="23" spans="1:4" x14ac:dyDescent="0.25">
      <c r="A23" s="14" t="s">
        <v>164</v>
      </c>
      <c r="B23" s="46">
        <v>15</v>
      </c>
      <c r="C23" s="44">
        <v>5.7</v>
      </c>
      <c r="D23" s="36">
        <v>15</v>
      </c>
    </row>
    <row r="24" spans="1:4" x14ac:dyDescent="0.25">
      <c r="A24" s="25" t="s">
        <v>10</v>
      </c>
      <c r="B24" s="37">
        <f>B26</f>
        <v>2.1</v>
      </c>
      <c r="C24" s="37">
        <f>C26</f>
        <v>1.2</v>
      </c>
      <c r="D24" s="37">
        <f>D26+D27</f>
        <v>2.1</v>
      </c>
    </row>
    <row r="25" spans="1:4" x14ac:dyDescent="0.25">
      <c r="A25" s="25" t="s">
        <v>3</v>
      </c>
      <c r="B25" s="37"/>
      <c r="C25" s="36"/>
      <c r="D25" s="36"/>
    </row>
    <row r="26" spans="1:4" ht="26.25" x14ac:dyDescent="0.25">
      <c r="A26" s="30" t="s">
        <v>14</v>
      </c>
      <c r="B26" s="38">
        <v>2.1</v>
      </c>
      <c r="C26" s="36">
        <v>1.2</v>
      </c>
      <c r="D26" s="36">
        <v>2.1</v>
      </c>
    </row>
    <row r="27" spans="1:4" ht="39" x14ac:dyDescent="0.25">
      <c r="A27" s="30" t="s">
        <v>15</v>
      </c>
      <c r="B27" s="38"/>
      <c r="C27" s="36"/>
      <c r="D27" s="36"/>
    </row>
    <row r="28" spans="1:4" x14ac:dyDescent="0.25">
      <c r="A28" s="31" t="s">
        <v>25</v>
      </c>
      <c r="B28" s="40">
        <f>B29+B33+B35+B36+B37+B34</f>
        <v>1.2</v>
      </c>
      <c r="C28" s="40">
        <f>C29+C33+C35+C36+C37+C34</f>
        <v>0.5</v>
      </c>
      <c r="D28" s="40">
        <f>D29+D33+D35+D36+D37+D34</f>
        <v>1.2</v>
      </c>
    </row>
    <row r="29" spans="1:4" ht="39" hidden="1" x14ac:dyDescent="0.25">
      <c r="A29" s="32" t="s">
        <v>16</v>
      </c>
      <c r="B29" s="39">
        <f>B31+B32+B30</f>
        <v>0</v>
      </c>
      <c r="C29" s="39">
        <f>C31+C32+C30</f>
        <v>0</v>
      </c>
      <c r="D29" s="39">
        <f>D31+D32+D30</f>
        <v>0</v>
      </c>
    </row>
    <row r="30" spans="1:4" ht="42.75" hidden="1" customHeight="1" x14ac:dyDescent="0.25">
      <c r="A30" s="33" t="s">
        <v>26</v>
      </c>
      <c r="B30" s="46">
        <v>0</v>
      </c>
      <c r="C30" s="46">
        <v>0</v>
      </c>
      <c r="D30" s="39">
        <v>0</v>
      </c>
    </row>
    <row r="31" spans="1:4" ht="51.75" hidden="1" x14ac:dyDescent="0.25">
      <c r="A31" s="27" t="s">
        <v>17</v>
      </c>
      <c r="B31" s="38">
        <v>0</v>
      </c>
      <c r="C31" s="36">
        <v>0</v>
      </c>
      <c r="D31" s="36">
        <v>0</v>
      </c>
    </row>
    <row r="32" spans="1:4" ht="39" hidden="1" x14ac:dyDescent="0.25">
      <c r="A32" s="30" t="s">
        <v>18</v>
      </c>
      <c r="B32" s="38">
        <v>0</v>
      </c>
      <c r="C32" s="36">
        <v>0</v>
      </c>
      <c r="D32" s="36">
        <v>0</v>
      </c>
    </row>
    <row r="33" spans="1:4" ht="26.25" hidden="1" x14ac:dyDescent="0.25">
      <c r="A33" s="29" t="s">
        <v>19</v>
      </c>
      <c r="B33" s="37">
        <v>0</v>
      </c>
      <c r="C33" s="37">
        <v>0</v>
      </c>
      <c r="D33" s="37">
        <v>0</v>
      </c>
    </row>
    <row r="34" spans="1:4" ht="26.25" hidden="1" x14ac:dyDescent="0.25">
      <c r="A34" s="29" t="s">
        <v>151</v>
      </c>
      <c r="B34" s="37">
        <v>0</v>
      </c>
      <c r="C34" s="37">
        <v>0</v>
      </c>
      <c r="D34" s="37">
        <v>0</v>
      </c>
    </row>
    <row r="35" spans="1:4" ht="26.25" hidden="1" x14ac:dyDescent="0.25">
      <c r="A35" s="34" t="s">
        <v>20</v>
      </c>
      <c r="B35" s="39">
        <v>0</v>
      </c>
      <c r="C35" s="37">
        <v>0</v>
      </c>
      <c r="D35" s="37">
        <v>0</v>
      </c>
    </row>
    <row r="36" spans="1:4" hidden="1" x14ac:dyDescent="0.25">
      <c r="A36" s="25" t="s">
        <v>11</v>
      </c>
      <c r="B36" s="37">
        <v>0</v>
      </c>
      <c r="C36" s="37">
        <v>0</v>
      </c>
      <c r="D36" s="37">
        <v>0</v>
      </c>
    </row>
    <row r="37" spans="1:4" x14ac:dyDescent="0.25">
      <c r="A37" s="25" t="s">
        <v>12</v>
      </c>
      <c r="B37" s="37">
        <f>B40</f>
        <v>1.2</v>
      </c>
      <c r="C37" s="37">
        <f>C40</f>
        <v>0.5</v>
      </c>
      <c r="D37" s="37">
        <f>D40+D39</f>
        <v>1.2</v>
      </c>
    </row>
    <row r="38" spans="1:4" x14ac:dyDescent="0.25">
      <c r="A38" s="26" t="s">
        <v>3</v>
      </c>
      <c r="B38" s="36"/>
      <c r="C38" s="36"/>
      <c r="D38" s="36"/>
    </row>
    <row r="39" spans="1:4" x14ac:dyDescent="0.25">
      <c r="A39" s="26" t="s">
        <v>22</v>
      </c>
      <c r="B39" s="36"/>
      <c r="C39" s="36">
        <v>0</v>
      </c>
      <c r="D39" s="36">
        <v>0</v>
      </c>
    </row>
    <row r="40" spans="1:4" x14ac:dyDescent="0.25">
      <c r="A40" s="26" t="s">
        <v>23</v>
      </c>
      <c r="B40" s="36">
        <v>1.2</v>
      </c>
      <c r="C40" s="36">
        <v>0.5</v>
      </c>
      <c r="D40" s="36">
        <v>1.2</v>
      </c>
    </row>
    <row r="41" spans="1:4" x14ac:dyDescent="0.25">
      <c r="A41" s="25" t="s">
        <v>75</v>
      </c>
      <c r="B41" s="41">
        <f>B42+B43+B44+B45+B46+B47+B48+B50</f>
        <v>4398.3</v>
      </c>
      <c r="C41" s="41">
        <f t="shared" ref="C41:D41" si="5">C42+C43+C44+C45+C46+C47+C48+C50</f>
        <v>3764</v>
      </c>
      <c r="D41" s="41">
        <f t="shared" si="5"/>
        <v>4398.3</v>
      </c>
    </row>
    <row r="42" spans="1:4" ht="39" x14ac:dyDescent="0.25">
      <c r="A42" s="14" t="s">
        <v>78</v>
      </c>
      <c r="B42" s="42">
        <v>887.2</v>
      </c>
      <c r="C42" s="42">
        <v>739.3</v>
      </c>
      <c r="D42" s="42">
        <v>887.2</v>
      </c>
    </row>
    <row r="43" spans="1:4" ht="26.25" hidden="1" x14ac:dyDescent="0.25">
      <c r="A43" s="15" t="s">
        <v>79</v>
      </c>
      <c r="B43" s="42">
        <v>0</v>
      </c>
      <c r="C43" s="42">
        <v>0</v>
      </c>
      <c r="D43" s="42">
        <v>0</v>
      </c>
    </row>
    <row r="44" spans="1:4" ht="26.25" hidden="1" x14ac:dyDescent="0.25">
      <c r="A44" s="15" t="s">
        <v>84</v>
      </c>
      <c r="B44" s="42">
        <v>0</v>
      </c>
      <c r="C44" s="42">
        <v>0</v>
      </c>
      <c r="D44" s="42">
        <v>0</v>
      </c>
    </row>
    <row r="45" spans="1:4" hidden="1" x14ac:dyDescent="0.25">
      <c r="A45" s="16" t="s">
        <v>80</v>
      </c>
      <c r="B45" s="42">
        <v>0</v>
      </c>
      <c r="C45" s="42">
        <v>0</v>
      </c>
      <c r="D45" s="42">
        <f t="shared" ref="D44:D48" si="6">B45</f>
        <v>0</v>
      </c>
    </row>
    <row r="46" spans="1:4" ht="30" hidden="1" customHeight="1" x14ac:dyDescent="0.25">
      <c r="A46" s="15" t="s">
        <v>81</v>
      </c>
      <c r="B46" s="42">
        <v>0</v>
      </c>
      <c r="C46" s="42">
        <v>0</v>
      </c>
      <c r="D46" s="42">
        <v>0</v>
      </c>
    </row>
    <row r="47" spans="1:4" ht="26.25" x14ac:dyDescent="0.25">
      <c r="A47" s="15" t="s">
        <v>82</v>
      </c>
      <c r="B47" s="42">
        <v>141.69999999999999</v>
      </c>
      <c r="C47" s="42">
        <v>86.6</v>
      </c>
      <c r="D47" s="42">
        <v>141.69999999999999</v>
      </c>
    </row>
    <row r="48" spans="1:4" ht="64.5" x14ac:dyDescent="0.25">
      <c r="A48" s="15" t="s">
        <v>165</v>
      </c>
      <c r="B48" s="42">
        <v>369.4</v>
      </c>
      <c r="C48" s="42">
        <v>319.89999999999998</v>
      </c>
      <c r="D48" s="42">
        <v>369.4</v>
      </c>
    </row>
    <row r="49" spans="1:4" ht="43.15" hidden="1" customHeight="1" x14ac:dyDescent="0.25">
      <c r="A49" s="15" t="s">
        <v>83</v>
      </c>
      <c r="B49" s="42"/>
      <c r="C49" s="42">
        <v>0</v>
      </c>
      <c r="D49" s="47"/>
    </row>
    <row r="50" spans="1:4" ht="26.25" x14ac:dyDescent="0.25">
      <c r="A50" s="15" t="s">
        <v>166</v>
      </c>
      <c r="B50" s="90">
        <v>3000</v>
      </c>
      <c r="C50" s="90">
        <v>2618.1999999999998</v>
      </c>
      <c r="D50" s="91">
        <v>3000</v>
      </c>
    </row>
  </sheetData>
  <mergeCells count="4">
    <mergeCell ref="A2:D2"/>
    <mergeCell ref="A3:D3"/>
    <mergeCell ref="A5:A6"/>
    <mergeCell ref="B5:D5"/>
  </mergeCells>
  <pageMargins left="0.9055118110236221" right="0.51181102362204722" top="0.74803149606299213" bottom="0.55118110236220474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6"/>
  <sheetViews>
    <sheetView workbookViewId="0">
      <selection activeCell="A3" sqref="A3:F3"/>
    </sheetView>
  </sheetViews>
  <sheetFormatPr defaultColWidth="8.85546875" defaultRowHeight="15" x14ac:dyDescent="0.25"/>
  <cols>
    <col min="1" max="1" width="55.140625" style="51" customWidth="1"/>
    <col min="2" max="3" width="8.85546875" style="51"/>
    <col min="4" max="4" width="15.7109375" style="51" customWidth="1"/>
    <col min="5" max="5" width="18.140625" style="51" customWidth="1"/>
    <col min="6" max="6" width="18.85546875" style="51" customWidth="1"/>
    <col min="7" max="16384" width="8.85546875" style="51"/>
  </cols>
  <sheetData>
    <row r="2" spans="1:6" ht="15.75" x14ac:dyDescent="0.25">
      <c r="A2" s="78" t="s">
        <v>168</v>
      </c>
      <c r="B2" s="78"/>
      <c r="C2" s="78"/>
      <c r="D2" s="78"/>
      <c r="E2" s="78"/>
      <c r="F2" s="78"/>
    </row>
    <row r="3" spans="1:6" ht="15.75" x14ac:dyDescent="0.25">
      <c r="A3" s="78" t="s">
        <v>152</v>
      </c>
      <c r="B3" s="78"/>
      <c r="C3" s="78"/>
      <c r="D3" s="78"/>
      <c r="E3" s="78"/>
      <c r="F3" s="78"/>
    </row>
    <row r="5" spans="1:6" x14ac:dyDescent="0.25">
      <c r="A5" s="79" t="s">
        <v>85</v>
      </c>
      <c r="B5" s="82" t="s">
        <v>86</v>
      </c>
      <c r="C5" s="83"/>
      <c r="D5" s="84" t="s">
        <v>159</v>
      </c>
      <c r="E5" s="84" t="s">
        <v>160</v>
      </c>
      <c r="F5" s="87" t="s">
        <v>153</v>
      </c>
    </row>
    <row r="6" spans="1:6" x14ac:dyDescent="0.25">
      <c r="A6" s="80"/>
      <c r="B6" s="87" t="s">
        <v>87</v>
      </c>
      <c r="C6" s="87" t="s">
        <v>88</v>
      </c>
      <c r="D6" s="85"/>
      <c r="E6" s="85"/>
      <c r="F6" s="88"/>
    </row>
    <row r="7" spans="1:6" ht="28.15" customHeight="1" x14ac:dyDescent="0.25">
      <c r="A7" s="81"/>
      <c r="B7" s="89"/>
      <c r="C7" s="89"/>
      <c r="D7" s="86"/>
      <c r="E7" s="86"/>
      <c r="F7" s="89"/>
    </row>
    <row r="8" spans="1:6" ht="15.75" x14ac:dyDescent="0.25">
      <c r="A8" s="52">
        <v>1</v>
      </c>
      <c r="B8" s="53">
        <v>2</v>
      </c>
      <c r="C8" s="53">
        <v>3</v>
      </c>
      <c r="D8" s="53">
        <v>7</v>
      </c>
      <c r="E8" s="53">
        <v>8</v>
      </c>
      <c r="F8" s="54"/>
    </row>
    <row r="9" spans="1:6" x14ac:dyDescent="0.25">
      <c r="A9" s="55" t="s">
        <v>148</v>
      </c>
      <c r="B9" s="53"/>
      <c r="C9" s="53"/>
      <c r="D9" s="48">
        <f>D10+D21+D24+D30+D34+D36+D42+D45+D48+D52+D54+D19+D50+70</f>
        <v>4529.4999999999991</v>
      </c>
      <c r="E9" s="48">
        <f t="shared" ref="E9:F9" si="0">E10+E21+E24+E30+E34+E36+E42+E45+E48+E52+E54+E19+E50</f>
        <v>3856.6</v>
      </c>
      <c r="F9" s="48">
        <f t="shared" si="0"/>
        <v>5109.8999999999987</v>
      </c>
    </row>
    <row r="10" spans="1:6" x14ac:dyDescent="0.25">
      <c r="A10" s="56" t="s">
        <v>89</v>
      </c>
      <c r="B10" s="57" t="s">
        <v>90</v>
      </c>
      <c r="C10" s="57"/>
      <c r="D10" s="48">
        <f>D11+D12+D13+D15+D17+D18+D16+D14</f>
        <v>3579.5</v>
      </c>
      <c r="E10" s="48">
        <f>E11+E12+E13+E15+E17+E18+E16+E14</f>
        <v>3236.3</v>
      </c>
      <c r="F10" s="49">
        <f>SUM(F11:F18)</f>
        <v>4229.8999999999996</v>
      </c>
    </row>
    <row r="11" spans="1:6" ht="30" x14ac:dyDescent="0.25">
      <c r="A11" s="58" t="s">
        <v>91</v>
      </c>
      <c r="B11" s="59" t="s">
        <v>90</v>
      </c>
      <c r="C11" s="59" t="s">
        <v>92</v>
      </c>
      <c r="D11" s="35">
        <v>921</v>
      </c>
      <c r="E11" s="35">
        <v>868</v>
      </c>
      <c r="F11" s="35">
        <v>1062.7</v>
      </c>
    </row>
    <row r="12" spans="1:6" ht="30" x14ac:dyDescent="0.25">
      <c r="A12" s="58" t="s">
        <v>93</v>
      </c>
      <c r="B12" s="59" t="s">
        <v>90</v>
      </c>
      <c r="C12" s="59" t="s">
        <v>94</v>
      </c>
      <c r="D12" s="35">
        <v>0</v>
      </c>
      <c r="E12" s="35">
        <v>0</v>
      </c>
      <c r="F12" s="35">
        <v>0</v>
      </c>
    </row>
    <row r="13" spans="1:6" ht="60" x14ac:dyDescent="0.25">
      <c r="A13" s="60" t="s">
        <v>95</v>
      </c>
      <c r="B13" s="59" t="s">
        <v>90</v>
      </c>
      <c r="C13" s="59" t="s">
        <v>96</v>
      </c>
      <c r="D13" s="35">
        <v>649.9</v>
      </c>
      <c r="E13" s="35">
        <v>525.9</v>
      </c>
      <c r="F13" s="35">
        <v>665</v>
      </c>
    </row>
    <row r="14" spans="1:6" x14ac:dyDescent="0.25">
      <c r="A14" s="58" t="s">
        <v>97</v>
      </c>
      <c r="B14" s="59" t="s">
        <v>90</v>
      </c>
      <c r="C14" s="59" t="s">
        <v>98</v>
      </c>
      <c r="D14" s="35">
        <v>0</v>
      </c>
      <c r="E14" s="35">
        <v>0</v>
      </c>
      <c r="F14" s="35">
        <v>9</v>
      </c>
    </row>
    <row r="15" spans="1:6" ht="45" x14ac:dyDescent="0.25">
      <c r="A15" s="58" t="s">
        <v>99</v>
      </c>
      <c r="B15" s="59" t="s">
        <v>90</v>
      </c>
      <c r="C15" s="59" t="s">
        <v>100</v>
      </c>
      <c r="D15" s="35">
        <v>0</v>
      </c>
      <c r="E15" s="35">
        <v>0</v>
      </c>
      <c r="F15" s="35">
        <v>0</v>
      </c>
    </row>
    <row r="16" spans="1:6" x14ac:dyDescent="0.25">
      <c r="A16" s="58" t="s">
        <v>101</v>
      </c>
      <c r="B16" s="59" t="s">
        <v>90</v>
      </c>
      <c r="C16" s="59" t="s">
        <v>102</v>
      </c>
      <c r="D16" s="35">
        <v>0</v>
      </c>
      <c r="E16" s="35">
        <v>0</v>
      </c>
      <c r="F16" s="35">
        <v>0</v>
      </c>
    </row>
    <row r="17" spans="1:6" x14ac:dyDescent="0.25">
      <c r="A17" s="58" t="s">
        <v>103</v>
      </c>
      <c r="B17" s="59" t="s">
        <v>90</v>
      </c>
      <c r="C17" s="59" t="s">
        <v>104</v>
      </c>
      <c r="D17" s="35">
        <v>1.3</v>
      </c>
      <c r="E17" s="35">
        <v>0</v>
      </c>
      <c r="F17" s="35">
        <v>0</v>
      </c>
    </row>
    <row r="18" spans="1:6" x14ac:dyDescent="0.25">
      <c r="A18" s="58" t="s">
        <v>105</v>
      </c>
      <c r="B18" s="59" t="s">
        <v>90</v>
      </c>
      <c r="C18" s="59" t="s">
        <v>106</v>
      </c>
      <c r="D18" s="35">
        <v>2007.3</v>
      </c>
      <c r="E18" s="35">
        <v>1842.4</v>
      </c>
      <c r="F18" s="35">
        <v>2493.1999999999998</v>
      </c>
    </row>
    <row r="19" spans="1:6" x14ac:dyDescent="0.25">
      <c r="A19" s="61" t="s">
        <v>144</v>
      </c>
      <c r="B19" s="62" t="s">
        <v>92</v>
      </c>
      <c r="C19" s="62"/>
      <c r="D19" s="48">
        <f>D20</f>
        <v>141.69999999999999</v>
      </c>
      <c r="E19" s="48">
        <f>E20</f>
        <v>78.8</v>
      </c>
      <c r="F19" s="49">
        <f t="shared" ref="F19:F56" si="1">D19</f>
        <v>141.69999999999999</v>
      </c>
    </row>
    <row r="20" spans="1:6" x14ac:dyDescent="0.25">
      <c r="A20" s="60" t="s">
        <v>145</v>
      </c>
      <c r="B20" s="63" t="s">
        <v>92</v>
      </c>
      <c r="C20" s="63" t="s">
        <v>94</v>
      </c>
      <c r="D20" s="48">
        <v>141.69999999999999</v>
      </c>
      <c r="E20" s="48">
        <v>78.8</v>
      </c>
      <c r="F20" s="50">
        <f t="shared" si="1"/>
        <v>141.69999999999999</v>
      </c>
    </row>
    <row r="21" spans="1:6" ht="28.5" x14ac:dyDescent="0.25">
      <c r="A21" s="56" t="s">
        <v>107</v>
      </c>
      <c r="B21" s="57" t="s">
        <v>94</v>
      </c>
      <c r="C21" s="57"/>
      <c r="D21" s="48">
        <f>D22+D23</f>
        <v>80</v>
      </c>
      <c r="E21" s="48">
        <f>E22+E23</f>
        <v>0</v>
      </c>
      <c r="F21" s="49">
        <f t="shared" si="1"/>
        <v>80</v>
      </c>
    </row>
    <row r="22" spans="1:6" ht="45" x14ac:dyDescent="0.25">
      <c r="A22" s="58" t="s">
        <v>108</v>
      </c>
      <c r="B22" s="59" t="s">
        <v>94</v>
      </c>
      <c r="C22" s="59" t="s">
        <v>109</v>
      </c>
      <c r="D22" s="35">
        <v>10</v>
      </c>
      <c r="E22" s="35">
        <v>0</v>
      </c>
      <c r="F22" s="50">
        <v>10</v>
      </c>
    </row>
    <row r="23" spans="1:6" x14ac:dyDescent="0.25">
      <c r="A23" s="58" t="s">
        <v>146</v>
      </c>
      <c r="B23" s="59" t="s">
        <v>94</v>
      </c>
      <c r="C23" s="59" t="s">
        <v>122</v>
      </c>
      <c r="D23" s="35">
        <v>70</v>
      </c>
      <c r="E23" s="35">
        <v>0</v>
      </c>
      <c r="F23" s="50">
        <f t="shared" si="1"/>
        <v>70</v>
      </c>
    </row>
    <row r="24" spans="1:6" x14ac:dyDescent="0.25">
      <c r="A24" s="56" t="s">
        <v>110</v>
      </c>
      <c r="B24" s="57" t="s">
        <v>96</v>
      </c>
      <c r="C24" s="57"/>
      <c r="D24" s="48">
        <f>D25+D26+D27+D28+D29</f>
        <v>0</v>
      </c>
      <c r="E24" s="48">
        <f>E25+E26+E27+E28+E29</f>
        <v>0</v>
      </c>
      <c r="F24" s="48">
        <f>F25+F26+F27+F28+F29</f>
        <v>0</v>
      </c>
    </row>
    <row r="25" spans="1:6" x14ac:dyDescent="0.25">
      <c r="A25" s="58" t="s">
        <v>111</v>
      </c>
      <c r="B25" s="59" t="s">
        <v>96</v>
      </c>
      <c r="C25" s="59" t="s">
        <v>90</v>
      </c>
      <c r="D25" s="35"/>
      <c r="E25" s="35"/>
      <c r="F25" s="50"/>
    </row>
    <row r="26" spans="1:6" x14ac:dyDescent="0.25">
      <c r="A26" s="58" t="s">
        <v>112</v>
      </c>
      <c r="B26" s="59" t="s">
        <v>96</v>
      </c>
      <c r="C26" s="59" t="s">
        <v>98</v>
      </c>
      <c r="D26" s="35"/>
      <c r="E26" s="35"/>
      <c r="F26" s="50"/>
    </row>
    <row r="27" spans="1:6" x14ac:dyDescent="0.25">
      <c r="A27" s="58" t="s">
        <v>113</v>
      </c>
      <c r="B27" s="59" t="s">
        <v>96</v>
      </c>
      <c r="C27" s="59" t="s">
        <v>100</v>
      </c>
      <c r="D27" s="35"/>
      <c r="E27" s="35"/>
      <c r="F27" s="50"/>
    </row>
    <row r="28" spans="1:6" x14ac:dyDescent="0.25">
      <c r="A28" s="58" t="s">
        <v>114</v>
      </c>
      <c r="B28" s="59" t="s">
        <v>96</v>
      </c>
      <c r="C28" s="59" t="s">
        <v>109</v>
      </c>
      <c r="D28" s="35"/>
      <c r="E28" s="35"/>
      <c r="F28" s="50"/>
    </row>
    <row r="29" spans="1:6" x14ac:dyDescent="0.25">
      <c r="A29" s="58" t="s">
        <v>147</v>
      </c>
      <c r="B29" s="59" t="s">
        <v>96</v>
      </c>
      <c r="C29" s="59" t="s">
        <v>115</v>
      </c>
      <c r="D29" s="35"/>
      <c r="E29" s="35"/>
      <c r="F29" s="50"/>
    </row>
    <row r="30" spans="1:6" x14ac:dyDescent="0.25">
      <c r="A30" s="61" t="s">
        <v>116</v>
      </c>
      <c r="B30" s="57" t="s">
        <v>98</v>
      </c>
      <c r="C30" s="57"/>
      <c r="D30" s="48">
        <f>D31+D32+D33</f>
        <v>541.4</v>
      </c>
      <c r="E30" s="48">
        <f>E31+E32+E33</f>
        <v>444.1</v>
      </c>
      <c r="F30" s="49">
        <f t="shared" si="1"/>
        <v>541.4</v>
      </c>
    </row>
    <row r="31" spans="1:6" x14ac:dyDescent="0.25">
      <c r="A31" s="64" t="s">
        <v>117</v>
      </c>
      <c r="B31" s="59" t="s">
        <v>98</v>
      </c>
      <c r="C31" s="59" t="s">
        <v>92</v>
      </c>
      <c r="D31" s="35">
        <v>297</v>
      </c>
      <c r="E31" s="35">
        <v>219.7</v>
      </c>
      <c r="F31" s="50">
        <f t="shared" si="1"/>
        <v>297</v>
      </c>
    </row>
    <row r="32" spans="1:6" x14ac:dyDescent="0.25">
      <c r="A32" s="58" t="s">
        <v>118</v>
      </c>
      <c r="B32" s="59" t="s">
        <v>98</v>
      </c>
      <c r="C32" s="59" t="s">
        <v>94</v>
      </c>
      <c r="D32" s="35">
        <v>244.4</v>
      </c>
      <c r="E32" s="35">
        <v>224.4</v>
      </c>
      <c r="F32" s="50">
        <f t="shared" si="1"/>
        <v>244.4</v>
      </c>
    </row>
    <row r="33" spans="1:7" ht="30" hidden="1" x14ac:dyDescent="0.25">
      <c r="A33" s="58" t="s">
        <v>119</v>
      </c>
      <c r="B33" s="59" t="s">
        <v>98</v>
      </c>
      <c r="C33" s="59" t="s">
        <v>98</v>
      </c>
      <c r="D33" s="35">
        <v>0</v>
      </c>
      <c r="E33" s="35">
        <v>0</v>
      </c>
      <c r="F33" s="50">
        <f t="shared" si="1"/>
        <v>0</v>
      </c>
    </row>
    <row r="34" spans="1:7" x14ac:dyDescent="0.25">
      <c r="A34" s="65" t="s">
        <v>120</v>
      </c>
      <c r="B34" s="57" t="s">
        <v>100</v>
      </c>
      <c r="C34" s="57"/>
      <c r="D34" s="48">
        <f>D35</f>
        <v>0</v>
      </c>
      <c r="E34" s="48">
        <f t="shared" ref="E34:F34" si="2">E35</f>
        <v>0</v>
      </c>
      <c r="F34" s="48">
        <f t="shared" si="2"/>
        <v>0</v>
      </c>
    </row>
    <row r="35" spans="1:7" x14ac:dyDescent="0.25">
      <c r="A35" s="66" t="s">
        <v>121</v>
      </c>
      <c r="B35" s="59" t="s">
        <v>100</v>
      </c>
      <c r="C35" s="59" t="s">
        <v>98</v>
      </c>
      <c r="D35" s="35">
        <v>0</v>
      </c>
      <c r="E35" s="35">
        <v>0</v>
      </c>
      <c r="F35" s="50">
        <f t="shared" si="1"/>
        <v>0</v>
      </c>
    </row>
    <row r="36" spans="1:7" x14ac:dyDescent="0.25">
      <c r="A36" s="56" t="s">
        <v>123</v>
      </c>
      <c r="B36" s="57" t="s">
        <v>102</v>
      </c>
      <c r="C36" s="57"/>
      <c r="D36" s="48">
        <f>D37+D38+D39+D40+D41</f>
        <v>0</v>
      </c>
      <c r="E36" s="48">
        <f>E37+E38+E39+E40+E41</f>
        <v>0</v>
      </c>
      <c r="F36" s="49">
        <f>F37+F38+F39+F40+F41</f>
        <v>0</v>
      </c>
    </row>
    <row r="37" spans="1:7" x14ac:dyDescent="0.25">
      <c r="A37" s="58" t="s">
        <v>124</v>
      </c>
      <c r="B37" s="59" t="s">
        <v>102</v>
      </c>
      <c r="C37" s="59" t="s">
        <v>90</v>
      </c>
      <c r="D37" s="35"/>
      <c r="E37" s="35"/>
      <c r="F37" s="35"/>
    </row>
    <row r="38" spans="1:7" x14ac:dyDescent="0.25">
      <c r="A38" s="58" t="s">
        <v>126</v>
      </c>
      <c r="B38" s="59" t="s">
        <v>102</v>
      </c>
      <c r="C38" s="59" t="s">
        <v>92</v>
      </c>
      <c r="D38" s="35"/>
      <c r="E38" s="35"/>
      <c r="F38" s="35"/>
    </row>
    <row r="39" spans="1:7" x14ac:dyDescent="0.25">
      <c r="A39" s="60" t="s">
        <v>127</v>
      </c>
      <c r="B39" s="59" t="s">
        <v>102</v>
      </c>
      <c r="C39" s="59" t="s">
        <v>94</v>
      </c>
      <c r="D39" s="35"/>
      <c r="E39" s="35"/>
      <c r="F39" s="35"/>
    </row>
    <row r="40" spans="1:7" x14ac:dyDescent="0.25">
      <c r="A40" s="60" t="s">
        <v>128</v>
      </c>
      <c r="B40" s="59" t="s">
        <v>102</v>
      </c>
      <c r="C40" s="59" t="s">
        <v>102</v>
      </c>
      <c r="D40" s="35"/>
      <c r="E40" s="35"/>
      <c r="F40" s="35"/>
    </row>
    <row r="41" spans="1:7" x14ac:dyDescent="0.25">
      <c r="A41" s="60" t="s">
        <v>129</v>
      </c>
      <c r="B41" s="59" t="s">
        <v>102</v>
      </c>
      <c r="C41" s="59" t="s">
        <v>109</v>
      </c>
      <c r="D41" s="35"/>
      <c r="E41" s="35"/>
      <c r="F41" s="35"/>
    </row>
    <row r="42" spans="1:7" x14ac:dyDescent="0.25">
      <c r="A42" s="56" t="s">
        <v>130</v>
      </c>
      <c r="B42" s="57" t="s">
        <v>125</v>
      </c>
      <c r="C42" s="57"/>
      <c r="D42" s="48">
        <f>D43+D44</f>
        <v>0</v>
      </c>
      <c r="E42" s="48">
        <f>E43+E44</f>
        <v>0</v>
      </c>
      <c r="F42" s="49">
        <f>F43+F44</f>
        <v>0</v>
      </c>
    </row>
    <row r="43" spans="1:7" x14ac:dyDescent="0.25">
      <c r="A43" s="58" t="s">
        <v>131</v>
      </c>
      <c r="B43" s="59" t="s">
        <v>125</v>
      </c>
      <c r="C43" s="59" t="s">
        <v>90</v>
      </c>
      <c r="D43" s="35"/>
      <c r="E43" s="35"/>
      <c r="F43" s="35"/>
      <c r="G43" s="71"/>
    </row>
    <row r="44" spans="1:7" x14ac:dyDescent="0.25">
      <c r="A44" s="67" t="s">
        <v>132</v>
      </c>
      <c r="B44" s="59" t="s">
        <v>125</v>
      </c>
      <c r="C44" s="59" t="s">
        <v>96</v>
      </c>
      <c r="D44" s="35"/>
      <c r="E44" s="35"/>
      <c r="F44" s="35"/>
    </row>
    <row r="45" spans="1:7" x14ac:dyDescent="0.25">
      <c r="A45" s="56" t="s">
        <v>133</v>
      </c>
      <c r="B45" s="57" t="s">
        <v>122</v>
      </c>
      <c r="C45" s="57"/>
      <c r="D45" s="48">
        <f>D46+D47</f>
        <v>115.7</v>
      </c>
      <c r="E45" s="48">
        <f t="shared" ref="E45:F45" si="3">E46+E47</f>
        <v>96.2</v>
      </c>
      <c r="F45" s="48">
        <f t="shared" si="3"/>
        <v>115.7</v>
      </c>
    </row>
    <row r="46" spans="1:7" x14ac:dyDescent="0.25">
      <c r="A46" s="58" t="s">
        <v>134</v>
      </c>
      <c r="B46" s="59" t="s">
        <v>122</v>
      </c>
      <c r="C46" s="59" t="s">
        <v>90</v>
      </c>
      <c r="D46" s="35">
        <v>115.7</v>
      </c>
      <c r="E46" s="35">
        <v>96.2</v>
      </c>
      <c r="F46" s="50">
        <f t="shared" si="1"/>
        <v>115.7</v>
      </c>
    </row>
    <row r="47" spans="1:7" x14ac:dyDescent="0.25">
      <c r="A47" s="58" t="s">
        <v>135</v>
      </c>
      <c r="B47" s="59" t="s">
        <v>122</v>
      </c>
      <c r="C47" s="59" t="s">
        <v>96</v>
      </c>
      <c r="D47" s="35"/>
      <c r="E47" s="35"/>
      <c r="F47" s="50"/>
    </row>
    <row r="48" spans="1:7" x14ac:dyDescent="0.25">
      <c r="A48" s="68" t="s">
        <v>136</v>
      </c>
      <c r="B48" s="57" t="s">
        <v>104</v>
      </c>
      <c r="C48" s="57"/>
      <c r="D48" s="48">
        <f t="shared" ref="D48:E48" si="4">D49</f>
        <v>0</v>
      </c>
      <c r="E48" s="48">
        <f t="shared" si="4"/>
        <v>0</v>
      </c>
      <c r="F48" s="49">
        <f t="shared" si="1"/>
        <v>0</v>
      </c>
    </row>
    <row r="49" spans="1:6" x14ac:dyDescent="0.25">
      <c r="A49" s="69" t="s">
        <v>137</v>
      </c>
      <c r="B49" s="59" t="s">
        <v>104</v>
      </c>
      <c r="C49" s="59" t="s">
        <v>92</v>
      </c>
      <c r="D49" s="35"/>
      <c r="E49" s="35"/>
      <c r="F49" s="50"/>
    </row>
    <row r="50" spans="1:6" x14ac:dyDescent="0.25">
      <c r="A50" s="68" t="s">
        <v>155</v>
      </c>
      <c r="B50" s="57" t="s">
        <v>115</v>
      </c>
      <c r="C50" s="59"/>
      <c r="D50" s="48">
        <f>D51</f>
        <v>0</v>
      </c>
      <c r="E50" s="48">
        <f t="shared" ref="E50:F50" si="5">E51</f>
        <v>0</v>
      </c>
      <c r="F50" s="48">
        <f t="shared" si="5"/>
        <v>0</v>
      </c>
    </row>
    <row r="51" spans="1:6" x14ac:dyDescent="0.25">
      <c r="A51" s="69" t="s">
        <v>154</v>
      </c>
      <c r="B51" s="59" t="s">
        <v>115</v>
      </c>
      <c r="C51" s="59" t="s">
        <v>92</v>
      </c>
      <c r="D51" s="35"/>
      <c r="E51" s="35"/>
      <c r="F51" s="50"/>
    </row>
    <row r="52" spans="1:6" ht="28.5" x14ac:dyDescent="0.25">
      <c r="A52" s="68" t="s">
        <v>138</v>
      </c>
      <c r="B52" s="57" t="s">
        <v>106</v>
      </c>
      <c r="C52" s="57"/>
      <c r="D52" s="48">
        <f t="shared" ref="D52:E52" si="6">D53</f>
        <v>0</v>
      </c>
      <c r="E52" s="48">
        <f t="shared" si="6"/>
        <v>0</v>
      </c>
      <c r="F52" s="49">
        <f t="shared" si="1"/>
        <v>0</v>
      </c>
    </row>
    <row r="53" spans="1:6" ht="30" x14ac:dyDescent="0.25">
      <c r="A53" s="69" t="s">
        <v>139</v>
      </c>
      <c r="B53" s="59" t="s">
        <v>106</v>
      </c>
      <c r="C53" s="59" t="s">
        <v>90</v>
      </c>
      <c r="D53" s="35"/>
      <c r="E53" s="35"/>
      <c r="F53" s="50"/>
    </row>
    <row r="54" spans="1:6" ht="42.75" x14ac:dyDescent="0.25">
      <c r="A54" s="61" t="s">
        <v>140</v>
      </c>
      <c r="B54" s="57" t="s">
        <v>141</v>
      </c>
      <c r="C54" s="57"/>
      <c r="D54" s="48">
        <f>D55+D56</f>
        <v>1.2</v>
      </c>
      <c r="E54" s="48">
        <f t="shared" ref="E54:F54" si="7">E55+E56</f>
        <v>1.2</v>
      </c>
      <c r="F54" s="48">
        <f t="shared" si="7"/>
        <v>1.2</v>
      </c>
    </row>
    <row r="55" spans="1:6" ht="45" x14ac:dyDescent="0.25">
      <c r="A55" s="60" t="s">
        <v>142</v>
      </c>
      <c r="B55" s="59" t="s">
        <v>141</v>
      </c>
      <c r="C55" s="59" t="s">
        <v>90</v>
      </c>
      <c r="D55" s="35"/>
      <c r="E55" s="35"/>
      <c r="F55" s="50"/>
    </row>
    <row r="56" spans="1:6" x14ac:dyDescent="0.25">
      <c r="A56" s="64" t="s">
        <v>143</v>
      </c>
      <c r="B56" s="59" t="s">
        <v>141</v>
      </c>
      <c r="C56" s="59" t="s">
        <v>94</v>
      </c>
      <c r="D56" s="35">
        <v>1.2</v>
      </c>
      <c r="E56" s="35">
        <v>1.2</v>
      </c>
      <c r="F56" s="50">
        <f t="shared" si="1"/>
        <v>1.2</v>
      </c>
    </row>
  </sheetData>
  <mergeCells count="9">
    <mergeCell ref="A2:F2"/>
    <mergeCell ref="A3:F3"/>
    <mergeCell ref="A5:A7"/>
    <mergeCell ref="B5:C5"/>
    <mergeCell ref="D5:D7"/>
    <mergeCell ref="E5:E7"/>
    <mergeCell ref="F5:F7"/>
    <mergeCell ref="B6:B7"/>
    <mergeCell ref="C6:C7"/>
  </mergeCells>
  <pageMargins left="0.9055118110236221" right="0.51181102362204722" top="0.74803149606299213" bottom="0.55118110236220474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sqref="A1:F1"/>
    </sheetView>
  </sheetViews>
  <sheetFormatPr defaultColWidth="8.85546875" defaultRowHeight="15" x14ac:dyDescent="0.25"/>
  <cols>
    <col min="1" max="1" width="44" style="51" customWidth="1"/>
    <col min="2" max="2" width="8.42578125" style="51" hidden="1" customWidth="1"/>
    <col min="3" max="3" width="29.42578125" style="51" hidden="1" customWidth="1"/>
    <col min="4" max="4" width="16.28515625" style="51" customWidth="1"/>
    <col min="5" max="5" width="15.7109375" style="51" customWidth="1"/>
    <col min="6" max="6" width="17.85546875" style="51" customWidth="1"/>
    <col min="7" max="16384" width="8.85546875" style="51"/>
  </cols>
  <sheetData>
    <row r="1" spans="1:7" ht="15.75" x14ac:dyDescent="0.25">
      <c r="A1" s="72" t="s">
        <v>167</v>
      </c>
      <c r="B1" s="72"/>
      <c r="C1" s="72"/>
      <c r="D1" s="72"/>
      <c r="E1" s="72"/>
      <c r="F1" s="72"/>
      <c r="G1" s="4"/>
    </row>
    <row r="2" spans="1:7" ht="15.75" x14ac:dyDescent="0.25">
      <c r="A2" s="73" t="s">
        <v>156</v>
      </c>
      <c r="B2" s="73"/>
      <c r="C2" s="73"/>
      <c r="D2" s="73"/>
      <c r="E2" s="73"/>
      <c r="F2" s="73"/>
      <c r="G2" s="5"/>
    </row>
    <row r="4" spans="1:7" ht="41.45" customHeight="1" x14ac:dyDescent="0.25">
      <c r="A4" s="6" t="s">
        <v>28</v>
      </c>
      <c r="B4" s="6" t="s">
        <v>29</v>
      </c>
      <c r="C4" s="6" t="s">
        <v>30</v>
      </c>
      <c r="D4" s="7" t="s">
        <v>157</v>
      </c>
      <c r="E4" s="7" t="s">
        <v>158</v>
      </c>
      <c r="F4" s="8" t="s">
        <v>150</v>
      </c>
    </row>
    <row r="5" spans="1:7" s="70" customFormat="1" x14ac:dyDescent="0.25">
      <c r="A5" s="9" t="s">
        <v>27</v>
      </c>
      <c r="B5" s="9" t="s">
        <v>31</v>
      </c>
      <c r="C5" s="9" t="s">
        <v>32</v>
      </c>
      <c r="D5" s="10">
        <f>D6+D18</f>
        <v>73.399999999999636</v>
      </c>
      <c r="E5" s="10">
        <f>E6+E18</f>
        <v>53.199999999999818</v>
      </c>
      <c r="F5" s="10">
        <f>F6+F18</f>
        <v>646.79999999999927</v>
      </c>
    </row>
    <row r="6" spans="1:7" ht="45" x14ac:dyDescent="0.25">
      <c r="A6" s="11" t="s">
        <v>33</v>
      </c>
      <c r="B6" s="11" t="s">
        <v>31</v>
      </c>
      <c r="C6" s="11" t="s">
        <v>34</v>
      </c>
      <c r="D6" s="12">
        <f>D7+D17</f>
        <v>0</v>
      </c>
      <c r="E6" s="12">
        <f>E7+E17</f>
        <v>0</v>
      </c>
      <c r="F6" s="12">
        <f>F7+F17</f>
        <v>0</v>
      </c>
    </row>
    <row r="7" spans="1:7" ht="30" x14ac:dyDescent="0.25">
      <c r="A7" s="11" t="s">
        <v>35</v>
      </c>
      <c r="B7" s="11" t="s">
        <v>31</v>
      </c>
      <c r="C7" s="11" t="s">
        <v>36</v>
      </c>
      <c r="D7" s="12">
        <f>D9+D10</f>
        <v>0</v>
      </c>
      <c r="E7" s="12">
        <f>E9+E10</f>
        <v>0</v>
      </c>
      <c r="F7" s="12">
        <f>F9+F10</f>
        <v>0</v>
      </c>
    </row>
    <row r="8" spans="1:7" ht="45" hidden="1" x14ac:dyDescent="0.25">
      <c r="A8" s="11" t="s">
        <v>37</v>
      </c>
      <c r="B8" s="11" t="s">
        <v>31</v>
      </c>
      <c r="C8" s="11" t="s">
        <v>38</v>
      </c>
      <c r="D8" s="12">
        <v>36510400</v>
      </c>
      <c r="E8" s="12">
        <v>25842000</v>
      </c>
      <c r="F8" s="12">
        <v>36510400</v>
      </c>
    </row>
    <row r="9" spans="1:7" ht="45" x14ac:dyDescent="0.25">
      <c r="A9" s="11" t="s">
        <v>39</v>
      </c>
      <c r="B9" s="11" t="s">
        <v>31</v>
      </c>
      <c r="C9" s="11" t="s">
        <v>40</v>
      </c>
      <c r="D9" s="12">
        <v>0</v>
      </c>
      <c r="E9" s="12">
        <v>0</v>
      </c>
      <c r="F9" s="12">
        <v>0</v>
      </c>
    </row>
    <row r="10" spans="1:7" ht="60" x14ac:dyDescent="0.25">
      <c r="A10" s="11" t="s">
        <v>41</v>
      </c>
      <c r="B10" s="11" t="s">
        <v>31</v>
      </c>
      <c r="C10" s="11" t="s">
        <v>42</v>
      </c>
      <c r="D10" s="12">
        <v>0</v>
      </c>
      <c r="E10" s="12">
        <v>0</v>
      </c>
      <c r="F10" s="12">
        <v>0</v>
      </c>
    </row>
    <row r="11" spans="1:7" ht="60" hidden="1" x14ac:dyDescent="0.25">
      <c r="A11" s="11" t="s">
        <v>43</v>
      </c>
      <c r="B11" s="11" t="s">
        <v>31</v>
      </c>
      <c r="C11" s="11" t="s">
        <v>44</v>
      </c>
      <c r="D11" s="12">
        <v>40300000</v>
      </c>
      <c r="E11" s="12">
        <v>29000000</v>
      </c>
      <c r="F11" s="12">
        <v>40300000</v>
      </c>
    </row>
    <row r="12" spans="1:7" ht="60" hidden="1" x14ac:dyDescent="0.25">
      <c r="A12" s="11" t="s">
        <v>45</v>
      </c>
      <c r="B12" s="11" t="s">
        <v>31</v>
      </c>
      <c r="C12" s="11" t="s">
        <v>46</v>
      </c>
      <c r="D12" s="12">
        <v>-3789600</v>
      </c>
      <c r="E12" s="12">
        <v>-3158000</v>
      </c>
      <c r="F12" s="12">
        <v>-3789600</v>
      </c>
    </row>
    <row r="13" spans="1:7" ht="30" hidden="1" x14ac:dyDescent="0.25">
      <c r="A13" s="11" t="s">
        <v>47</v>
      </c>
      <c r="B13" s="11" t="s">
        <v>31</v>
      </c>
      <c r="C13" s="11" t="s">
        <v>48</v>
      </c>
      <c r="D13" s="12">
        <v>-40300000</v>
      </c>
      <c r="E13" s="12">
        <v>-29000000</v>
      </c>
      <c r="F13" s="12">
        <v>-40300000</v>
      </c>
    </row>
    <row r="14" spans="1:7" ht="45" hidden="1" x14ac:dyDescent="0.25">
      <c r="A14" s="11" t="s">
        <v>49</v>
      </c>
      <c r="B14" s="11" t="s">
        <v>31</v>
      </c>
      <c r="C14" s="11" t="s">
        <v>50</v>
      </c>
      <c r="D14" s="12">
        <v>-40300000</v>
      </c>
      <c r="E14" s="12">
        <v>-29000000</v>
      </c>
      <c r="F14" s="12">
        <v>-40300000</v>
      </c>
    </row>
    <row r="15" spans="1:7" ht="30" hidden="1" x14ac:dyDescent="0.25">
      <c r="A15" s="11" t="s">
        <v>51</v>
      </c>
      <c r="B15" s="11" t="s">
        <v>31</v>
      </c>
      <c r="C15" s="11" t="s">
        <v>52</v>
      </c>
      <c r="D15" s="12">
        <v>-40300000</v>
      </c>
      <c r="E15" s="12">
        <v>-29000000</v>
      </c>
      <c r="F15" s="12">
        <v>-40300000</v>
      </c>
    </row>
    <row r="16" spans="1:7" ht="45" hidden="1" x14ac:dyDescent="0.25">
      <c r="A16" s="11" t="s">
        <v>53</v>
      </c>
      <c r="B16" s="11" t="s">
        <v>31</v>
      </c>
      <c r="C16" s="11" t="s">
        <v>54</v>
      </c>
      <c r="D16" s="12">
        <v>-40300000</v>
      </c>
      <c r="E16" s="12">
        <v>-29000000</v>
      </c>
      <c r="F16" s="12">
        <v>-40300000</v>
      </c>
    </row>
    <row r="17" spans="1:6" ht="60" x14ac:dyDescent="0.25">
      <c r="A17" s="11" t="s">
        <v>55</v>
      </c>
      <c r="B17" s="11" t="s">
        <v>31</v>
      </c>
      <c r="C17" s="11" t="s">
        <v>56</v>
      </c>
      <c r="D17" s="12">
        <v>0</v>
      </c>
      <c r="E17" s="12">
        <v>0</v>
      </c>
      <c r="F17" s="12">
        <v>0</v>
      </c>
    </row>
    <row r="18" spans="1:6" ht="30" x14ac:dyDescent="0.25">
      <c r="A18" s="11" t="s">
        <v>57</v>
      </c>
      <c r="B18" s="11" t="s">
        <v>31</v>
      </c>
      <c r="C18" s="11" t="s">
        <v>58</v>
      </c>
      <c r="D18" s="12">
        <f>D22+D26</f>
        <v>73.399999999999636</v>
      </c>
      <c r="E18" s="12">
        <f t="shared" ref="E18" si="0">E22+E26</f>
        <v>53.199999999999818</v>
      </c>
      <c r="F18" s="12">
        <f>F22+F26</f>
        <v>646.79999999999927</v>
      </c>
    </row>
    <row r="19" spans="1:6" x14ac:dyDescent="0.25">
      <c r="A19" s="11" t="s">
        <v>59</v>
      </c>
      <c r="B19" s="11" t="s">
        <v>31</v>
      </c>
      <c r="C19" s="11" t="s">
        <v>60</v>
      </c>
      <c r="D19" s="12">
        <f>D20</f>
        <v>-4456.1000000000004</v>
      </c>
      <c r="E19" s="12">
        <f t="shared" ref="E19" si="1">E20</f>
        <v>-3803.4</v>
      </c>
      <c r="F19" s="12">
        <f>F20</f>
        <v>-4463.1000000000004</v>
      </c>
    </row>
    <row r="20" spans="1:6" ht="30" x14ac:dyDescent="0.25">
      <c r="A20" s="11" t="s">
        <v>61</v>
      </c>
      <c r="B20" s="11" t="s">
        <v>31</v>
      </c>
      <c r="C20" s="11" t="s">
        <v>62</v>
      </c>
      <c r="D20" s="12">
        <f t="shared" ref="D20:F21" si="2">D21</f>
        <v>-4456.1000000000004</v>
      </c>
      <c r="E20" s="12">
        <f t="shared" si="2"/>
        <v>-3803.4</v>
      </c>
      <c r="F20" s="12">
        <f t="shared" si="2"/>
        <v>-4463.1000000000004</v>
      </c>
    </row>
    <row r="21" spans="1:6" ht="30" x14ac:dyDescent="0.25">
      <c r="A21" s="11" t="s">
        <v>63</v>
      </c>
      <c r="B21" s="11" t="s">
        <v>31</v>
      </c>
      <c r="C21" s="11" t="s">
        <v>64</v>
      </c>
      <c r="D21" s="12">
        <f t="shared" si="2"/>
        <v>-4456.1000000000004</v>
      </c>
      <c r="E21" s="12">
        <f t="shared" si="2"/>
        <v>-3803.4</v>
      </c>
      <c r="F21" s="12">
        <f t="shared" si="2"/>
        <v>-4463.1000000000004</v>
      </c>
    </row>
    <row r="22" spans="1:6" ht="30" x14ac:dyDescent="0.25">
      <c r="A22" s="11" t="s">
        <v>65</v>
      </c>
      <c r="B22" s="11" t="s">
        <v>31</v>
      </c>
      <c r="C22" s="11" t="s">
        <v>66</v>
      </c>
      <c r="D22" s="12">
        <v>-4456.1000000000004</v>
      </c>
      <c r="E22" s="12">
        <v>-3803.4</v>
      </c>
      <c r="F22" s="12">
        <v>-4463.1000000000004</v>
      </c>
    </row>
    <row r="23" spans="1:6" x14ac:dyDescent="0.25">
      <c r="A23" s="11" t="s">
        <v>67</v>
      </c>
      <c r="B23" s="11" t="s">
        <v>31</v>
      </c>
      <c r="C23" s="11" t="s">
        <v>68</v>
      </c>
      <c r="D23" s="12">
        <f>D24</f>
        <v>4529.5</v>
      </c>
      <c r="E23" s="12">
        <f t="shared" ref="E23" si="3">E24</f>
        <v>3856.6</v>
      </c>
      <c r="F23" s="12">
        <f>F24</f>
        <v>5109.8999999999996</v>
      </c>
    </row>
    <row r="24" spans="1:6" ht="30" x14ac:dyDescent="0.25">
      <c r="A24" s="11" t="s">
        <v>69</v>
      </c>
      <c r="B24" s="11" t="s">
        <v>31</v>
      </c>
      <c r="C24" s="11" t="s">
        <v>70</v>
      </c>
      <c r="D24" s="12">
        <f>D25</f>
        <v>4529.5</v>
      </c>
      <c r="E24" s="12">
        <f>E25</f>
        <v>3856.6</v>
      </c>
      <c r="F24" s="12">
        <f>F25</f>
        <v>5109.8999999999996</v>
      </c>
    </row>
    <row r="25" spans="1:6" ht="30" x14ac:dyDescent="0.25">
      <c r="A25" s="11" t="s">
        <v>71</v>
      </c>
      <c r="B25" s="11" t="s">
        <v>31</v>
      </c>
      <c r="C25" s="11" t="s">
        <v>72</v>
      </c>
      <c r="D25" s="12">
        <f>D26</f>
        <v>4529.5</v>
      </c>
      <c r="E25" s="12">
        <f>E26</f>
        <v>3856.6</v>
      </c>
      <c r="F25" s="12">
        <f>F26</f>
        <v>5109.8999999999996</v>
      </c>
    </row>
    <row r="26" spans="1:6" ht="30" x14ac:dyDescent="0.25">
      <c r="A26" s="11" t="s">
        <v>73</v>
      </c>
      <c r="B26" s="11" t="s">
        <v>31</v>
      </c>
      <c r="C26" s="11" t="s">
        <v>74</v>
      </c>
      <c r="D26" s="12">
        <v>4529.5</v>
      </c>
      <c r="E26" s="12">
        <v>3856.6</v>
      </c>
      <c r="F26" s="12">
        <v>5109.8999999999996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2024-11-20T01:41:39Z</dcterms:modified>
</cp:coreProperties>
</file>