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922" firstSheet="19" activeTab="26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  <sheet name="Приложение 11" sheetId="11" r:id="rId11"/>
    <sheet name="Приложение12" sheetId="12" r:id="rId12"/>
    <sheet name="Приложение13" sheetId="13" r:id="rId13"/>
    <sheet name="Приложение 14" sheetId="14" r:id="rId14"/>
    <sheet name="Приложение 15" sheetId="15" r:id="rId15"/>
    <sheet name="Приложение16" sheetId="16" r:id="rId16"/>
    <sheet name="Приложение 17" sheetId="17" r:id="rId17"/>
    <sheet name="Приложение 18" sheetId="18" r:id="rId18"/>
    <sheet name="Приложение 19" sheetId="19" r:id="rId19"/>
    <sheet name="Приложение 20" sheetId="20" r:id="rId20"/>
    <sheet name="Приложение 21" sheetId="21" r:id="rId21"/>
    <sheet name="Приложени 22" sheetId="22" r:id="rId22"/>
    <sheet name="Приложение 23" sheetId="23" r:id="rId23"/>
    <sheet name="Приложение 24" sheetId="24" r:id="rId24"/>
    <sheet name="Приложение 25" sheetId="25" r:id="rId25"/>
    <sheet name="Приложение 26" sheetId="26" r:id="rId26"/>
    <sheet name="Приложение 27" sheetId="27" r:id="rId27"/>
    <sheet name="Лист1" sheetId="28" r:id="rId28"/>
  </sheets>
  <definedNames>
    <definedName name="_xlnm._FilterDatabase" localSheetId="12" hidden="1">Приложение13!$B$14:$I$117</definedName>
    <definedName name="_xlnm._FilterDatabase" localSheetId="26" hidden="1">'Приложение 27'!$B$12:$K$35</definedName>
    <definedName name="OLE_LINK1" localSheetId="0">'Приложение 1'!$E$1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<sst xmlns="http://schemas.openxmlformats.org/spreadsheetml/2006/main" count="3185" uniqueCount="498">
  <si>
    <t>Приложение № 1</t>
  </si>
  <si>
    <t>к Решению Совета</t>
  </si>
  <si>
    <t>сельского поселения "Харагунское"</t>
  </si>
  <si>
    <t>от___________№__________</t>
  </si>
  <si>
    <t xml:space="preserve">Объем поступлений доходов в бюджет сельского поселения "Харагунское" по кодам классификации доходов бюджетов 
на 2025 год
</t>
  </si>
  <si>
    <t xml:space="preserve">                                               тыс.рублей</t>
  </si>
  <si>
    <t xml:space="preserve">Код классификации доходов бюджетов </t>
  </si>
  <si>
    <t>Наименование кода классификации доходов бюджетов</t>
  </si>
  <si>
    <t>Сумма</t>
  </si>
  <si>
    <t>Главный администратор доходов бюджета</t>
  </si>
  <si>
    <t>Вид и подвид доходов бюджета</t>
  </si>
  <si>
    <t>УФНС России по Забайкальскому краю</t>
  </si>
  <si>
    <t>101 02000 01 0000 110</t>
  </si>
  <si>
    <t>Налог на доходы физических лиц</t>
  </si>
  <si>
    <t>106 01000 00 0000 110</t>
  </si>
  <si>
    <t>Налог на имущество физических лиц</t>
  </si>
  <si>
    <t>106 06000 00 0000 110</t>
  </si>
  <si>
    <t>Земельный налог</t>
  </si>
  <si>
    <t>108 04020 01 0000 110</t>
  </si>
  <si>
    <t xml:space="preserve">Государственная пошлина </t>
  </si>
  <si>
    <t>111 09045 10 0000 120</t>
  </si>
  <si>
    <t>Прочие доходы от использования имущества и прав</t>
  </si>
  <si>
    <t>117 14030 10 0000 150</t>
  </si>
  <si>
    <t>Средства самообложения граждан</t>
  </si>
  <si>
    <t>11705050 10 0000 180</t>
  </si>
  <si>
    <t>Прочие неналоговые доходы бюджетов сельских поселений</t>
  </si>
  <si>
    <t>итого</t>
  </si>
  <si>
    <t>Приложение № 2</t>
  </si>
  <si>
    <t xml:space="preserve">Объем поступлений доходов в бюджет_сельского поселения "Харагунское" по кодам классификации доходов бюджетов 
на плановый период 2026 и 2027 годов
</t>
  </si>
  <si>
    <t xml:space="preserve">                                                тыс.руб</t>
  </si>
  <si>
    <t>2026 год</t>
  </si>
  <si>
    <t>2027 год</t>
  </si>
  <si>
    <t>Приложение № 3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</si>
  <si>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администрациями__сельского поселения "Харагунское" и иных муниципальных образований на 2025 год 
</t>
  </si>
  <si>
    <t xml:space="preserve">                                                           тыс.руб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</si>
  <si>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</si>
  <si>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</si>
  <si>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</si>
  <si>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Администрация муниципального района "Хилокский"</t>
  </si>
  <si>
    <t>В этом приложении прописываете каждый своё соглашение (переданные полномочия)</t>
  </si>
  <si>
    <t>Приложение № 4</t>
  </si>
  <si>
    <t xml:space="preserve">Объем и распределение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администрациями__сельского поселения "Харагунское" и иных муниципальных образований на 2026 год 
</t>
  </si>
  <si>
    <t xml:space="preserve">                                                              тыс.руб</t>
  </si>
  <si>
    <t>Приложение № 5</t>
  </si>
  <si>
    <t xml:space="preserve">Объем и распределение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администрациями_сельского поселения "Харагунское" и иных муниципальных образований на 2027 год 
</t>
  </si>
  <si>
    <t xml:space="preserve">                                                                 тыс.руб</t>
  </si>
  <si>
    <t>Приложение № 6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</si>
  <si>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сельского поселения "Харагунское" на 2025 год  </t>
  </si>
  <si>
    <t>тыс.руб</t>
  </si>
  <si>
    <r>
      <rPr>
        <sz val="12"/>
        <rFont val="Times New Roman"/>
        <charset val="134"/>
      </rPr>
      <t xml:space="preserve">Код классификации расходов бюджетов </t>
    </r>
  </si>
  <si>
    <r>
      <rPr>
        <sz val="12"/>
        <rFont val="Times New Roman"/>
        <charset val="134"/>
      </rPr>
      <t>Наименование межбюджетного трансферта</t>
    </r>
  </si>
  <si>
    <r>
      <rPr>
        <sz val="12"/>
        <rFont val="Times New Roman"/>
        <charset val="134"/>
      </rPr>
      <t>Наименование муниципального образования</t>
    </r>
  </si>
  <si>
    <r>
      <rPr>
        <sz val="12"/>
        <rFont val="Times New Roman"/>
        <charset val="134"/>
      </rPr>
      <t>Всего</t>
    </r>
  </si>
  <si>
    <t>Дотации бюджетам сельских поселений на выравнивание бюджетной обеспеченности из бюджетов муниципальных районов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</si>
  <si>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</si>
  <si>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</si>
  <si>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</si>
  <si>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</si>
  <si>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В этом приложении прописываете дотации,субвенции,адм.ком. ,иные м/б(например гор.ср и др…)</t>
  </si>
  <si>
    <t>Приложение № 7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</si>
  <si>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сельского поселения "Харагунское" на 2026 год  </t>
  </si>
  <si>
    <t xml:space="preserve">                              тыс.руб</t>
  </si>
  <si>
    <t>Приложение № 8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</si>
  <si>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сельского поселения "Харагунское" на 2027 год  </t>
  </si>
  <si>
    <t>Приложение № 9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</si>
  <si>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"Харагунское" на 2025 год</t>
  </si>
  <si>
    <t xml:space="preserve">                                 тыс.руб</t>
  </si>
  <si>
    <r>
      <rPr>
        <sz val="12"/>
        <rFont val="Times New Roman"/>
        <charset val="134"/>
      </rPr>
      <t>Код классификации источников финансирования дефицита бюджета</t>
    </r>
  </si>
  <si>
    <r>
      <rPr>
        <sz val="12"/>
        <rFont val="Times New Roman"/>
        <charset val="134"/>
      </rPr>
      <t>Наименование групп, подгрупп, статей, видов источников внутреннего финансирования дефицита бюджета</t>
    </r>
  </si>
  <si>
    <r>
      <rPr>
        <sz val="12"/>
        <rFont val="Times New Roman"/>
        <charset val="134"/>
      </rPr>
      <t>Сумма</t>
    </r>
  </si>
  <si>
    <r>
      <rPr>
        <sz val="12"/>
        <rFont val="Times New Roman"/>
        <charset val="134"/>
      </rPr>
      <t>Главный администратор источников финансирования дефицита бюджета</t>
    </r>
  </si>
  <si>
    <r>
      <rPr>
        <sz val="12"/>
        <rFont val="Times New Roman"/>
        <charset val="134"/>
      </rPr>
      <t>Группы, подгруппы, статьи и вида источника финансирования дефицита бюджета</t>
    </r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</si>
  <si>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</si>
  <si>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</si>
  <si>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</si>
  <si>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</si>
  <si>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</si>
  <si>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</si>
  <si>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</si>
  <si>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01 05 02 01 10 0000 510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</si>
  <si>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</si>
  <si>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</si>
  <si>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</si>
  <si>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</si>
  <si>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</si>
  <si>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01 05 02 01 10 0000 610</t>
  </si>
  <si>
    <t>Уменьшение прочих остатков денежных средств бюджетов</t>
  </si>
  <si>
    <t>В соответствии с формой 117 (Бюджет смарт)</t>
  </si>
  <si>
    <t>Приложение № 10</t>
  </si>
  <si>
    <t xml:space="preserve"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"Харагунское" на плановый период 
                                  2026 и 2027 годов
</t>
  </si>
  <si>
    <r>
      <rPr>
        <sz val="12"/>
        <rFont val="Times New Roman"/>
        <charset val="134"/>
      </rPr>
      <t>Главного администратора источников финансирования дефицита бюджета</t>
    </r>
  </si>
  <si>
    <t>Приложение № 11</t>
  </si>
  <si>
    <t xml:space="preserve">Объем и распределение бюджетных ассигнований бюджета муниципальнога района Хилокский район бюджетам сельского поселения "Харагунское"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</si>
  <si>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r>
      <rPr>
        <sz val="12"/>
        <rFont val="Times New Roman"/>
        <charset val="134"/>
      </rPr>
      <t xml:space="preserve">Наименование </t>
    </r>
  </si>
  <si>
    <r>
      <rPr>
        <sz val="12"/>
        <rFont val="Times New Roman"/>
        <charset val="134"/>
      </rPr>
      <t>Код раздела</t>
    </r>
  </si>
  <si>
    <r>
      <rPr>
        <sz val="12"/>
        <rFont val="Times New Roman"/>
        <charset val="134"/>
      </rPr>
      <t>Код подраздела</t>
    </r>
  </si>
  <si>
    <r>
      <rPr>
        <sz val="12"/>
        <rFont val="Times New Roman"/>
        <charset val="134"/>
      </rPr>
      <t>Код целевой статьи</t>
    </r>
  </si>
  <si>
    <r>
      <rPr>
        <sz val="12"/>
        <rFont val="Times New Roman"/>
        <charset val="134"/>
      </rPr>
      <t>Код вида расходов</t>
    </r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</si>
  <si>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</si>
  <si>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</si>
  <si>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</si>
  <si>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</si>
  <si>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Высшее должностное лицо муниципального образования</t>
  </si>
  <si>
    <t>00 0 00 20300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</si>
  <si>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</si>
  <si>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</si>
  <si>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органов</t>
  </si>
  <si>
    <t>120</t>
  </si>
  <si>
    <t>Фонд оплаты труда и страховые взносы</t>
  </si>
  <si>
    <t>121</t>
  </si>
  <si>
    <t>Иные выплаты персоналу, за исключением фонда оплаты труда</t>
  </si>
  <si>
    <t>122</t>
  </si>
  <si>
    <t>Взносы по обязательному социальному страхованию на выплаты работникам учреждений</t>
  </si>
  <si>
    <t>129</t>
  </si>
  <si>
    <t>прохождение мед комисии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</si>
  <si>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</si>
  <si>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</si>
  <si>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</si>
  <si>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Финансовое обеспечение выполнения функций муниципальных органов власти</t>
  </si>
  <si>
    <t xml:space="preserve">01 </t>
  </si>
  <si>
    <t>00 0 00 20400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</si>
  <si>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</si>
  <si>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</si>
  <si>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</si>
  <si>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</si>
  <si>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</si>
  <si>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Закупка товаров, работ, услуг в сфере информационно-коммуникационных технологий </t>
  </si>
  <si>
    <t>242</t>
  </si>
  <si>
    <t>Прочая закупка товаров, работ и услуг для государственных нужд</t>
  </si>
  <si>
    <t>Иные бюджетные ассигнования</t>
  </si>
  <si>
    <t>800</t>
  </si>
  <si>
    <t>Земельный налог, налог на имущество</t>
  </si>
  <si>
    <t>851</t>
  </si>
  <si>
    <t>Уплата прочих налогов, сборов и иных платежей</t>
  </si>
  <si>
    <t>852</t>
  </si>
  <si>
    <t>штрафы, пени</t>
  </si>
  <si>
    <t>853</t>
  </si>
  <si>
    <t>00 0 00 79207</t>
  </si>
  <si>
    <t>Обеспечение проведения выборов и референдумов</t>
  </si>
  <si>
    <t>07</t>
  </si>
  <si>
    <t>0000000000</t>
  </si>
  <si>
    <t>000</t>
  </si>
  <si>
    <t>Непрограммная деятельность</t>
  </si>
  <si>
    <t>Проведение выборов в представительные органы муниципального образования</t>
  </si>
  <si>
    <t>00 0 00 02002</t>
  </si>
  <si>
    <t>Иные закупки товаров, работ и услуг для государственных нужд</t>
  </si>
  <si>
    <t>Резервные фонды</t>
  </si>
  <si>
    <t>11</t>
  </si>
  <si>
    <t>Резервные фонды исполнительных органов местного самоуправления</t>
  </si>
  <si>
    <t>00 0 00 07005</t>
  </si>
  <si>
    <t>870</t>
  </si>
  <si>
    <t>Другие общегосударственные вопросы</t>
  </si>
  <si>
    <t>13</t>
  </si>
  <si>
    <t>Осуществление передаваемого полномочия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соответсвии с жилищным законодательством</t>
  </si>
  <si>
    <t>00 0 00 42162</t>
  </si>
  <si>
    <t>Осуществление передаваемого полномочия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поселений</t>
  </si>
  <si>
    <t>00 0 00 42165</t>
  </si>
  <si>
    <t>Осуществление передаваемого полномочия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</si>
  <si>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00 0 00 42166</t>
  </si>
  <si>
    <r>
      <rPr>
        <sz val="12"/>
        <rFont val="Times New Roman"/>
        <charset val="204"/>
      </rPr>
      <t>Осуществление передаваемого полномочия по</t>
    </r>
    <r>
      <rPr>
        <sz val="12"/>
        <rFont val="Arial"/>
        <charset val="204"/>
      </rPr>
      <t xml:space="preserve"> </t>
    </r>
    <r>
      <rPr>
        <sz val="12"/>
        <rFont val="Times New Roman"/>
        <charset val="204"/>
      </rPr>
      <t>осуществлению мер по противодействию коррупции в границах поселения</t>
    </r>
  </si>
  <si>
    <t>00 0 00 42169</t>
  </si>
  <si>
    <t>0000092300</t>
  </si>
  <si>
    <t>00 0 00 92300</t>
  </si>
  <si>
    <t>Расходы на выплату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</si>
  <si>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</si>
  <si>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</si>
  <si>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</si>
  <si>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</si>
  <si>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</si>
  <si>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119</t>
  </si>
  <si>
    <t>247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</si>
  <si>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</si>
  <si>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</si>
  <si>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</si>
  <si>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00 0 00 51180</t>
  </si>
  <si>
    <t>Оплата труда и начисления на выплаты по оплате труда</t>
  </si>
  <si>
    <t>222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</si>
  <si>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</t>
  </si>
  <si>
    <t>00</t>
  </si>
  <si>
    <t>00 0 00 00000</t>
  </si>
  <si>
    <t>Защита населения и территории от  чрезвычайных ситуаций природного и техногенного характера, гражданская оборона</t>
  </si>
  <si>
    <t>09</t>
  </si>
  <si>
    <t>00 0 00 42163</t>
  </si>
  <si>
    <t>Обеспечение пожарной безопасности</t>
  </si>
  <si>
    <t>10</t>
  </si>
  <si>
    <t>00 0 00 24799</t>
  </si>
  <si>
    <t>Организация водоснабжения и водоотведения</t>
  </si>
  <si>
    <t>00 0 00 42161</t>
  </si>
  <si>
    <t>Дорожное хозяйство (дорожные фонды)</t>
  </si>
  <si>
    <t>Строительство, модернизация, ремонт и содержание автомобильных дорог местного значения</t>
  </si>
  <si>
    <t>00 0 00 44315</t>
  </si>
  <si>
    <t xml:space="preserve">244 </t>
  </si>
  <si>
    <t>Жилищно-коммунальное хозяйство</t>
  </si>
  <si>
    <t>05</t>
  </si>
  <si>
    <t>жилищное хозяйство</t>
  </si>
  <si>
    <t>00 0 00 35005</t>
  </si>
  <si>
    <t>Благоустройство</t>
  </si>
  <si>
    <t>00 0 00 60001</t>
  </si>
  <si>
    <t>00 0 00 60005</t>
  </si>
  <si>
    <t>Осуществление передаваемого полномочия по организации сбора и вывоза бытовых отходов и мусора</t>
  </si>
  <si>
    <t>00 0 00 42167</t>
  </si>
  <si>
    <t>Молодежная политика</t>
  </si>
  <si>
    <t>00 0 00 43101</t>
  </si>
  <si>
    <t>проведение мероприятий для детей и молодежи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</si>
  <si>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</si>
  <si>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</si>
  <si>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</si>
  <si>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00 0 00 49101</t>
  </si>
  <si>
    <t>321</t>
  </si>
  <si>
    <t>Перечисление другим бюджетам (контрольный орган)</t>
  </si>
  <si>
    <t xml:space="preserve">14 </t>
  </si>
  <si>
    <t>00 0 00 42160</t>
  </si>
  <si>
    <t>14</t>
  </si>
  <si>
    <t>Итого расходов</t>
  </si>
  <si>
    <t>Приложение № 12</t>
  </si>
  <si>
    <t xml:space="preserve">Объем и распределение бюджетных ассигнований бюджета муниципальнога района Хилокский район  бюджетам сельского поселения "Харагунское"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плановый период  2026 и 2027 годов
</t>
  </si>
  <si>
    <r>
      <rPr>
        <sz val="12"/>
        <rFont val="Times New Roman"/>
        <charset val="134"/>
      </rPr>
      <t>Наименование</t>
    </r>
  </si>
  <si>
    <t>2027год</t>
  </si>
  <si>
    <t>Приложение № 13</t>
  </si>
  <si>
    <t>Ведомственная структура расходов бюджета сельского поселения "Харагунское" на 2025 год</t>
  </si>
  <si>
    <r>
      <rPr>
        <sz val="12"/>
        <rFont val="Times New Roman"/>
        <charset val="134"/>
      </rPr>
      <t xml:space="preserve">Наименование главного распорядителя средств бюджета </t>
    </r>
    <r>
      <rPr>
        <sz val="12"/>
        <rFont val="Times New Roman"/>
        <charset val="204"/>
      </rPr>
      <t xml:space="preserve">сельского поселения "Харагунское" </t>
    </r>
    <r>
      <rPr>
        <sz val="12"/>
        <rFont val="Times New Roman"/>
        <charset val="134"/>
      </rPr>
      <t>разделов, подразделов, целевых статей и видов расходов</t>
    </r>
  </si>
  <si>
    <r>
      <rPr>
        <sz val="12"/>
        <rFont val="Times New Roman"/>
        <charset val="134"/>
      </rPr>
      <t>Код главного распорядителя средств бюджета</t>
    </r>
  </si>
  <si>
    <r>
      <rPr>
        <sz val="12"/>
        <rFont val="Times New Roman"/>
        <charset val="134"/>
      </rPr>
      <t>Коды классификации расходов 
бюджета</t>
    </r>
  </si>
  <si>
    <r>
      <rPr>
        <sz val="12"/>
        <rFont val="Times New Roman"/>
        <charset val="134"/>
      </rPr>
      <t>Раз-дел</t>
    </r>
  </si>
  <si>
    <r>
      <rPr>
        <sz val="12"/>
        <rFont val="Times New Roman"/>
        <charset val="134"/>
      </rPr>
      <t>Под-раздел</t>
    </r>
  </si>
  <si>
    <r>
      <rPr>
        <sz val="12"/>
        <rFont val="Times New Roman"/>
        <charset val="134"/>
      </rPr>
      <t>Целе-вая статья</t>
    </r>
  </si>
  <si>
    <r>
      <rPr>
        <sz val="12"/>
        <rFont val="Times New Roman"/>
        <charset val="134"/>
      </rPr>
      <t>Вид расхо-дов</t>
    </r>
  </si>
  <si>
    <r>
      <rPr>
        <sz val="12"/>
        <rFont val="Times New Roman"/>
        <charset val="134"/>
      </rPr>
      <t>в том числе 
средства выше-
стоящих бюдже-
тов</t>
    </r>
  </si>
  <si>
    <t>850</t>
  </si>
  <si>
    <t>0000079207</t>
  </si>
  <si>
    <t>0000042162</t>
  </si>
  <si>
    <t>0000042165</t>
  </si>
  <si>
    <t>0000042166</t>
  </si>
  <si>
    <t>0000042169</t>
  </si>
  <si>
    <t>0000051180</t>
  </si>
  <si>
    <t>0000042163</t>
  </si>
  <si>
    <t>0000042161</t>
  </si>
  <si>
    <t>0000024799</t>
  </si>
  <si>
    <t>0000044315</t>
  </si>
  <si>
    <t>0000035002</t>
  </si>
  <si>
    <t>0000060001</t>
  </si>
  <si>
    <t>0000060005</t>
  </si>
  <si>
    <t>0000042167</t>
  </si>
  <si>
    <t>0000043101</t>
  </si>
  <si>
    <t>0000049101</t>
  </si>
  <si>
    <t>320</t>
  </si>
  <si>
    <t>0000042160</t>
  </si>
  <si>
    <t>250</t>
  </si>
  <si>
    <t>251</t>
  </si>
  <si>
    <t>Приложение № 14</t>
  </si>
  <si>
    <t>Ведомственная структура расходов бюджета _сельского поселения "Харагунское" на плановый период   2026 и 2027 годов</t>
  </si>
  <si>
    <t>Наименование главного распорядителя средств бюджета сельского поселения "Харагунское", разделов, подразделов, целевых статей и видов расходов</t>
  </si>
  <si>
    <r>
      <rPr>
        <sz val="12"/>
        <rFont val="Times New Roman"/>
        <charset val="134"/>
      </rPr>
      <t>Код главного распо-рядите-ля средств бюджета</t>
    </r>
  </si>
  <si>
    <r>
      <rPr>
        <sz val="12"/>
        <rFont val="Times New Roman"/>
        <charset val="134"/>
      </rPr>
      <t>Коды классификации расходов
бюджета</t>
    </r>
  </si>
  <si>
    <t>Сумма на 2026 год</t>
  </si>
  <si>
    <t>Сумма на 2027 год</t>
  </si>
  <si>
    <r>
      <rPr>
        <sz val="12"/>
        <rFont val="Times New Roman"/>
        <charset val="134"/>
      </rPr>
      <t>Це-ле-вая ста-тья</t>
    </r>
  </si>
  <si>
    <r>
      <rPr>
        <sz val="12"/>
        <rFont val="Times New Roman"/>
        <charset val="134"/>
      </rPr>
      <t>Вид расходов</t>
    </r>
  </si>
  <si>
    <r>
      <rPr>
        <sz val="12"/>
        <rFont val="Times New Roman"/>
        <charset val="134"/>
      </rPr>
      <t>в том числе сред-ства выше-
стоя-щих бюд-же-
тов</t>
    </r>
  </si>
  <si>
    <r>
      <rPr>
        <sz val="12"/>
        <rFont val="Times New Roman"/>
        <charset val="134"/>
      </rPr>
      <t>в том числе сред-ства выше-стоя-щих бюд-же-
тов</t>
    </r>
  </si>
  <si>
    <t>Приложение № 15</t>
  </si>
  <si>
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сельского поселения "Харагунское"
на 2025 год 
</t>
  </si>
  <si>
    <t xml:space="preserve">                                                                тыс.руб</t>
  </si>
  <si>
    <r>
      <rPr>
        <sz val="12"/>
        <rFont val="Times New Roman"/>
        <charset val="134"/>
      </rPr>
      <t>№
п/п</t>
    </r>
  </si>
  <si>
    <r>
      <rPr>
        <sz val="12"/>
        <rFont val="Times New Roman"/>
        <charset val="134"/>
      </rPr>
      <t>Наименование муниципальной программы</t>
    </r>
  </si>
  <si>
    <r>
      <rPr>
        <sz val="12"/>
        <rFont val="Times New Roman"/>
        <charset val="134"/>
      </rPr>
      <t>в том числе средства вышестоящих бюджетов</t>
    </r>
  </si>
  <si>
    <t>Приложение № 16</t>
  </si>
  <si>
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сельского поселения "Харагунское"
на 2026 год 
</t>
  </si>
  <si>
    <t xml:space="preserve">                                                                    тыс.руб</t>
  </si>
  <si>
    <t>Приложение № 17</t>
  </si>
  <si>
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сельского поселения "Харагунское"
на 2027 год 
</t>
  </si>
  <si>
    <t xml:space="preserve">                               тыс.руб                                     </t>
  </si>
  <si>
    <t>Приложение № 18</t>
  </si>
  <si>
    <t xml:space="preserve"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сельского поселения "Харагунское" на 2025 год
</t>
  </si>
  <si>
    <t xml:space="preserve">                                                                   </t>
  </si>
  <si>
    <r>
      <rPr>
        <sz val="12"/>
        <rFont val="Times New Roman"/>
        <charset val="134"/>
      </rPr>
      <t>Коды классификации расходов бюджета</t>
    </r>
  </si>
  <si>
    <r>
      <rPr>
        <sz val="12"/>
        <rFont val="Times New Roman"/>
        <charset val="134"/>
      </rPr>
      <t>Наименование программы, раздела, подраздела, целевой статьи и вида расходов</t>
    </r>
  </si>
  <si>
    <r>
      <rPr>
        <sz val="12"/>
        <rFont val="Times New Roman"/>
        <charset val="134"/>
      </rPr>
      <t>главного распорядителя средств бюджета</t>
    </r>
  </si>
  <si>
    <r>
      <rPr>
        <sz val="12"/>
        <rFont val="Times New Roman"/>
        <charset val="134"/>
      </rPr>
      <t>подраздел</t>
    </r>
  </si>
  <si>
    <r>
      <rPr>
        <sz val="12"/>
        <rFont val="Times New Roman"/>
        <charset val="134"/>
      </rPr>
      <t>целевая статья</t>
    </r>
  </si>
  <si>
    <r>
      <rPr>
        <sz val="12"/>
        <rFont val="Times New Roman"/>
        <charset val="134"/>
      </rPr>
      <t>вид расходов</t>
    </r>
  </si>
  <si>
    <t>Приложение № 19</t>
  </si>
  <si>
    <t>к Решению представительного</t>
  </si>
  <si>
    <t>органа_________________</t>
  </si>
  <si>
    <r>
      <rPr>
        <sz val="10"/>
        <rFont val="Arial"/>
        <charset val="204"/>
      </rPr>
      <t>(</t>
    </r>
    <r>
      <rPr>
        <sz val="10"/>
        <color rgb="FFFF0000"/>
        <rFont val="Arial"/>
        <charset val="204"/>
      </rPr>
      <t>наименование муниципального образования</t>
    </r>
    <r>
      <rPr>
        <sz val="10"/>
        <rFont val="Arial"/>
        <charset val="204"/>
      </rPr>
      <t>)</t>
    </r>
  </si>
  <si>
    <t xml:space="preserve"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сельского поселения "Харагунское" на 2026 год
</t>
  </si>
  <si>
    <t>Приложение № 20</t>
  </si>
  <si>
    <t xml:space="preserve"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_сельского поселения "Харагунское" на 2027год
</t>
  </si>
  <si>
    <t>Приложение № 21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</si>
  <si>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2025 год сельского поселения "Харагунское"</t>
  </si>
  <si>
    <t xml:space="preserve">                                                   тыс.руб</t>
  </si>
  <si>
    <r>
      <rPr>
        <sz val="12"/>
        <rFont val="Times New Roman"/>
        <charset val="134"/>
      </rPr>
      <t>Код классификации расходов бюджетов</t>
    </r>
  </si>
  <si>
    <t xml:space="preserve">Наименование </t>
  </si>
  <si>
    <t>80210010000049101321</t>
  </si>
  <si>
    <t>Пенсии муниципальным служащим</t>
  </si>
  <si>
    <t>пенсии.пособия</t>
  </si>
  <si>
    <t>Приложение № 22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</si>
  <si>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плановый период   2026 и 2027 годов сельского поселения "Харагунское"</t>
  </si>
  <si>
    <t xml:space="preserve">                                                                                             тыс.руб</t>
  </si>
  <si>
    <t xml:space="preserve">                                тыс.руб                                   </t>
  </si>
  <si>
    <r>
      <rPr>
        <sz val="12"/>
        <rFont val="Times New Roman"/>
        <charset val="134"/>
      </rPr>
      <t>Наименование публичного нормативного обязательства</t>
    </r>
  </si>
  <si>
    <t>пенсии.пособие</t>
  </si>
  <si>
    <t>Приложение № 23</t>
  </si>
  <si>
    <r>
      <rPr>
        <b/>
        <sz val="12"/>
        <rFont val="Times New Roman"/>
        <charset val="204"/>
      </rPr>
      <t>Объем и распределение субсидий, предоставляемых из бюджета муниципальнога района Хилокский район муниципальным бюджетным и автономным учреждениям, муниципальным унитарным предприятиям на осуществление капитальных вложений в объекты муниципальной собственности и приобретение объектов недвижимого имущества в муниципальную собственность на 2025 год сельского поселения "Харагунское"</t>
    </r>
    <r>
      <rPr>
        <b/>
        <sz val="12"/>
        <color rgb="FFFF0000"/>
        <rFont val="Times New Roman"/>
        <charset val="204"/>
      </rPr>
      <t xml:space="preserve">
</t>
    </r>
  </si>
  <si>
    <r>
      <rPr>
        <sz val="12"/>
        <rFont val="Times New Roman"/>
        <charset val="134"/>
      </rPr>
      <t>Наименование субсидии</t>
    </r>
  </si>
  <si>
    <t>Приложение № 24</t>
  </si>
  <si>
    <t>Объем и распределение субсидий, предоставляемых из бюджета муниципальнога района Хилокский район муниципальным бюджетным и автономным учреждениям, муниципальным унитарным предприятиям на осуществление капитальных вложений в объекты муниципальной собственности и приобретение объектов недвижимого имущества в муниципальную собственность  на плановый период   2026 и 2027 годов сельского поселения "Харагунское"</t>
  </si>
  <si>
    <t xml:space="preserve">                                                                                            </t>
  </si>
  <si>
    <t xml:space="preserve">                                        тыс.руб         </t>
  </si>
  <si>
    <t xml:space="preserve">Программа муниципальных внутренних заимствований
       муниципальнога района Хилокский район 
на 2025 год сельского поселения "Харагунское"
</t>
  </si>
  <si>
    <t xml:space="preserve">                                                                </t>
  </si>
  <si>
    <t xml:space="preserve">     тыс.руб </t>
  </si>
  <si>
    <r>
      <rPr>
        <sz val="14"/>
        <rFont val="Times New Roman"/>
        <charset val="134"/>
      </rPr>
      <t>№ п/п</t>
    </r>
  </si>
  <si>
    <r>
      <rPr>
        <sz val="14"/>
        <rFont val="Times New Roman"/>
        <charset val="134"/>
      </rPr>
      <t>Виды долговых обязательств</t>
    </r>
  </si>
  <si>
    <r>
      <rPr>
        <sz val="14"/>
        <rFont val="Times New Roman"/>
        <charset val="134"/>
      </rPr>
      <t>Объем привлечения средств в бюджет</t>
    </r>
  </si>
  <si>
    <r>
      <rPr>
        <sz val="14"/>
        <rFont val="Times New Roman"/>
        <charset val="134"/>
      </rPr>
      <t>Объем погашения долговых обязательств</t>
    </r>
  </si>
  <si>
    <r>
      <rPr>
        <sz val="14"/>
        <rFont val="Times New Roman"/>
        <charset val="134"/>
      </rPr>
      <t>Предельные сроки погашения долговых обязательств</t>
    </r>
  </si>
  <si>
    <t>Предельные сроки погашения долговых обязательств</t>
  </si>
  <si>
    <t>для Могзона</t>
  </si>
  <si>
    <t xml:space="preserve">Программа муниципальных внутренних заимствований
       муниципальнога района Хилокский район  на плановый период   2026 и 2027 годов сельского поселения "Харагунское"
</t>
  </si>
  <si>
    <t xml:space="preserve">  тыс.руб</t>
  </si>
  <si>
    <r>
      <rPr>
        <sz val="12"/>
        <rFont val="Times New Roman"/>
        <charset val="134"/>
      </rPr>
      <t>№ п/п</t>
    </r>
  </si>
  <si>
    <r>
      <rPr>
        <sz val="12"/>
        <rFont val="Times New Roman"/>
        <charset val="134"/>
      </rPr>
      <t>Виды долговых обязательств</t>
    </r>
  </si>
  <si>
    <r>
      <rPr>
        <sz val="12"/>
        <rFont val="Times New Roman"/>
        <charset val="134"/>
      </rPr>
      <t>Объем привлечения средств в бюджет</t>
    </r>
  </si>
  <si>
    <r>
      <rPr>
        <sz val="12"/>
        <rFont val="Times New Roman"/>
        <charset val="134"/>
      </rPr>
      <t>Объем погашения долговых обязательств</t>
    </r>
  </si>
  <si>
    <r>
      <rPr>
        <sz val="12"/>
        <rFont val="Times New Roman"/>
        <charset val="134"/>
      </rPr>
      <t>Предельные сроки погашения долговых обязательств</t>
    </r>
  </si>
  <si>
    <t>на 2026 год</t>
  </si>
  <si>
    <t>на 2027 год</t>
  </si>
  <si>
    <t xml:space="preserve">Бюджетная роспись
       муниципальнога района Хилокский район  сельского поселения "Харагунское" на 2025 год плановый период   2026 и 2027 годов. 
</t>
  </si>
  <si>
    <t>Наименование</t>
  </si>
  <si>
    <t>Р3</t>
  </si>
  <si>
    <t>ПР</t>
  </si>
  <si>
    <t>ЦСР</t>
  </si>
  <si>
    <t>Эк Ст</t>
  </si>
  <si>
    <t>Очередной год         2025</t>
  </si>
  <si>
    <t>1 год планового периода 2026</t>
  </si>
  <si>
    <t>2 год планового периода 2027</t>
  </si>
  <si>
    <t>ИТОГО РАСХОДОВ</t>
  </si>
  <si>
    <t>ОБЩЕГОСУДАРСТВЕННЫЕ ВОПРОСЫ</t>
  </si>
  <si>
    <t>Функционирование высшего должностного лица субъекта Российской Федерации и органа местного самоуправления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</si>
  <si>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</si>
  <si>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</si>
  <si>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</si>
  <si>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</si>
  <si>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</si>
  <si>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211</t>
  </si>
  <si>
    <t>Суточные</t>
  </si>
  <si>
    <t>212</t>
  </si>
  <si>
    <t>Начисления на выплаты по оплате труда</t>
  </si>
  <si>
    <t>213</t>
  </si>
  <si>
    <t>Транспортные расходы</t>
  </si>
  <si>
    <t>802</t>
  </si>
  <si>
    <t>226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</si>
  <si>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</si>
  <si>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Центральный аппарат</t>
  </si>
  <si>
    <t>0000020400</t>
  </si>
  <si>
    <t>РАСХОДЫ</t>
  </si>
  <si>
    <t>Прочие выплаты</t>
  </si>
  <si>
    <t>Услуги связи</t>
  </si>
  <si>
    <t>221</t>
  </si>
  <si>
    <t>в том числе интернет</t>
  </si>
  <si>
    <t>- телефон</t>
  </si>
  <si>
    <t>- почтовые расходы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</si>
  <si>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</si>
  <si>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</si>
  <si>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</si>
  <si>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</si>
  <si>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</si>
  <si>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</si>
  <si>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-ремонт B41 здания администрации</t>
  </si>
  <si>
    <t>Прочие работы, услуги</t>
  </si>
  <si>
    <t>- программное обеспечение</t>
  </si>
  <si>
    <t>- 1С</t>
  </si>
  <si>
    <t>- СБИС</t>
  </si>
  <si>
    <t>-КС Читаинформ</t>
  </si>
  <si>
    <t>-приобретение ЭЦП для нотариальных действий</t>
  </si>
  <si>
    <t>- ремонт оргтехники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</si>
  <si>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</si>
  <si>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</si>
  <si>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</si>
  <si>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</si>
  <si>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</si>
  <si>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</si>
  <si>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</si>
  <si>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</si>
  <si>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</si>
  <si>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</si>
  <si>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</si>
  <si>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</si>
  <si>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</si>
  <si>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Административная комиссия</t>
  </si>
  <si>
    <t>340</t>
  </si>
  <si>
    <t>290</t>
  </si>
  <si>
    <t>-проведение мероприятий</t>
  </si>
  <si>
    <t>- Земельный налог, налог на имущество</t>
  </si>
  <si>
    <t>-Транспортный налог</t>
  </si>
  <si>
    <t>-Госпошлина</t>
  </si>
  <si>
    <t xml:space="preserve">-иные налоги </t>
  </si>
  <si>
    <t>-штрафы, пени</t>
  </si>
  <si>
    <t xml:space="preserve"> Проведенияе выборов и референдумов</t>
  </si>
  <si>
    <t>0000002002</t>
  </si>
  <si>
    <t>-Оплата по договорам ГПХ(избирательная комиссия)</t>
  </si>
  <si>
    <t>-Услуги редакции (обьявления, биллютени)</t>
  </si>
  <si>
    <t>-Заправка картриджа</t>
  </si>
  <si>
    <t>- гсм</t>
  </si>
  <si>
    <t xml:space="preserve"> - канцелярские расходы</t>
  </si>
  <si>
    <t>Проведение выборов главы муниципального образования</t>
  </si>
  <si>
    <t>0000002003</t>
  </si>
  <si>
    <t>Резервные фонды местных администраций</t>
  </si>
  <si>
    <t>0000007005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</si>
  <si>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</si>
  <si>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 xml:space="preserve">Заработная плата </t>
  </si>
  <si>
    <t>Коммунальные услуги</t>
  </si>
  <si>
    <t>223</t>
  </si>
  <si>
    <t xml:space="preserve"> - электроэнергия</t>
  </si>
  <si>
    <t>-ТКО Олерон+</t>
  </si>
  <si>
    <t>-дрова</t>
  </si>
  <si>
    <t>-Ремонт здания администрации</t>
  </si>
  <si>
    <t>Прочие работы и услуги</t>
  </si>
  <si>
    <t>-Прохождение медосмотра</t>
  </si>
  <si>
    <t>-Оплата по договорам ГПХ()</t>
  </si>
  <si>
    <t>автострахование</t>
  </si>
  <si>
    <t>-кадастровые работы</t>
  </si>
  <si>
    <t>-Членские взносы</t>
  </si>
  <si>
    <t>Увеличение стоимости основных средств</t>
  </si>
  <si>
    <t>310</t>
  </si>
  <si>
    <t xml:space="preserve"> - приобретение оргтехники </t>
  </si>
  <si>
    <t>- мебель</t>
  </si>
  <si>
    <t>414</t>
  </si>
  <si>
    <t>Увеличение стоимости материальных запасов</t>
  </si>
  <si>
    <t xml:space="preserve"> - Приобретение сувениров (130лет села)</t>
  </si>
  <si>
    <t>346</t>
  </si>
  <si>
    <t xml:space="preserve"> - мероприятия  для семей СВО(сувениры)</t>
  </si>
  <si>
    <t>343</t>
  </si>
  <si>
    <t>- з/части</t>
  </si>
  <si>
    <t>- хоз.нужды</t>
  </si>
  <si>
    <t xml:space="preserve">Обеспечение проживающих в поселении и нуждающихся в жилых помещениях малоимущих граждан </t>
  </si>
  <si>
    <t>- канцелярия (бумага)</t>
  </si>
  <si>
    <t>Сохранение, использование и поуляризация объектов культурного наследия (памятников)</t>
  </si>
  <si>
    <t>хоз. товары</t>
  </si>
  <si>
    <t>строй материалы</t>
  </si>
  <si>
    <t xml:space="preserve"> Организация обустройства мест для массового отдыха жителей </t>
  </si>
  <si>
    <t>- уборка мусора</t>
  </si>
  <si>
    <t>-дератизация</t>
  </si>
  <si>
    <t>- аккарицидная обработка</t>
  </si>
  <si>
    <t>организация мероприятий</t>
  </si>
  <si>
    <t xml:space="preserve">Осуществление мер по противодействию коррупции в границах поселений </t>
  </si>
  <si>
    <t>-бумага для плакатов, листовок</t>
  </si>
  <si>
    <t>000042169</t>
  </si>
  <si>
    <t>НАЦИОНАЛЬНАЯ ОБОРОНА</t>
  </si>
  <si>
    <t>0000000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</si>
  <si>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</si>
  <si>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</si>
  <si>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</si>
  <si>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</si>
  <si>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</si>
  <si>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-гсм</t>
  </si>
  <si>
    <t>-B</t>
  </si>
  <si>
    <t>000000</t>
  </si>
  <si>
    <t>-Услуги СЭС</t>
  </si>
  <si>
    <t xml:space="preserve"> - приобретение оборудование </t>
  </si>
  <si>
    <t>----B155--</t>
  </si>
  <si>
    <t>-д</t>
  </si>
  <si>
    <t>- обновление минполос</t>
  </si>
  <si>
    <t>- отжиг</t>
  </si>
  <si>
    <t>- оплата по договорам за тушение пожаров</t>
  </si>
  <si>
    <t>- медикаменты, продукты питания, гсм и тп</t>
  </si>
  <si>
    <t>оборудование, инвентарь</t>
  </si>
  <si>
    <t>ДОРОЖНЫЙ ФОНД</t>
  </si>
  <si>
    <t>-оплата по договорам</t>
  </si>
  <si>
    <t>ЖИЛИЩНО-КОММУНАЛЬНОЕ ХОЗЯЙСТВО</t>
  </si>
  <si>
    <t>Жилищное хозяйство</t>
  </si>
  <si>
    <t xml:space="preserve">Взносы за кап ремонт мун жилья </t>
  </si>
  <si>
    <t>Оформление выморочного имущества (по пред прокуратуры)</t>
  </si>
  <si>
    <t>- оплата по договорам (3/п+30,2%)</t>
  </si>
  <si>
    <t>Уличное освещение</t>
  </si>
  <si>
    <t xml:space="preserve"> благоустройство территории </t>
  </si>
  <si>
    <t>Строительство 2-ух туалетов (по треб прокуратуры)</t>
  </si>
  <si>
    <t xml:space="preserve">Ремонт и обслуживание детских площадок </t>
  </si>
  <si>
    <t>Организация сбор и вывоза мусора</t>
  </si>
  <si>
    <t>- оплата по договорам (содержание свалок)</t>
  </si>
  <si>
    <t>Молодежная политика и оздоровление детей</t>
  </si>
  <si>
    <t>43101</t>
  </si>
  <si>
    <t>Проведение мероприятий для детей</t>
  </si>
  <si>
    <t>349</t>
  </si>
  <si>
    <t>Социальное обеспечение и иные выплаты населению</t>
  </si>
  <si>
    <t>264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</si>
  <si>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</si>
  <si>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</si>
  <si>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</si>
  <si>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</si>
  <si>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</si>
  <si>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</si>
  <si>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</si>
  <si>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</si>
  <si>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540</t>
  </si>
  <si>
    <t>- контрольный орган</t>
  </si>
  <si>
    <t>без переданных полномочий и ВУСа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</si>
</sst>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_р_._-;\-* #\ ##0.00_р_._-;_-* &quot;-&quot;??_р_._-;_-@_-"/>
    <numFmt numFmtId="181" formatCode="0.0"/>
    <numFmt numFmtId="182" formatCode="#\ ##0.00"/>
    <numFmt numFmtId="183" formatCode="#\ ##0.0"/>
    <numFmt numFmtId="184" formatCode="000000"/>
    <numFmt numFmtId="185" formatCode="#\ ##0"/>
  </numFmts>
  <fonts count="6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4"/>
      <color theme="1"/>
      <name val="Times New Roman"/>
      <charset val="204"/>
    </font>
    <font>
      <sz val="12"/>
      <name val="Times New Roman"/>
      <charset val="204"/>
    </font>
    <font>
      <b/>
      <sz val="11"/>
      <name val="Arial"/>
      <charset val="204"/>
    </font>
    <font>
      <sz val="11"/>
      <name val="Arial"/>
      <charset val="204"/>
    </font>
    <font>
      <i/>
      <sz val="11"/>
      <name val="Arial"/>
      <charset val="204"/>
    </font>
    <font>
      <sz val="11"/>
      <color indexed="8"/>
      <name val="Arial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1"/>
      <color rgb="FF000000"/>
      <name val="Arial"/>
      <charset val="204"/>
    </font>
    <font>
      <i/>
      <sz val="11"/>
      <color rgb="FF000000"/>
      <name val="Arial"/>
      <charset val="204"/>
    </font>
    <font>
      <b/>
      <sz val="11"/>
      <color indexed="8"/>
      <name val="Arial"/>
      <charset val="204"/>
    </font>
    <font>
      <b/>
      <sz val="11"/>
      <color theme="0"/>
      <name val="Arial"/>
      <charset val="204"/>
    </font>
    <font>
      <b/>
      <sz val="11"/>
      <color theme="1"/>
      <name val="Arial"/>
      <charset val="204"/>
    </font>
    <font>
      <i/>
      <sz val="11"/>
      <color indexed="8"/>
      <name val="Arial"/>
      <charset val="204"/>
    </font>
    <font>
      <sz val="11"/>
      <color rgb="FF000000"/>
      <name val="Arial"/>
      <charset val="204"/>
    </font>
    <font>
      <b/>
      <sz val="12"/>
      <name val="Arial"/>
      <charset val="20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Times New Roman"/>
      <charset val="204"/>
    </font>
    <font>
      <b/>
      <sz val="14"/>
      <name val="Times New Roman"/>
      <charset val="204"/>
    </font>
    <font>
      <b/>
      <i/>
      <sz val="12"/>
      <name val="Times New Roman"/>
      <charset val="204"/>
    </font>
    <font>
      <b/>
      <sz val="10"/>
      <name val="Times New Roman"/>
      <charset val="204"/>
    </font>
    <font>
      <b/>
      <i/>
      <sz val="10"/>
      <name val="Times New Roman"/>
      <charset val="204"/>
    </font>
    <font>
      <sz val="12"/>
      <color rgb="FF000000"/>
      <name val="Times New Roman"/>
      <charset val="204"/>
    </font>
    <font>
      <b/>
      <i/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name val="Arial"/>
      <charset val="204"/>
    </font>
    <font>
      <sz val="11"/>
      <color rgb="FF000000"/>
      <name val="Times New Roman"/>
      <charset val="204"/>
    </font>
    <font>
      <sz val="14"/>
      <color theme="1"/>
      <name val="Calibri"/>
      <charset val="134"/>
      <scheme val="minor"/>
    </font>
    <font>
      <sz val="16"/>
      <name val="Times New Roman"/>
      <charset val="204"/>
    </font>
    <font>
      <sz val="14"/>
      <color rgb="FF000000"/>
      <name val="Times New Roman"/>
      <charset val="204"/>
    </font>
    <font>
      <sz val="18"/>
      <name val="Times New Roman"/>
      <charset val="204"/>
    </font>
    <font>
      <sz val="9"/>
      <name val="Times New Roman"/>
      <charset val="204"/>
    </font>
    <font>
      <b/>
      <sz val="9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 Cyr"/>
      <charset val="134"/>
    </font>
    <font>
      <sz val="11"/>
      <color rgb="FF000000"/>
      <name val="Calibri"/>
      <charset val="204"/>
      <scheme val="minor"/>
    </font>
    <font>
      <sz val="10"/>
      <name val="Arial Cyr"/>
      <charset val="204"/>
    </font>
    <font>
      <sz val="11"/>
      <color theme="1"/>
      <name val="Times New Roman"/>
      <charset val="204"/>
    </font>
    <font>
      <sz val="10"/>
      <color rgb="FFFF0000"/>
      <name val="Arial"/>
      <charset val="204"/>
    </font>
    <font>
      <b/>
      <sz val="12"/>
      <color rgb="FFFF0000"/>
      <name val="Times New Roman"/>
      <charset val="204"/>
    </font>
  </fonts>
  <fills count="39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0" borderId="15" applyNumberFormat="0" applyAlignment="0" applyProtection="0">
      <alignment vertical="center"/>
    </xf>
    <xf numFmtId="0" fontId="47" fillId="11" borderId="16" applyNumberFormat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9" fillId="12" borderId="17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7" fillId="0" borderId="0">
      <alignment wrapText="1"/>
    </xf>
    <xf numFmtId="0" fontId="57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180" fontId="60" fillId="0" borderId="0" applyFont="0" applyFill="0" applyBorder="0" applyAlignment="0" applyProtection="0"/>
  </cellStyleXfs>
  <cellXfs count="301">
    <xf numFmtId="0" fontId="0" fillId="0" borderId="0" xfId="0"/>
    <xf numFmtId="0" fontId="1" fillId="0" borderId="0" xfId="52" applyFill="1"/>
    <xf numFmtId="0" fontId="2" fillId="0" borderId="0" xfId="52" applyFont="1" applyFill="1"/>
    <xf numFmtId="0" fontId="3" fillId="0" borderId="0" xfId="52" applyFont="1" applyFill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52" applyFont="1" applyFill="1" applyAlignment="1"/>
    <xf numFmtId="0" fontId="1" fillId="0" borderId="0" xfId="52" applyFill="1" applyAlignment="1"/>
    <xf numFmtId="0" fontId="1" fillId="0" borderId="0" xfId="52" applyFill="1" applyAlignment="1">
      <alignment wrapText="1"/>
    </xf>
    <xf numFmtId="0" fontId="5" fillId="0" borderId="0" xfId="52" applyFont="1" applyFill="1" applyAlignment="1">
      <alignment horizontal="right"/>
    </xf>
    <xf numFmtId="0" fontId="3" fillId="0" borderId="0" xfId="52" applyFont="1" applyFill="1" applyBorder="1" applyAlignment="1">
      <alignment horizontal="center" wrapText="1"/>
    </xf>
    <xf numFmtId="0" fontId="3" fillId="0" borderId="0" xfId="52" applyFont="1" applyFill="1" applyBorder="1" applyAlignment="1">
      <alignment horizontal="center"/>
    </xf>
    <xf numFmtId="0" fontId="5" fillId="0" borderId="0" xfId="52" applyFont="1" applyFill="1"/>
    <xf numFmtId="0" fontId="5" fillId="0" borderId="0" xfId="52" applyFont="1" applyFill="1" applyAlignment="1">
      <alignment horizontal="left"/>
    </xf>
    <xf numFmtId="49" fontId="6" fillId="0" borderId="1" xfId="55" applyNumberFormat="1" applyFont="1" applyBorder="1" applyAlignment="1">
      <alignment horizontal="center" vertical="center" wrapText="1"/>
    </xf>
    <xf numFmtId="49" fontId="6" fillId="0" borderId="2" xfId="55" applyNumberFormat="1" applyFont="1" applyBorder="1" applyAlignment="1">
      <alignment horizontal="center" vertical="center" wrapText="1"/>
    </xf>
    <xf numFmtId="49" fontId="6" fillId="0" borderId="3" xfId="55" applyNumberFormat="1" applyFont="1" applyBorder="1" applyAlignment="1">
      <alignment horizontal="center" vertical="center" wrapText="1"/>
    </xf>
    <xf numFmtId="49" fontId="6" fillId="2" borderId="1" xfId="55" applyNumberFormat="1" applyFont="1" applyFill="1" applyBorder="1" applyAlignment="1">
      <alignment horizontal="center" vertical="center" wrapText="1"/>
    </xf>
    <xf numFmtId="49" fontId="6" fillId="2" borderId="4" xfId="55" applyNumberFormat="1" applyFont="1" applyFill="1" applyBorder="1" applyAlignment="1">
      <alignment horizontal="center" vertical="center" wrapText="1"/>
    </xf>
    <xf numFmtId="49" fontId="6" fillId="2" borderId="3" xfId="55" applyNumberFormat="1" applyFont="1" applyFill="1" applyBorder="1" applyAlignment="1">
      <alignment horizontal="center" vertical="center" wrapText="1"/>
    </xf>
    <xf numFmtId="49" fontId="6" fillId="3" borderId="1" xfId="55" applyNumberFormat="1" applyFont="1" applyFill="1" applyBorder="1" applyAlignment="1">
      <alignment horizontal="left" wrapText="1"/>
    </xf>
    <xf numFmtId="49" fontId="6" fillId="3" borderId="4" xfId="55" applyNumberFormat="1" applyFont="1" applyFill="1" applyBorder="1" applyAlignment="1">
      <alignment horizontal="center" vertical="center" wrapText="1"/>
    </xf>
    <xf numFmtId="49" fontId="6" fillId="3" borderId="1" xfId="55" applyNumberFormat="1" applyFont="1" applyFill="1" applyBorder="1" applyAlignment="1">
      <alignment horizontal="center" vertical="center"/>
    </xf>
    <xf numFmtId="49" fontId="6" fillId="3" borderId="1" xfId="55" applyNumberFormat="1" applyFont="1" applyFill="1" applyBorder="1" applyAlignment="1">
      <alignment wrapText="1"/>
    </xf>
    <xf numFmtId="49" fontId="7" fillId="3" borderId="1" xfId="55" applyNumberFormat="1" applyFont="1" applyFill="1" applyBorder="1" applyAlignment="1">
      <alignment horizontal="left" wrapText="1"/>
    </xf>
    <xf numFmtId="49" fontId="7" fillId="0" borderId="1" xfId="55" applyNumberFormat="1" applyFont="1" applyBorder="1" applyAlignment="1">
      <alignment horizontal="left" wrapText="1"/>
    </xf>
    <xf numFmtId="49" fontId="6" fillId="0" borderId="4" xfId="55" applyNumberFormat="1" applyFont="1" applyFill="1" applyBorder="1" applyAlignment="1">
      <alignment horizontal="center" vertical="center" wrapText="1"/>
    </xf>
    <xf numFmtId="49" fontId="6" fillId="0" borderId="1" xfId="55" applyNumberFormat="1" applyFont="1" applyBorder="1" applyAlignment="1">
      <alignment horizontal="center" vertical="center"/>
    </xf>
    <xf numFmtId="49" fontId="7" fillId="0" borderId="1" xfId="55" applyNumberFormat="1" applyFont="1" applyBorder="1" applyAlignment="1">
      <alignment wrapText="1"/>
    </xf>
    <xf numFmtId="49" fontId="7" fillId="4" borderId="1" xfId="55" applyNumberFormat="1" applyFont="1" applyFill="1" applyBorder="1" applyAlignment="1">
      <alignment horizontal="left" wrapText="1"/>
    </xf>
    <xf numFmtId="49" fontId="6" fillId="4" borderId="4" xfId="55" applyNumberFormat="1" applyFont="1" applyFill="1" applyBorder="1" applyAlignment="1">
      <alignment horizontal="center" vertical="center" wrapText="1"/>
    </xf>
    <xf numFmtId="49" fontId="6" fillId="4" borderId="1" xfId="55" applyNumberFormat="1" applyFont="1" applyFill="1" applyBorder="1" applyAlignment="1">
      <alignment horizontal="center" vertical="center"/>
    </xf>
    <xf numFmtId="49" fontId="8" fillId="0" borderId="1" xfId="55" applyNumberFormat="1" applyFont="1" applyBorder="1" applyAlignment="1">
      <alignment horizontal="left" wrapText="1"/>
    </xf>
    <xf numFmtId="49" fontId="7" fillId="0" borderId="4" xfId="55" applyNumberFormat="1" applyFont="1" applyFill="1" applyBorder="1" applyAlignment="1">
      <alignment horizontal="center" vertical="center" wrapText="1"/>
    </xf>
    <xf numFmtId="49" fontId="7" fillId="0" borderId="1" xfId="55" applyNumberFormat="1" applyFont="1" applyBorder="1" applyAlignment="1">
      <alignment horizontal="center" vertical="center"/>
    </xf>
    <xf numFmtId="49" fontId="7" fillId="5" borderId="1" xfId="55" applyNumberFormat="1" applyFont="1" applyFill="1" applyBorder="1" applyAlignment="1">
      <alignment horizontal="left" wrapText="1"/>
    </xf>
    <xf numFmtId="49" fontId="6" fillId="5" borderId="4" xfId="55" applyNumberFormat="1" applyFont="1" applyFill="1" applyBorder="1" applyAlignment="1">
      <alignment horizontal="center" vertical="center" wrapText="1"/>
    </xf>
    <xf numFmtId="49" fontId="6" fillId="5" borderId="1" xfId="55" applyNumberFormat="1" applyFont="1" applyFill="1" applyBorder="1" applyAlignment="1">
      <alignment horizontal="center" vertical="center"/>
    </xf>
    <xf numFmtId="49" fontId="8" fillId="6" borderId="1" xfId="55" applyNumberFormat="1" applyFont="1" applyFill="1" applyBorder="1" applyAlignment="1">
      <alignment horizontal="left" wrapText="1"/>
    </xf>
    <xf numFmtId="49" fontId="7" fillId="6" borderId="4" xfId="55" applyNumberFormat="1" applyFont="1" applyFill="1" applyBorder="1" applyAlignment="1">
      <alignment horizontal="center" vertical="center" wrapText="1"/>
    </xf>
    <xf numFmtId="49" fontId="7" fillId="6" borderId="1" xfId="55" applyNumberFormat="1" applyFont="1" applyFill="1" applyBorder="1" applyAlignment="1">
      <alignment horizontal="center" vertical="center"/>
    </xf>
    <xf numFmtId="49" fontId="7" fillId="6" borderId="1" xfId="55" applyNumberFormat="1" applyFont="1" applyFill="1" applyBorder="1" applyAlignment="1">
      <alignment horizontal="left" wrapText="1"/>
    </xf>
    <xf numFmtId="49" fontId="6" fillId="6" borderId="4" xfId="55" applyNumberFormat="1" applyFont="1" applyFill="1" applyBorder="1" applyAlignment="1">
      <alignment horizontal="center" vertical="center" wrapText="1"/>
    </xf>
    <xf numFmtId="49" fontId="6" fillId="6" borderId="1" xfId="55" applyNumberFormat="1" applyFont="1" applyFill="1" applyBorder="1" applyAlignment="1">
      <alignment horizontal="center" vertical="center"/>
    </xf>
    <xf numFmtId="49" fontId="8" fillId="4" borderId="1" xfId="55" applyNumberFormat="1" applyFont="1" applyFill="1" applyBorder="1" applyAlignment="1">
      <alignment horizontal="left" wrapText="1"/>
    </xf>
    <xf numFmtId="49" fontId="8" fillId="0" borderId="1" xfId="55" applyNumberFormat="1" applyFont="1" applyBorder="1"/>
    <xf numFmtId="49" fontId="9" fillId="4" borderId="1" xfId="55" applyNumberFormat="1" applyFont="1" applyFill="1" applyBorder="1" applyAlignment="1">
      <alignment wrapText="1"/>
    </xf>
    <xf numFmtId="0" fontId="3" fillId="0" borderId="0" xfId="52" applyFont="1" applyFill="1" applyBorder="1" applyAlignment="1">
      <alignment wrapText="1"/>
    </xf>
    <xf numFmtId="2" fontId="6" fillId="0" borderId="1" xfId="55" applyNumberFormat="1" applyFont="1" applyBorder="1" applyAlignment="1">
      <alignment horizontal="center" wrapText="1"/>
    </xf>
    <xf numFmtId="2" fontId="6" fillId="0" borderId="1" xfId="58" applyNumberFormat="1" applyFont="1" applyBorder="1" applyAlignment="1" applyProtection="1">
      <alignment horizontal="center" wrapText="1"/>
      <protection locked="0"/>
    </xf>
    <xf numFmtId="2" fontId="6" fillId="2" borderId="1" xfId="55" applyNumberFormat="1" applyFont="1" applyFill="1" applyBorder="1" applyAlignment="1">
      <alignment horizontal="center" vertical="center" wrapText="1"/>
    </xf>
    <xf numFmtId="2" fontId="6" fillId="3" borderId="1" xfId="55" applyNumberFormat="1" applyFont="1" applyFill="1" applyBorder="1" applyAlignment="1"/>
    <xf numFmtId="2" fontId="7" fillId="0" borderId="1" xfId="55" applyNumberFormat="1" applyFont="1" applyBorder="1" applyAlignment="1"/>
    <xf numFmtId="2" fontId="7" fillId="0" borderId="1" xfId="58" applyNumberFormat="1" applyFont="1" applyBorder="1" applyAlignment="1" applyProtection="1">
      <protection locked="0"/>
    </xf>
    <xf numFmtId="181" fontId="7" fillId="0" borderId="1" xfId="58" applyNumberFormat="1" applyFont="1" applyBorder="1" applyAlignment="1" applyProtection="1">
      <protection locked="0"/>
    </xf>
    <xf numFmtId="181" fontId="7" fillId="0" borderId="1" xfId="55" applyNumberFormat="1" applyFont="1" applyBorder="1" applyAlignment="1"/>
    <xf numFmtId="2" fontId="7" fillId="4" borderId="1" xfId="55" applyNumberFormat="1" applyFont="1" applyFill="1" applyBorder="1" applyAlignment="1"/>
    <xf numFmtId="2" fontId="7" fillId="5" borderId="1" xfId="55" applyNumberFormat="1" applyFont="1" applyFill="1" applyBorder="1" applyAlignment="1"/>
    <xf numFmtId="2" fontId="7" fillId="6" borderId="1" xfId="55" applyNumberFormat="1" applyFont="1" applyFill="1" applyBorder="1" applyAlignment="1"/>
    <xf numFmtId="2" fontId="7" fillId="6" borderId="1" xfId="58" applyNumberFormat="1" applyFont="1" applyFill="1" applyBorder="1" applyAlignment="1" applyProtection="1">
      <protection locked="0"/>
    </xf>
    <xf numFmtId="49" fontId="6" fillId="3" borderId="1" xfId="55" applyNumberFormat="1" applyFont="1" applyFill="1" applyBorder="1"/>
    <xf numFmtId="49" fontId="6" fillId="4" borderId="1" xfId="55" applyNumberFormat="1" applyFont="1" applyFill="1" applyBorder="1" applyAlignment="1">
      <alignment wrapText="1"/>
    </xf>
    <xf numFmtId="49" fontId="8" fillId="0" borderId="1" xfId="55" applyNumberFormat="1" applyFont="1" applyBorder="1" applyAlignment="1">
      <alignment wrapText="1"/>
    </xf>
    <xf numFmtId="49" fontId="7" fillId="0" borderId="1" xfId="55" applyNumberFormat="1" applyFont="1" applyBorder="1"/>
    <xf numFmtId="49" fontId="9" fillId="7" borderId="1" xfId="55" applyNumberFormat="1" applyFont="1" applyFill="1" applyBorder="1" applyAlignment="1" applyProtection="1">
      <alignment horizontal="left" vertical="center" wrapText="1"/>
    </xf>
    <xf numFmtId="49" fontId="7" fillId="4" borderId="1" xfId="55" applyNumberFormat="1" applyFont="1" applyFill="1" applyBorder="1"/>
    <xf numFmtId="49" fontId="10" fillId="4" borderId="1" xfId="55" applyNumberFormat="1" applyFont="1" applyFill="1" applyBorder="1" applyAlignment="1">
      <alignment horizontal="left" wrapText="1"/>
    </xf>
    <xf numFmtId="49" fontId="11" fillId="4" borderId="4" xfId="55" applyNumberFormat="1" applyFont="1" applyFill="1" applyBorder="1" applyAlignment="1">
      <alignment horizontal="center" vertical="center" wrapText="1"/>
    </xf>
    <xf numFmtId="49" fontId="11" fillId="4" borderId="1" xfId="55" applyNumberFormat="1" applyFont="1" applyFill="1" applyBorder="1" applyAlignment="1">
      <alignment horizontal="center" vertical="center"/>
    </xf>
    <xf numFmtId="49" fontId="12" fillId="4" borderId="1" xfId="49" applyNumberFormat="1" applyFont="1" applyFill="1" applyBorder="1" applyProtection="1">
      <alignment wrapText="1"/>
      <protection locked="0"/>
    </xf>
    <xf numFmtId="49" fontId="6" fillId="4" borderId="2" xfId="58" applyNumberFormat="1" applyFont="1" applyFill="1" applyBorder="1" applyAlignment="1" applyProtection="1">
      <alignment horizontal="center" vertical="center"/>
      <protection locked="0"/>
    </xf>
    <xf numFmtId="49" fontId="6" fillId="4" borderId="1" xfId="58" applyNumberFormat="1" applyFont="1" applyFill="1" applyBorder="1" applyAlignment="1" applyProtection="1">
      <alignment horizontal="center" vertical="center"/>
      <protection locked="0"/>
    </xf>
    <xf numFmtId="49" fontId="13" fillId="0" borderId="1" xfId="49" applyNumberFormat="1" applyFont="1" applyBorder="1" applyProtection="1">
      <alignment wrapText="1"/>
      <protection locked="0"/>
    </xf>
    <xf numFmtId="49" fontId="6" fillId="0" borderId="2" xfId="58" applyNumberFormat="1" applyFont="1" applyBorder="1" applyAlignment="1" applyProtection="1">
      <alignment horizontal="center"/>
      <protection locked="0"/>
    </xf>
    <xf numFmtId="49" fontId="6" fillId="6" borderId="1" xfId="58" applyNumberFormat="1" applyFont="1" applyFill="1" applyBorder="1" applyAlignment="1" applyProtection="1">
      <alignment horizontal="center" vertical="center"/>
      <protection locked="0"/>
    </xf>
    <xf numFmtId="49" fontId="6" fillId="0" borderId="1" xfId="58" applyNumberFormat="1" applyFont="1" applyBorder="1" applyAlignment="1" applyProtection="1">
      <alignment horizontal="center" vertical="center"/>
      <protection locked="0"/>
    </xf>
    <xf numFmtId="49" fontId="6" fillId="4" borderId="2" xfId="58" applyNumberFormat="1" applyFont="1" applyFill="1" applyBorder="1" applyAlignment="1" applyProtection="1">
      <alignment horizontal="center"/>
      <protection locked="0"/>
    </xf>
    <xf numFmtId="49" fontId="6" fillId="4" borderId="1" xfId="58" applyNumberFormat="1" applyFont="1" applyFill="1" applyBorder="1" applyAlignment="1" applyProtection="1">
      <alignment wrapText="1"/>
      <protection locked="0"/>
    </xf>
    <xf numFmtId="49" fontId="8" fillId="0" borderId="1" xfId="58" applyNumberFormat="1" applyFont="1" applyBorder="1" applyProtection="1">
      <protection locked="0"/>
    </xf>
    <xf numFmtId="49" fontId="6" fillId="0" borderId="4" xfId="58" applyNumberFormat="1" applyFont="1" applyBorder="1" applyAlignment="1" applyProtection="1">
      <alignment horizontal="center"/>
      <protection locked="0"/>
    </xf>
    <xf numFmtId="2" fontId="6" fillId="4" borderId="1" xfId="55" applyNumberFormat="1" applyFont="1" applyFill="1" applyBorder="1" applyAlignment="1"/>
    <xf numFmtId="2" fontId="7" fillId="4" borderId="1" xfId="58" applyNumberFormat="1" applyFont="1" applyFill="1" applyBorder="1" applyAlignment="1" applyProtection="1">
      <protection locked="0"/>
    </xf>
    <xf numFmtId="2" fontId="6" fillId="0" borderId="1" xfId="55" applyNumberFormat="1" applyFont="1" applyBorder="1" applyAlignment="1"/>
    <xf numFmtId="2" fontId="11" fillId="4" borderId="1" xfId="55" applyNumberFormat="1" applyFont="1" applyFill="1" applyBorder="1" applyAlignment="1"/>
    <xf numFmtId="2" fontId="6" fillId="4" borderId="1" xfId="58" applyNumberFormat="1" applyFont="1" applyFill="1" applyBorder="1" applyAlignment="1" applyProtection="1">
      <protection locked="0"/>
    </xf>
    <xf numFmtId="2" fontId="6" fillId="0" borderId="1" xfId="58" applyNumberFormat="1" applyFont="1" applyBorder="1" applyAlignment="1" applyProtection="1">
      <protection locked="0"/>
    </xf>
    <xf numFmtId="49" fontId="8" fillId="0" borderId="1" xfId="55" applyNumberFormat="1" applyFont="1" applyBorder="1" applyAlignment="1">
      <alignment horizontal="left"/>
    </xf>
    <xf numFmtId="49" fontId="8" fillId="5" borderId="1" xfId="55" applyNumberFormat="1" applyFont="1" applyFill="1" applyBorder="1" applyAlignment="1">
      <alignment horizontal="left" wrapText="1"/>
    </xf>
    <xf numFmtId="49" fontId="14" fillId="3" borderId="1" xfId="55" applyNumberFormat="1" applyFont="1" applyFill="1" applyBorder="1" applyAlignment="1">
      <alignment wrapText="1"/>
    </xf>
    <xf numFmtId="49" fontId="15" fillId="6" borderId="1" xfId="55" applyNumberFormat="1" applyFont="1" applyFill="1" applyBorder="1" applyAlignment="1">
      <alignment wrapText="1"/>
    </xf>
    <xf numFmtId="49" fontId="15" fillId="6" borderId="4" xfId="55" applyNumberFormat="1" applyFont="1" applyFill="1" applyBorder="1" applyAlignment="1">
      <alignment horizontal="center" vertical="center" wrapText="1"/>
    </xf>
    <xf numFmtId="49" fontId="15" fillId="6" borderId="1" xfId="55" applyNumberFormat="1" applyFont="1" applyFill="1" applyBorder="1" applyAlignment="1">
      <alignment horizontal="center" vertical="center"/>
    </xf>
    <xf numFmtId="49" fontId="16" fillId="3" borderId="1" xfId="55" applyNumberFormat="1" applyFont="1" applyFill="1" applyBorder="1" applyAlignment="1">
      <alignment wrapText="1"/>
    </xf>
    <xf numFmtId="49" fontId="16" fillId="3" borderId="4" xfId="55" applyNumberFormat="1" applyFont="1" applyFill="1" applyBorder="1" applyAlignment="1">
      <alignment horizontal="center" vertical="center" wrapText="1"/>
    </xf>
    <xf numFmtId="49" fontId="16" fillId="3" borderId="1" xfId="55" applyNumberFormat="1" applyFont="1" applyFill="1" applyBorder="1" applyAlignment="1">
      <alignment horizontal="center" vertical="center"/>
    </xf>
    <xf numFmtId="49" fontId="15" fillId="4" borderId="1" xfId="55" applyNumberFormat="1" applyFont="1" applyFill="1" applyBorder="1" applyAlignment="1">
      <alignment wrapText="1"/>
    </xf>
    <xf numFmtId="49" fontId="16" fillId="4" borderId="4" xfId="55" applyNumberFormat="1" applyFont="1" applyFill="1" applyBorder="1" applyAlignment="1">
      <alignment horizontal="center" vertical="center" wrapText="1"/>
    </xf>
    <xf numFmtId="49" fontId="16" fillId="4" borderId="1" xfId="55" applyNumberFormat="1" applyFont="1" applyFill="1" applyBorder="1" applyAlignment="1">
      <alignment horizontal="center" vertical="center"/>
    </xf>
    <xf numFmtId="49" fontId="16" fillId="6" borderId="4" xfId="55" applyNumberFormat="1" applyFont="1" applyFill="1" applyBorder="1" applyAlignment="1">
      <alignment horizontal="center" vertical="center" wrapText="1"/>
    </xf>
    <xf numFmtId="49" fontId="16" fillId="6" borderId="1" xfId="55" applyNumberFormat="1" applyFont="1" applyFill="1" applyBorder="1" applyAlignment="1">
      <alignment horizontal="center" vertical="center"/>
    </xf>
    <xf numFmtId="49" fontId="14" fillId="4" borderId="1" xfId="55" applyNumberFormat="1" applyFont="1" applyFill="1" applyBorder="1" applyAlignment="1">
      <alignment wrapText="1"/>
    </xf>
    <xf numFmtId="49" fontId="17" fillId="0" borderId="1" xfId="55" applyNumberFormat="1" applyFont="1" applyBorder="1" applyAlignment="1">
      <alignment wrapText="1"/>
    </xf>
    <xf numFmtId="49" fontId="17" fillId="7" borderId="1" xfId="55" applyNumberFormat="1" applyFont="1" applyFill="1" applyBorder="1" applyAlignment="1" applyProtection="1">
      <alignment horizontal="left" vertical="center" wrapText="1"/>
    </xf>
    <xf numFmtId="49" fontId="14" fillId="3" borderId="1" xfId="55" applyNumberFormat="1" applyFont="1" applyFill="1" applyBorder="1" applyAlignment="1" applyProtection="1">
      <alignment horizontal="left" vertical="center" wrapText="1"/>
    </xf>
    <xf numFmtId="49" fontId="14" fillId="3" borderId="1" xfId="55" applyNumberFormat="1" applyFont="1" applyFill="1" applyBorder="1" applyAlignment="1">
      <alignment horizontal="left" wrapText="1"/>
    </xf>
    <xf numFmtId="49" fontId="14" fillId="4" borderId="1" xfId="55" applyNumberFormat="1" applyFont="1" applyFill="1" applyBorder="1" applyAlignment="1">
      <alignment horizontal="left" wrapText="1"/>
    </xf>
    <xf numFmtId="49" fontId="9" fillId="0" borderId="1" xfId="55" applyNumberFormat="1" applyFont="1" applyBorder="1" applyAlignment="1">
      <alignment horizontal="left" wrapText="1"/>
    </xf>
    <xf numFmtId="49" fontId="18" fillId="6" borderId="1" xfId="49" applyNumberFormat="1" applyFont="1" applyFill="1" applyBorder="1" applyProtection="1">
      <alignment wrapText="1"/>
      <protection locked="0"/>
    </xf>
    <xf numFmtId="49" fontId="6" fillId="6" borderId="2" xfId="58" applyNumberFormat="1" applyFont="1" applyFill="1" applyBorder="1" applyAlignment="1" applyProtection="1">
      <alignment horizontal="center"/>
      <protection locked="0"/>
    </xf>
    <xf numFmtId="49" fontId="18" fillId="0" borderId="1" xfId="49" applyNumberFormat="1" applyFont="1" applyBorder="1" applyProtection="1">
      <alignment wrapText="1"/>
      <protection locked="0"/>
    </xf>
    <xf numFmtId="49" fontId="9" fillId="6" borderId="1" xfId="55" applyNumberFormat="1" applyFont="1" applyFill="1" applyBorder="1" applyAlignment="1">
      <alignment wrapText="1"/>
    </xf>
    <xf numFmtId="49" fontId="9" fillId="0" borderId="1" xfId="55" applyNumberFormat="1" applyFont="1" applyBorder="1" applyAlignment="1">
      <alignment wrapText="1"/>
    </xf>
    <xf numFmtId="49" fontId="6" fillId="4" borderId="1" xfId="58" applyNumberFormat="1" applyFont="1" applyFill="1" applyBorder="1" applyAlignment="1" applyProtection="1">
      <alignment horizontal="center"/>
      <protection locked="0"/>
    </xf>
    <xf numFmtId="49" fontId="6" fillId="0" borderId="1" xfId="58" applyNumberFormat="1" applyFont="1" applyBorder="1" applyAlignment="1" applyProtection="1">
      <alignment horizontal="center"/>
      <protection locked="0"/>
    </xf>
    <xf numFmtId="49" fontId="12" fillId="4" borderId="1" xfId="50" applyNumberFormat="1" applyFont="1" applyFill="1" applyBorder="1" applyAlignment="1" applyProtection="1">
      <alignment wrapText="1"/>
      <protection locked="0"/>
    </xf>
    <xf numFmtId="49" fontId="13" fillId="0" borderId="1" xfId="51" applyNumberFormat="1" applyFont="1" applyBorder="1" applyProtection="1">
      <protection locked="0"/>
    </xf>
    <xf numFmtId="49" fontId="8" fillId="0" borderId="1" xfId="58" applyNumberFormat="1" applyFont="1" applyBorder="1" applyAlignment="1" applyProtection="1">
      <alignment wrapText="1"/>
      <protection locked="0"/>
    </xf>
    <xf numFmtId="49" fontId="6" fillId="2" borderId="1" xfId="55" applyNumberFormat="1" applyFont="1" applyFill="1" applyBorder="1" applyAlignment="1">
      <alignment wrapText="1"/>
    </xf>
    <xf numFmtId="49" fontId="6" fillId="2" borderId="2" xfId="55" applyNumberFormat="1" applyFont="1" applyFill="1" applyBorder="1" applyAlignment="1">
      <alignment horizontal="center"/>
    </xf>
    <xf numFmtId="49" fontId="6" fillId="2" borderId="1" xfId="55" applyNumberFormat="1" applyFont="1" applyFill="1" applyBorder="1" applyAlignment="1">
      <alignment horizontal="center" vertical="center"/>
    </xf>
    <xf numFmtId="49" fontId="6" fillId="0" borderId="2" xfId="55" applyNumberFormat="1" applyFont="1" applyBorder="1" applyAlignment="1">
      <alignment horizontal="center"/>
    </xf>
    <xf numFmtId="49" fontId="7" fillId="0" borderId="1" xfId="55" applyNumberFormat="1" applyFont="1" applyFill="1" applyBorder="1" applyAlignment="1"/>
    <xf numFmtId="49" fontId="6" fillId="0" borderId="2" xfId="55" applyNumberFormat="1" applyFont="1" applyFill="1" applyBorder="1" applyAlignment="1">
      <alignment horizontal="center"/>
    </xf>
    <xf numFmtId="49" fontId="6" fillId="0" borderId="1" xfId="55" applyNumberFormat="1" applyFont="1" applyFill="1" applyBorder="1" applyAlignment="1">
      <alignment horizontal="center" vertical="center"/>
    </xf>
    <xf numFmtId="49" fontId="7" fillId="2" borderId="1" xfId="55" applyNumberFormat="1" applyFont="1" applyFill="1" applyBorder="1" applyAlignment="1">
      <alignment horizontal="left"/>
    </xf>
    <xf numFmtId="49" fontId="8" fillId="0" borderId="1" xfId="55" applyNumberFormat="1" applyFont="1" applyFill="1" applyBorder="1" applyAlignment="1">
      <alignment horizontal="left"/>
    </xf>
    <xf numFmtId="49" fontId="6" fillId="6" borderId="2" xfId="55" applyNumberFormat="1" applyFont="1" applyFill="1" applyBorder="1" applyAlignment="1">
      <alignment horizontal="center"/>
    </xf>
    <xf numFmtId="49" fontId="19" fillId="2" borderId="1" xfId="58" applyNumberFormat="1" applyFont="1" applyFill="1" applyBorder="1" applyProtection="1">
      <protection locked="0"/>
    </xf>
    <xf numFmtId="49" fontId="19" fillId="2" borderId="2" xfId="58" applyNumberFormat="1" applyFont="1" applyFill="1" applyBorder="1" applyAlignment="1" applyProtection="1">
      <alignment horizontal="center"/>
      <protection locked="0"/>
    </xf>
    <xf numFmtId="49" fontId="19" fillId="2" borderId="1" xfId="58" applyNumberFormat="1" applyFont="1" applyFill="1" applyBorder="1" applyAlignment="1" applyProtection="1">
      <alignment horizontal="center" vertical="center"/>
      <protection locked="0"/>
    </xf>
    <xf numFmtId="2" fontId="7" fillId="5" borderId="1" xfId="58" applyNumberFormat="1" applyFont="1" applyFill="1" applyBorder="1" applyAlignment="1" applyProtection="1">
      <protection locked="0"/>
    </xf>
    <xf numFmtId="2" fontId="15" fillId="6" borderId="1" xfId="55" applyNumberFormat="1" applyFont="1" applyFill="1" applyBorder="1" applyAlignment="1"/>
    <xf numFmtId="2" fontId="16" fillId="3" borderId="1" xfId="55" applyNumberFormat="1" applyFont="1" applyFill="1" applyBorder="1" applyAlignment="1"/>
    <xf numFmtId="2" fontId="16" fillId="4" borderId="1" xfId="55" applyNumberFormat="1" applyFont="1" applyFill="1" applyBorder="1" applyAlignment="1"/>
    <xf numFmtId="2" fontId="16" fillId="6" borderId="1" xfId="55" applyNumberFormat="1" applyFont="1" applyFill="1" applyBorder="1" applyAlignment="1"/>
    <xf numFmtId="2" fontId="6" fillId="6" borderId="1" xfId="55" applyNumberFormat="1" applyFont="1" applyFill="1" applyBorder="1" applyAlignment="1"/>
    <xf numFmtId="2" fontId="6" fillId="6" borderId="1" xfId="58" applyNumberFormat="1" applyFont="1" applyFill="1" applyBorder="1" applyAlignment="1" applyProtection="1">
      <protection locked="0"/>
    </xf>
    <xf numFmtId="2" fontId="7" fillId="0" borderId="1" xfId="55" applyNumberFormat="1" applyFont="1" applyFill="1" applyBorder="1" applyAlignment="1"/>
    <xf numFmtId="2" fontId="6" fillId="2" borderId="1" xfId="55" applyNumberFormat="1" applyFont="1" applyFill="1" applyBorder="1" applyAlignment="1"/>
    <xf numFmtId="2" fontId="6" fillId="2" borderId="1" xfId="58" applyNumberFormat="1" applyFont="1" applyFill="1" applyBorder="1" applyAlignment="1" applyProtection="1">
      <protection locked="0"/>
    </xf>
    <xf numFmtId="2" fontId="19" fillId="2" borderId="1" xfId="58" applyNumberFormat="1" applyFont="1" applyFill="1" applyBorder="1" applyAlignment="1" applyProtection="1">
      <protection locked="0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52" applyFont="1" applyFill="1" applyBorder="1"/>
    <xf numFmtId="0" fontId="2" fillId="8" borderId="0" xfId="52" applyFont="1" applyFill="1"/>
    <xf numFmtId="49" fontId="2" fillId="0" borderId="0" xfId="52" applyNumberFormat="1" applyFont="1" applyFill="1"/>
    <xf numFmtId="0" fontId="1" fillId="0" borderId="0" xfId="52" applyFill="1" applyAlignment="1">
      <alignment horizontal="right"/>
    </xf>
    <xf numFmtId="0" fontId="21" fillId="0" borderId="1" xfId="0" applyFont="1" applyBorder="1" applyAlignment="1">
      <alignment horizontal="center" vertical="center" wrapText="1"/>
    </xf>
    <xf numFmtId="0" fontId="22" fillId="0" borderId="1" xfId="52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0" fillId="8" borderId="0" xfId="0" applyFill="1"/>
    <xf numFmtId="0" fontId="20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2" xfId="0" applyFont="1" applyBorder="1" applyAlignment="1">
      <alignment horizontal="left" wrapText="1"/>
    </xf>
    <xf numFmtId="0" fontId="20" fillId="0" borderId="2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wrapText="1"/>
    </xf>
    <xf numFmtId="49" fontId="20" fillId="0" borderId="5" xfId="0" applyNumberFormat="1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horizontal="center" vertical="center" wrapText="1"/>
    </xf>
    <xf numFmtId="0" fontId="5" fillId="8" borderId="0" xfId="52" applyFont="1" applyFill="1"/>
    <xf numFmtId="0" fontId="1" fillId="0" borderId="0" xfId="52" applyFill="1" applyAlignment="1">
      <alignment horizontal="right" wrapText="1"/>
    </xf>
    <xf numFmtId="0" fontId="4" fillId="0" borderId="0" xfId="0" applyFont="1" applyAlignment="1"/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vertical="center" wrapText="1"/>
    </xf>
    <xf numFmtId="49" fontId="23" fillId="6" borderId="1" xfId="59" applyNumberFormat="1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182" fontId="23" fillId="6" borderId="1" xfId="59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183" fontId="23" fillId="6" borderId="1" xfId="59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9" fontId="24" fillId="6" borderId="1" xfId="59" applyNumberFormat="1" applyFont="1" applyFill="1" applyBorder="1" applyAlignment="1">
      <alignment horizontal="center" vertical="center" wrapText="1"/>
    </xf>
    <xf numFmtId="183" fontId="24" fillId="6" borderId="1" xfId="59" applyNumberFormat="1" applyFont="1" applyFill="1" applyBorder="1" applyAlignment="1">
      <alignment horizontal="center" vertical="center" wrapText="1"/>
    </xf>
    <xf numFmtId="49" fontId="5" fillId="6" borderId="1" xfId="59" applyNumberFormat="1" applyFont="1" applyFill="1" applyBorder="1" applyAlignment="1">
      <alignment horizontal="center" vertical="center" wrapText="1"/>
    </xf>
    <xf numFmtId="183" fontId="5" fillId="6" borderId="1" xfId="5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81" fontId="5" fillId="6" borderId="1" xfId="59" applyNumberFormat="1" applyFont="1" applyFill="1" applyBorder="1" applyAlignment="1">
      <alignment horizontal="center" vertical="center" wrapText="1"/>
    </xf>
    <xf numFmtId="182" fontId="5" fillId="6" borderId="1" xfId="59" applyNumberFormat="1" applyFont="1" applyFill="1" applyBorder="1" applyAlignment="1">
      <alignment horizontal="center" vertical="center" wrapText="1"/>
    </xf>
    <xf numFmtId="0" fontId="25" fillId="0" borderId="1" xfId="52" applyFont="1" applyFill="1" applyBorder="1"/>
    <xf numFmtId="0" fontId="3" fillId="0" borderId="2" xfId="0" applyFont="1" applyBorder="1" applyAlignment="1">
      <alignment horizontal="center" vertical="center" wrapText="1"/>
    </xf>
    <xf numFmtId="49" fontId="3" fillId="6" borderId="1" xfId="59" applyNumberFormat="1" applyFont="1" applyFill="1" applyBorder="1" applyAlignment="1">
      <alignment horizontal="center" vertical="center" wrapText="1"/>
    </xf>
    <xf numFmtId="182" fontId="3" fillId="6" borderId="1" xfId="59" applyNumberFormat="1" applyFont="1" applyFill="1" applyBorder="1" applyAlignment="1">
      <alignment horizontal="center" vertical="center" wrapText="1"/>
    </xf>
    <xf numFmtId="0" fontId="26" fillId="0" borderId="1" xfId="52" applyFont="1" applyFill="1" applyBorder="1"/>
    <xf numFmtId="183" fontId="3" fillId="6" borderId="1" xfId="59" applyNumberFormat="1" applyFont="1" applyFill="1" applyBorder="1" applyAlignment="1">
      <alignment horizontal="center" vertical="center" wrapText="1"/>
    </xf>
    <xf numFmtId="183" fontId="5" fillId="6" borderId="1" xfId="59" applyNumberFormat="1" applyFont="1" applyFill="1" applyBorder="1" applyAlignment="1">
      <alignment horizontal="center" wrapText="1"/>
    </xf>
    <xf numFmtId="49" fontId="5" fillId="6" borderId="1" xfId="57" applyNumberFormat="1" applyFont="1" applyFill="1" applyBorder="1" applyAlignment="1">
      <alignment horizontal="center" vertical="center" wrapText="1"/>
    </xf>
    <xf numFmtId="49" fontId="24" fillId="6" borderId="1" xfId="54" applyNumberFormat="1" applyFont="1" applyFill="1" applyBorder="1" applyAlignment="1">
      <alignment horizontal="center" vertical="center" wrapText="1"/>
    </xf>
    <xf numFmtId="49" fontId="24" fillId="6" borderId="1" xfId="57" applyNumberFormat="1" applyFont="1" applyFill="1" applyBorder="1" applyAlignment="1">
      <alignment horizontal="center" vertical="center" wrapText="1"/>
    </xf>
    <xf numFmtId="49" fontId="5" fillId="6" borderId="1" xfId="54" applyNumberFormat="1" applyFont="1" applyFill="1" applyBorder="1" applyAlignment="1">
      <alignment horizontal="center" vertical="center" wrapText="1"/>
    </xf>
    <xf numFmtId="49" fontId="27" fillId="6" borderId="1" xfId="57" applyNumberFormat="1" applyFont="1" applyFill="1" applyBorder="1" applyAlignment="1">
      <alignment horizontal="center" vertical="center" wrapText="1"/>
    </xf>
    <xf numFmtId="0" fontId="5" fillId="6" borderId="1" xfId="57" applyFont="1" applyFill="1" applyBorder="1" applyAlignment="1">
      <alignment horizontal="center" vertical="center" wrapText="1"/>
    </xf>
    <xf numFmtId="49" fontId="28" fillId="6" borderId="1" xfId="57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3" fillId="0" borderId="1" xfId="52" applyFont="1" applyFill="1" applyBorder="1"/>
    <xf numFmtId="49" fontId="3" fillId="6" borderId="1" xfId="57" applyNumberFormat="1" applyFont="1" applyFill="1" applyBorder="1" applyAlignment="1">
      <alignment horizontal="center" vertical="center" wrapText="1"/>
    </xf>
    <xf numFmtId="0" fontId="23" fillId="0" borderId="0" xfId="52" applyFont="1" applyFill="1"/>
    <xf numFmtId="0" fontId="22" fillId="0" borderId="0" xfId="52" applyFont="1" applyFill="1"/>
    <xf numFmtId="0" fontId="26" fillId="0" borderId="0" xfId="52" applyFont="1" applyFill="1"/>
    <xf numFmtId="0" fontId="25" fillId="0" borderId="0" xfId="52" applyFont="1" applyFill="1"/>
    <xf numFmtId="0" fontId="20" fillId="0" borderId="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1" xfId="59" applyFont="1" applyFill="1" applyBorder="1" applyAlignment="1">
      <alignment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182" fontId="3" fillId="0" borderId="1" xfId="59" applyNumberFormat="1" applyFont="1" applyFill="1" applyBorder="1" applyAlignment="1">
      <alignment horizontal="right" vertical="center" wrapText="1"/>
    </xf>
    <xf numFmtId="0" fontId="3" fillId="6" borderId="1" xfId="59" applyFont="1" applyFill="1" applyBorder="1" applyAlignment="1">
      <alignment vertical="center" wrapText="1"/>
    </xf>
    <xf numFmtId="182" fontId="3" fillId="6" borderId="1" xfId="59" applyNumberFormat="1" applyFont="1" applyFill="1" applyBorder="1" applyAlignment="1">
      <alignment horizontal="right" vertical="center" wrapText="1"/>
    </xf>
    <xf numFmtId="182" fontId="21" fillId="0" borderId="1" xfId="52" applyNumberFormat="1" applyFont="1" applyFill="1" applyBorder="1"/>
    <xf numFmtId="0" fontId="5" fillId="6" borderId="1" xfId="56" applyFont="1" applyFill="1" applyBorder="1"/>
    <xf numFmtId="49" fontId="5" fillId="6" borderId="1" xfId="59" applyNumberFormat="1" applyFont="1" applyFill="1" applyBorder="1" applyAlignment="1">
      <alignment horizontal="left" vertical="center" wrapText="1"/>
    </xf>
    <xf numFmtId="182" fontId="5" fillId="6" borderId="1" xfId="59" applyNumberFormat="1" applyFont="1" applyFill="1" applyBorder="1" applyAlignment="1">
      <alignment horizontal="right" vertical="center" wrapText="1"/>
    </xf>
    <xf numFmtId="0" fontId="27" fillId="6" borderId="1" xfId="56" applyFont="1" applyFill="1" applyBorder="1" applyAlignment="1">
      <alignment wrapText="1"/>
    </xf>
    <xf numFmtId="0" fontId="5" fillId="6" borderId="1" xfId="59" applyFont="1" applyFill="1" applyBorder="1" applyAlignment="1">
      <alignment vertical="center" wrapText="1"/>
    </xf>
    <xf numFmtId="0" fontId="21" fillId="0" borderId="1" xfId="52" applyFont="1" applyFill="1" applyBorder="1"/>
    <xf numFmtId="0" fontId="5" fillId="6" borderId="1" xfId="60" applyNumberFormat="1" applyFont="1" applyFill="1" applyBorder="1" applyAlignment="1">
      <alignment vertical="center" wrapText="1"/>
    </xf>
    <xf numFmtId="0" fontId="29" fillId="6" borderId="1" xfId="56" applyFont="1" applyFill="1" applyBorder="1" applyAlignment="1">
      <alignment horizontal="justify" vertical="center" wrapText="1"/>
    </xf>
    <xf numFmtId="49" fontId="5" fillId="6" borderId="1" xfId="56" applyNumberFormat="1" applyFont="1" applyFill="1" applyBorder="1" applyAlignment="1">
      <alignment horizontal="left" vertical="center" wrapText="1"/>
    </xf>
    <xf numFmtId="0" fontId="27" fillId="6" borderId="1" xfId="56" applyFont="1" applyFill="1" applyBorder="1" applyAlignment="1">
      <alignment horizontal="justify" vertical="center" wrapText="1"/>
    </xf>
    <xf numFmtId="49" fontId="5" fillId="6" borderId="1" xfId="59" applyNumberFormat="1" applyFont="1" applyFill="1" applyBorder="1" applyAlignment="1">
      <alignment vertical="center" wrapText="1"/>
    </xf>
    <xf numFmtId="2" fontId="21" fillId="0" borderId="1" xfId="52" applyNumberFormat="1" applyFont="1" applyFill="1" applyBorder="1"/>
    <xf numFmtId="0" fontId="27" fillId="6" borderId="1" xfId="56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49" fontId="5" fillId="0" borderId="1" xfId="59" applyNumberFormat="1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left" vertical="center" wrapText="1"/>
    </xf>
    <xf numFmtId="182" fontId="5" fillId="0" borderId="1" xfId="59" applyNumberFormat="1" applyFont="1" applyFill="1" applyBorder="1" applyAlignment="1">
      <alignment horizontal="right" vertical="center" wrapText="1"/>
    </xf>
    <xf numFmtId="0" fontId="5" fillId="0" borderId="1" xfId="59" applyFont="1" applyFill="1" applyBorder="1" applyAlignment="1">
      <alignment vertical="center" wrapText="1"/>
    </xf>
    <xf numFmtId="0" fontId="27" fillId="0" borderId="1" xfId="0" applyFont="1" applyFill="1" applyBorder="1" applyAlignment="1">
      <alignment wrapText="1"/>
    </xf>
    <xf numFmtId="0" fontId="5" fillId="6" borderId="1" xfId="59" applyFont="1" applyFill="1" applyBorder="1" applyAlignment="1">
      <alignment wrapText="1"/>
    </xf>
    <xf numFmtId="49" fontId="5" fillId="6" borderId="1" xfId="56" applyNumberFormat="1" applyFont="1" applyFill="1" applyBorder="1" applyAlignment="1">
      <alignment horizontal="center" vertical="center" wrapText="1"/>
    </xf>
    <xf numFmtId="0" fontId="5" fillId="6" borderId="1" xfId="56" applyFont="1" applyFill="1" applyBorder="1" applyAlignment="1">
      <alignment vertical="center" wrapText="1"/>
    </xf>
    <xf numFmtId="0" fontId="5" fillId="6" borderId="1" xfId="56" applyFont="1" applyFill="1" applyBorder="1" applyAlignment="1">
      <alignment wrapText="1"/>
    </xf>
    <xf numFmtId="49" fontId="27" fillId="6" borderId="1" xfId="56" applyNumberFormat="1" applyFont="1" applyFill="1" applyBorder="1" applyAlignment="1">
      <alignment wrapText="1"/>
    </xf>
    <xf numFmtId="182" fontId="5" fillId="6" borderId="1" xfId="59" applyNumberFormat="1" applyFont="1" applyFill="1" applyBorder="1" applyAlignment="1">
      <alignment horizontal="right" wrapText="1"/>
    </xf>
    <xf numFmtId="49" fontId="3" fillId="6" borderId="1" xfId="53" applyNumberFormat="1" applyFont="1" applyFill="1" applyBorder="1" applyAlignment="1">
      <alignment horizontal="center" vertical="center" wrapText="1"/>
    </xf>
    <xf numFmtId="49" fontId="3" fillId="6" borderId="1" xfId="56" applyNumberFormat="1" applyFont="1" applyFill="1" applyBorder="1" applyAlignment="1">
      <alignment horizontal="center" vertical="center" wrapText="1"/>
    </xf>
    <xf numFmtId="49" fontId="5" fillId="6" borderId="1" xfId="53" applyNumberFormat="1" applyFont="1" applyFill="1" applyBorder="1" applyAlignment="1">
      <alignment horizontal="center" vertical="center" wrapText="1"/>
    </xf>
    <xf numFmtId="0" fontId="27" fillId="6" borderId="1" xfId="56" applyFont="1" applyFill="1" applyBorder="1" applyAlignment="1">
      <alignment horizontal="left" vertical="center" wrapText="1"/>
    </xf>
    <xf numFmtId="0" fontId="30" fillId="6" borderId="1" xfId="56" applyFont="1" applyFill="1" applyBorder="1" applyAlignment="1">
      <alignment horizontal="left" vertical="center" wrapText="1"/>
    </xf>
    <xf numFmtId="49" fontId="5" fillId="6" borderId="1" xfId="55" applyNumberFormat="1" applyFont="1" applyFill="1" applyBorder="1" applyAlignment="1">
      <alignment horizontal="left" wrapText="1"/>
    </xf>
    <xf numFmtId="49" fontId="31" fillId="6" borderId="5" xfId="49" applyNumberFormat="1" applyFont="1" applyFill="1" applyBorder="1" applyAlignment="1" applyProtection="1">
      <alignment horizontal="left" wrapText="1"/>
      <protection locked="0"/>
    </xf>
    <xf numFmtId="49" fontId="3" fillId="6" borderId="1" xfId="59" applyNumberFormat="1" applyFont="1" applyFill="1" applyBorder="1" applyAlignment="1">
      <alignment horizontal="left" vertical="center" wrapText="1"/>
    </xf>
    <xf numFmtId="0" fontId="29" fillId="6" borderId="1" xfId="56" applyFont="1" applyFill="1" applyBorder="1"/>
    <xf numFmtId="0" fontId="3" fillId="6" borderId="1" xfId="60" applyNumberFormat="1" applyFont="1" applyFill="1" applyBorder="1" applyAlignment="1">
      <alignment vertical="center" wrapText="1"/>
    </xf>
    <xf numFmtId="0" fontId="5" fillId="6" borderId="1" xfId="56" applyFont="1" applyFill="1" applyBorder="1" applyAlignment="1">
      <alignment vertical="top" wrapText="1"/>
    </xf>
    <xf numFmtId="0" fontId="20" fillId="0" borderId="9" xfId="0" applyFont="1" applyBorder="1" applyAlignment="1">
      <alignment horizontal="center" vertical="center" wrapText="1"/>
    </xf>
    <xf numFmtId="0" fontId="22" fillId="0" borderId="1" xfId="52" applyFont="1" applyFill="1" applyBorder="1" applyAlignment="1">
      <alignment horizontal="center" vertical="center"/>
    </xf>
    <xf numFmtId="0" fontId="32" fillId="0" borderId="1" xfId="0" applyFont="1" applyBorder="1"/>
    <xf numFmtId="0" fontId="22" fillId="0" borderId="1" xfId="52" applyFont="1" applyFill="1" applyBorder="1"/>
    <xf numFmtId="0" fontId="22" fillId="6" borderId="1" xfId="52" applyFont="1" applyFill="1" applyBorder="1"/>
    <xf numFmtId="182" fontId="22" fillId="6" borderId="1" xfId="52" applyNumberFormat="1" applyFont="1" applyFill="1" applyBorder="1"/>
    <xf numFmtId="182" fontId="22" fillId="0" borderId="1" xfId="52" applyNumberFormat="1" applyFont="1" applyFill="1" applyBorder="1"/>
    <xf numFmtId="2" fontId="22" fillId="0" borderId="1" xfId="52" applyNumberFormat="1" applyFont="1" applyFill="1" applyBorder="1"/>
    <xf numFmtId="0" fontId="20" fillId="0" borderId="10" xfId="0" applyFont="1" applyBorder="1" applyAlignment="1">
      <alignment horizontal="center" vertical="center" wrapText="1"/>
    </xf>
    <xf numFmtId="0" fontId="2" fillId="6" borderId="0" xfId="52" applyFont="1" applyFill="1"/>
    <xf numFmtId="0" fontId="33" fillId="8" borderId="0" xfId="52" applyFont="1" applyFill="1"/>
    <xf numFmtId="0" fontId="5" fillId="0" borderId="11" xfId="52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wrapText="1"/>
    </xf>
    <xf numFmtId="184" fontId="20" fillId="0" borderId="2" xfId="0" applyNumberFormat="1" applyFont="1" applyBorder="1" applyAlignment="1">
      <alignment horizontal="center" wrapText="1"/>
    </xf>
    <xf numFmtId="0" fontId="5" fillId="0" borderId="1" xfId="52" applyFont="1" applyFill="1" applyBorder="1" applyAlignment="1">
      <alignment horizontal="center" vertical="center"/>
    </xf>
    <xf numFmtId="184" fontId="3" fillId="0" borderId="1" xfId="52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184" fontId="5" fillId="0" borderId="1" xfId="52" applyNumberFormat="1" applyFont="1" applyFill="1" applyBorder="1" applyAlignment="1">
      <alignment horizontal="center" vertical="center"/>
    </xf>
    <xf numFmtId="0" fontId="0" fillId="0" borderId="1" xfId="0" applyBorder="1"/>
    <xf numFmtId="0" fontId="33" fillId="6" borderId="0" xfId="52" applyFont="1" applyFill="1" applyAlignment="1">
      <alignment horizontal="center"/>
    </xf>
    <xf numFmtId="0" fontId="5" fillId="6" borderId="0" xfId="52" applyFont="1" applyFill="1"/>
    <xf numFmtId="0" fontId="33" fillId="8" borderId="0" xfId="52" applyFont="1" applyFill="1" applyAlignment="1">
      <alignment horizontal="center"/>
    </xf>
    <xf numFmtId="0" fontId="33" fillId="6" borderId="0" xfId="52" applyFont="1" applyFill="1"/>
    <xf numFmtId="0" fontId="22" fillId="0" borderId="1" xfId="52" applyFont="1" applyFill="1" applyBorder="1" applyAlignment="1">
      <alignment horizontal="center" vertical="center" wrapText="1"/>
    </xf>
    <xf numFmtId="0" fontId="22" fillId="0" borderId="7" xfId="52" applyFont="1" applyFill="1" applyBorder="1" applyAlignment="1">
      <alignment horizontal="center" vertical="center" wrapText="1"/>
    </xf>
    <xf numFmtId="0" fontId="22" fillId="0" borderId="7" xfId="52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22" fillId="0" borderId="5" xfId="52" applyFont="1" applyFill="1" applyBorder="1" applyAlignment="1">
      <alignment horizontal="center" vertical="center" wrapText="1"/>
    </xf>
    <xf numFmtId="0" fontId="22" fillId="0" borderId="5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2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2" fontId="22" fillId="0" borderId="1" xfId="52" applyNumberFormat="1" applyFont="1" applyFill="1" applyBorder="1" applyAlignment="1">
      <alignment horizontal="center"/>
    </xf>
    <xf numFmtId="0" fontId="22" fillId="0" borderId="1" xfId="52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/>
    </xf>
    <xf numFmtId="0" fontId="35" fillId="8" borderId="0" xfId="52" applyFont="1" applyFill="1"/>
    <xf numFmtId="0" fontId="36" fillId="0" borderId="0" xfId="52" applyFont="1" applyFill="1"/>
    <xf numFmtId="0" fontId="22" fillId="0" borderId="3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185" fontId="5" fillId="0" borderId="1" xfId="52" applyNumberFormat="1" applyFont="1" applyFill="1" applyBorder="1" applyAlignment="1">
      <alignment horizontal="center" vertical="center"/>
    </xf>
    <xf numFmtId="0" fontId="37" fillId="0" borderId="0" xfId="52" applyFont="1" applyFill="1" applyBorder="1" applyAlignment="1"/>
    <xf numFmtId="0" fontId="23" fillId="0" borderId="1" xfId="52" applyFont="1" applyFill="1" applyBorder="1" applyAlignment="1">
      <alignment horizontal="center"/>
    </xf>
  </cellXfs>
  <cellStyles count="6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xl101" xfId="49"/>
    <cellStyle name="xl22" xfId="50"/>
    <cellStyle name="xl34" xfId="51"/>
    <cellStyle name="Обычный 2" xfId="52"/>
    <cellStyle name="Обычный 2 3" xfId="53"/>
    <cellStyle name="Обычный 2 4" xfId="54"/>
    <cellStyle name="Обычный 2 6" xfId="55"/>
    <cellStyle name="Обычный 3" xfId="56"/>
    <cellStyle name="Обычный 4" xfId="57"/>
    <cellStyle name="Обычный 6" xfId="58"/>
    <cellStyle name="Обычный_Приложения 8, 9, 10 (1)" xfId="59"/>
    <cellStyle name="Финансовый 3" xfId="6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14" workbookViewId="0">
      <selection activeCell="E23" sqref="E23"/>
    </sheetView>
  </sheetViews>
  <sheetFormatPr defaultColWidth="9.14285714285714" defaultRowHeight="12.75" outlineLevelCol="5"/>
  <cols>
    <col min="1" max="1" width="9" style="2" customWidth="1"/>
    <col min="2" max="2" width="15.2857142857143" style="2" customWidth="1"/>
    <col min="3" max="3" width="29.5714285714286" style="2" customWidth="1"/>
    <col min="4" max="4" width="73.1428571428571" style="2" customWidth="1"/>
    <col min="5" max="5" width="30.7142857142857" style="2" customWidth="1"/>
    <col min="6" max="16384" width="9.14285714285714" style="2"/>
  </cols>
  <sheetData>
    <row r="1" ht="18.75" spans="4:6">
      <c r="D1" s="3"/>
      <c r="E1" s="5" t="s">
        <v>0</v>
      </c>
      <c r="F1" s="5"/>
    </row>
    <row r="2" s="1" customFormat="1" ht="15" customHeight="1" spans="1:6">
      <c r="A2" s="6"/>
      <c r="B2" s="6"/>
      <c r="C2" s="6"/>
      <c r="D2" s="6"/>
      <c r="E2" s="7" t="s">
        <v>1</v>
      </c>
      <c r="F2" s="7"/>
    </row>
    <row r="3" s="1" customFormat="1" ht="15.75" hidden="1" spans="1:6">
      <c r="A3" s="6"/>
      <c r="B3" s="6"/>
      <c r="C3" s="6"/>
      <c r="D3" s="6"/>
      <c r="E3" s="7"/>
      <c r="F3" s="7"/>
    </row>
    <row r="4" s="1" customFormat="1" ht="15" customHeight="1" spans="1:6">
      <c r="A4" s="6"/>
      <c r="B4" s="6"/>
      <c r="C4" s="6"/>
      <c r="D4" s="6"/>
      <c r="E4" s="8" t="s">
        <v>2</v>
      </c>
      <c r="F4" s="8"/>
    </row>
    <row r="5" s="1" customFormat="1" ht="15.75" spans="1:6">
      <c r="A5" s="6"/>
      <c r="B5" s="6"/>
      <c r="C5" s="6"/>
      <c r="D5" s="6"/>
      <c r="E5" s="7" t="s">
        <v>3</v>
      </c>
      <c r="F5" s="7"/>
    </row>
    <row r="6" s="1" customFormat="1" ht="9" customHeight="1" spans="1:4">
      <c r="A6" s="6"/>
      <c r="B6" s="6"/>
      <c r="C6" s="6"/>
      <c r="D6" s="6"/>
    </row>
    <row r="7" s="1" customFormat="1" ht="15.75" hidden="1" spans="1:4">
      <c r="A7" s="6"/>
      <c r="B7" s="6"/>
      <c r="C7" s="6"/>
      <c r="D7" s="6"/>
    </row>
    <row r="8" s="1" customFormat="1" ht="15.75" hidden="1" spans="1:4">
      <c r="A8" s="9"/>
      <c r="B8" s="9"/>
      <c r="C8" s="9"/>
      <c r="D8" s="9"/>
    </row>
    <row r="9" ht="89.25" customHeight="1" spans="2:5">
      <c r="B9" s="10" t="s">
        <v>4</v>
      </c>
      <c r="C9" s="10"/>
      <c r="D9" s="10"/>
      <c r="E9" s="299"/>
    </row>
    <row r="10" ht="15.75" spans="2:5">
      <c r="B10" s="11"/>
      <c r="C10" s="11"/>
      <c r="D10" s="11"/>
      <c r="E10" s="299"/>
    </row>
    <row r="11" ht="22.5" customHeight="1" spans="2:5">
      <c r="B11" s="12"/>
      <c r="C11" s="12"/>
      <c r="D11" s="12"/>
      <c r="E11" s="294" t="s">
        <v>5</v>
      </c>
    </row>
    <row r="12" ht="44.25" customHeight="1" spans="2:5">
      <c r="B12" s="280" t="s">
        <v>6</v>
      </c>
      <c r="C12" s="280"/>
      <c r="D12" s="281" t="s">
        <v>7</v>
      </c>
      <c r="E12" s="282" t="s">
        <v>8</v>
      </c>
    </row>
    <row r="13" ht="75" spans="2:5">
      <c r="B13" s="283" t="s">
        <v>9</v>
      </c>
      <c r="C13" s="284" t="s">
        <v>10</v>
      </c>
      <c r="D13" s="285"/>
      <c r="E13" s="286"/>
    </row>
    <row r="14" ht="18.75" spans="2:5">
      <c r="B14" s="300">
        <v>1</v>
      </c>
      <c r="C14" s="300">
        <v>2</v>
      </c>
      <c r="D14" s="300">
        <v>3</v>
      </c>
      <c r="E14" s="300">
        <v>4</v>
      </c>
    </row>
    <row r="15" ht="18.75" spans="2:5">
      <c r="B15" s="256"/>
      <c r="C15" s="288"/>
      <c r="D15" s="273" t="s">
        <v>11</v>
      </c>
      <c r="E15" s="258"/>
    </row>
    <row r="16" ht="18.75" spans="2:5">
      <c r="B16" s="256">
        <v>182</v>
      </c>
      <c r="C16" s="297" t="s">
        <v>12</v>
      </c>
      <c r="D16" s="270" t="s">
        <v>13</v>
      </c>
      <c r="E16" s="258">
        <v>660</v>
      </c>
    </row>
    <row r="17" ht="18.75" spans="2:5">
      <c r="B17" s="256">
        <v>182</v>
      </c>
      <c r="C17" s="270" t="s">
        <v>14</v>
      </c>
      <c r="D17" s="272" t="s">
        <v>15</v>
      </c>
      <c r="E17" s="258">
        <v>85</v>
      </c>
    </row>
    <row r="18" ht="18.75" spans="2:5">
      <c r="B18" s="256">
        <v>182</v>
      </c>
      <c r="C18" s="270" t="s">
        <v>16</v>
      </c>
      <c r="D18" s="270" t="s">
        <v>17</v>
      </c>
      <c r="E18" s="258">
        <v>460</v>
      </c>
    </row>
    <row r="19" ht="18.75" spans="2:5">
      <c r="B19" s="256">
        <v>802</v>
      </c>
      <c r="C19" s="298" t="s">
        <v>18</v>
      </c>
      <c r="D19" s="270" t="s">
        <v>19</v>
      </c>
      <c r="E19" s="258">
        <v>11</v>
      </c>
    </row>
    <row r="20" ht="18.75" spans="2:5">
      <c r="B20" s="256">
        <v>802</v>
      </c>
      <c r="C20" s="270" t="s">
        <v>20</v>
      </c>
      <c r="D20" s="270" t="s">
        <v>21</v>
      </c>
      <c r="E20" s="258">
        <v>45</v>
      </c>
    </row>
    <row r="21" ht="18.75" spans="2:5">
      <c r="B21" s="256">
        <v>802</v>
      </c>
      <c r="C21" s="270" t="s">
        <v>22</v>
      </c>
      <c r="D21" s="270" t="s">
        <v>23</v>
      </c>
      <c r="E21" s="258">
        <v>55</v>
      </c>
    </row>
    <row r="22" ht="18.75" spans="2:5">
      <c r="B22" s="256">
        <v>802</v>
      </c>
      <c r="C22" s="270" t="s">
        <v>24</v>
      </c>
      <c r="D22" s="270" t="s">
        <v>25</v>
      </c>
      <c r="E22" s="258">
        <v>10.6</v>
      </c>
    </row>
    <row r="23" ht="15" spans="2:5">
      <c r="B23" s="275" t="s">
        <v>26</v>
      </c>
      <c r="C23" s="275"/>
      <c r="D23" s="275"/>
      <c r="E23" s="144">
        <f>E16+E17+E18+E19+E20+E21+E22</f>
        <v>1326.6</v>
      </c>
    </row>
    <row r="24" ht="15.75" spans="2:4">
      <c r="B24" s="12"/>
      <c r="C24" s="12"/>
      <c r="D24" s="12"/>
    </row>
    <row r="25" ht="15.75" spans="2:4">
      <c r="B25" s="12"/>
      <c r="C25" s="12"/>
      <c r="D25" s="12"/>
    </row>
    <row r="55" spans="3:3">
      <c r="C55" s="146"/>
    </row>
  </sheetData>
  <mergeCells count="10">
    <mergeCell ref="E1:F1"/>
    <mergeCell ref="E2:F2"/>
    <mergeCell ref="E3:F3"/>
    <mergeCell ref="E4:F4"/>
    <mergeCell ref="E5:F5"/>
    <mergeCell ref="B9:D9"/>
    <mergeCell ref="B10:D10"/>
    <mergeCell ref="B12:C12"/>
    <mergeCell ref="D12:D13"/>
    <mergeCell ref="E12:E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opLeftCell="A13" workbookViewId="0">
      <selection activeCell="F22" sqref="F22"/>
    </sheetView>
  </sheetViews>
  <sheetFormatPr defaultColWidth="9.14285714285714" defaultRowHeight="12.75" outlineLevelCol="7"/>
  <cols>
    <col min="1" max="1" width="9" style="2" customWidth="1"/>
    <col min="2" max="2" width="14.1428571428571" style="2" customWidth="1"/>
    <col min="3" max="3" width="25.2857142857143" style="2" customWidth="1"/>
    <col min="4" max="4" width="48.8571428571429" style="2" customWidth="1"/>
    <col min="5" max="5" width="27.1428571428571" style="2" customWidth="1"/>
    <col min="6" max="6" width="35.2857142857143" style="2" customWidth="1"/>
    <col min="7" max="16384" width="9.14285714285714" style="2"/>
  </cols>
  <sheetData>
    <row r="1" ht="18.75" spans="4:7">
      <c r="D1" s="3"/>
      <c r="E1" s="3"/>
      <c r="F1" s="5" t="s">
        <v>88</v>
      </c>
      <c r="G1" s="5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5.75" spans="1:8">
      <c r="A3" s="6"/>
      <c r="B3" s="6"/>
      <c r="C3" s="6"/>
      <c r="D3" s="6"/>
      <c r="E3" s="6"/>
      <c r="F3" s="7"/>
      <c r="G3" s="7"/>
      <c r="H3" s="7"/>
    </row>
    <row r="4" s="1" customFormat="1" ht="26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7">
      <c r="A5" s="6"/>
      <c r="B5" s="6"/>
      <c r="C5" s="6"/>
      <c r="D5" s="6"/>
      <c r="E5" s="6"/>
      <c r="F5" s="7" t="s">
        <v>3</v>
      </c>
      <c r="G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87" customHeight="1" spans="2:6">
      <c r="B9" s="10" t="s">
        <v>89</v>
      </c>
      <c r="C9" s="10"/>
      <c r="D9" s="10"/>
      <c r="E9" s="10"/>
      <c r="F9" s="10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/>
      <c r="E11" s="12"/>
      <c r="F11" s="2" t="s">
        <v>48</v>
      </c>
    </row>
    <row r="12" ht="15.75" customHeight="1" spans="2:6">
      <c r="B12" s="142" t="s">
        <v>67</v>
      </c>
      <c r="C12" s="142"/>
      <c r="D12" s="142" t="s">
        <v>68</v>
      </c>
      <c r="E12" s="142" t="s">
        <v>69</v>
      </c>
      <c r="F12" s="142"/>
    </row>
    <row r="13" ht="88.5" customHeight="1" spans="2:6">
      <c r="B13" s="142" t="s">
        <v>90</v>
      </c>
      <c r="C13" s="142" t="s">
        <v>71</v>
      </c>
      <c r="D13" s="142"/>
      <c r="E13" s="142" t="s">
        <v>30</v>
      </c>
      <c r="F13" s="142" t="s">
        <v>31</v>
      </c>
    </row>
    <row r="14" ht="15.75" spans="2:6">
      <c r="B14" s="143">
        <v>1</v>
      </c>
      <c r="C14" s="143">
        <v>2</v>
      </c>
      <c r="D14" s="143">
        <v>3</v>
      </c>
      <c r="E14" s="143">
        <v>4</v>
      </c>
      <c r="F14" s="143">
        <v>5</v>
      </c>
    </row>
    <row r="15" ht="18.75" spans="2:6">
      <c r="B15" s="256"/>
      <c r="C15" s="256"/>
      <c r="D15" s="256" t="s">
        <v>72</v>
      </c>
      <c r="E15" s="256">
        <v>0</v>
      </c>
      <c r="F15" s="150"/>
    </row>
    <row r="16" ht="18.75" spans="2:6">
      <c r="B16" s="257">
        <v>802</v>
      </c>
      <c r="C16" s="257" t="s">
        <v>73</v>
      </c>
      <c r="D16" s="257" t="s">
        <v>74</v>
      </c>
      <c r="E16" s="257">
        <v>0</v>
      </c>
      <c r="F16" s="172"/>
    </row>
    <row r="17" ht="18.75" spans="2:6">
      <c r="B17" s="258">
        <v>802</v>
      </c>
      <c r="C17" s="258" t="s">
        <v>75</v>
      </c>
      <c r="D17" s="259" t="s">
        <v>76</v>
      </c>
      <c r="E17" s="260">
        <v>-15653.52</v>
      </c>
      <c r="F17" s="258">
        <v>-15809.9</v>
      </c>
    </row>
    <row r="18" ht="18.75" spans="2:6">
      <c r="B18" s="258">
        <v>802</v>
      </c>
      <c r="C18" s="258" t="s">
        <v>77</v>
      </c>
      <c r="D18" s="258" t="s">
        <v>78</v>
      </c>
      <c r="E18" s="261">
        <v>-15653.52</v>
      </c>
      <c r="F18" s="258">
        <v>-15809.9</v>
      </c>
    </row>
    <row r="19" ht="18.75" spans="2:6">
      <c r="B19" s="258">
        <v>802</v>
      </c>
      <c r="C19" s="258" t="s">
        <v>79</v>
      </c>
      <c r="D19" s="258" t="s">
        <v>80</v>
      </c>
      <c r="E19" s="261">
        <v>-15653.52</v>
      </c>
      <c r="F19" s="258">
        <v>-15809.9</v>
      </c>
    </row>
    <row r="20" ht="18.75" spans="2:6">
      <c r="B20" s="258">
        <v>802</v>
      </c>
      <c r="C20" s="258" t="s">
        <v>81</v>
      </c>
      <c r="D20" s="258" t="s">
        <v>82</v>
      </c>
      <c r="E20" s="261">
        <f>E21</f>
        <v>15653.522</v>
      </c>
      <c r="F20" s="262">
        <f>F21</f>
        <v>15809.901</v>
      </c>
    </row>
    <row r="21" ht="18.75" spans="2:6">
      <c r="B21" s="258">
        <v>802</v>
      </c>
      <c r="C21" s="258" t="s">
        <v>83</v>
      </c>
      <c r="D21" s="258" t="s">
        <v>84</v>
      </c>
      <c r="E21" s="261">
        <f>E22</f>
        <v>15653.522</v>
      </c>
      <c r="F21" s="262">
        <f>F22</f>
        <v>15809.901</v>
      </c>
    </row>
    <row r="22" ht="18.75" spans="2:6">
      <c r="B22" s="258">
        <v>802</v>
      </c>
      <c r="C22" s="258" t="s">
        <v>85</v>
      </c>
      <c r="D22" s="258" t="s">
        <v>86</v>
      </c>
      <c r="E22" s="261">
        <f>'Приложение 27'!J13</f>
        <v>15653.522</v>
      </c>
      <c r="F22" s="262">
        <f>'Приложение 27'!K13</f>
        <v>15809.901</v>
      </c>
    </row>
    <row r="23" spans="2:6">
      <c r="B23" s="144"/>
      <c r="C23" s="144"/>
      <c r="D23" s="144"/>
      <c r="E23" s="144"/>
      <c r="F23" s="144"/>
    </row>
    <row r="24" spans="2:6">
      <c r="B24" s="144"/>
      <c r="C24" s="144"/>
      <c r="D24" s="144"/>
      <c r="E24" s="144"/>
      <c r="F24" s="144"/>
    </row>
    <row r="25" spans="2:6">
      <c r="B25" s="144"/>
      <c r="C25" s="144"/>
      <c r="D25" s="144"/>
      <c r="E25" s="144"/>
      <c r="F25" s="144"/>
    </row>
    <row r="26" spans="2:6">
      <c r="B26" s="144"/>
      <c r="C26" s="144"/>
      <c r="D26" s="144"/>
      <c r="E26" s="144"/>
      <c r="F26" s="144"/>
    </row>
    <row r="27" spans="2:6">
      <c r="B27" s="144"/>
      <c r="C27" s="144"/>
      <c r="D27" s="144"/>
      <c r="E27" s="144"/>
      <c r="F27" s="144"/>
    </row>
    <row r="48" spans="3:3">
      <c r="C48" s="146"/>
    </row>
  </sheetData>
  <mergeCells count="10">
    <mergeCell ref="F1:G1"/>
    <mergeCell ref="F2:H2"/>
    <mergeCell ref="F3:H3"/>
    <mergeCell ref="F4:H4"/>
    <mergeCell ref="F5:G5"/>
    <mergeCell ref="B9:F9"/>
    <mergeCell ref="B10:D10"/>
    <mergeCell ref="B12:C12"/>
    <mergeCell ref="E12:F12"/>
    <mergeCell ref="D12:D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"/>
  <sheetViews>
    <sheetView topLeftCell="A34" workbookViewId="0">
      <selection activeCell="G106" sqref="G106"/>
    </sheetView>
  </sheetViews>
  <sheetFormatPr defaultColWidth="9.14285714285714" defaultRowHeight="12.75" outlineLevelCol="7"/>
  <cols>
    <col min="1" max="1" width="9" style="2" customWidth="1"/>
    <col min="2" max="2" width="49.7142857142857" style="2" customWidth="1"/>
    <col min="3" max="3" width="21.1428571428571" style="2" customWidth="1"/>
    <col min="4" max="4" width="15.1428571428571" style="2" customWidth="1"/>
    <col min="5" max="5" width="15.8571428571429" style="2" customWidth="1"/>
    <col min="6" max="6" width="11.2857142857143" style="2" customWidth="1"/>
    <col min="7" max="7" width="30.4285714285714" style="2" customWidth="1"/>
    <col min="8" max="16384" width="9.14285714285714" style="2"/>
  </cols>
  <sheetData>
    <row r="1" ht="18.75" spans="4:7">
      <c r="D1" s="3"/>
      <c r="E1" s="3"/>
      <c r="F1" s="5" t="s">
        <v>91</v>
      </c>
      <c r="G1" s="5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.5" customHeight="1" spans="1:8">
      <c r="A3" s="6"/>
      <c r="B3" s="6"/>
      <c r="C3" s="6"/>
      <c r="D3" s="6"/>
      <c r="E3" s="6"/>
      <c r="F3" s="7"/>
      <c r="G3" s="7"/>
      <c r="H3" s="7"/>
    </row>
    <row r="4" s="1" customFormat="1" ht="20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7">
      <c r="A5" s="6"/>
      <c r="B5" s="6"/>
      <c r="C5" s="6"/>
      <c r="D5" s="6"/>
      <c r="E5" s="6"/>
      <c r="F5" s="7" t="s">
        <v>3</v>
      </c>
      <c r="G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148.5" customHeight="1" spans="2:7">
      <c r="B9" s="10" t="s">
        <v>92</v>
      </c>
      <c r="C9" s="10"/>
      <c r="D9" s="10"/>
      <c r="E9" s="10"/>
      <c r="F9" s="10"/>
      <c r="G9" s="10"/>
    </row>
    <row r="10" ht="15.75" spans="2:5">
      <c r="B10" s="11"/>
      <c r="C10" s="11"/>
      <c r="D10" s="11"/>
      <c r="E10" s="11"/>
    </row>
    <row r="11" ht="15.75" spans="2:7">
      <c r="B11" s="12"/>
      <c r="C11" s="12"/>
      <c r="D11" s="12"/>
      <c r="E11" s="12"/>
      <c r="G11" s="2" t="s">
        <v>48</v>
      </c>
    </row>
    <row r="12" ht="15.75" customHeight="1" spans="2:7">
      <c r="B12" s="255" t="s">
        <v>93</v>
      </c>
      <c r="C12" s="255" t="s">
        <v>94</v>
      </c>
      <c r="D12" s="255" t="s">
        <v>95</v>
      </c>
      <c r="E12" s="255" t="s">
        <v>96</v>
      </c>
      <c r="F12" s="255" t="s">
        <v>97</v>
      </c>
      <c r="G12" s="255" t="s">
        <v>69</v>
      </c>
    </row>
    <row r="13" ht="88.5" customHeight="1" spans="2:7">
      <c r="B13" s="255"/>
      <c r="C13" s="255"/>
      <c r="D13" s="255"/>
      <c r="E13" s="255"/>
      <c r="F13" s="255"/>
      <c r="G13" s="255"/>
    </row>
    <row r="14" ht="15.75" spans="2:7">
      <c r="B14" s="155">
        <v>1</v>
      </c>
      <c r="C14" s="155">
        <v>2</v>
      </c>
      <c r="D14" s="155">
        <v>3</v>
      </c>
      <c r="E14" s="155">
        <v>4</v>
      </c>
      <c r="F14" s="155">
        <v>5</v>
      </c>
      <c r="G14" s="155">
        <v>6</v>
      </c>
    </row>
    <row r="15" ht="15.75" spans="2:7">
      <c r="B15" s="213" t="s">
        <v>98</v>
      </c>
      <c r="C15" s="214" t="s">
        <v>99</v>
      </c>
      <c r="D15" s="214"/>
      <c r="E15" s="214"/>
      <c r="F15" s="214"/>
      <c r="G15" s="215">
        <f>G16+G24+G52+G47</f>
        <v>9872.3</v>
      </c>
    </row>
    <row r="16" ht="78" customHeight="1" spans="2:7">
      <c r="B16" s="216" t="s">
        <v>100</v>
      </c>
      <c r="C16" s="188" t="s">
        <v>99</v>
      </c>
      <c r="D16" s="188" t="s">
        <v>101</v>
      </c>
      <c r="E16" s="180"/>
      <c r="F16" s="180"/>
      <c r="G16" s="217">
        <f>G17</f>
        <v>1038.6</v>
      </c>
    </row>
    <row r="17" ht="22.5" customHeight="1" spans="2:7">
      <c r="B17" s="219" t="s">
        <v>102</v>
      </c>
      <c r="C17" s="180" t="s">
        <v>99</v>
      </c>
      <c r="D17" s="180" t="s">
        <v>101</v>
      </c>
      <c r="E17" s="220" t="s">
        <v>103</v>
      </c>
      <c r="F17" s="180"/>
      <c r="G17" s="221">
        <f>G18+G23</f>
        <v>1038.6</v>
      </c>
    </row>
    <row r="18" ht="84" customHeight="1" spans="2:7">
      <c r="B18" s="222" t="s">
        <v>104</v>
      </c>
      <c r="C18" s="180" t="s">
        <v>99</v>
      </c>
      <c r="D18" s="180" t="s">
        <v>101</v>
      </c>
      <c r="E18" s="220" t="s">
        <v>103</v>
      </c>
      <c r="F18" s="180" t="s">
        <v>105</v>
      </c>
      <c r="G18" s="221">
        <f>G20+G21+G22</f>
        <v>1036.1</v>
      </c>
    </row>
    <row r="19" ht="39" customHeight="1" spans="2:7">
      <c r="B19" s="223" t="s">
        <v>106</v>
      </c>
      <c r="C19" s="180" t="s">
        <v>99</v>
      </c>
      <c r="D19" s="180" t="s">
        <v>101</v>
      </c>
      <c r="E19" s="220" t="s">
        <v>103</v>
      </c>
      <c r="F19" s="180" t="s">
        <v>107</v>
      </c>
      <c r="G19" s="221"/>
    </row>
    <row r="20" ht="21" customHeight="1" spans="2:7">
      <c r="B20" s="223" t="s">
        <v>108</v>
      </c>
      <c r="C20" s="180" t="s">
        <v>99</v>
      </c>
      <c r="D20" s="180" t="s">
        <v>101</v>
      </c>
      <c r="E20" s="220" t="s">
        <v>103</v>
      </c>
      <c r="F20" s="180" t="s">
        <v>109</v>
      </c>
      <c r="G20" s="221">
        <v>791.9</v>
      </c>
    </row>
    <row r="21" ht="37.5" customHeight="1" spans="2:7">
      <c r="B21" s="225" t="s">
        <v>110</v>
      </c>
      <c r="C21" s="180" t="s">
        <v>99</v>
      </c>
      <c r="D21" s="180" t="s">
        <v>101</v>
      </c>
      <c r="E21" s="220" t="s">
        <v>103</v>
      </c>
      <c r="F21" s="180" t="s">
        <v>111</v>
      </c>
      <c r="G21" s="221">
        <v>5</v>
      </c>
    </row>
    <row r="22" ht="30" customHeight="1" spans="2:7">
      <c r="B22" s="225" t="s">
        <v>112</v>
      </c>
      <c r="C22" s="180" t="s">
        <v>99</v>
      </c>
      <c r="D22" s="180" t="s">
        <v>101</v>
      </c>
      <c r="E22" s="220" t="s">
        <v>103</v>
      </c>
      <c r="F22" s="180" t="s">
        <v>113</v>
      </c>
      <c r="G22" s="221">
        <v>239.2</v>
      </c>
    </row>
    <row r="23" ht="15.75" spans="2:7">
      <c r="B23" s="225" t="s">
        <v>114</v>
      </c>
      <c r="C23" s="180" t="s">
        <v>99</v>
      </c>
      <c r="D23" s="180" t="s">
        <v>101</v>
      </c>
      <c r="E23" s="220" t="s">
        <v>103</v>
      </c>
      <c r="F23" s="180" t="s">
        <v>115</v>
      </c>
      <c r="G23" s="221">
        <v>2.5</v>
      </c>
    </row>
    <row r="24" ht="92.25" customHeight="1" spans="2:7">
      <c r="B24" s="226" t="s">
        <v>116</v>
      </c>
      <c r="C24" s="188" t="s">
        <v>99</v>
      </c>
      <c r="D24" s="188" t="s">
        <v>117</v>
      </c>
      <c r="E24" s="188"/>
      <c r="F24" s="188"/>
      <c r="G24" s="221">
        <f>G25+G39</f>
        <v>2008.7</v>
      </c>
    </row>
    <row r="25" ht="51" customHeight="1" spans="2:7">
      <c r="B25" s="227" t="s">
        <v>118</v>
      </c>
      <c r="C25" s="180" t="s">
        <v>119</v>
      </c>
      <c r="D25" s="180" t="s">
        <v>117</v>
      </c>
      <c r="E25" s="220"/>
      <c r="F25" s="180"/>
      <c r="G25" s="221">
        <f>G26+G31+G35</f>
        <v>2007.5</v>
      </c>
    </row>
    <row r="26" ht="95.25" customHeight="1" spans="2:7">
      <c r="B26" s="228" t="s">
        <v>104</v>
      </c>
      <c r="C26" s="180" t="s">
        <v>99</v>
      </c>
      <c r="D26" s="180" t="s">
        <v>117</v>
      </c>
      <c r="E26" s="229" t="s">
        <v>120</v>
      </c>
      <c r="F26" s="180" t="s">
        <v>105</v>
      </c>
      <c r="G26" s="221">
        <f>G27</f>
        <v>1650.5</v>
      </c>
    </row>
    <row r="27" ht="32.25" customHeight="1" spans="2:7">
      <c r="B27" s="228" t="s">
        <v>121</v>
      </c>
      <c r="C27" s="180" t="s">
        <v>99</v>
      </c>
      <c r="D27" s="180" t="s">
        <v>117</v>
      </c>
      <c r="E27" s="229" t="s">
        <v>120</v>
      </c>
      <c r="F27" s="180" t="s">
        <v>107</v>
      </c>
      <c r="G27" s="221">
        <f>G28+G29+G30</f>
        <v>1650.5</v>
      </c>
    </row>
    <row r="28" ht="26.25" customHeight="1" spans="2:7">
      <c r="B28" s="223" t="s">
        <v>108</v>
      </c>
      <c r="C28" s="180" t="s">
        <v>99</v>
      </c>
      <c r="D28" s="180" t="s">
        <v>117</v>
      </c>
      <c r="E28" s="229" t="s">
        <v>120</v>
      </c>
      <c r="F28" s="180" t="s">
        <v>109</v>
      </c>
      <c r="G28" s="221">
        <v>1263.8</v>
      </c>
    </row>
    <row r="29" ht="36" customHeight="1" spans="2:7">
      <c r="B29" s="225" t="s">
        <v>110</v>
      </c>
      <c r="C29" s="180" t="s">
        <v>99</v>
      </c>
      <c r="D29" s="180" t="s">
        <v>117</v>
      </c>
      <c r="E29" s="229" t="s">
        <v>120</v>
      </c>
      <c r="F29" s="180" t="s">
        <v>111</v>
      </c>
      <c r="G29" s="221">
        <v>5</v>
      </c>
    </row>
    <row r="30" ht="42" customHeight="1" spans="2:7">
      <c r="B30" s="225" t="s">
        <v>112</v>
      </c>
      <c r="C30" s="180" t="s">
        <v>99</v>
      </c>
      <c r="D30" s="180" t="s">
        <v>117</v>
      </c>
      <c r="E30" s="229" t="s">
        <v>120</v>
      </c>
      <c r="F30" s="180" t="s">
        <v>113</v>
      </c>
      <c r="G30" s="221">
        <v>381.7</v>
      </c>
    </row>
    <row r="31" ht="32.25" customHeight="1" spans="2:7">
      <c r="B31" s="222" t="s">
        <v>122</v>
      </c>
      <c r="C31" s="180" t="s">
        <v>99</v>
      </c>
      <c r="D31" s="180" t="s">
        <v>117</v>
      </c>
      <c r="E31" s="229" t="s">
        <v>120</v>
      </c>
      <c r="F31" s="180" t="s">
        <v>123</v>
      </c>
      <c r="G31" s="221">
        <f>G32</f>
        <v>263</v>
      </c>
    </row>
    <row r="32" ht="38.25" customHeight="1" spans="2:7">
      <c r="B32" s="228" t="s">
        <v>124</v>
      </c>
      <c r="C32" s="180" t="s">
        <v>99</v>
      </c>
      <c r="D32" s="180" t="s">
        <v>117</v>
      </c>
      <c r="E32" s="229" t="s">
        <v>120</v>
      </c>
      <c r="F32" s="180" t="s">
        <v>125</v>
      </c>
      <c r="G32" s="221">
        <f>G33</f>
        <v>263</v>
      </c>
    </row>
    <row r="33" ht="40.5" customHeight="1" spans="2:7">
      <c r="B33" s="225" t="s">
        <v>126</v>
      </c>
      <c r="C33" s="180" t="s">
        <v>99</v>
      </c>
      <c r="D33" s="180" t="s">
        <v>117</v>
      </c>
      <c r="E33" s="229" t="s">
        <v>120</v>
      </c>
      <c r="F33" s="180" t="s">
        <v>127</v>
      </c>
      <c r="G33" s="221">
        <v>263</v>
      </c>
    </row>
    <row r="34" ht="34.5" customHeight="1" spans="2:7">
      <c r="B34" s="223" t="s">
        <v>128</v>
      </c>
      <c r="C34" s="180" t="s">
        <v>99</v>
      </c>
      <c r="D34" s="180" t="s">
        <v>117</v>
      </c>
      <c r="E34" s="229" t="s">
        <v>120</v>
      </c>
      <c r="F34" s="180" t="s">
        <v>115</v>
      </c>
      <c r="G34" s="221">
        <v>0</v>
      </c>
    </row>
    <row r="35" ht="15.75" spans="2:7">
      <c r="B35" s="231" t="s">
        <v>129</v>
      </c>
      <c r="C35" s="180" t="s">
        <v>99</v>
      </c>
      <c r="D35" s="180" t="s">
        <v>117</v>
      </c>
      <c r="E35" s="229" t="s">
        <v>120</v>
      </c>
      <c r="F35" s="180" t="s">
        <v>130</v>
      </c>
      <c r="G35" s="221">
        <f>G36+G37+G38</f>
        <v>94</v>
      </c>
    </row>
    <row r="36" ht="15.75" spans="2:7">
      <c r="B36" s="231" t="s">
        <v>131</v>
      </c>
      <c r="C36" s="180" t="s">
        <v>99</v>
      </c>
      <c r="D36" s="180" t="s">
        <v>117</v>
      </c>
      <c r="E36" s="229" t="s">
        <v>120</v>
      </c>
      <c r="F36" s="180" t="s">
        <v>132</v>
      </c>
      <c r="G36" s="221">
        <v>11</v>
      </c>
    </row>
    <row r="37" ht="25.5" customHeight="1" spans="2:7">
      <c r="B37" s="225" t="s">
        <v>133</v>
      </c>
      <c r="C37" s="180" t="s">
        <v>99</v>
      </c>
      <c r="D37" s="180" t="s">
        <v>117</v>
      </c>
      <c r="E37" s="229" t="s">
        <v>120</v>
      </c>
      <c r="F37" s="180" t="s">
        <v>134</v>
      </c>
      <c r="G37" s="221">
        <v>8</v>
      </c>
    </row>
    <row r="38" ht="15.75" spans="2:7">
      <c r="B38" s="225" t="s">
        <v>135</v>
      </c>
      <c r="C38" s="180" t="s">
        <v>99</v>
      </c>
      <c r="D38" s="180" t="s">
        <v>117</v>
      </c>
      <c r="E38" s="229" t="s">
        <v>120</v>
      </c>
      <c r="F38" s="180" t="s">
        <v>136</v>
      </c>
      <c r="G38" s="221">
        <v>75</v>
      </c>
    </row>
    <row r="39" ht="15.75" spans="2:7">
      <c r="B39" s="225"/>
      <c r="C39" s="180" t="s">
        <v>99</v>
      </c>
      <c r="D39" s="180" t="s">
        <v>117</v>
      </c>
      <c r="E39" s="229" t="s">
        <v>137</v>
      </c>
      <c r="F39" s="180" t="s">
        <v>115</v>
      </c>
      <c r="G39" s="221">
        <v>1.2</v>
      </c>
    </row>
    <row r="40" ht="38.25" customHeight="1" spans="2:7">
      <c r="B40" s="213" t="s">
        <v>138</v>
      </c>
      <c r="C40" s="180" t="s">
        <v>99</v>
      </c>
      <c r="D40" s="180" t="s">
        <v>139</v>
      </c>
      <c r="E40" s="229" t="s">
        <v>140</v>
      </c>
      <c r="F40" s="180" t="s">
        <v>141</v>
      </c>
      <c r="G40" s="215"/>
    </row>
    <row r="41" ht="15.75" spans="2:7">
      <c r="B41" s="232" t="s">
        <v>142</v>
      </c>
      <c r="C41" s="233" t="s">
        <v>99</v>
      </c>
      <c r="D41" s="233" t="s">
        <v>139</v>
      </c>
      <c r="E41" s="234" t="s">
        <v>140</v>
      </c>
      <c r="F41" s="233"/>
      <c r="G41" s="235"/>
    </row>
    <row r="42" ht="33.75" customHeight="1" spans="2:7">
      <c r="B42" s="236" t="s">
        <v>143</v>
      </c>
      <c r="C42" s="233" t="s">
        <v>99</v>
      </c>
      <c r="D42" s="233" t="s">
        <v>139</v>
      </c>
      <c r="E42" s="234" t="s">
        <v>144</v>
      </c>
      <c r="F42" s="233"/>
      <c r="G42" s="235"/>
    </row>
    <row r="43" ht="33" customHeight="1" spans="2:7">
      <c r="B43" s="237" t="s">
        <v>122</v>
      </c>
      <c r="C43" s="233" t="s">
        <v>99</v>
      </c>
      <c r="D43" s="233" t="s">
        <v>139</v>
      </c>
      <c r="E43" s="234" t="s">
        <v>144</v>
      </c>
      <c r="F43" s="233" t="s">
        <v>123</v>
      </c>
      <c r="G43" s="235"/>
    </row>
    <row r="44" ht="30.75" customHeight="1" spans="2:7">
      <c r="B44" s="236" t="s">
        <v>145</v>
      </c>
      <c r="C44" s="233" t="s">
        <v>99</v>
      </c>
      <c r="D44" s="233" t="s">
        <v>139</v>
      </c>
      <c r="E44" s="234" t="s">
        <v>144</v>
      </c>
      <c r="F44" s="233" t="s">
        <v>125</v>
      </c>
      <c r="G44" s="235"/>
    </row>
    <row r="45" ht="30.75" customHeight="1" spans="2:7">
      <c r="B45" s="236" t="s">
        <v>128</v>
      </c>
      <c r="C45" s="233" t="s">
        <v>99</v>
      </c>
      <c r="D45" s="233" t="s">
        <v>139</v>
      </c>
      <c r="E45" s="234" t="s">
        <v>144</v>
      </c>
      <c r="F45" s="233" t="s">
        <v>115</v>
      </c>
      <c r="G45" s="235"/>
    </row>
    <row r="46" ht="36" customHeight="1" spans="2:7">
      <c r="B46" s="236" t="s">
        <v>128</v>
      </c>
      <c r="C46" s="233" t="s">
        <v>99</v>
      </c>
      <c r="D46" s="233" t="s">
        <v>139</v>
      </c>
      <c r="E46" s="234" t="s">
        <v>144</v>
      </c>
      <c r="F46" s="233" t="s">
        <v>115</v>
      </c>
      <c r="G46" s="235"/>
    </row>
    <row r="47" ht="15.75" spans="2:7">
      <c r="B47" s="216" t="s">
        <v>146</v>
      </c>
      <c r="C47" s="188" t="s">
        <v>99</v>
      </c>
      <c r="D47" s="188" t="s">
        <v>147</v>
      </c>
      <c r="E47" s="188"/>
      <c r="F47" s="188"/>
      <c r="G47" s="217">
        <v>10</v>
      </c>
    </row>
    <row r="48" ht="31.5" customHeight="1" spans="2:7">
      <c r="B48" s="223" t="s">
        <v>148</v>
      </c>
      <c r="C48" s="180" t="s">
        <v>99</v>
      </c>
      <c r="D48" s="180" t="s">
        <v>147</v>
      </c>
      <c r="E48" s="220" t="s">
        <v>149</v>
      </c>
      <c r="F48" s="180"/>
      <c r="G48" s="221">
        <v>10</v>
      </c>
    </row>
    <row r="49" ht="33" customHeight="1" spans="2:7">
      <c r="B49" s="222" t="s">
        <v>122</v>
      </c>
      <c r="C49" s="180" t="s">
        <v>99</v>
      </c>
      <c r="D49" s="180" t="s">
        <v>147</v>
      </c>
      <c r="E49" s="220" t="s">
        <v>149</v>
      </c>
      <c r="F49" s="180" t="s">
        <v>141</v>
      </c>
      <c r="G49" s="221">
        <v>10</v>
      </c>
    </row>
    <row r="50" ht="39" customHeight="1" spans="2:7">
      <c r="B50" s="223" t="s">
        <v>145</v>
      </c>
      <c r="C50" s="180" t="s">
        <v>99</v>
      </c>
      <c r="D50" s="180" t="s">
        <v>147</v>
      </c>
      <c r="E50" s="220" t="s">
        <v>149</v>
      </c>
      <c r="F50" s="180" t="s">
        <v>141</v>
      </c>
      <c r="G50" s="221">
        <v>10</v>
      </c>
    </row>
    <row r="51" ht="40.5" customHeight="1" spans="2:7">
      <c r="B51" s="223" t="s">
        <v>128</v>
      </c>
      <c r="C51" s="180" t="s">
        <v>99</v>
      </c>
      <c r="D51" s="180" t="s">
        <v>147</v>
      </c>
      <c r="E51" s="220" t="s">
        <v>149</v>
      </c>
      <c r="F51" s="180" t="s">
        <v>150</v>
      </c>
      <c r="G51" s="221">
        <v>10</v>
      </c>
    </row>
    <row r="52" ht="22.5" customHeight="1" spans="2:7">
      <c r="B52" s="216" t="s">
        <v>151</v>
      </c>
      <c r="C52" s="188" t="s">
        <v>99</v>
      </c>
      <c r="D52" s="188" t="s">
        <v>152</v>
      </c>
      <c r="E52" s="180"/>
      <c r="F52" s="188"/>
      <c r="G52" s="217">
        <f>G53+G56+G59+G62+G65</f>
        <v>6815</v>
      </c>
    </row>
    <row r="53" ht="77.25" customHeight="1" spans="2:7">
      <c r="B53" s="238" t="s">
        <v>153</v>
      </c>
      <c r="C53" s="180" t="s">
        <v>99</v>
      </c>
      <c r="D53" s="180" t="s">
        <v>152</v>
      </c>
      <c r="E53" s="220" t="s">
        <v>154</v>
      </c>
      <c r="F53" s="180"/>
      <c r="G53" s="217">
        <v>3</v>
      </c>
    </row>
    <row r="54" ht="32.25" customHeight="1" spans="2:7">
      <c r="B54" s="222" t="s">
        <v>122</v>
      </c>
      <c r="C54" s="180" t="s">
        <v>99</v>
      </c>
      <c r="D54" s="180" t="s">
        <v>152</v>
      </c>
      <c r="E54" s="220" t="s">
        <v>154</v>
      </c>
      <c r="F54" s="180" t="s">
        <v>123</v>
      </c>
      <c r="G54" s="221">
        <v>3</v>
      </c>
    </row>
    <row r="55" ht="22.5" customHeight="1" spans="2:7">
      <c r="B55" s="225" t="s">
        <v>128</v>
      </c>
      <c r="C55" s="180" t="s">
        <v>99</v>
      </c>
      <c r="D55" s="180" t="s">
        <v>152</v>
      </c>
      <c r="E55" s="220" t="s">
        <v>154</v>
      </c>
      <c r="F55" s="239" t="s">
        <v>115</v>
      </c>
      <c r="G55" s="221">
        <v>3</v>
      </c>
    </row>
    <row r="56" ht="32.25" customHeight="1" spans="2:7">
      <c r="B56" s="240" t="s">
        <v>155</v>
      </c>
      <c r="C56" s="180" t="s">
        <v>99</v>
      </c>
      <c r="D56" s="180" t="s">
        <v>152</v>
      </c>
      <c r="E56" s="180" t="s">
        <v>156</v>
      </c>
      <c r="F56" s="180"/>
      <c r="G56" s="217">
        <v>16</v>
      </c>
    </row>
    <row r="57" ht="46.5" customHeight="1" spans="2:7">
      <c r="B57" s="222" t="s">
        <v>122</v>
      </c>
      <c r="C57" s="180" t="s">
        <v>99</v>
      </c>
      <c r="D57" s="180" t="s">
        <v>152</v>
      </c>
      <c r="E57" s="180" t="s">
        <v>156</v>
      </c>
      <c r="F57" s="180" t="s">
        <v>123</v>
      </c>
      <c r="G57" s="221">
        <v>16</v>
      </c>
    </row>
    <row r="58" ht="30" customHeight="1" spans="2:7">
      <c r="B58" s="225" t="s">
        <v>128</v>
      </c>
      <c r="C58" s="180" t="s">
        <v>99</v>
      </c>
      <c r="D58" s="180" t="s">
        <v>152</v>
      </c>
      <c r="E58" s="180" t="s">
        <v>156</v>
      </c>
      <c r="F58" s="239" t="s">
        <v>115</v>
      </c>
      <c r="G58" s="221">
        <v>16</v>
      </c>
    </row>
    <row r="59" ht="37.5" customHeight="1" spans="2:7">
      <c r="B59" s="241" t="s">
        <v>157</v>
      </c>
      <c r="C59" s="180" t="s">
        <v>99</v>
      </c>
      <c r="D59" s="180" t="s">
        <v>152</v>
      </c>
      <c r="E59" s="180" t="s">
        <v>158</v>
      </c>
      <c r="F59" s="180"/>
      <c r="G59" s="217">
        <v>25</v>
      </c>
    </row>
    <row r="60" ht="45" customHeight="1" spans="2:7">
      <c r="B60" s="222" t="s">
        <v>122</v>
      </c>
      <c r="C60" s="180" t="s">
        <v>99</v>
      </c>
      <c r="D60" s="180" t="s">
        <v>152</v>
      </c>
      <c r="E60" s="180" t="s">
        <v>158</v>
      </c>
      <c r="F60" s="180" t="s">
        <v>123</v>
      </c>
      <c r="G60" s="221">
        <v>25</v>
      </c>
    </row>
    <row r="61" ht="31.5" spans="2:7">
      <c r="B61" s="225" t="s">
        <v>128</v>
      </c>
      <c r="C61" s="180" t="s">
        <v>99</v>
      </c>
      <c r="D61" s="180" t="s">
        <v>152</v>
      </c>
      <c r="E61" s="180" t="s">
        <v>158</v>
      </c>
      <c r="F61" s="239" t="s">
        <v>115</v>
      </c>
      <c r="G61" s="221">
        <v>25</v>
      </c>
    </row>
    <row r="62" ht="26.25" customHeight="1" spans="2:7">
      <c r="B62" s="241" t="s">
        <v>159</v>
      </c>
      <c r="C62" s="180" t="s">
        <v>99</v>
      </c>
      <c r="D62" s="180" t="s">
        <v>152</v>
      </c>
      <c r="E62" s="180" t="s">
        <v>160</v>
      </c>
      <c r="F62" s="180"/>
      <c r="G62" s="217">
        <f>G63</f>
        <v>2</v>
      </c>
    </row>
    <row r="63" ht="28.5" customHeight="1" spans="2:7">
      <c r="B63" s="222" t="s">
        <v>122</v>
      </c>
      <c r="C63" s="180" t="s">
        <v>99</v>
      </c>
      <c r="D63" s="180" t="s">
        <v>152</v>
      </c>
      <c r="E63" s="180" t="s">
        <v>160</v>
      </c>
      <c r="F63" s="180" t="s">
        <v>123</v>
      </c>
      <c r="G63" s="221">
        <v>2</v>
      </c>
    </row>
    <row r="64" ht="44.25" customHeight="1" spans="2:7">
      <c r="B64" s="225" t="s">
        <v>128</v>
      </c>
      <c r="C64" s="180" t="s">
        <v>99</v>
      </c>
      <c r="D64" s="180" t="s">
        <v>152</v>
      </c>
      <c r="E64" s="180" t="s">
        <v>160</v>
      </c>
      <c r="F64" s="239" t="s">
        <v>115</v>
      </c>
      <c r="G64" s="221">
        <v>2</v>
      </c>
    </row>
    <row r="65" ht="77.25" customHeight="1" spans="2:7">
      <c r="B65" s="216" t="s">
        <v>151</v>
      </c>
      <c r="C65" s="188" t="s">
        <v>99</v>
      </c>
      <c r="D65" s="188" t="s">
        <v>152</v>
      </c>
      <c r="E65" s="180" t="s">
        <v>161</v>
      </c>
      <c r="F65" s="188" t="s">
        <v>141</v>
      </c>
      <c r="G65" s="217">
        <f>G66+G71</f>
        <v>6769</v>
      </c>
    </row>
    <row r="66" ht="84.75" customHeight="1" spans="2:7">
      <c r="B66" s="242" t="s">
        <v>104</v>
      </c>
      <c r="C66" s="180" t="s">
        <v>99</v>
      </c>
      <c r="D66" s="180" t="s">
        <v>152</v>
      </c>
      <c r="E66" s="220" t="s">
        <v>162</v>
      </c>
      <c r="F66" s="180" t="s">
        <v>105</v>
      </c>
      <c r="G66" s="185">
        <f>G67</f>
        <v>6038.2</v>
      </c>
    </row>
    <row r="67" ht="29.25" customHeight="1" spans="2:7">
      <c r="B67" s="242" t="s">
        <v>163</v>
      </c>
      <c r="C67" s="180" t="s">
        <v>99</v>
      </c>
      <c r="D67" s="180" t="s">
        <v>152</v>
      </c>
      <c r="E67" s="220" t="s">
        <v>162</v>
      </c>
      <c r="F67" s="180" t="s">
        <v>164</v>
      </c>
      <c r="G67" s="243">
        <f>G68+G70</f>
        <v>6038.2</v>
      </c>
    </row>
    <row r="68" ht="30" customHeight="1" spans="2:7">
      <c r="B68" s="242" t="s">
        <v>165</v>
      </c>
      <c r="C68" s="180" t="s">
        <v>99</v>
      </c>
      <c r="D68" s="180" t="s">
        <v>152</v>
      </c>
      <c r="E68" s="220" t="s">
        <v>162</v>
      </c>
      <c r="F68" s="180" t="s">
        <v>166</v>
      </c>
      <c r="G68" s="243">
        <v>4637.6</v>
      </c>
    </row>
    <row r="69" ht="33" customHeight="1" spans="2:7">
      <c r="B69" s="242" t="s">
        <v>167</v>
      </c>
      <c r="C69" s="180" t="s">
        <v>99</v>
      </c>
      <c r="D69" s="180" t="s">
        <v>152</v>
      </c>
      <c r="E69" s="220" t="s">
        <v>162</v>
      </c>
      <c r="F69" s="180" t="s">
        <v>168</v>
      </c>
      <c r="G69" s="243"/>
    </row>
    <row r="70" ht="29.25" customHeight="1" spans="2:7">
      <c r="B70" s="242" t="s">
        <v>112</v>
      </c>
      <c r="C70" s="180" t="s">
        <v>99</v>
      </c>
      <c r="D70" s="180" t="s">
        <v>152</v>
      </c>
      <c r="E70" s="220" t="s">
        <v>162</v>
      </c>
      <c r="F70" s="180" t="s">
        <v>169</v>
      </c>
      <c r="G70" s="243">
        <v>1400.6</v>
      </c>
    </row>
    <row r="71" ht="36" customHeight="1" spans="2:7">
      <c r="B71" s="222" t="s">
        <v>122</v>
      </c>
      <c r="C71" s="180" t="s">
        <v>99</v>
      </c>
      <c r="D71" s="180" t="s">
        <v>152</v>
      </c>
      <c r="E71" s="220" t="s">
        <v>162</v>
      </c>
      <c r="F71" s="180" t="s">
        <v>123</v>
      </c>
      <c r="G71" s="243">
        <f>G72</f>
        <v>730.8</v>
      </c>
    </row>
    <row r="72" ht="45" customHeight="1" spans="2:7">
      <c r="B72" s="223" t="s">
        <v>145</v>
      </c>
      <c r="C72" s="180" t="s">
        <v>99</v>
      </c>
      <c r="D72" s="180" t="s">
        <v>152</v>
      </c>
      <c r="E72" s="220" t="s">
        <v>162</v>
      </c>
      <c r="F72" s="180" t="s">
        <v>125</v>
      </c>
      <c r="G72" s="243">
        <f>G75+G74+G73</f>
        <v>730.8</v>
      </c>
    </row>
    <row r="73" ht="45" customHeight="1" spans="2:7">
      <c r="B73" s="223" t="s">
        <v>128</v>
      </c>
      <c r="C73" s="180" t="s">
        <v>99</v>
      </c>
      <c r="D73" s="180" t="s">
        <v>152</v>
      </c>
      <c r="E73" s="220" t="s">
        <v>162</v>
      </c>
      <c r="F73" s="180" t="s">
        <v>127</v>
      </c>
      <c r="G73" s="243">
        <v>30</v>
      </c>
    </row>
    <row r="74" ht="35.25" customHeight="1" spans="2:7">
      <c r="B74" s="223" t="s">
        <v>128</v>
      </c>
      <c r="C74" s="180" t="s">
        <v>99</v>
      </c>
      <c r="D74" s="180" t="s">
        <v>152</v>
      </c>
      <c r="E74" s="220" t="s">
        <v>162</v>
      </c>
      <c r="F74" s="180" t="s">
        <v>115</v>
      </c>
      <c r="G74" s="243">
        <v>480.8</v>
      </c>
    </row>
    <row r="75" ht="33.75" customHeight="1" spans="2:7">
      <c r="B75" s="231" t="s">
        <v>129</v>
      </c>
      <c r="C75" s="180" t="s">
        <v>99</v>
      </c>
      <c r="D75" s="180" t="s">
        <v>152</v>
      </c>
      <c r="E75" s="229" t="s">
        <v>162</v>
      </c>
      <c r="F75" s="180" t="s">
        <v>170</v>
      </c>
      <c r="G75" s="221">
        <v>220</v>
      </c>
    </row>
    <row r="76" ht="37.5" customHeight="1" spans="2:7">
      <c r="B76" s="228" t="s">
        <v>171</v>
      </c>
      <c r="C76" s="244" t="s">
        <v>101</v>
      </c>
      <c r="D76" s="244" t="s">
        <v>172</v>
      </c>
      <c r="E76" s="244"/>
      <c r="F76" s="245"/>
      <c r="G76" s="217">
        <v>305</v>
      </c>
    </row>
    <row r="77" ht="39" customHeight="1" spans="2:7">
      <c r="B77" s="228" t="s">
        <v>173</v>
      </c>
      <c r="C77" s="246" t="s">
        <v>101</v>
      </c>
      <c r="D77" s="246" t="s">
        <v>172</v>
      </c>
      <c r="E77" s="247" t="s">
        <v>174</v>
      </c>
      <c r="F77" s="248"/>
      <c r="G77" s="221">
        <v>305</v>
      </c>
    </row>
    <row r="78" ht="39.75" customHeight="1" spans="2:7">
      <c r="B78" s="249" t="s">
        <v>175</v>
      </c>
      <c r="C78" s="246" t="s">
        <v>101</v>
      </c>
      <c r="D78" s="246" t="s">
        <v>172</v>
      </c>
      <c r="E78" s="220" t="s">
        <v>174</v>
      </c>
      <c r="F78" s="180" t="s">
        <v>105</v>
      </c>
      <c r="G78" s="221">
        <f>G79+G81</f>
        <v>305</v>
      </c>
    </row>
    <row r="79" ht="33.75" customHeight="1" spans="2:7">
      <c r="B79" s="242" t="s">
        <v>165</v>
      </c>
      <c r="C79" s="246" t="s">
        <v>101</v>
      </c>
      <c r="D79" s="246" t="s">
        <v>172</v>
      </c>
      <c r="E79" s="247" t="s">
        <v>174</v>
      </c>
      <c r="F79" s="180" t="s">
        <v>109</v>
      </c>
      <c r="G79" s="243">
        <v>234.3</v>
      </c>
    </row>
    <row r="80" ht="33" customHeight="1" spans="2:7">
      <c r="B80" s="242" t="s">
        <v>167</v>
      </c>
      <c r="C80" s="246" t="s">
        <v>101</v>
      </c>
      <c r="D80" s="246" t="s">
        <v>172</v>
      </c>
      <c r="E80" s="247" t="s">
        <v>174</v>
      </c>
      <c r="F80" s="180" t="s">
        <v>176</v>
      </c>
      <c r="G80" s="243"/>
    </row>
    <row r="81" ht="30.75" customHeight="1" spans="2:7">
      <c r="B81" s="242" t="s">
        <v>112</v>
      </c>
      <c r="C81" s="246" t="s">
        <v>101</v>
      </c>
      <c r="D81" s="246" t="s">
        <v>172</v>
      </c>
      <c r="E81" s="247" t="s">
        <v>174</v>
      </c>
      <c r="F81" s="180" t="s">
        <v>113</v>
      </c>
      <c r="G81" s="243">
        <v>70.7</v>
      </c>
    </row>
    <row r="82" ht="24" customHeight="1" spans="2:7">
      <c r="B82" s="222" t="s">
        <v>122</v>
      </c>
      <c r="C82" s="246" t="s">
        <v>101</v>
      </c>
      <c r="D82" s="246" t="s">
        <v>172</v>
      </c>
      <c r="E82" s="247" t="s">
        <v>174</v>
      </c>
      <c r="F82" s="180" t="s">
        <v>123</v>
      </c>
      <c r="G82" s="243"/>
    </row>
    <row r="83" ht="31.5" spans="2:7">
      <c r="B83" s="223" t="s">
        <v>145</v>
      </c>
      <c r="C83" s="246" t="s">
        <v>101</v>
      </c>
      <c r="D83" s="246" t="s">
        <v>172</v>
      </c>
      <c r="E83" s="247" t="s">
        <v>174</v>
      </c>
      <c r="F83" s="180" t="s">
        <v>125</v>
      </c>
      <c r="G83" s="243"/>
    </row>
    <row r="84" ht="30" customHeight="1" spans="2:7">
      <c r="B84" s="223" t="s">
        <v>128</v>
      </c>
      <c r="C84" s="246" t="s">
        <v>101</v>
      </c>
      <c r="D84" s="246" t="s">
        <v>172</v>
      </c>
      <c r="E84" s="247" t="s">
        <v>174</v>
      </c>
      <c r="F84" s="180" t="s">
        <v>115</v>
      </c>
      <c r="G84" s="243"/>
    </row>
    <row r="85" ht="63" spans="2:7">
      <c r="B85" s="240" t="s">
        <v>177</v>
      </c>
      <c r="C85" s="180" t="s">
        <v>172</v>
      </c>
      <c r="D85" s="180" t="s">
        <v>178</v>
      </c>
      <c r="E85" s="220" t="s">
        <v>179</v>
      </c>
      <c r="F85" s="180" t="s">
        <v>141</v>
      </c>
      <c r="G85" s="217">
        <f>G86+G89</f>
        <v>1241.8</v>
      </c>
    </row>
    <row r="86" ht="48" customHeight="1" spans="2:7">
      <c r="B86" s="223" t="s">
        <v>180</v>
      </c>
      <c r="C86" s="180" t="s">
        <v>172</v>
      </c>
      <c r="D86" s="180" t="s">
        <v>181</v>
      </c>
      <c r="E86" s="220" t="s">
        <v>182</v>
      </c>
      <c r="F86" s="180" t="s">
        <v>115</v>
      </c>
      <c r="G86" s="217">
        <v>75</v>
      </c>
    </row>
    <row r="87" ht="27.75" customHeight="1" spans="2:7">
      <c r="B87" s="222" t="s">
        <v>122</v>
      </c>
      <c r="C87" s="180" t="s">
        <v>172</v>
      </c>
      <c r="D87" s="180" t="s">
        <v>181</v>
      </c>
      <c r="E87" s="220" t="s">
        <v>182</v>
      </c>
      <c r="F87" s="180" t="s">
        <v>123</v>
      </c>
      <c r="G87" s="221">
        <v>75</v>
      </c>
    </row>
    <row r="88" ht="31.5" spans="2:7">
      <c r="B88" s="225" t="s">
        <v>128</v>
      </c>
      <c r="C88" s="180" t="s">
        <v>172</v>
      </c>
      <c r="D88" s="180" t="s">
        <v>181</v>
      </c>
      <c r="E88" s="220" t="s">
        <v>182</v>
      </c>
      <c r="F88" s="239" t="s">
        <v>115</v>
      </c>
      <c r="G88" s="221">
        <v>75</v>
      </c>
    </row>
    <row r="89" ht="15.75" spans="2:7">
      <c r="B89" s="223" t="s">
        <v>183</v>
      </c>
      <c r="C89" s="188" t="s">
        <v>172</v>
      </c>
      <c r="D89" s="188" t="s">
        <v>184</v>
      </c>
      <c r="E89" s="180"/>
      <c r="F89" s="180"/>
      <c r="G89" s="217">
        <f>G90+G93</f>
        <v>1166.8</v>
      </c>
    </row>
    <row r="90" ht="31.5" spans="2:7">
      <c r="B90" s="222" t="s">
        <v>122</v>
      </c>
      <c r="C90" s="180" t="s">
        <v>172</v>
      </c>
      <c r="D90" s="180" t="s">
        <v>184</v>
      </c>
      <c r="E90" s="220" t="s">
        <v>185</v>
      </c>
      <c r="F90" s="180" t="s">
        <v>123</v>
      </c>
      <c r="G90" s="221">
        <v>378.7</v>
      </c>
    </row>
    <row r="91" ht="31.5" spans="2:7">
      <c r="B91" s="223" t="s">
        <v>145</v>
      </c>
      <c r="C91" s="180" t="s">
        <v>172</v>
      </c>
      <c r="D91" s="180" t="s">
        <v>184</v>
      </c>
      <c r="E91" s="220" t="s">
        <v>185</v>
      </c>
      <c r="F91" s="180" t="s">
        <v>125</v>
      </c>
      <c r="G91" s="221">
        <v>378.7</v>
      </c>
    </row>
    <row r="92" ht="31.5" customHeight="1" spans="2:7">
      <c r="B92" s="223" t="s">
        <v>128</v>
      </c>
      <c r="C92" s="180" t="s">
        <v>172</v>
      </c>
      <c r="D92" s="180" t="s">
        <v>184</v>
      </c>
      <c r="E92" s="220" t="s">
        <v>185</v>
      </c>
      <c r="F92" s="180" t="s">
        <v>115</v>
      </c>
      <c r="G92" s="221">
        <v>378.7</v>
      </c>
    </row>
    <row r="93" ht="22.5" customHeight="1" spans="2:7">
      <c r="B93" s="250" t="s">
        <v>186</v>
      </c>
      <c r="C93" s="180" t="s">
        <v>172</v>
      </c>
      <c r="D93" s="180" t="s">
        <v>184</v>
      </c>
      <c r="E93" s="220" t="s">
        <v>187</v>
      </c>
      <c r="F93" s="180" t="s">
        <v>141</v>
      </c>
      <c r="G93" s="217">
        <v>788.1</v>
      </c>
    </row>
    <row r="94" ht="27.75" customHeight="1" spans="2:7">
      <c r="B94" s="222" t="s">
        <v>122</v>
      </c>
      <c r="C94" s="180" t="s">
        <v>172</v>
      </c>
      <c r="D94" s="180" t="s">
        <v>184</v>
      </c>
      <c r="E94" s="220" t="s">
        <v>187</v>
      </c>
      <c r="F94" s="180" t="s">
        <v>123</v>
      </c>
      <c r="G94" s="221">
        <f>G95+G96</f>
        <v>788.1</v>
      </c>
    </row>
    <row r="95" ht="30" customHeight="1" spans="2:7">
      <c r="B95" s="222" t="s">
        <v>122</v>
      </c>
      <c r="C95" s="180" t="s">
        <v>172</v>
      </c>
      <c r="D95" s="180" t="s">
        <v>184</v>
      </c>
      <c r="E95" s="220" t="s">
        <v>187</v>
      </c>
      <c r="F95" s="180" t="s">
        <v>170</v>
      </c>
      <c r="G95" s="221">
        <v>30</v>
      </c>
    </row>
    <row r="96" ht="29.25" customHeight="1" spans="2:7">
      <c r="B96" s="225" t="s">
        <v>128</v>
      </c>
      <c r="C96" s="180" t="s">
        <v>172</v>
      </c>
      <c r="D96" s="180" t="s">
        <v>184</v>
      </c>
      <c r="E96" s="220" t="s">
        <v>187</v>
      </c>
      <c r="F96" s="239" t="s">
        <v>115</v>
      </c>
      <c r="G96" s="221">
        <v>758.1</v>
      </c>
    </row>
    <row r="97" ht="33" customHeight="1" spans="2:7">
      <c r="B97" s="216" t="s">
        <v>188</v>
      </c>
      <c r="C97" s="188" t="s">
        <v>117</v>
      </c>
      <c r="D97" s="188" t="s">
        <v>181</v>
      </c>
      <c r="E97" s="188"/>
      <c r="F97" s="188"/>
      <c r="G97" s="217">
        <f>G98</f>
        <v>3084.2</v>
      </c>
    </row>
    <row r="98" ht="47.25" spans="2:7">
      <c r="B98" s="228" t="s">
        <v>189</v>
      </c>
      <c r="C98" s="180" t="s">
        <v>117</v>
      </c>
      <c r="D98" s="180" t="s">
        <v>181</v>
      </c>
      <c r="E98" s="220" t="s">
        <v>190</v>
      </c>
      <c r="F98" s="180"/>
      <c r="G98" s="221">
        <f>G99</f>
        <v>3084.2</v>
      </c>
    </row>
    <row r="99" ht="30" customHeight="1" spans="2:7">
      <c r="B99" s="222" t="s">
        <v>122</v>
      </c>
      <c r="C99" s="180" t="s">
        <v>117</v>
      </c>
      <c r="D99" s="180" t="s">
        <v>181</v>
      </c>
      <c r="E99" s="220" t="s">
        <v>190</v>
      </c>
      <c r="F99" s="180" t="s">
        <v>123</v>
      </c>
      <c r="G99" s="221">
        <f>G100</f>
        <v>3084.2</v>
      </c>
    </row>
    <row r="100" ht="31.5" customHeight="1" spans="2:7">
      <c r="B100" s="223" t="s">
        <v>145</v>
      </c>
      <c r="C100" s="180" t="s">
        <v>117</v>
      </c>
      <c r="D100" s="180" t="s">
        <v>181</v>
      </c>
      <c r="E100" s="220" t="s">
        <v>190</v>
      </c>
      <c r="F100" s="180" t="s">
        <v>125</v>
      </c>
      <c r="G100" s="221">
        <f>G101</f>
        <v>3084.2</v>
      </c>
    </row>
    <row r="101" ht="57" customHeight="1" spans="2:7">
      <c r="B101" s="223" t="s">
        <v>128</v>
      </c>
      <c r="C101" s="180" t="s">
        <v>117</v>
      </c>
      <c r="D101" s="180" t="s">
        <v>181</v>
      </c>
      <c r="E101" s="220" t="s">
        <v>190</v>
      </c>
      <c r="F101" s="180" t="s">
        <v>191</v>
      </c>
      <c r="G101" s="221">
        <f>'Приложение 27'!I164</f>
        <v>3084.2</v>
      </c>
    </row>
    <row r="102" ht="28.5" customHeight="1" spans="2:7">
      <c r="B102" s="226" t="s">
        <v>192</v>
      </c>
      <c r="C102" s="188" t="s">
        <v>193</v>
      </c>
      <c r="D102" s="188"/>
      <c r="E102" s="251"/>
      <c r="F102" s="188"/>
      <c r="G102" s="217">
        <f>G103+G105</f>
        <v>409.6</v>
      </c>
    </row>
    <row r="103" ht="30" customHeight="1" spans="2:7">
      <c r="B103" s="252" t="s">
        <v>194</v>
      </c>
      <c r="C103" s="188" t="s">
        <v>193</v>
      </c>
      <c r="D103" s="188" t="s">
        <v>99</v>
      </c>
      <c r="E103" s="251"/>
      <c r="F103" s="188"/>
      <c r="G103" s="217">
        <v>73</v>
      </c>
    </row>
    <row r="104" ht="31.5" spans="2:7">
      <c r="B104" s="222" t="s">
        <v>122</v>
      </c>
      <c r="C104" s="180" t="s">
        <v>193</v>
      </c>
      <c r="D104" s="180" t="s">
        <v>99</v>
      </c>
      <c r="E104" s="220" t="s">
        <v>195</v>
      </c>
      <c r="F104" s="180" t="s">
        <v>115</v>
      </c>
      <c r="G104" s="221">
        <v>73</v>
      </c>
    </row>
    <row r="105" ht="33.75" customHeight="1" spans="2:7">
      <c r="B105" s="253" t="s">
        <v>196</v>
      </c>
      <c r="C105" s="180" t="s">
        <v>193</v>
      </c>
      <c r="D105" s="180" t="s">
        <v>172</v>
      </c>
      <c r="E105" s="220"/>
      <c r="F105" s="180"/>
      <c r="G105" s="217">
        <f>G106+G107+G108</f>
        <v>336.6</v>
      </c>
    </row>
    <row r="106" ht="57" customHeight="1" spans="2:7">
      <c r="B106" s="222" t="s">
        <v>122</v>
      </c>
      <c r="C106" s="180" t="s">
        <v>193</v>
      </c>
      <c r="D106" s="180" t="s">
        <v>172</v>
      </c>
      <c r="E106" s="220" t="s">
        <v>197</v>
      </c>
      <c r="F106" s="180" t="s">
        <v>170</v>
      </c>
      <c r="G106" s="221">
        <v>30</v>
      </c>
    </row>
    <row r="107" ht="90.75" customHeight="1" spans="2:7">
      <c r="B107" s="222" t="s">
        <v>122</v>
      </c>
      <c r="C107" s="180" t="s">
        <v>193</v>
      </c>
      <c r="D107" s="180" t="s">
        <v>172</v>
      </c>
      <c r="E107" s="220" t="s">
        <v>198</v>
      </c>
      <c r="F107" s="180" t="s">
        <v>115</v>
      </c>
      <c r="G107" s="221">
        <v>281.6</v>
      </c>
    </row>
    <row r="108" ht="34.5" customHeight="1" spans="2:7">
      <c r="B108" s="254" t="s">
        <v>199</v>
      </c>
      <c r="C108" s="180" t="s">
        <v>193</v>
      </c>
      <c r="D108" s="180" t="s">
        <v>172</v>
      </c>
      <c r="E108" s="180" t="s">
        <v>200</v>
      </c>
      <c r="F108" s="180"/>
      <c r="G108" s="217">
        <v>25</v>
      </c>
    </row>
    <row r="109" ht="33" customHeight="1" spans="2:7">
      <c r="B109" s="222" t="s">
        <v>122</v>
      </c>
      <c r="C109" s="180" t="s">
        <v>193</v>
      </c>
      <c r="D109" s="180" t="s">
        <v>172</v>
      </c>
      <c r="E109" s="180" t="s">
        <v>200</v>
      </c>
      <c r="F109" s="180" t="s">
        <v>123</v>
      </c>
      <c r="G109" s="221">
        <v>25</v>
      </c>
    </row>
    <row r="110" ht="47.25" customHeight="1" spans="2:7">
      <c r="B110" s="225" t="s">
        <v>128</v>
      </c>
      <c r="C110" s="180" t="s">
        <v>193</v>
      </c>
      <c r="D110" s="180" t="s">
        <v>172</v>
      </c>
      <c r="E110" s="180" t="s">
        <v>200</v>
      </c>
      <c r="F110" s="239" t="s">
        <v>115</v>
      </c>
      <c r="G110" s="221">
        <v>25</v>
      </c>
    </row>
    <row r="111" ht="30.75" customHeight="1" spans="2:7">
      <c r="B111" s="216" t="s">
        <v>201</v>
      </c>
      <c r="C111" s="188" t="s">
        <v>139</v>
      </c>
      <c r="D111" s="188" t="s">
        <v>139</v>
      </c>
      <c r="E111" s="188" t="s">
        <v>202</v>
      </c>
      <c r="F111" s="188"/>
      <c r="G111" s="217">
        <v>10</v>
      </c>
    </row>
    <row r="112" ht="33" customHeight="1" spans="2:7">
      <c r="B112" s="219" t="s">
        <v>203</v>
      </c>
      <c r="C112" s="180" t="s">
        <v>139</v>
      </c>
      <c r="D112" s="180" t="s">
        <v>139</v>
      </c>
      <c r="E112" s="220" t="s">
        <v>202</v>
      </c>
      <c r="F112" s="180" t="s">
        <v>115</v>
      </c>
      <c r="G112" s="221">
        <v>10</v>
      </c>
    </row>
    <row r="113" ht="51" customHeight="1" spans="2:7">
      <c r="B113" s="216" t="s">
        <v>204</v>
      </c>
      <c r="C113" s="188" t="s">
        <v>184</v>
      </c>
      <c r="D113" s="188"/>
      <c r="E113" s="188"/>
      <c r="F113" s="188"/>
      <c r="G113" s="217">
        <v>420</v>
      </c>
    </row>
    <row r="114" ht="33.75" customHeight="1" spans="2:7">
      <c r="B114" s="216" t="s">
        <v>205</v>
      </c>
      <c r="C114" s="188" t="s">
        <v>184</v>
      </c>
      <c r="D114" s="188" t="s">
        <v>99</v>
      </c>
      <c r="E114" s="188"/>
      <c r="F114" s="188"/>
      <c r="G114" s="217">
        <v>420</v>
      </c>
    </row>
    <row r="115" ht="38.25" customHeight="1" spans="2:7">
      <c r="B115" s="223" t="s">
        <v>206</v>
      </c>
      <c r="C115" s="180" t="s">
        <v>184</v>
      </c>
      <c r="D115" s="180" t="s">
        <v>99</v>
      </c>
      <c r="E115" s="220" t="s">
        <v>207</v>
      </c>
      <c r="F115" s="180" t="s">
        <v>208</v>
      </c>
      <c r="G115" s="221">
        <v>420</v>
      </c>
    </row>
    <row r="116" ht="45.75" customHeight="1" spans="2:7">
      <c r="B116" s="225" t="s">
        <v>209</v>
      </c>
      <c r="C116" s="180" t="s">
        <v>210</v>
      </c>
      <c r="D116" s="180" t="s">
        <v>172</v>
      </c>
      <c r="E116" s="180" t="s">
        <v>211</v>
      </c>
      <c r="F116" s="180"/>
      <c r="G116" s="221">
        <v>4.43</v>
      </c>
    </row>
    <row r="117" ht="38.25" customHeight="1" spans="2:7">
      <c r="B117" s="225" t="s">
        <v>209</v>
      </c>
      <c r="C117" s="180" t="s">
        <v>212</v>
      </c>
      <c r="D117" s="180" t="s">
        <v>172</v>
      </c>
      <c r="E117" s="180" t="s">
        <v>211</v>
      </c>
      <c r="F117" s="180" t="s">
        <v>123</v>
      </c>
      <c r="G117" s="221">
        <v>4.43</v>
      </c>
    </row>
    <row r="118" ht="36" customHeight="1" spans="2:7">
      <c r="B118" s="225" t="s">
        <v>209</v>
      </c>
      <c r="C118" s="180" t="s">
        <v>212</v>
      </c>
      <c r="D118" s="180" t="s">
        <v>172</v>
      </c>
      <c r="E118" s="180" t="s">
        <v>211</v>
      </c>
      <c r="F118" s="239" t="s">
        <v>115</v>
      </c>
      <c r="G118" s="221">
        <v>4.43</v>
      </c>
    </row>
    <row r="119" ht="34.5" customHeight="1" spans="2:7">
      <c r="B119" s="216" t="s">
        <v>213</v>
      </c>
      <c r="C119" s="180"/>
      <c r="D119" s="180"/>
      <c r="E119" s="180"/>
      <c r="F119" s="180"/>
      <c r="G119" s="217">
        <f>G116+G113+G111++++G102+G97+G85+G76+G65+G62+G59+G53+G24+G16+G56+G47</f>
        <v>15347.33</v>
      </c>
    </row>
    <row r="120" ht="27.75" customHeight="1" spans="2:7">
      <c r="B120" s="144"/>
      <c r="C120" s="144"/>
      <c r="D120" s="144"/>
      <c r="E120" s="144"/>
      <c r="F120" s="144"/>
      <c r="G120" s="144"/>
    </row>
    <row r="121" ht="43.5" customHeight="1" spans="2:7">
      <c r="B121" s="144"/>
      <c r="C121" s="144"/>
      <c r="D121" s="144"/>
      <c r="E121" s="144"/>
      <c r="F121" s="144"/>
      <c r="G121" s="144"/>
    </row>
    <row r="122" spans="2:7">
      <c r="B122" s="144"/>
      <c r="C122" s="144"/>
      <c r="D122" s="144"/>
      <c r="E122" s="144"/>
      <c r="F122" s="144"/>
      <c r="G122" s="144"/>
    </row>
  </sheetData>
  <mergeCells count="13">
    <mergeCell ref="F1:G1"/>
    <mergeCell ref="F2:H2"/>
    <mergeCell ref="F3:H3"/>
    <mergeCell ref="F4:H4"/>
    <mergeCell ref="F5:G5"/>
    <mergeCell ref="B9:G9"/>
    <mergeCell ref="B10:D10"/>
    <mergeCell ref="B12:B13"/>
    <mergeCell ref="C12:C13"/>
    <mergeCell ref="D12:D13"/>
    <mergeCell ref="E12:E13"/>
    <mergeCell ref="F12:F13"/>
    <mergeCell ref="G12:G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opLeftCell="A110" workbookViewId="0">
      <selection activeCell="H106" sqref="H106"/>
    </sheetView>
  </sheetViews>
  <sheetFormatPr defaultColWidth="9.14285714285714" defaultRowHeight="12.75"/>
  <cols>
    <col min="1" max="1" width="9" style="2" customWidth="1"/>
    <col min="2" max="2" width="40.7142857142857" style="2" customWidth="1"/>
    <col min="3" max="3" width="11.5714285714286" style="2" customWidth="1"/>
    <col min="4" max="4" width="12.4285714285714" style="2" customWidth="1"/>
    <col min="5" max="5" width="15.1428571428571" style="2" customWidth="1"/>
    <col min="6" max="6" width="18.7142857142857" style="2" customWidth="1"/>
    <col min="7" max="7" width="13" style="2" customWidth="1"/>
    <col min="8" max="8" width="13.5714285714286" style="2" customWidth="1"/>
    <col min="9" max="16384" width="9.14285714285714" style="2"/>
  </cols>
  <sheetData>
    <row r="1" ht="18.75" spans="4:9">
      <c r="D1" s="3"/>
      <c r="E1" s="3"/>
      <c r="F1" s="4"/>
      <c r="H1" s="4" t="s">
        <v>214</v>
      </c>
      <c r="I1" s="4"/>
    </row>
    <row r="2" s="1" customFormat="1" ht="15.75" spans="1:10">
      <c r="A2" s="6"/>
      <c r="B2" s="6"/>
      <c r="C2" s="6"/>
      <c r="D2" s="6"/>
      <c r="E2" s="6"/>
      <c r="H2" s="7" t="s">
        <v>1</v>
      </c>
      <c r="I2" s="7"/>
      <c r="J2" s="7"/>
    </row>
    <row r="3" s="1" customFormat="1" ht="15.75" spans="1:10">
      <c r="A3" s="6"/>
      <c r="B3" s="6"/>
      <c r="C3" s="6"/>
      <c r="D3" s="6"/>
      <c r="E3" s="6"/>
      <c r="H3" s="7"/>
      <c r="I3" s="7"/>
      <c r="J3" s="7"/>
    </row>
    <row r="4" s="1" customFormat="1" ht="26.25" customHeight="1" spans="1:10">
      <c r="A4" s="6"/>
      <c r="B4" s="6"/>
      <c r="C4" s="6"/>
      <c r="D4" s="6"/>
      <c r="E4" s="6"/>
      <c r="F4" s="8"/>
      <c r="H4" s="8" t="s">
        <v>2</v>
      </c>
      <c r="I4" s="8"/>
      <c r="J4" s="8"/>
    </row>
    <row r="5" s="1" customFormat="1" ht="15.75" spans="1:8">
      <c r="A5" s="6"/>
      <c r="B5" s="6"/>
      <c r="C5" s="6"/>
      <c r="D5" s="6"/>
      <c r="E5" s="6"/>
      <c r="H5" s="1" t="s">
        <v>3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148.5" customHeight="1" spans="2:8">
      <c r="B9" s="10" t="s">
        <v>215</v>
      </c>
      <c r="C9" s="10"/>
      <c r="D9" s="10"/>
      <c r="E9" s="10"/>
      <c r="F9" s="10"/>
      <c r="G9" s="10"/>
      <c r="H9" s="10"/>
    </row>
    <row r="10" ht="15.75" spans="2:5">
      <c r="B10" s="11"/>
      <c r="C10" s="11"/>
      <c r="D10" s="11"/>
      <c r="E10" s="11"/>
    </row>
    <row r="11" ht="15.75" spans="2:8">
      <c r="B11" s="12"/>
      <c r="C11" s="12"/>
      <c r="D11" s="12"/>
      <c r="E11" s="12"/>
      <c r="H11" s="2" t="s">
        <v>48</v>
      </c>
    </row>
    <row r="12" ht="15.75" customHeight="1" spans="2:8">
      <c r="B12" s="142" t="s">
        <v>216</v>
      </c>
      <c r="C12" s="142" t="s">
        <v>94</v>
      </c>
      <c r="D12" s="142" t="s">
        <v>95</v>
      </c>
      <c r="E12" s="142" t="s">
        <v>96</v>
      </c>
      <c r="F12" s="142" t="s">
        <v>97</v>
      </c>
      <c r="G12" s="142" t="s">
        <v>69</v>
      </c>
      <c r="H12" s="142"/>
    </row>
    <row r="13" ht="88.5" customHeight="1" spans="2:8">
      <c r="B13" s="142"/>
      <c r="C13" s="142"/>
      <c r="D13" s="142"/>
      <c r="E13" s="142"/>
      <c r="F13" s="142"/>
      <c r="G13" s="142" t="s">
        <v>30</v>
      </c>
      <c r="H13" s="142" t="s">
        <v>217</v>
      </c>
    </row>
    <row r="14" ht="15.75" spans="2:8">
      <c r="B14" s="155">
        <v>1</v>
      </c>
      <c r="C14" s="155">
        <v>2</v>
      </c>
      <c r="D14" s="155">
        <v>3</v>
      </c>
      <c r="E14" s="155">
        <v>4</v>
      </c>
      <c r="F14" s="155">
        <v>5</v>
      </c>
      <c r="G14" s="155">
        <v>6</v>
      </c>
      <c r="H14" s="155">
        <v>7</v>
      </c>
    </row>
    <row r="15" ht="27.75" customHeight="1" spans="2:8">
      <c r="B15" s="213" t="s">
        <v>98</v>
      </c>
      <c r="C15" s="214" t="s">
        <v>99</v>
      </c>
      <c r="D15" s="214"/>
      <c r="E15" s="214"/>
      <c r="F15" s="214"/>
      <c r="G15" s="215">
        <f>G16+G24+G40+G47+G52</f>
        <v>9914.7</v>
      </c>
      <c r="H15" s="215">
        <f>H16+H24+H40+H47+H52</f>
        <v>9919.7</v>
      </c>
    </row>
    <row r="16" ht="76.5" customHeight="1" spans="2:8">
      <c r="B16" s="216" t="s">
        <v>100</v>
      </c>
      <c r="C16" s="188" t="s">
        <v>99</v>
      </c>
      <c r="D16" s="188" t="s">
        <v>101</v>
      </c>
      <c r="E16" s="180"/>
      <c r="F16" s="180"/>
      <c r="G16" s="217">
        <f>G17</f>
        <v>1038.6</v>
      </c>
      <c r="H16" s="218">
        <f>H17</f>
        <v>1038.6</v>
      </c>
    </row>
    <row r="17" ht="40.5" customHeight="1" spans="2:8">
      <c r="B17" s="219" t="s">
        <v>102</v>
      </c>
      <c r="C17" s="180" t="s">
        <v>99</v>
      </c>
      <c r="D17" s="180" t="s">
        <v>101</v>
      </c>
      <c r="E17" s="220" t="s">
        <v>103</v>
      </c>
      <c r="F17" s="180"/>
      <c r="G17" s="221">
        <f>G18</f>
        <v>1038.6</v>
      </c>
      <c r="H17" s="221">
        <f>H18</f>
        <v>1038.6</v>
      </c>
    </row>
    <row r="18" ht="94.5" spans="2:8">
      <c r="B18" s="222" t="s">
        <v>104</v>
      </c>
      <c r="C18" s="180" t="s">
        <v>99</v>
      </c>
      <c r="D18" s="180" t="s">
        <v>101</v>
      </c>
      <c r="E18" s="220" t="s">
        <v>103</v>
      </c>
      <c r="F18" s="180" t="s">
        <v>105</v>
      </c>
      <c r="G18" s="221">
        <f>G20+G21+G22+G23</f>
        <v>1038.6</v>
      </c>
      <c r="H18" s="221">
        <f>H20+H21+H22+H23</f>
        <v>1038.6</v>
      </c>
    </row>
    <row r="19" ht="24.75" customHeight="1" spans="2:8">
      <c r="B19" s="223" t="s">
        <v>106</v>
      </c>
      <c r="C19" s="180" t="s">
        <v>99</v>
      </c>
      <c r="D19" s="180" t="s">
        <v>101</v>
      </c>
      <c r="E19" s="220" t="s">
        <v>103</v>
      </c>
      <c r="F19" s="180" t="s">
        <v>107</v>
      </c>
      <c r="G19" s="221"/>
      <c r="H19" s="224"/>
    </row>
    <row r="20" ht="25.5" customHeight="1" spans="2:8">
      <c r="B20" s="223" t="s">
        <v>108</v>
      </c>
      <c r="C20" s="180" t="s">
        <v>99</v>
      </c>
      <c r="D20" s="180" t="s">
        <v>101</v>
      </c>
      <c r="E20" s="220" t="s">
        <v>103</v>
      </c>
      <c r="F20" s="180" t="s">
        <v>109</v>
      </c>
      <c r="G20" s="221">
        <v>791.9</v>
      </c>
      <c r="H20" s="224">
        <v>791.9</v>
      </c>
    </row>
    <row r="21" ht="33" customHeight="1" spans="2:8">
      <c r="B21" s="225" t="s">
        <v>110</v>
      </c>
      <c r="C21" s="180" t="s">
        <v>99</v>
      </c>
      <c r="D21" s="180" t="s">
        <v>101</v>
      </c>
      <c r="E21" s="220" t="s">
        <v>103</v>
      </c>
      <c r="F21" s="180" t="s">
        <v>111</v>
      </c>
      <c r="G21" s="221">
        <v>5</v>
      </c>
      <c r="H21" s="224">
        <v>5</v>
      </c>
    </row>
    <row r="22" ht="58.5" customHeight="1" spans="2:8">
      <c r="B22" s="225" t="s">
        <v>112</v>
      </c>
      <c r="C22" s="180" t="s">
        <v>99</v>
      </c>
      <c r="D22" s="180" t="s">
        <v>101</v>
      </c>
      <c r="E22" s="220" t="s">
        <v>103</v>
      </c>
      <c r="F22" s="180" t="s">
        <v>113</v>
      </c>
      <c r="G22" s="221">
        <v>239.2</v>
      </c>
      <c r="H22" s="224">
        <v>239.2</v>
      </c>
    </row>
    <row r="23" ht="18.75" spans="2:8">
      <c r="B23" s="225" t="s">
        <v>114</v>
      </c>
      <c r="C23" s="180" t="s">
        <v>99</v>
      </c>
      <c r="D23" s="180" t="s">
        <v>101</v>
      </c>
      <c r="E23" s="220" t="s">
        <v>103</v>
      </c>
      <c r="F23" s="180" t="s">
        <v>115</v>
      </c>
      <c r="G23" s="221">
        <v>2.5</v>
      </c>
      <c r="H23" s="224">
        <v>2.5</v>
      </c>
    </row>
    <row r="24" ht="83.25" customHeight="1" spans="2:8">
      <c r="B24" s="226" t="s">
        <v>116</v>
      </c>
      <c r="C24" s="188" t="s">
        <v>99</v>
      </c>
      <c r="D24" s="188" t="s">
        <v>117</v>
      </c>
      <c r="E24" s="188"/>
      <c r="F24" s="188"/>
      <c r="G24" s="221">
        <f>G25+G39</f>
        <v>2006.4</v>
      </c>
      <c r="H24" s="221">
        <f>H25+H39</f>
        <v>1958.6</v>
      </c>
    </row>
    <row r="25" ht="48" customHeight="1" spans="2:8">
      <c r="B25" s="227" t="s">
        <v>118</v>
      </c>
      <c r="C25" s="180" t="s">
        <v>119</v>
      </c>
      <c r="D25" s="180" t="s">
        <v>117</v>
      </c>
      <c r="E25" s="220"/>
      <c r="F25" s="180"/>
      <c r="G25" s="221">
        <f>G26+G31+G35</f>
        <v>2005.2</v>
      </c>
      <c r="H25" s="221">
        <f>H26+H31+H35</f>
        <v>1957.4</v>
      </c>
    </row>
    <row r="26" ht="92.25" customHeight="1" spans="2:8">
      <c r="B26" s="228" t="s">
        <v>104</v>
      </c>
      <c r="C26" s="180" t="s">
        <v>99</v>
      </c>
      <c r="D26" s="180" t="s">
        <v>117</v>
      </c>
      <c r="E26" s="229" t="s">
        <v>120</v>
      </c>
      <c r="F26" s="180" t="s">
        <v>105</v>
      </c>
      <c r="G26" s="221">
        <f>G27</f>
        <v>1650.5</v>
      </c>
      <c r="H26" s="218">
        <f>H27</f>
        <v>1650.5</v>
      </c>
    </row>
    <row r="27" ht="42" customHeight="1" spans="2:8">
      <c r="B27" s="228" t="s">
        <v>121</v>
      </c>
      <c r="C27" s="180" t="s">
        <v>99</v>
      </c>
      <c r="D27" s="180" t="s">
        <v>117</v>
      </c>
      <c r="E27" s="229" t="s">
        <v>120</v>
      </c>
      <c r="F27" s="180" t="s">
        <v>107</v>
      </c>
      <c r="G27" s="221">
        <f>G28+G29+G30</f>
        <v>1650.5</v>
      </c>
      <c r="H27" s="221">
        <f>H28+H29+H30</f>
        <v>1650.5</v>
      </c>
    </row>
    <row r="28" ht="33.75" customHeight="1" spans="2:8">
      <c r="B28" s="223" t="s">
        <v>108</v>
      </c>
      <c r="C28" s="180" t="s">
        <v>99</v>
      </c>
      <c r="D28" s="180" t="s">
        <v>117</v>
      </c>
      <c r="E28" s="229" t="s">
        <v>120</v>
      </c>
      <c r="F28" s="180" t="s">
        <v>109</v>
      </c>
      <c r="G28" s="221">
        <v>1263.8</v>
      </c>
      <c r="H28" s="224">
        <v>1263.8</v>
      </c>
    </row>
    <row r="29" ht="34.5" customHeight="1" spans="2:8">
      <c r="B29" s="225" t="s">
        <v>110</v>
      </c>
      <c r="C29" s="180" t="s">
        <v>99</v>
      </c>
      <c r="D29" s="180" t="s">
        <v>117</v>
      </c>
      <c r="E29" s="229" t="s">
        <v>120</v>
      </c>
      <c r="F29" s="180" t="s">
        <v>111</v>
      </c>
      <c r="G29" s="221">
        <v>5</v>
      </c>
      <c r="H29" s="224">
        <v>5</v>
      </c>
    </row>
    <row r="30" ht="40.5" customHeight="1" spans="2:8">
      <c r="B30" s="225" t="s">
        <v>112</v>
      </c>
      <c r="C30" s="180" t="s">
        <v>99</v>
      </c>
      <c r="D30" s="180" t="s">
        <v>117</v>
      </c>
      <c r="E30" s="229" t="s">
        <v>120</v>
      </c>
      <c r="F30" s="180" t="s">
        <v>113</v>
      </c>
      <c r="G30" s="221">
        <v>381.7</v>
      </c>
      <c r="H30" s="224">
        <v>381.7</v>
      </c>
    </row>
    <row r="31" ht="45" customHeight="1" spans="2:8">
      <c r="B31" s="222" t="s">
        <v>122</v>
      </c>
      <c r="C31" s="180" t="s">
        <v>99</v>
      </c>
      <c r="D31" s="180" t="s">
        <v>117</v>
      </c>
      <c r="E31" s="229" t="s">
        <v>120</v>
      </c>
      <c r="F31" s="180" t="s">
        <v>123</v>
      </c>
      <c r="G31" s="221">
        <f>G32</f>
        <v>260.7</v>
      </c>
      <c r="H31" s="221">
        <f>H32</f>
        <v>262.9</v>
      </c>
    </row>
    <row r="32" ht="39.75" customHeight="1" spans="2:8">
      <c r="B32" s="228" t="s">
        <v>124</v>
      </c>
      <c r="C32" s="180" t="s">
        <v>99</v>
      </c>
      <c r="D32" s="180" t="s">
        <v>117</v>
      </c>
      <c r="E32" s="229" t="s">
        <v>120</v>
      </c>
      <c r="F32" s="180" t="s">
        <v>125</v>
      </c>
      <c r="G32" s="221">
        <f>G33+G34</f>
        <v>260.7</v>
      </c>
      <c r="H32" s="221">
        <f>H33+H34</f>
        <v>262.9</v>
      </c>
    </row>
    <row r="33" ht="39.75" customHeight="1" spans="2:8">
      <c r="B33" s="225" t="s">
        <v>126</v>
      </c>
      <c r="C33" s="180" t="s">
        <v>99</v>
      </c>
      <c r="D33" s="180" t="s">
        <v>117</v>
      </c>
      <c r="E33" s="229" t="s">
        <v>120</v>
      </c>
      <c r="F33" s="180" t="s">
        <v>127</v>
      </c>
      <c r="G33" s="221">
        <v>260.7</v>
      </c>
      <c r="H33" s="230">
        <v>262.9</v>
      </c>
    </row>
    <row r="34" ht="36.75" customHeight="1" spans="2:8">
      <c r="B34" s="223" t="s">
        <v>128</v>
      </c>
      <c r="C34" s="180" t="s">
        <v>99</v>
      </c>
      <c r="D34" s="180" t="s">
        <v>117</v>
      </c>
      <c r="E34" s="229" t="s">
        <v>120</v>
      </c>
      <c r="F34" s="180" t="s">
        <v>115</v>
      </c>
      <c r="G34" s="221">
        <v>0</v>
      </c>
      <c r="H34" s="224">
        <v>0</v>
      </c>
    </row>
    <row r="35" ht="18.75" spans="2:8">
      <c r="B35" s="231" t="s">
        <v>129</v>
      </c>
      <c r="C35" s="180" t="s">
        <v>99</v>
      </c>
      <c r="D35" s="180" t="s">
        <v>117</v>
      </c>
      <c r="E35" s="229" t="s">
        <v>120</v>
      </c>
      <c r="F35" s="180" t="s">
        <v>130</v>
      </c>
      <c r="G35" s="221">
        <f>G36+G37+G38</f>
        <v>94</v>
      </c>
      <c r="H35" s="230">
        <v>44</v>
      </c>
    </row>
    <row r="36" ht="18.75" spans="2:8">
      <c r="B36" s="231" t="s">
        <v>131</v>
      </c>
      <c r="C36" s="180" t="s">
        <v>99</v>
      </c>
      <c r="D36" s="180" t="s">
        <v>117</v>
      </c>
      <c r="E36" s="229" t="s">
        <v>120</v>
      </c>
      <c r="F36" s="180" t="s">
        <v>132</v>
      </c>
      <c r="G36" s="221">
        <v>11</v>
      </c>
      <c r="H36" s="230">
        <v>11</v>
      </c>
    </row>
    <row r="37" ht="31.5" customHeight="1" spans="2:8">
      <c r="B37" s="225" t="s">
        <v>133</v>
      </c>
      <c r="C37" s="180" t="s">
        <v>99</v>
      </c>
      <c r="D37" s="180" t="s">
        <v>117</v>
      </c>
      <c r="E37" s="229" t="s">
        <v>120</v>
      </c>
      <c r="F37" s="180" t="s">
        <v>134</v>
      </c>
      <c r="G37" s="221">
        <v>8</v>
      </c>
      <c r="H37" s="230">
        <v>8</v>
      </c>
    </row>
    <row r="38" ht="18.75" spans="2:8">
      <c r="B38" s="225" t="s">
        <v>135</v>
      </c>
      <c r="C38" s="180" t="s">
        <v>99</v>
      </c>
      <c r="D38" s="180" t="s">
        <v>117</v>
      </c>
      <c r="E38" s="229" t="s">
        <v>120</v>
      </c>
      <c r="F38" s="180" t="s">
        <v>136</v>
      </c>
      <c r="G38" s="221">
        <v>75</v>
      </c>
      <c r="H38" s="230">
        <v>25</v>
      </c>
    </row>
    <row r="39" ht="18.75" spans="2:8">
      <c r="B39" s="225"/>
      <c r="C39" s="180" t="s">
        <v>99</v>
      </c>
      <c r="D39" s="180" t="s">
        <v>117</v>
      </c>
      <c r="E39" s="229" t="s">
        <v>137</v>
      </c>
      <c r="F39" s="180" t="s">
        <v>115</v>
      </c>
      <c r="G39" s="221">
        <v>1.2</v>
      </c>
      <c r="H39" s="224">
        <v>1.2</v>
      </c>
    </row>
    <row r="40" ht="37.5" customHeight="1" spans="2:8">
      <c r="B40" s="213" t="s">
        <v>138</v>
      </c>
      <c r="C40" s="180" t="s">
        <v>99</v>
      </c>
      <c r="D40" s="180" t="s">
        <v>139</v>
      </c>
      <c r="E40" s="229" t="s">
        <v>140</v>
      </c>
      <c r="F40" s="180" t="s">
        <v>141</v>
      </c>
      <c r="G40" s="215"/>
      <c r="H40" s="224"/>
    </row>
    <row r="41" ht="18.75" spans="2:8">
      <c r="B41" s="232" t="s">
        <v>142</v>
      </c>
      <c r="C41" s="233" t="s">
        <v>99</v>
      </c>
      <c r="D41" s="233" t="s">
        <v>139</v>
      </c>
      <c r="E41" s="234" t="s">
        <v>140</v>
      </c>
      <c r="F41" s="233"/>
      <c r="G41" s="235"/>
      <c r="H41" s="224"/>
    </row>
    <row r="42" ht="36.75" customHeight="1" spans="2:8">
      <c r="B42" s="236" t="s">
        <v>143</v>
      </c>
      <c r="C42" s="233" t="s">
        <v>99</v>
      </c>
      <c r="D42" s="233" t="s">
        <v>139</v>
      </c>
      <c r="E42" s="234" t="s">
        <v>144</v>
      </c>
      <c r="F42" s="233"/>
      <c r="G42" s="235"/>
      <c r="H42" s="224"/>
    </row>
    <row r="43" ht="42.75" customHeight="1" spans="2:8">
      <c r="B43" s="237" t="s">
        <v>122</v>
      </c>
      <c r="C43" s="233" t="s">
        <v>99</v>
      </c>
      <c r="D43" s="233" t="s">
        <v>139</v>
      </c>
      <c r="E43" s="234" t="s">
        <v>144</v>
      </c>
      <c r="F43" s="233" t="s">
        <v>123</v>
      </c>
      <c r="G43" s="235"/>
      <c r="H43" s="224"/>
    </row>
    <row r="44" ht="30" customHeight="1" spans="2:8">
      <c r="B44" s="236" t="s">
        <v>145</v>
      </c>
      <c r="C44" s="233" t="s">
        <v>99</v>
      </c>
      <c r="D44" s="233" t="s">
        <v>139</v>
      </c>
      <c r="E44" s="234" t="s">
        <v>144</v>
      </c>
      <c r="F44" s="233" t="s">
        <v>125</v>
      </c>
      <c r="G44" s="235"/>
      <c r="H44" s="224"/>
    </row>
    <row r="45" ht="29.25" customHeight="1" spans="2:8">
      <c r="B45" s="236" t="s">
        <v>128</v>
      </c>
      <c r="C45" s="233" t="s">
        <v>99</v>
      </c>
      <c r="D45" s="233" t="s">
        <v>139</v>
      </c>
      <c r="E45" s="234" t="s">
        <v>144</v>
      </c>
      <c r="F45" s="233" t="s">
        <v>115</v>
      </c>
      <c r="G45" s="235"/>
      <c r="H45" s="224"/>
    </row>
    <row r="46" ht="30" customHeight="1" spans="2:8">
      <c r="B46" s="236" t="s">
        <v>128</v>
      </c>
      <c r="C46" s="233" t="s">
        <v>99</v>
      </c>
      <c r="D46" s="233" t="s">
        <v>139</v>
      </c>
      <c r="E46" s="234" t="s">
        <v>144</v>
      </c>
      <c r="F46" s="233" t="s">
        <v>115</v>
      </c>
      <c r="G46" s="235"/>
      <c r="H46" s="224"/>
    </row>
    <row r="47" ht="25.5" customHeight="1" spans="2:8">
      <c r="B47" s="216" t="s">
        <v>146</v>
      </c>
      <c r="C47" s="188" t="s">
        <v>99</v>
      </c>
      <c r="D47" s="188" t="s">
        <v>147</v>
      </c>
      <c r="E47" s="188"/>
      <c r="F47" s="188"/>
      <c r="G47" s="217">
        <v>10</v>
      </c>
      <c r="H47" s="230">
        <v>10</v>
      </c>
    </row>
    <row r="48" ht="36.75" customHeight="1" spans="2:8">
      <c r="B48" s="223" t="s">
        <v>148</v>
      </c>
      <c r="C48" s="180" t="s">
        <v>99</v>
      </c>
      <c r="D48" s="180" t="s">
        <v>147</v>
      </c>
      <c r="E48" s="220" t="s">
        <v>149</v>
      </c>
      <c r="F48" s="180"/>
      <c r="G48" s="221">
        <v>10</v>
      </c>
      <c r="H48" s="230">
        <v>10</v>
      </c>
    </row>
    <row r="49" ht="42" customHeight="1" spans="2:8">
      <c r="B49" s="222" t="s">
        <v>122</v>
      </c>
      <c r="C49" s="180" t="s">
        <v>99</v>
      </c>
      <c r="D49" s="180" t="s">
        <v>147</v>
      </c>
      <c r="E49" s="220" t="s">
        <v>149</v>
      </c>
      <c r="F49" s="180" t="s">
        <v>141</v>
      </c>
      <c r="G49" s="221">
        <v>10</v>
      </c>
      <c r="H49" s="230">
        <v>10</v>
      </c>
    </row>
    <row r="50" ht="33" customHeight="1" spans="2:8">
      <c r="B50" s="223" t="s">
        <v>145</v>
      </c>
      <c r="C50" s="180" t="s">
        <v>99</v>
      </c>
      <c r="D50" s="180" t="s">
        <v>147</v>
      </c>
      <c r="E50" s="220" t="s">
        <v>149</v>
      </c>
      <c r="F50" s="180" t="s">
        <v>141</v>
      </c>
      <c r="G50" s="221">
        <v>10</v>
      </c>
      <c r="H50" s="230">
        <v>10</v>
      </c>
    </row>
    <row r="51" ht="32.25" customHeight="1" spans="2:8">
      <c r="B51" s="223" t="s">
        <v>128</v>
      </c>
      <c r="C51" s="180" t="s">
        <v>99</v>
      </c>
      <c r="D51" s="180" t="s">
        <v>147</v>
      </c>
      <c r="E51" s="220" t="s">
        <v>149</v>
      </c>
      <c r="F51" s="180" t="s">
        <v>150</v>
      </c>
      <c r="G51" s="221">
        <v>10</v>
      </c>
      <c r="H51" s="230">
        <v>10</v>
      </c>
    </row>
    <row r="52" ht="22.5" customHeight="1" spans="2:8">
      <c r="B52" s="216" t="s">
        <v>151</v>
      </c>
      <c r="C52" s="188" t="s">
        <v>99</v>
      </c>
      <c r="D52" s="188" t="s">
        <v>152</v>
      </c>
      <c r="E52" s="180"/>
      <c r="F52" s="188"/>
      <c r="G52" s="217">
        <f>G53+G56+G65+G59+G62</f>
        <v>6859.7</v>
      </c>
      <c r="H52" s="217">
        <f>H53+H56+H65+H59+H62</f>
        <v>6912.5</v>
      </c>
    </row>
    <row r="53" ht="220.5" spans="2:8">
      <c r="B53" s="238" t="s">
        <v>153</v>
      </c>
      <c r="C53" s="180" t="s">
        <v>99</v>
      </c>
      <c r="D53" s="180" t="s">
        <v>152</v>
      </c>
      <c r="E53" s="220" t="s">
        <v>154</v>
      </c>
      <c r="F53" s="180"/>
      <c r="G53" s="217">
        <v>3</v>
      </c>
      <c r="H53" s="224">
        <v>3</v>
      </c>
    </row>
    <row r="54" ht="47.25" spans="2:8">
      <c r="B54" s="222" t="s">
        <v>122</v>
      </c>
      <c r="C54" s="180" t="s">
        <v>99</v>
      </c>
      <c r="D54" s="180" t="s">
        <v>152</v>
      </c>
      <c r="E54" s="220" t="s">
        <v>154</v>
      </c>
      <c r="F54" s="180" t="s">
        <v>123</v>
      </c>
      <c r="G54" s="221">
        <v>3</v>
      </c>
      <c r="H54" s="224">
        <v>3</v>
      </c>
    </row>
    <row r="55" ht="31.5" spans="2:8">
      <c r="B55" s="225" t="s">
        <v>128</v>
      </c>
      <c r="C55" s="180" t="s">
        <v>99</v>
      </c>
      <c r="D55" s="180" t="s">
        <v>152</v>
      </c>
      <c r="E55" s="220" t="s">
        <v>154</v>
      </c>
      <c r="F55" s="239" t="s">
        <v>115</v>
      </c>
      <c r="G55" s="221">
        <v>3</v>
      </c>
      <c r="H55" s="224">
        <v>3</v>
      </c>
    </row>
    <row r="56" ht="173.25" spans="2:8">
      <c r="B56" s="240" t="s">
        <v>155</v>
      </c>
      <c r="C56" s="180" t="s">
        <v>99</v>
      </c>
      <c r="D56" s="180" t="s">
        <v>152</v>
      </c>
      <c r="E56" s="180" t="s">
        <v>156</v>
      </c>
      <c r="F56" s="180"/>
      <c r="G56" s="217">
        <v>16</v>
      </c>
      <c r="H56" s="224">
        <v>16</v>
      </c>
    </row>
    <row r="57" ht="47.25" spans="2:8">
      <c r="B57" s="222" t="s">
        <v>122</v>
      </c>
      <c r="C57" s="180" t="s">
        <v>99</v>
      </c>
      <c r="D57" s="180" t="s">
        <v>152</v>
      </c>
      <c r="E57" s="180" t="s">
        <v>156</v>
      </c>
      <c r="F57" s="180" t="s">
        <v>123</v>
      </c>
      <c r="G57" s="221">
        <v>16</v>
      </c>
      <c r="H57" s="224">
        <v>16</v>
      </c>
    </row>
    <row r="58" ht="31.5" spans="2:8">
      <c r="B58" s="225" t="s">
        <v>128</v>
      </c>
      <c r="C58" s="180" t="s">
        <v>99</v>
      </c>
      <c r="D58" s="180" t="s">
        <v>152</v>
      </c>
      <c r="E58" s="180" t="s">
        <v>156</v>
      </c>
      <c r="F58" s="239" t="s">
        <v>115</v>
      </c>
      <c r="G58" s="221">
        <v>16</v>
      </c>
      <c r="H58" s="224">
        <v>16</v>
      </c>
    </row>
    <row r="59" ht="126" spans="2:8">
      <c r="B59" s="241" t="s">
        <v>157</v>
      </c>
      <c r="C59" s="180" t="s">
        <v>99</v>
      </c>
      <c r="D59" s="180" t="s">
        <v>152</v>
      </c>
      <c r="E59" s="180" t="s">
        <v>158</v>
      </c>
      <c r="F59" s="180"/>
      <c r="G59" s="217">
        <v>25</v>
      </c>
      <c r="H59" s="224">
        <v>25</v>
      </c>
    </row>
    <row r="60" ht="47.25" spans="2:8">
      <c r="B60" s="222" t="s">
        <v>122</v>
      </c>
      <c r="C60" s="180" t="s">
        <v>99</v>
      </c>
      <c r="D60" s="180" t="s">
        <v>152</v>
      </c>
      <c r="E60" s="180" t="s">
        <v>158</v>
      </c>
      <c r="F60" s="180" t="s">
        <v>123</v>
      </c>
      <c r="G60" s="221">
        <v>25</v>
      </c>
      <c r="H60" s="224">
        <v>25</v>
      </c>
    </row>
    <row r="61" ht="31.5" spans="2:8">
      <c r="B61" s="225" t="s">
        <v>128</v>
      </c>
      <c r="C61" s="180" t="s">
        <v>99</v>
      </c>
      <c r="D61" s="180" t="s">
        <v>152</v>
      </c>
      <c r="E61" s="180" t="s">
        <v>158</v>
      </c>
      <c r="F61" s="239" t="s">
        <v>115</v>
      </c>
      <c r="G61" s="221">
        <v>25</v>
      </c>
      <c r="H61" s="224">
        <v>25</v>
      </c>
    </row>
    <row r="62" ht="45.75" customHeight="1" spans="2:8">
      <c r="B62" s="241" t="s">
        <v>159</v>
      </c>
      <c r="C62" s="180" t="s">
        <v>99</v>
      </c>
      <c r="D62" s="180" t="s">
        <v>152</v>
      </c>
      <c r="E62" s="180" t="s">
        <v>160</v>
      </c>
      <c r="F62" s="180"/>
      <c r="G62" s="217">
        <f>G63</f>
        <v>2</v>
      </c>
      <c r="H62" s="224">
        <v>2</v>
      </c>
    </row>
    <row r="63" ht="43.5" customHeight="1" spans="2:8">
      <c r="B63" s="222" t="s">
        <v>122</v>
      </c>
      <c r="C63" s="180" t="s">
        <v>99</v>
      </c>
      <c r="D63" s="180" t="s">
        <v>152</v>
      </c>
      <c r="E63" s="180" t="s">
        <v>160</v>
      </c>
      <c r="F63" s="180" t="s">
        <v>123</v>
      </c>
      <c r="G63" s="221">
        <v>2</v>
      </c>
      <c r="H63" s="224">
        <v>2</v>
      </c>
    </row>
    <row r="64" ht="33.75" customHeight="1" spans="2:8">
      <c r="B64" s="225" t="s">
        <v>128</v>
      </c>
      <c r="C64" s="180" t="s">
        <v>99</v>
      </c>
      <c r="D64" s="180" t="s">
        <v>152</v>
      </c>
      <c r="E64" s="180" t="s">
        <v>160</v>
      </c>
      <c r="F64" s="239" t="s">
        <v>115</v>
      </c>
      <c r="G64" s="221">
        <v>2</v>
      </c>
      <c r="H64" s="224">
        <v>2</v>
      </c>
    </row>
    <row r="65" ht="36" customHeight="1" spans="2:8">
      <c r="B65" s="216" t="s">
        <v>151</v>
      </c>
      <c r="C65" s="188" t="s">
        <v>99</v>
      </c>
      <c r="D65" s="188" t="s">
        <v>152</v>
      </c>
      <c r="E65" s="180"/>
      <c r="F65" s="188"/>
      <c r="G65" s="217">
        <f>G66+G71</f>
        <v>6813.7</v>
      </c>
      <c r="H65" s="217">
        <f>H66+H71</f>
        <v>6866.5</v>
      </c>
    </row>
    <row r="66" ht="88.5" customHeight="1" spans="2:8">
      <c r="B66" s="242" t="s">
        <v>104</v>
      </c>
      <c r="C66" s="180" t="s">
        <v>99</v>
      </c>
      <c r="D66" s="180" t="s">
        <v>152</v>
      </c>
      <c r="E66" s="220" t="s">
        <v>162</v>
      </c>
      <c r="F66" s="180" t="s">
        <v>105</v>
      </c>
      <c r="G66" s="185">
        <f>G67</f>
        <v>6038.2</v>
      </c>
      <c r="H66" s="185">
        <f>H67</f>
        <v>6038.2</v>
      </c>
    </row>
    <row r="67" ht="29.25" customHeight="1" spans="2:8">
      <c r="B67" s="242" t="s">
        <v>163</v>
      </c>
      <c r="C67" s="180" t="s">
        <v>99</v>
      </c>
      <c r="D67" s="180" t="s">
        <v>152</v>
      </c>
      <c r="E67" s="220" t="s">
        <v>162</v>
      </c>
      <c r="F67" s="180" t="s">
        <v>164</v>
      </c>
      <c r="G67" s="243">
        <f>G68+G70</f>
        <v>6038.2</v>
      </c>
      <c r="H67" s="243">
        <f>H68+H70</f>
        <v>6038.2</v>
      </c>
    </row>
    <row r="68" ht="23.25" customHeight="1" spans="2:8">
      <c r="B68" s="242" t="s">
        <v>165</v>
      </c>
      <c r="C68" s="180" t="s">
        <v>99</v>
      </c>
      <c r="D68" s="180" t="s">
        <v>152</v>
      </c>
      <c r="E68" s="220" t="s">
        <v>162</v>
      </c>
      <c r="F68" s="180" t="s">
        <v>166</v>
      </c>
      <c r="G68" s="243">
        <v>4637.6</v>
      </c>
      <c r="H68" s="224">
        <v>4637.6</v>
      </c>
    </row>
    <row r="69" ht="27" customHeight="1" spans="2:8">
      <c r="B69" s="242" t="s">
        <v>167</v>
      </c>
      <c r="C69" s="180" t="s">
        <v>99</v>
      </c>
      <c r="D69" s="180" t="s">
        <v>152</v>
      </c>
      <c r="E69" s="220" t="s">
        <v>162</v>
      </c>
      <c r="F69" s="180" t="s">
        <v>168</v>
      </c>
      <c r="G69" s="243"/>
      <c r="H69" s="224"/>
    </row>
    <row r="70" ht="42.75" customHeight="1" spans="2:8">
      <c r="B70" s="242" t="s">
        <v>112</v>
      </c>
      <c r="C70" s="180" t="s">
        <v>99</v>
      </c>
      <c r="D70" s="180" t="s">
        <v>152</v>
      </c>
      <c r="E70" s="220" t="s">
        <v>162</v>
      </c>
      <c r="F70" s="180" t="s">
        <v>169</v>
      </c>
      <c r="G70" s="243">
        <v>1400.6</v>
      </c>
      <c r="H70" s="224">
        <v>1400.6</v>
      </c>
    </row>
    <row r="71" ht="45.75" customHeight="1" spans="2:8">
      <c r="B71" s="222" t="s">
        <v>122</v>
      </c>
      <c r="C71" s="180" t="s">
        <v>99</v>
      </c>
      <c r="D71" s="180" t="s">
        <v>152</v>
      </c>
      <c r="E71" s="220" t="s">
        <v>162</v>
      </c>
      <c r="F71" s="180" t="s">
        <v>123</v>
      </c>
      <c r="G71" s="243">
        <f>G72</f>
        <v>775.5</v>
      </c>
      <c r="H71" s="243">
        <f>H72</f>
        <v>828.3</v>
      </c>
    </row>
    <row r="72" ht="40.5" customHeight="1" spans="2:8">
      <c r="B72" s="223" t="s">
        <v>145</v>
      </c>
      <c r="C72" s="180" t="s">
        <v>99</v>
      </c>
      <c r="D72" s="180" t="s">
        <v>152</v>
      </c>
      <c r="E72" s="220" t="s">
        <v>162</v>
      </c>
      <c r="F72" s="180" t="s">
        <v>125</v>
      </c>
      <c r="G72" s="243">
        <f>G74+G75+G73</f>
        <v>775.5</v>
      </c>
      <c r="H72" s="243">
        <f>H74+H75+H73</f>
        <v>828.3</v>
      </c>
    </row>
    <row r="73" ht="40.5" customHeight="1" spans="2:8">
      <c r="B73" s="223" t="s">
        <v>128</v>
      </c>
      <c r="C73" s="180" t="s">
        <v>99</v>
      </c>
      <c r="D73" s="180" t="s">
        <v>152</v>
      </c>
      <c r="E73" s="220" t="s">
        <v>162</v>
      </c>
      <c r="F73" s="180" t="s">
        <v>127</v>
      </c>
      <c r="G73" s="243">
        <v>30</v>
      </c>
      <c r="H73" s="243">
        <v>30</v>
      </c>
    </row>
    <row r="74" ht="36.75" customHeight="1" spans="2:8">
      <c r="B74" s="223" t="s">
        <v>128</v>
      </c>
      <c r="C74" s="180" t="s">
        <v>99</v>
      </c>
      <c r="D74" s="180" t="s">
        <v>152</v>
      </c>
      <c r="E74" s="220" t="s">
        <v>162</v>
      </c>
      <c r="F74" s="180" t="s">
        <v>115</v>
      </c>
      <c r="G74" s="243">
        <v>515.5</v>
      </c>
      <c r="H74" s="224">
        <v>558.3</v>
      </c>
    </row>
    <row r="75" ht="18.75" spans="2:8">
      <c r="B75" s="231" t="s">
        <v>129</v>
      </c>
      <c r="C75" s="180" t="s">
        <v>99</v>
      </c>
      <c r="D75" s="180" t="s">
        <v>152</v>
      </c>
      <c r="E75" s="229" t="s">
        <v>162</v>
      </c>
      <c r="F75" s="180" t="s">
        <v>170</v>
      </c>
      <c r="G75" s="221">
        <v>230</v>
      </c>
      <c r="H75" s="224">
        <v>240</v>
      </c>
    </row>
    <row r="76" ht="32.25" customHeight="1" spans="2:8">
      <c r="B76" s="228" t="s">
        <v>171</v>
      </c>
      <c r="C76" s="244" t="s">
        <v>101</v>
      </c>
      <c r="D76" s="244" t="s">
        <v>172</v>
      </c>
      <c r="E76" s="244"/>
      <c r="F76" s="245"/>
      <c r="G76" s="217">
        <f>G77</f>
        <v>335.7</v>
      </c>
      <c r="H76" s="217">
        <f>H77</f>
        <v>335.7</v>
      </c>
    </row>
    <row r="77" ht="40.5" customHeight="1" spans="2:8">
      <c r="B77" s="228" t="s">
        <v>173</v>
      </c>
      <c r="C77" s="246" t="s">
        <v>101</v>
      </c>
      <c r="D77" s="246" t="s">
        <v>172</v>
      </c>
      <c r="E77" s="247" t="s">
        <v>174</v>
      </c>
      <c r="F77" s="248"/>
      <c r="G77" s="221">
        <f>G78</f>
        <v>335.7</v>
      </c>
      <c r="H77" s="221">
        <f>H78</f>
        <v>335.7</v>
      </c>
    </row>
    <row r="78" ht="33" customHeight="1" spans="2:8">
      <c r="B78" s="249" t="s">
        <v>175</v>
      </c>
      <c r="C78" s="246" t="s">
        <v>101</v>
      </c>
      <c r="D78" s="246" t="s">
        <v>172</v>
      </c>
      <c r="E78" s="220" t="s">
        <v>174</v>
      </c>
      <c r="F78" s="180" t="s">
        <v>105</v>
      </c>
      <c r="G78" s="221">
        <f>G79+G81</f>
        <v>335.7</v>
      </c>
      <c r="H78" s="221">
        <f>H79+H81</f>
        <v>335.7</v>
      </c>
    </row>
    <row r="79" ht="25.5" customHeight="1" spans="2:8">
      <c r="B79" s="242" t="s">
        <v>165</v>
      </c>
      <c r="C79" s="246" t="s">
        <v>101</v>
      </c>
      <c r="D79" s="246" t="s">
        <v>172</v>
      </c>
      <c r="E79" s="247" t="s">
        <v>174</v>
      </c>
      <c r="F79" s="180" t="s">
        <v>109</v>
      </c>
      <c r="G79" s="243">
        <v>257.8</v>
      </c>
      <c r="H79" s="224">
        <v>257.8</v>
      </c>
    </row>
    <row r="80" ht="32.25" customHeight="1" spans="2:8">
      <c r="B80" s="242" t="s">
        <v>167</v>
      </c>
      <c r="C80" s="246" t="s">
        <v>101</v>
      </c>
      <c r="D80" s="246" t="s">
        <v>172</v>
      </c>
      <c r="E80" s="247" t="s">
        <v>174</v>
      </c>
      <c r="F80" s="180" t="s">
        <v>176</v>
      </c>
      <c r="G80" s="243"/>
      <c r="H80" s="224"/>
    </row>
    <row r="81" ht="42.75" customHeight="1" spans="2:8">
      <c r="B81" s="242" t="s">
        <v>112</v>
      </c>
      <c r="C81" s="246" t="s">
        <v>101</v>
      </c>
      <c r="D81" s="246" t="s">
        <v>172</v>
      </c>
      <c r="E81" s="247" t="s">
        <v>174</v>
      </c>
      <c r="F81" s="180" t="s">
        <v>113</v>
      </c>
      <c r="G81" s="243">
        <v>77.9</v>
      </c>
      <c r="H81" s="224">
        <v>77.9</v>
      </c>
    </row>
    <row r="82" ht="57.75" customHeight="1" spans="2:8">
      <c r="B82" s="222" t="s">
        <v>122</v>
      </c>
      <c r="C82" s="246" t="s">
        <v>101</v>
      </c>
      <c r="D82" s="246" t="s">
        <v>172</v>
      </c>
      <c r="E82" s="247" t="s">
        <v>174</v>
      </c>
      <c r="F82" s="180" t="s">
        <v>123</v>
      </c>
      <c r="G82" s="243"/>
      <c r="H82" s="224"/>
    </row>
    <row r="83" ht="38.25" customHeight="1" spans="2:8">
      <c r="B83" s="223" t="s">
        <v>145</v>
      </c>
      <c r="C83" s="246" t="s">
        <v>101</v>
      </c>
      <c r="D83" s="246" t="s">
        <v>172</v>
      </c>
      <c r="E83" s="247" t="s">
        <v>174</v>
      </c>
      <c r="F83" s="180" t="s">
        <v>125</v>
      </c>
      <c r="G83" s="243"/>
      <c r="H83" s="224"/>
    </row>
    <row r="84" ht="40.5" customHeight="1" spans="2:8">
      <c r="B84" s="223" t="s">
        <v>128</v>
      </c>
      <c r="C84" s="246" t="s">
        <v>101</v>
      </c>
      <c r="D84" s="246" t="s">
        <v>172</v>
      </c>
      <c r="E84" s="247" t="s">
        <v>174</v>
      </c>
      <c r="F84" s="180" t="s">
        <v>115</v>
      </c>
      <c r="G84" s="243"/>
      <c r="H84" s="224"/>
    </row>
    <row r="85" ht="72" customHeight="1" spans="2:8">
      <c r="B85" s="240" t="s">
        <v>177</v>
      </c>
      <c r="C85" s="180" t="s">
        <v>172</v>
      </c>
      <c r="D85" s="180" t="s">
        <v>178</v>
      </c>
      <c r="E85" s="220" t="s">
        <v>179</v>
      </c>
      <c r="F85" s="180" t="s">
        <v>141</v>
      </c>
      <c r="G85" s="217">
        <f>G86+G89</f>
        <v>1241.8</v>
      </c>
      <c r="H85" s="217">
        <f>H86+H89</f>
        <v>1241.8</v>
      </c>
    </row>
    <row r="86" ht="60" customHeight="1" spans="2:8">
      <c r="B86" s="223" t="s">
        <v>180</v>
      </c>
      <c r="C86" s="180" t="s">
        <v>172</v>
      </c>
      <c r="D86" s="180" t="s">
        <v>181</v>
      </c>
      <c r="E86" s="220" t="s">
        <v>182</v>
      </c>
      <c r="F86" s="180" t="s">
        <v>115</v>
      </c>
      <c r="G86" s="217">
        <v>75</v>
      </c>
      <c r="H86" s="230">
        <v>75</v>
      </c>
    </row>
    <row r="87" ht="47.25" customHeight="1" spans="2:8">
      <c r="B87" s="222" t="s">
        <v>122</v>
      </c>
      <c r="C87" s="180" t="s">
        <v>172</v>
      </c>
      <c r="D87" s="180" t="s">
        <v>181</v>
      </c>
      <c r="E87" s="220" t="s">
        <v>182</v>
      </c>
      <c r="F87" s="180" t="s">
        <v>123</v>
      </c>
      <c r="G87" s="221">
        <v>75</v>
      </c>
      <c r="H87" s="230">
        <v>75</v>
      </c>
    </row>
    <row r="88" ht="38.25" customHeight="1" spans="2:8">
      <c r="B88" s="225" t="s">
        <v>128</v>
      </c>
      <c r="C88" s="180" t="s">
        <v>172</v>
      </c>
      <c r="D88" s="180" t="s">
        <v>181</v>
      </c>
      <c r="E88" s="220" t="s">
        <v>182</v>
      </c>
      <c r="F88" s="239" t="s">
        <v>115</v>
      </c>
      <c r="G88" s="221">
        <v>75</v>
      </c>
      <c r="H88" s="230">
        <v>75</v>
      </c>
    </row>
    <row r="89" ht="19.5" customHeight="1" spans="2:8">
      <c r="B89" s="223" t="s">
        <v>183</v>
      </c>
      <c r="C89" s="188" t="s">
        <v>172</v>
      </c>
      <c r="D89" s="188" t="s">
        <v>184</v>
      </c>
      <c r="E89" s="180"/>
      <c r="F89" s="180"/>
      <c r="G89" s="217">
        <f>G90+G93</f>
        <v>1166.8</v>
      </c>
      <c r="H89" s="217">
        <f>H90+H93</f>
        <v>1166.8</v>
      </c>
    </row>
    <row r="90" ht="44.25" customHeight="1" spans="2:8">
      <c r="B90" s="222" t="s">
        <v>122</v>
      </c>
      <c r="C90" s="180" t="s">
        <v>172</v>
      </c>
      <c r="D90" s="180" t="s">
        <v>184</v>
      </c>
      <c r="E90" s="220" t="s">
        <v>185</v>
      </c>
      <c r="F90" s="180" t="s">
        <v>123</v>
      </c>
      <c r="G90" s="221">
        <v>378.7</v>
      </c>
      <c r="H90" s="224">
        <v>378.7</v>
      </c>
    </row>
    <row r="91" ht="37.5" customHeight="1" spans="2:8">
      <c r="B91" s="223" t="s">
        <v>145</v>
      </c>
      <c r="C91" s="180" t="s">
        <v>172</v>
      </c>
      <c r="D91" s="180" t="s">
        <v>184</v>
      </c>
      <c r="E91" s="220" t="s">
        <v>185</v>
      </c>
      <c r="F91" s="180" t="s">
        <v>125</v>
      </c>
      <c r="G91" s="221">
        <v>378.7</v>
      </c>
      <c r="H91" s="224">
        <v>378.8</v>
      </c>
    </row>
    <row r="92" ht="39.75" customHeight="1" spans="2:8">
      <c r="B92" s="223" t="s">
        <v>128</v>
      </c>
      <c r="C92" s="180" t="s">
        <v>172</v>
      </c>
      <c r="D92" s="180" t="s">
        <v>184</v>
      </c>
      <c r="E92" s="220" t="s">
        <v>185</v>
      </c>
      <c r="F92" s="180" t="s">
        <v>115</v>
      </c>
      <c r="G92" s="221">
        <v>378.7</v>
      </c>
      <c r="H92" s="224">
        <v>378.8</v>
      </c>
    </row>
    <row r="93" ht="27.75" customHeight="1" spans="2:8">
      <c r="B93" s="250" t="s">
        <v>186</v>
      </c>
      <c r="C93" s="180" t="s">
        <v>172</v>
      </c>
      <c r="D93" s="180" t="s">
        <v>184</v>
      </c>
      <c r="E93" s="220" t="s">
        <v>187</v>
      </c>
      <c r="F93" s="180" t="s">
        <v>141</v>
      </c>
      <c r="G93" s="217">
        <f>G94</f>
        <v>788.1</v>
      </c>
      <c r="H93" s="217">
        <f>H94</f>
        <v>788.1</v>
      </c>
    </row>
    <row r="94" ht="54" customHeight="1" spans="2:8">
      <c r="B94" s="222" t="s">
        <v>122</v>
      </c>
      <c r="C94" s="180" t="s">
        <v>172</v>
      </c>
      <c r="D94" s="180" t="s">
        <v>184</v>
      </c>
      <c r="E94" s="220" t="s">
        <v>187</v>
      </c>
      <c r="F94" s="180" t="s">
        <v>123</v>
      </c>
      <c r="G94" s="221">
        <f>G95+G96</f>
        <v>788.1</v>
      </c>
      <c r="H94" s="221">
        <f>H95+H96</f>
        <v>788.1</v>
      </c>
    </row>
    <row r="95" ht="52.5" customHeight="1" spans="2:8">
      <c r="B95" s="222" t="s">
        <v>122</v>
      </c>
      <c r="C95" s="180" t="s">
        <v>172</v>
      </c>
      <c r="D95" s="180" t="s">
        <v>184</v>
      </c>
      <c r="E95" s="220" t="s">
        <v>187</v>
      </c>
      <c r="F95" s="180" t="s">
        <v>170</v>
      </c>
      <c r="G95" s="221">
        <v>30</v>
      </c>
      <c r="H95" s="224">
        <v>30</v>
      </c>
    </row>
    <row r="96" ht="39.75" customHeight="1" spans="2:8">
      <c r="B96" s="225" t="s">
        <v>128</v>
      </c>
      <c r="C96" s="180" t="s">
        <v>172</v>
      </c>
      <c r="D96" s="180" t="s">
        <v>184</v>
      </c>
      <c r="E96" s="220" t="s">
        <v>187</v>
      </c>
      <c r="F96" s="239" t="s">
        <v>115</v>
      </c>
      <c r="G96" s="221">
        <v>758.1</v>
      </c>
      <c r="H96" s="224">
        <v>758.1</v>
      </c>
    </row>
    <row r="97" ht="36" customHeight="1" spans="2:8">
      <c r="B97" s="216" t="s">
        <v>188</v>
      </c>
      <c r="C97" s="188" t="s">
        <v>117</v>
      </c>
      <c r="D97" s="188" t="s">
        <v>181</v>
      </c>
      <c r="E97" s="188"/>
      <c r="F97" s="188"/>
      <c r="G97" s="217">
        <f>G98</f>
        <v>3319.322</v>
      </c>
      <c r="H97" s="230">
        <f>H98</f>
        <v>3470.641</v>
      </c>
    </row>
    <row r="98" ht="62.25" customHeight="1" spans="2:8">
      <c r="B98" s="228" t="s">
        <v>189</v>
      </c>
      <c r="C98" s="180" t="s">
        <v>117</v>
      </c>
      <c r="D98" s="180" t="s">
        <v>181</v>
      </c>
      <c r="E98" s="220" t="s">
        <v>190</v>
      </c>
      <c r="F98" s="180"/>
      <c r="G98" s="221">
        <f>G99</f>
        <v>3319.322</v>
      </c>
      <c r="H98" s="230">
        <f>H99</f>
        <v>3470.641</v>
      </c>
    </row>
    <row r="99" ht="60" customHeight="1" spans="2:8">
      <c r="B99" s="222" t="s">
        <v>122</v>
      </c>
      <c r="C99" s="180" t="s">
        <v>117</v>
      </c>
      <c r="D99" s="180" t="s">
        <v>181</v>
      </c>
      <c r="E99" s="220" t="s">
        <v>190</v>
      </c>
      <c r="F99" s="180" t="s">
        <v>123</v>
      </c>
      <c r="G99" s="221">
        <f>G100</f>
        <v>3319.322</v>
      </c>
      <c r="H99" s="230">
        <f>H100</f>
        <v>3470.641</v>
      </c>
    </row>
    <row r="100" ht="40.5" customHeight="1" spans="2:8">
      <c r="B100" s="223" t="s">
        <v>145</v>
      </c>
      <c r="C100" s="180" t="s">
        <v>117</v>
      </c>
      <c r="D100" s="180" t="s">
        <v>181</v>
      </c>
      <c r="E100" s="220" t="s">
        <v>190</v>
      </c>
      <c r="F100" s="180" t="s">
        <v>125</v>
      </c>
      <c r="G100" s="221">
        <f>G101</f>
        <v>3319.322</v>
      </c>
      <c r="H100" s="230">
        <f>H101</f>
        <v>3470.641</v>
      </c>
    </row>
    <row r="101" ht="36" customHeight="1" spans="2:8">
      <c r="B101" s="223" t="s">
        <v>128</v>
      </c>
      <c r="C101" s="180" t="s">
        <v>117</v>
      </c>
      <c r="D101" s="180" t="s">
        <v>181</v>
      </c>
      <c r="E101" s="220" t="s">
        <v>190</v>
      </c>
      <c r="F101" s="180" t="s">
        <v>191</v>
      </c>
      <c r="G101" s="221">
        <f>'Приложение 27'!J164</f>
        <v>3319.322</v>
      </c>
      <c r="H101" s="230">
        <f>'Приложение 27'!K164</f>
        <v>3470.641</v>
      </c>
    </row>
    <row r="102" ht="24" customHeight="1" spans="2:8">
      <c r="B102" s="226" t="s">
        <v>192</v>
      </c>
      <c r="C102" s="188" t="s">
        <v>193</v>
      </c>
      <c r="D102" s="188"/>
      <c r="E102" s="251"/>
      <c r="F102" s="188"/>
      <c r="G102" s="217">
        <f>G103+G105</f>
        <v>407.6</v>
      </c>
      <c r="H102" s="217">
        <f>H103+H105</f>
        <v>407.6</v>
      </c>
    </row>
    <row r="103" ht="18.75" spans="2:8">
      <c r="B103" s="252" t="s">
        <v>194</v>
      </c>
      <c r="C103" s="188" t="s">
        <v>193</v>
      </c>
      <c r="D103" s="188" t="s">
        <v>99</v>
      </c>
      <c r="E103" s="251"/>
      <c r="F103" s="188"/>
      <c r="G103" s="217">
        <v>73</v>
      </c>
      <c r="H103" s="230">
        <v>73</v>
      </c>
    </row>
    <row r="104" ht="47.25" customHeight="1" spans="2:8">
      <c r="B104" s="222" t="s">
        <v>122</v>
      </c>
      <c r="C104" s="180" t="s">
        <v>193</v>
      </c>
      <c r="D104" s="180" t="s">
        <v>99</v>
      </c>
      <c r="E104" s="220" t="s">
        <v>195</v>
      </c>
      <c r="F104" s="180" t="s">
        <v>115</v>
      </c>
      <c r="G104" s="221">
        <v>73</v>
      </c>
      <c r="H104" s="230">
        <v>73</v>
      </c>
    </row>
    <row r="105" ht="15.75" spans="2:8">
      <c r="B105" s="253" t="s">
        <v>196</v>
      </c>
      <c r="C105" s="180" t="s">
        <v>193</v>
      </c>
      <c r="D105" s="180" t="s">
        <v>172</v>
      </c>
      <c r="E105" s="220"/>
      <c r="F105" s="180"/>
      <c r="G105" s="217">
        <f>G106+G107+G108</f>
        <v>334.6</v>
      </c>
      <c r="H105" s="217">
        <f>H106+H107+H108</f>
        <v>334.6</v>
      </c>
    </row>
    <row r="106" ht="56.25" customHeight="1" spans="2:8">
      <c r="B106" s="222" t="s">
        <v>122</v>
      </c>
      <c r="C106" s="180" t="s">
        <v>193</v>
      </c>
      <c r="D106" s="180" t="s">
        <v>172</v>
      </c>
      <c r="E106" s="220" t="s">
        <v>197</v>
      </c>
      <c r="F106" s="180" t="s">
        <v>170</v>
      </c>
      <c r="G106" s="221">
        <v>28</v>
      </c>
      <c r="H106" s="230">
        <v>28</v>
      </c>
    </row>
    <row r="107" ht="49.5" customHeight="1" spans="2:8">
      <c r="B107" s="222" t="s">
        <v>122</v>
      </c>
      <c r="C107" s="180" t="s">
        <v>193</v>
      </c>
      <c r="D107" s="180" t="s">
        <v>172</v>
      </c>
      <c r="E107" s="220" t="s">
        <v>198</v>
      </c>
      <c r="F107" s="180" t="s">
        <v>115</v>
      </c>
      <c r="G107" s="221">
        <v>281.6</v>
      </c>
      <c r="H107" s="230">
        <v>281.6</v>
      </c>
    </row>
    <row r="108" ht="46.5" customHeight="1" spans="2:8">
      <c r="B108" s="254" t="s">
        <v>199</v>
      </c>
      <c r="C108" s="180" t="s">
        <v>193</v>
      </c>
      <c r="D108" s="180" t="s">
        <v>172</v>
      </c>
      <c r="E108" s="180" t="s">
        <v>200</v>
      </c>
      <c r="F108" s="180"/>
      <c r="G108" s="217">
        <v>25</v>
      </c>
      <c r="H108" s="230">
        <v>25</v>
      </c>
    </row>
    <row r="109" ht="48.75" customHeight="1" spans="2:8">
      <c r="B109" s="222" t="s">
        <v>122</v>
      </c>
      <c r="C109" s="180" t="s">
        <v>193</v>
      </c>
      <c r="D109" s="180" t="s">
        <v>172</v>
      </c>
      <c r="E109" s="180" t="s">
        <v>200</v>
      </c>
      <c r="F109" s="180" t="s">
        <v>123</v>
      </c>
      <c r="G109" s="221">
        <v>25</v>
      </c>
      <c r="H109" s="230">
        <v>25</v>
      </c>
    </row>
    <row r="110" ht="40.5" customHeight="1" spans="2:8">
      <c r="B110" s="225" t="s">
        <v>128</v>
      </c>
      <c r="C110" s="180" t="s">
        <v>193</v>
      </c>
      <c r="D110" s="180" t="s">
        <v>172</v>
      </c>
      <c r="E110" s="180" t="s">
        <v>200</v>
      </c>
      <c r="F110" s="239" t="s">
        <v>115</v>
      </c>
      <c r="G110" s="221">
        <v>25</v>
      </c>
      <c r="H110" s="230">
        <v>25</v>
      </c>
    </row>
    <row r="111" ht="23.25" customHeight="1" spans="2:8">
      <c r="B111" s="216" t="s">
        <v>201</v>
      </c>
      <c r="C111" s="188" t="s">
        <v>139</v>
      </c>
      <c r="D111" s="188" t="s">
        <v>139</v>
      </c>
      <c r="E111" s="188" t="s">
        <v>202</v>
      </c>
      <c r="F111" s="188"/>
      <c r="G111" s="217">
        <v>10</v>
      </c>
      <c r="H111" s="230">
        <v>10</v>
      </c>
    </row>
    <row r="112" ht="18.75" spans="2:8">
      <c r="B112" s="219" t="s">
        <v>203</v>
      </c>
      <c r="C112" s="180" t="s">
        <v>139</v>
      </c>
      <c r="D112" s="180" t="s">
        <v>139</v>
      </c>
      <c r="E112" s="220" t="s">
        <v>202</v>
      </c>
      <c r="F112" s="180" t="s">
        <v>115</v>
      </c>
      <c r="G112" s="221">
        <v>10</v>
      </c>
      <c r="H112" s="230">
        <v>10</v>
      </c>
    </row>
    <row r="113" ht="28.5" customHeight="1" spans="2:8">
      <c r="B113" s="216" t="s">
        <v>204</v>
      </c>
      <c r="C113" s="188" t="s">
        <v>184</v>
      </c>
      <c r="D113" s="188"/>
      <c r="E113" s="188"/>
      <c r="F113" s="188"/>
      <c r="G113" s="217">
        <v>420</v>
      </c>
      <c r="H113" s="230">
        <v>420</v>
      </c>
    </row>
    <row r="114" ht="24.75" customHeight="1" spans="2:8">
      <c r="B114" s="216" t="s">
        <v>205</v>
      </c>
      <c r="C114" s="188" t="s">
        <v>184</v>
      </c>
      <c r="D114" s="188" t="s">
        <v>99</v>
      </c>
      <c r="E114" s="188"/>
      <c r="F114" s="188"/>
      <c r="G114" s="217">
        <v>420</v>
      </c>
      <c r="H114" s="230">
        <v>420</v>
      </c>
    </row>
    <row r="115" ht="33.75" customHeight="1" spans="2:8">
      <c r="B115" s="223" t="s">
        <v>206</v>
      </c>
      <c r="C115" s="180" t="s">
        <v>184</v>
      </c>
      <c r="D115" s="180" t="s">
        <v>99</v>
      </c>
      <c r="E115" s="220" t="s">
        <v>207</v>
      </c>
      <c r="F115" s="180" t="s">
        <v>208</v>
      </c>
      <c r="G115" s="221">
        <v>420</v>
      </c>
      <c r="H115" s="230">
        <v>420</v>
      </c>
    </row>
    <row r="116" ht="34.5" customHeight="1" spans="2:8">
      <c r="B116" s="225" t="s">
        <v>209</v>
      </c>
      <c r="C116" s="180" t="s">
        <v>210</v>
      </c>
      <c r="D116" s="180" t="s">
        <v>172</v>
      </c>
      <c r="E116" s="180" t="s">
        <v>211</v>
      </c>
      <c r="F116" s="180"/>
      <c r="G116" s="221">
        <v>4.43</v>
      </c>
      <c r="H116" s="224">
        <v>4.43</v>
      </c>
    </row>
    <row r="117" ht="41.25" customHeight="1" spans="2:8">
      <c r="B117" s="225" t="s">
        <v>209</v>
      </c>
      <c r="C117" s="180" t="s">
        <v>212</v>
      </c>
      <c r="D117" s="180" t="s">
        <v>172</v>
      </c>
      <c r="E117" s="180" t="s">
        <v>211</v>
      </c>
      <c r="F117" s="180" t="s">
        <v>123</v>
      </c>
      <c r="G117" s="221">
        <v>4.43</v>
      </c>
      <c r="H117" s="224">
        <v>4.43</v>
      </c>
    </row>
    <row r="118" ht="36" customHeight="1" spans="2:8">
      <c r="B118" s="225" t="s">
        <v>209</v>
      </c>
      <c r="C118" s="180" t="s">
        <v>212</v>
      </c>
      <c r="D118" s="180" t="s">
        <v>172</v>
      </c>
      <c r="E118" s="180" t="s">
        <v>211</v>
      </c>
      <c r="F118" s="239" t="s">
        <v>115</v>
      </c>
      <c r="G118" s="221">
        <v>4.43</v>
      </c>
      <c r="H118" s="224">
        <v>4.43</v>
      </c>
    </row>
    <row r="119" ht="15.75" spans="2:8">
      <c r="B119" s="216" t="s">
        <v>213</v>
      </c>
      <c r="C119" s="180"/>
      <c r="D119" s="180"/>
      <c r="E119" s="180"/>
      <c r="F119" s="180"/>
      <c r="G119" s="217">
        <f>G116+G113+G111+G102+G97+G85+G76+G15</f>
        <v>15653.552</v>
      </c>
      <c r="H119" s="217">
        <f>H116+H113+H111+H102+H97+H85+H76+H15</f>
        <v>15809.871</v>
      </c>
    </row>
    <row r="120" ht="18.75" spans="2:8">
      <c r="B120" s="144"/>
      <c r="C120" s="144"/>
      <c r="D120" s="144"/>
      <c r="E120" s="144"/>
      <c r="F120" s="144"/>
      <c r="G120" s="144"/>
      <c r="H120" s="224"/>
    </row>
  </sheetData>
  <mergeCells count="13">
    <mergeCell ref="H1:I1"/>
    <mergeCell ref="H2:J2"/>
    <mergeCell ref="H3:J3"/>
    <mergeCell ref="H4:J4"/>
    <mergeCell ref="H5:I5"/>
    <mergeCell ref="B9:H9"/>
    <mergeCell ref="B10:D10"/>
    <mergeCell ref="G12:H12"/>
    <mergeCell ref="B12:B13"/>
    <mergeCell ref="C12:C13"/>
    <mergeCell ref="D12:D13"/>
    <mergeCell ref="E12:E13"/>
    <mergeCell ref="F12:F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opLeftCell="A12" workbookViewId="0">
      <selection activeCell="H17" sqref="H17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1.7142857142857" style="2" customWidth="1"/>
    <col min="4" max="4" width="18.7142857142857" style="2" customWidth="1"/>
    <col min="5" max="5" width="15.1428571428571" style="2" customWidth="1"/>
    <col min="6" max="6" width="18.7142857142857" style="2" customWidth="1"/>
    <col min="7" max="7" width="14" style="2" customWidth="1"/>
    <col min="8" max="8" width="35.4285714285714" style="2" customWidth="1"/>
    <col min="9" max="9" width="11.4285714285714" style="2" customWidth="1"/>
    <col min="10" max="16384" width="9.14285714285714" style="2"/>
  </cols>
  <sheetData>
    <row r="1" ht="18.75" spans="4:9">
      <c r="D1" s="3"/>
      <c r="E1" s="3"/>
      <c r="F1" s="4"/>
      <c r="H1" s="4" t="s">
        <v>218</v>
      </c>
      <c r="I1" s="4"/>
    </row>
    <row r="2" s="1" customFormat="1" ht="15.75" spans="1:10">
      <c r="A2" s="6"/>
      <c r="B2" s="6"/>
      <c r="C2" s="6"/>
      <c r="D2" s="6"/>
      <c r="E2" s="6"/>
      <c r="H2" s="7" t="s">
        <v>1</v>
      </c>
      <c r="I2" s="7"/>
      <c r="J2" s="7"/>
    </row>
    <row r="3" s="1" customFormat="1" ht="15.75" spans="1:10">
      <c r="A3" s="6"/>
      <c r="B3" s="6"/>
      <c r="C3" s="6"/>
      <c r="D3" s="6"/>
      <c r="E3" s="6"/>
      <c r="H3" s="7"/>
      <c r="I3" s="7"/>
      <c r="J3" s="7"/>
    </row>
    <row r="4" s="1" customFormat="1" ht="30.75" customHeight="1" spans="1:10">
      <c r="A4" s="6"/>
      <c r="B4" s="6"/>
      <c r="C4" s="6"/>
      <c r="D4" s="6"/>
      <c r="E4" s="6"/>
      <c r="F4" s="8"/>
      <c r="H4" s="8" t="s">
        <v>2</v>
      </c>
      <c r="I4" s="8"/>
      <c r="J4" s="8"/>
    </row>
    <row r="5" s="1" customFormat="1" ht="15.75" spans="1:8">
      <c r="A5" s="6"/>
      <c r="B5" s="6"/>
      <c r="C5" s="6"/>
      <c r="D5" s="6"/>
      <c r="E5" s="6"/>
      <c r="H5" s="1" t="s">
        <v>3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89.25" customHeight="1" spans="2:8">
      <c r="B9" s="10" t="s">
        <v>219</v>
      </c>
      <c r="C9" s="10"/>
      <c r="D9" s="10"/>
      <c r="E9" s="10"/>
      <c r="F9" s="10"/>
      <c r="G9" s="10"/>
      <c r="H9" s="10"/>
    </row>
    <row r="10" ht="15.75" spans="2:5">
      <c r="B10" s="11"/>
      <c r="C10" s="11"/>
      <c r="D10" s="11"/>
      <c r="E10" s="11"/>
    </row>
    <row r="11" ht="15.75" spans="2:9">
      <c r="B11" s="12"/>
      <c r="C11" s="12"/>
      <c r="D11" s="12"/>
      <c r="E11" s="12"/>
      <c r="I11" s="2" t="s">
        <v>48</v>
      </c>
    </row>
    <row r="12" ht="15.75" customHeight="1" spans="2:9">
      <c r="B12" s="207" t="s">
        <v>220</v>
      </c>
      <c r="C12" s="207" t="s">
        <v>221</v>
      </c>
      <c r="D12" s="142" t="s">
        <v>222</v>
      </c>
      <c r="E12" s="142"/>
      <c r="F12" s="142"/>
      <c r="G12" s="142"/>
      <c r="H12" s="142" t="s">
        <v>69</v>
      </c>
      <c r="I12" s="142"/>
    </row>
    <row r="13" ht="139.5" customHeight="1" spans="2:9">
      <c r="B13" s="207"/>
      <c r="C13" s="207"/>
      <c r="D13" s="142" t="s">
        <v>223</v>
      </c>
      <c r="E13" s="142" t="s">
        <v>224</v>
      </c>
      <c r="F13" s="166" t="s">
        <v>225</v>
      </c>
      <c r="G13" s="142" t="s">
        <v>226</v>
      </c>
      <c r="H13" s="142" t="s">
        <v>52</v>
      </c>
      <c r="I13" s="208" t="s">
        <v>227</v>
      </c>
    </row>
    <row r="14" ht="15.75" spans="2:9">
      <c r="B14" s="155">
        <v>1</v>
      </c>
      <c r="C14" s="167">
        <v>2</v>
      </c>
      <c r="D14" s="167">
        <v>3</v>
      </c>
      <c r="E14" s="167">
        <v>4</v>
      </c>
      <c r="F14" s="167">
        <v>5</v>
      </c>
      <c r="G14" s="167">
        <v>6</v>
      </c>
      <c r="H14" s="167">
        <v>7</v>
      </c>
      <c r="I14" s="167">
        <v>8</v>
      </c>
    </row>
    <row r="15" s="203" customFormat="1" ht="18.75" spans="2:9">
      <c r="B15" s="150"/>
      <c r="C15" s="168">
        <v>802</v>
      </c>
      <c r="D15" s="169"/>
      <c r="E15" s="170"/>
      <c r="F15" s="170"/>
      <c r="G15" s="168"/>
      <c r="H15" s="171">
        <f>H16+H70+H79+H90+H93+H108+H111+H115</f>
        <v>15347.33</v>
      </c>
      <c r="I15" s="209"/>
    </row>
    <row r="16" s="204" customFormat="1" ht="18.75" spans="2:9">
      <c r="B16" s="172"/>
      <c r="C16" s="173">
        <v>802</v>
      </c>
      <c r="D16" s="169" t="s">
        <v>99</v>
      </c>
      <c r="E16" s="169" t="s">
        <v>178</v>
      </c>
      <c r="F16" s="174"/>
      <c r="G16" s="173"/>
      <c r="H16" s="175">
        <f>H17+H24+H43+H46</f>
        <v>9872.3</v>
      </c>
      <c r="I16" s="210"/>
    </row>
    <row r="17" s="205" customFormat="1" ht="15.75" spans="2:9">
      <c r="B17" s="176"/>
      <c r="C17" s="177">
        <v>802</v>
      </c>
      <c r="D17" s="178" t="s">
        <v>99</v>
      </c>
      <c r="E17" s="178" t="s">
        <v>101</v>
      </c>
      <c r="F17" s="178" t="s">
        <v>103</v>
      </c>
      <c r="G17" s="177"/>
      <c r="H17" s="179">
        <f>H18</f>
        <v>1038.6</v>
      </c>
      <c r="I17" s="211"/>
    </row>
    <row r="18" ht="15.75" spans="2:9">
      <c r="B18" s="142"/>
      <c r="C18" s="152">
        <v>802</v>
      </c>
      <c r="D18" s="180" t="s">
        <v>99</v>
      </c>
      <c r="E18" s="180" t="s">
        <v>101</v>
      </c>
      <c r="F18" s="180" t="s">
        <v>103</v>
      </c>
      <c r="G18" s="180" t="s">
        <v>105</v>
      </c>
      <c r="H18" s="181">
        <f>H19+H23</f>
        <v>1038.6</v>
      </c>
      <c r="I18" s="158"/>
    </row>
    <row r="19" ht="15.75" spans="2:9">
      <c r="B19" s="142"/>
      <c r="C19" s="152">
        <v>802</v>
      </c>
      <c r="D19" s="180" t="s">
        <v>99</v>
      </c>
      <c r="E19" s="180" t="s">
        <v>101</v>
      </c>
      <c r="F19" s="180" t="s">
        <v>103</v>
      </c>
      <c r="G19" s="180" t="s">
        <v>107</v>
      </c>
      <c r="H19" s="181">
        <f>H20+H21+H22</f>
        <v>1036.1</v>
      </c>
      <c r="I19" s="158"/>
    </row>
    <row r="20" ht="15.75" spans="2:9">
      <c r="B20" s="142"/>
      <c r="C20" s="152">
        <v>802</v>
      </c>
      <c r="D20" s="180" t="s">
        <v>99</v>
      </c>
      <c r="E20" s="180" t="s">
        <v>101</v>
      </c>
      <c r="F20" s="180" t="s">
        <v>103</v>
      </c>
      <c r="G20" s="180" t="s">
        <v>109</v>
      </c>
      <c r="H20" s="181">
        <v>791.9</v>
      </c>
      <c r="I20" s="158"/>
    </row>
    <row r="21" ht="15.75" spans="2:9">
      <c r="B21" s="142"/>
      <c r="C21" s="152">
        <v>802</v>
      </c>
      <c r="D21" s="180" t="s">
        <v>99</v>
      </c>
      <c r="E21" s="180" t="s">
        <v>101</v>
      </c>
      <c r="F21" s="180" t="s">
        <v>103</v>
      </c>
      <c r="G21" s="180" t="s">
        <v>111</v>
      </c>
      <c r="H21" s="181">
        <v>5</v>
      </c>
      <c r="I21" s="158"/>
    </row>
    <row r="22" ht="15.75" spans="2:9">
      <c r="B22" s="142"/>
      <c r="C22" s="152">
        <v>802</v>
      </c>
      <c r="D22" s="180" t="s">
        <v>99</v>
      </c>
      <c r="E22" s="180" t="s">
        <v>101</v>
      </c>
      <c r="F22" s="180" t="s">
        <v>103</v>
      </c>
      <c r="G22" s="180" t="s">
        <v>113</v>
      </c>
      <c r="H22" s="181">
        <v>239.2</v>
      </c>
      <c r="I22" s="158"/>
    </row>
    <row r="23" ht="15.75" spans="2:9">
      <c r="B23" s="142"/>
      <c r="C23" s="152">
        <v>802</v>
      </c>
      <c r="D23" s="180" t="s">
        <v>99</v>
      </c>
      <c r="E23" s="180" t="s">
        <v>101</v>
      </c>
      <c r="F23" s="180" t="s">
        <v>103</v>
      </c>
      <c r="G23" s="180" t="s">
        <v>115</v>
      </c>
      <c r="H23" s="181">
        <v>2.5</v>
      </c>
      <c r="I23" s="158"/>
    </row>
    <row r="24" s="205" customFormat="1" ht="15.75" spans="2:9">
      <c r="B24" s="176"/>
      <c r="C24" s="177">
        <v>802</v>
      </c>
      <c r="D24" s="178" t="s">
        <v>99</v>
      </c>
      <c r="E24" s="178" t="s">
        <v>117</v>
      </c>
      <c r="F24" s="178" t="s">
        <v>120</v>
      </c>
      <c r="G24" s="178"/>
      <c r="H24" s="179">
        <f>H25+H30+H33+H38</f>
        <v>2008.7</v>
      </c>
      <c r="I24" s="211"/>
    </row>
    <row r="25" ht="15.75" spans="2:9">
      <c r="B25" s="182"/>
      <c r="C25" s="183">
        <v>802</v>
      </c>
      <c r="D25" s="180" t="s">
        <v>99</v>
      </c>
      <c r="E25" s="180" t="s">
        <v>117</v>
      </c>
      <c r="F25" s="180" t="s">
        <v>120</v>
      </c>
      <c r="G25" s="180" t="s">
        <v>105</v>
      </c>
      <c r="H25" s="181">
        <f>H26</f>
        <v>1650.5</v>
      </c>
      <c r="I25" s="212"/>
    </row>
    <row r="26" ht="15.75" spans="2:9">
      <c r="B26" s="142"/>
      <c r="C26" s="152">
        <v>802</v>
      </c>
      <c r="D26" s="180" t="s">
        <v>99</v>
      </c>
      <c r="E26" s="180" t="s">
        <v>117</v>
      </c>
      <c r="F26" s="180" t="s">
        <v>120</v>
      </c>
      <c r="G26" s="180" t="s">
        <v>107</v>
      </c>
      <c r="H26" s="181">
        <f>H27+H28+H29</f>
        <v>1650.5</v>
      </c>
      <c r="I26" s="158"/>
    </row>
    <row r="27" ht="15.75" spans="2:9">
      <c r="B27" s="142"/>
      <c r="C27" s="152">
        <v>802</v>
      </c>
      <c r="D27" s="180" t="s">
        <v>99</v>
      </c>
      <c r="E27" s="180" t="s">
        <v>117</v>
      </c>
      <c r="F27" s="180" t="s">
        <v>120</v>
      </c>
      <c r="G27" s="180" t="s">
        <v>109</v>
      </c>
      <c r="H27" s="181">
        <v>1263.8</v>
      </c>
      <c r="I27" s="158"/>
    </row>
    <row r="28" ht="15.75" spans="2:9">
      <c r="B28" s="142"/>
      <c r="C28" s="152">
        <v>802</v>
      </c>
      <c r="D28" s="180" t="s">
        <v>99</v>
      </c>
      <c r="E28" s="180" t="s">
        <v>117</v>
      </c>
      <c r="F28" s="180" t="s">
        <v>120</v>
      </c>
      <c r="G28" s="180" t="s">
        <v>111</v>
      </c>
      <c r="H28" s="181">
        <v>5</v>
      </c>
      <c r="I28" s="158"/>
    </row>
    <row r="29" ht="15.75" spans="2:9">
      <c r="B29" s="142"/>
      <c r="C29" s="152">
        <v>802</v>
      </c>
      <c r="D29" s="180" t="s">
        <v>99</v>
      </c>
      <c r="E29" s="180" t="s">
        <v>117</v>
      </c>
      <c r="F29" s="180" t="s">
        <v>120</v>
      </c>
      <c r="G29" s="180" t="s">
        <v>113</v>
      </c>
      <c r="H29" s="181">
        <v>381.7</v>
      </c>
      <c r="I29" s="158"/>
    </row>
    <row r="30" ht="15.75" spans="2:9">
      <c r="B30" s="142"/>
      <c r="C30" s="152">
        <v>802</v>
      </c>
      <c r="D30" s="180" t="s">
        <v>99</v>
      </c>
      <c r="E30" s="180" t="s">
        <v>117</v>
      </c>
      <c r="F30" s="180" t="s">
        <v>120</v>
      </c>
      <c r="G30" s="180" t="s">
        <v>125</v>
      </c>
      <c r="H30" s="181">
        <f>H31+H32</f>
        <v>263</v>
      </c>
      <c r="I30" s="158"/>
    </row>
    <row r="31" ht="15.75" spans="2:9">
      <c r="B31" s="142"/>
      <c r="C31" s="152">
        <v>802</v>
      </c>
      <c r="D31" s="180" t="s">
        <v>99</v>
      </c>
      <c r="E31" s="180" t="s">
        <v>117</v>
      </c>
      <c r="F31" s="180" t="s">
        <v>120</v>
      </c>
      <c r="G31" s="180" t="s">
        <v>127</v>
      </c>
      <c r="H31" s="181">
        <f>'Приложение 27'!I31+'Приложение 27'!I37+'Приложение 27'!I42</f>
        <v>263</v>
      </c>
      <c r="I31" s="158"/>
    </row>
    <row r="32" ht="15.75" spans="2:9">
      <c r="B32" s="142"/>
      <c r="C32" s="152">
        <v>802</v>
      </c>
      <c r="D32" s="180" t="s">
        <v>99</v>
      </c>
      <c r="E32" s="180" t="s">
        <v>117</v>
      </c>
      <c r="F32" s="180" t="s">
        <v>120</v>
      </c>
      <c r="G32" s="180" t="s">
        <v>115</v>
      </c>
      <c r="H32" s="181">
        <v>0</v>
      </c>
      <c r="I32" s="158"/>
    </row>
    <row r="33" ht="15.75" spans="2:9">
      <c r="B33" s="182"/>
      <c r="C33" s="183">
        <v>802</v>
      </c>
      <c r="D33" s="180" t="s">
        <v>99</v>
      </c>
      <c r="E33" s="180" t="s">
        <v>117</v>
      </c>
      <c r="F33" s="180" t="s">
        <v>120</v>
      </c>
      <c r="G33" s="180" t="s">
        <v>130</v>
      </c>
      <c r="H33" s="184">
        <f>H34</f>
        <v>94</v>
      </c>
      <c r="I33" s="212"/>
    </row>
    <row r="34" ht="15.75" spans="2:9">
      <c r="B34" s="144"/>
      <c r="C34" s="152">
        <v>802</v>
      </c>
      <c r="D34" s="180" t="s">
        <v>99</v>
      </c>
      <c r="E34" s="180" t="s">
        <v>117</v>
      </c>
      <c r="F34" s="180" t="s">
        <v>120</v>
      </c>
      <c r="G34" s="180" t="s">
        <v>228</v>
      </c>
      <c r="H34" s="181">
        <f>H35+H36+H37</f>
        <v>94</v>
      </c>
      <c r="I34" s="144"/>
    </row>
    <row r="35" ht="15.75" spans="2:9">
      <c r="B35" s="144"/>
      <c r="C35" s="152">
        <v>802</v>
      </c>
      <c r="D35" s="180" t="s">
        <v>99</v>
      </c>
      <c r="E35" s="180" t="s">
        <v>117</v>
      </c>
      <c r="F35" s="180" t="s">
        <v>120</v>
      </c>
      <c r="G35" s="180" t="s">
        <v>132</v>
      </c>
      <c r="H35" s="181">
        <v>11</v>
      </c>
      <c r="I35" s="144"/>
    </row>
    <row r="36" ht="15.75" spans="2:9">
      <c r="B36" s="144"/>
      <c r="C36" s="152">
        <v>802</v>
      </c>
      <c r="D36" s="180" t="s">
        <v>99</v>
      </c>
      <c r="E36" s="180" t="s">
        <v>117</v>
      </c>
      <c r="F36" s="180" t="s">
        <v>120</v>
      </c>
      <c r="G36" s="180" t="s">
        <v>134</v>
      </c>
      <c r="H36" s="185">
        <v>8</v>
      </c>
      <c r="I36" s="144"/>
    </row>
    <row r="37" ht="15.75" spans="2:9">
      <c r="B37" s="144"/>
      <c r="C37" s="152">
        <v>802</v>
      </c>
      <c r="D37" s="180" t="s">
        <v>99</v>
      </c>
      <c r="E37" s="180" t="s">
        <v>117</v>
      </c>
      <c r="F37" s="180" t="s">
        <v>120</v>
      </c>
      <c r="G37" s="180" t="s">
        <v>136</v>
      </c>
      <c r="H37" s="185">
        <v>75</v>
      </c>
      <c r="I37" s="144"/>
    </row>
    <row r="38" s="206" customFormat="1" ht="15.75" spans="2:9">
      <c r="B38" s="186"/>
      <c r="C38" s="187">
        <v>802</v>
      </c>
      <c r="D38" s="188" t="s">
        <v>99</v>
      </c>
      <c r="E38" s="188" t="s">
        <v>117</v>
      </c>
      <c r="F38" s="188" t="s">
        <v>137</v>
      </c>
      <c r="G38" s="188"/>
      <c r="H38" s="189">
        <f>H39</f>
        <v>1.2</v>
      </c>
      <c r="I38" s="186"/>
    </row>
    <row r="39" ht="15.75" spans="2:9">
      <c r="B39" s="144"/>
      <c r="C39" s="183">
        <v>802</v>
      </c>
      <c r="D39" s="180" t="s">
        <v>99</v>
      </c>
      <c r="E39" s="180" t="s">
        <v>117</v>
      </c>
      <c r="F39" s="180" t="s">
        <v>229</v>
      </c>
      <c r="G39" s="180" t="s">
        <v>123</v>
      </c>
      <c r="H39" s="181">
        <f>H40</f>
        <v>1.2</v>
      </c>
      <c r="I39" s="144"/>
    </row>
    <row r="40" ht="15.75" spans="2:9">
      <c r="B40" s="144"/>
      <c r="C40" s="152">
        <v>802</v>
      </c>
      <c r="D40" s="180" t="s">
        <v>99</v>
      </c>
      <c r="E40" s="180" t="s">
        <v>117</v>
      </c>
      <c r="F40" s="180" t="s">
        <v>229</v>
      </c>
      <c r="G40" s="180" t="s">
        <v>125</v>
      </c>
      <c r="H40" s="181">
        <v>1.2</v>
      </c>
      <c r="I40" s="144"/>
    </row>
    <row r="41" ht="15.75" spans="2:9">
      <c r="B41" s="144"/>
      <c r="C41" s="152">
        <v>802</v>
      </c>
      <c r="D41" s="180" t="s">
        <v>99</v>
      </c>
      <c r="E41" s="180" t="s">
        <v>117</v>
      </c>
      <c r="F41" s="180" t="s">
        <v>229</v>
      </c>
      <c r="G41" s="180" t="s">
        <v>115</v>
      </c>
      <c r="H41" s="185">
        <v>1.2</v>
      </c>
      <c r="I41" s="144"/>
    </row>
    <row r="42" s="206" customFormat="1" ht="15.75" spans="2:9">
      <c r="B42" s="186"/>
      <c r="C42" s="187">
        <v>802</v>
      </c>
      <c r="D42" s="188" t="s">
        <v>99</v>
      </c>
      <c r="E42" s="188" t="s">
        <v>147</v>
      </c>
      <c r="F42" s="188"/>
      <c r="G42" s="188"/>
      <c r="H42" s="189">
        <v>10</v>
      </c>
      <c r="I42" s="186"/>
    </row>
    <row r="43" s="205" customFormat="1" ht="15.75" spans="2:9">
      <c r="B43" s="190"/>
      <c r="C43" s="177">
        <v>802</v>
      </c>
      <c r="D43" s="178" t="s">
        <v>99</v>
      </c>
      <c r="E43" s="178" t="s">
        <v>147</v>
      </c>
      <c r="F43" s="178" t="s">
        <v>149</v>
      </c>
      <c r="G43" s="178"/>
      <c r="H43" s="179">
        <f>H44</f>
        <v>10</v>
      </c>
      <c r="I43" s="190"/>
    </row>
    <row r="44" ht="15.75" spans="2:9">
      <c r="B44" s="144"/>
      <c r="C44" s="152">
        <v>802</v>
      </c>
      <c r="D44" s="180" t="s">
        <v>99</v>
      </c>
      <c r="E44" s="180" t="s">
        <v>147</v>
      </c>
      <c r="F44" s="180" t="s">
        <v>149</v>
      </c>
      <c r="G44" s="180" t="s">
        <v>130</v>
      </c>
      <c r="H44" s="181">
        <f>H45</f>
        <v>10</v>
      </c>
      <c r="I44" s="144"/>
    </row>
    <row r="45" ht="15.75" spans="2:9">
      <c r="B45" s="144"/>
      <c r="C45" s="183">
        <v>802</v>
      </c>
      <c r="D45" s="180" t="s">
        <v>99</v>
      </c>
      <c r="E45" s="180" t="s">
        <v>147</v>
      </c>
      <c r="F45" s="180" t="s">
        <v>149</v>
      </c>
      <c r="G45" s="180" t="s">
        <v>150</v>
      </c>
      <c r="H45" s="181">
        <v>10</v>
      </c>
      <c r="I45" s="144"/>
    </row>
    <row r="46" s="206" customFormat="1" ht="15.75" spans="2:9">
      <c r="B46" s="186"/>
      <c r="C46" s="187">
        <v>802</v>
      </c>
      <c r="D46" s="188" t="s">
        <v>99</v>
      </c>
      <c r="E46" s="188" t="s">
        <v>152</v>
      </c>
      <c r="F46" s="188"/>
      <c r="G46" s="188"/>
      <c r="H46" s="191">
        <f>H47+H58+H61+H64+H67</f>
        <v>6815</v>
      </c>
      <c r="I46" s="186"/>
    </row>
    <row r="47" s="205" customFormat="1" ht="15.75" spans="2:9">
      <c r="B47" s="190"/>
      <c r="C47" s="177">
        <v>802</v>
      </c>
      <c r="D47" s="178" t="s">
        <v>99</v>
      </c>
      <c r="E47" s="178" t="s">
        <v>152</v>
      </c>
      <c r="F47" s="178" t="s">
        <v>161</v>
      </c>
      <c r="G47" s="178"/>
      <c r="H47" s="179">
        <f>H48+H53</f>
        <v>6769</v>
      </c>
      <c r="I47" s="190"/>
    </row>
    <row r="48" ht="15.75" spans="2:9">
      <c r="B48" s="144"/>
      <c r="C48" s="152">
        <v>802</v>
      </c>
      <c r="D48" s="180" t="s">
        <v>99</v>
      </c>
      <c r="E48" s="180" t="s">
        <v>152</v>
      </c>
      <c r="F48" s="180" t="s">
        <v>162</v>
      </c>
      <c r="G48" s="180" t="s">
        <v>105</v>
      </c>
      <c r="H48" s="181">
        <f>H49</f>
        <v>6038.2</v>
      </c>
      <c r="I48" s="144"/>
    </row>
    <row r="49" ht="15.75" spans="2:9">
      <c r="B49" s="144"/>
      <c r="C49" s="152">
        <v>802</v>
      </c>
      <c r="D49" s="180" t="s">
        <v>99</v>
      </c>
      <c r="E49" s="180" t="s">
        <v>152</v>
      </c>
      <c r="F49" s="180" t="s">
        <v>162</v>
      </c>
      <c r="G49" s="180" t="s">
        <v>164</v>
      </c>
      <c r="H49" s="192">
        <f>H50+H51+H52</f>
        <v>6038.2</v>
      </c>
      <c r="I49" s="144"/>
    </row>
    <row r="50" ht="15.75" spans="2:9">
      <c r="B50" s="144"/>
      <c r="C50" s="152">
        <v>802</v>
      </c>
      <c r="D50" s="180" t="s">
        <v>99</v>
      </c>
      <c r="E50" s="180" t="s">
        <v>152</v>
      </c>
      <c r="F50" s="180" t="s">
        <v>162</v>
      </c>
      <c r="G50" s="180" t="s">
        <v>166</v>
      </c>
      <c r="H50" s="192">
        <v>4637.6</v>
      </c>
      <c r="I50" s="144"/>
    </row>
    <row r="51" ht="15.75" spans="2:9">
      <c r="B51" s="144"/>
      <c r="C51" s="152">
        <v>802</v>
      </c>
      <c r="D51" s="180" t="s">
        <v>99</v>
      </c>
      <c r="E51" s="180" t="s">
        <v>152</v>
      </c>
      <c r="F51" s="180" t="s">
        <v>162</v>
      </c>
      <c r="G51" s="180" t="s">
        <v>168</v>
      </c>
      <c r="H51" s="192"/>
      <c r="I51" s="144"/>
    </row>
    <row r="52" ht="15.75" spans="2:9">
      <c r="B52" s="144"/>
      <c r="C52" s="152">
        <v>802</v>
      </c>
      <c r="D52" s="180" t="s">
        <v>99</v>
      </c>
      <c r="E52" s="180" t="s">
        <v>152</v>
      </c>
      <c r="F52" s="180" t="s">
        <v>162</v>
      </c>
      <c r="G52" s="180" t="s">
        <v>169</v>
      </c>
      <c r="H52" s="192">
        <v>1400.6</v>
      </c>
      <c r="I52" s="144"/>
    </row>
    <row r="53" ht="15.75" spans="2:9">
      <c r="B53" s="144"/>
      <c r="C53" s="152">
        <v>802</v>
      </c>
      <c r="D53" s="180" t="s">
        <v>99</v>
      </c>
      <c r="E53" s="180" t="s">
        <v>152</v>
      </c>
      <c r="F53" s="180" t="s">
        <v>162</v>
      </c>
      <c r="G53" s="180" t="s">
        <v>123</v>
      </c>
      <c r="H53" s="192">
        <f>H54</f>
        <v>730.8</v>
      </c>
      <c r="I53" s="144"/>
    </row>
    <row r="54" ht="15.75" spans="2:9">
      <c r="B54" s="144"/>
      <c r="C54" s="152">
        <v>802</v>
      </c>
      <c r="D54" s="180" t="s">
        <v>99</v>
      </c>
      <c r="E54" s="180" t="s">
        <v>152</v>
      </c>
      <c r="F54" s="180" t="s">
        <v>162</v>
      </c>
      <c r="G54" s="180" t="s">
        <v>125</v>
      </c>
      <c r="H54" s="192">
        <f>H56+H57+H55</f>
        <v>730.8</v>
      </c>
      <c r="I54" s="144"/>
    </row>
    <row r="55" ht="15.75" spans="2:9">
      <c r="B55" s="144"/>
      <c r="C55" s="152">
        <v>802</v>
      </c>
      <c r="D55" s="180" t="s">
        <v>99</v>
      </c>
      <c r="E55" s="180" t="s">
        <v>152</v>
      </c>
      <c r="F55" s="180" t="s">
        <v>162</v>
      </c>
      <c r="G55" s="180" t="s">
        <v>127</v>
      </c>
      <c r="H55" s="192">
        <v>30</v>
      </c>
      <c r="I55" s="144"/>
    </row>
    <row r="56" ht="15.75" spans="2:9">
      <c r="B56" s="144"/>
      <c r="C56" s="152">
        <v>802</v>
      </c>
      <c r="D56" s="180" t="s">
        <v>99</v>
      </c>
      <c r="E56" s="180" t="s">
        <v>152</v>
      </c>
      <c r="F56" s="180" t="s">
        <v>162</v>
      </c>
      <c r="G56" s="180" t="s">
        <v>115</v>
      </c>
      <c r="H56" s="192">
        <f>'Приложение 27'!I92+'Приложение 27'!I93+'Приложение 27'!I97+'Приложение 27'!I108</f>
        <v>480.8</v>
      </c>
      <c r="I56" s="144"/>
    </row>
    <row r="57" ht="15.75" spans="2:9">
      <c r="B57" s="144"/>
      <c r="C57" s="183">
        <v>802</v>
      </c>
      <c r="D57" s="193" t="s">
        <v>99</v>
      </c>
      <c r="E57" s="193" t="s">
        <v>152</v>
      </c>
      <c r="F57" s="180" t="s">
        <v>162</v>
      </c>
      <c r="G57" s="180" t="s">
        <v>170</v>
      </c>
      <c r="H57" s="192">
        <v>220</v>
      </c>
      <c r="I57" s="144"/>
    </row>
    <row r="58" s="205" customFormat="1" ht="15.75" spans="2:9">
      <c r="B58" s="190"/>
      <c r="C58" s="177">
        <v>802</v>
      </c>
      <c r="D58" s="194" t="s">
        <v>99</v>
      </c>
      <c r="E58" s="194" t="s">
        <v>152</v>
      </c>
      <c r="F58" s="195" t="s">
        <v>230</v>
      </c>
      <c r="G58" s="195"/>
      <c r="H58" s="179">
        <f>H59</f>
        <v>3</v>
      </c>
      <c r="I58" s="190"/>
    </row>
    <row r="59" ht="15.75" spans="2:9">
      <c r="B59" s="144"/>
      <c r="C59" s="183">
        <v>802</v>
      </c>
      <c r="D59" s="196" t="s">
        <v>99</v>
      </c>
      <c r="E59" s="196" t="s">
        <v>152</v>
      </c>
      <c r="F59" s="196" t="s">
        <v>230</v>
      </c>
      <c r="G59" s="193" t="s">
        <v>123</v>
      </c>
      <c r="H59" s="181">
        <f>H60</f>
        <v>3</v>
      </c>
      <c r="I59" s="144"/>
    </row>
    <row r="60" ht="15.75" spans="2:9">
      <c r="B60" s="144"/>
      <c r="C60" s="152">
        <v>802</v>
      </c>
      <c r="D60" s="196" t="s">
        <v>99</v>
      </c>
      <c r="E60" s="196" t="s">
        <v>152</v>
      </c>
      <c r="F60" s="197" t="s">
        <v>230</v>
      </c>
      <c r="G60" s="198">
        <v>244</v>
      </c>
      <c r="H60" s="181">
        <v>3</v>
      </c>
      <c r="I60" s="144"/>
    </row>
    <row r="61" s="205" customFormat="1" ht="15.75" spans="2:9">
      <c r="B61" s="190"/>
      <c r="C61" s="177">
        <v>802</v>
      </c>
      <c r="D61" s="194" t="s">
        <v>99</v>
      </c>
      <c r="E61" s="194" t="s">
        <v>152</v>
      </c>
      <c r="F61" s="199" t="s">
        <v>231</v>
      </c>
      <c r="G61" s="178"/>
      <c r="H61" s="179">
        <f>H62</f>
        <v>16</v>
      </c>
      <c r="I61" s="190"/>
    </row>
    <row r="62" ht="15.75" spans="2:9">
      <c r="B62" s="144"/>
      <c r="C62" s="152">
        <v>802</v>
      </c>
      <c r="D62" s="196" t="s">
        <v>99</v>
      </c>
      <c r="E62" s="196" t="s">
        <v>152</v>
      </c>
      <c r="F62" s="197" t="s">
        <v>231</v>
      </c>
      <c r="G62" s="180" t="s">
        <v>123</v>
      </c>
      <c r="H62" s="181">
        <f>H63</f>
        <v>16</v>
      </c>
      <c r="I62" s="144"/>
    </row>
    <row r="63" ht="15.75" spans="2:9">
      <c r="B63" s="144"/>
      <c r="C63" s="152">
        <v>802</v>
      </c>
      <c r="D63" s="196" t="s">
        <v>99</v>
      </c>
      <c r="E63" s="196" t="s">
        <v>152</v>
      </c>
      <c r="F63" s="197" t="s">
        <v>231</v>
      </c>
      <c r="G63" s="180" t="s">
        <v>115</v>
      </c>
      <c r="H63" s="181">
        <v>16</v>
      </c>
      <c r="I63" s="144"/>
    </row>
    <row r="64" s="205" customFormat="1" ht="15.75" spans="2:9">
      <c r="B64" s="190"/>
      <c r="C64" s="177">
        <v>802</v>
      </c>
      <c r="D64" s="194" t="s">
        <v>99</v>
      </c>
      <c r="E64" s="194" t="s">
        <v>152</v>
      </c>
      <c r="F64" s="199" t="s">
        <v>232</v>
      </c>
      <c r="G64" s="178"/>
      <c r="H64" s="179">
        <f>H65</f>
        <v>25</v>
      </c>
      <c r="I64" s="190"/>
    </row>
    <row r="65" ht="15.75" spans="2:9">
      <c r="B65" s="144"/>
      <c r="C65" s="152">
        <v>802</v>
      </c>
      <c r="D65" s="196" t="s">
        <v>99</v>
      </c>
      <c r="E65" s="196" t="s">
        <v>152</v>
      </c>
      <c r="F65" s="197" t="s">
        <v>232</v>
      </c>
      <c r="G65" s="180" t="s">
        <v>123</v>
      </c>
      <c r="H65" s="181">
        <f>H66</f>
        <v>25</v>
      </c>
      <c r="I65" s="144"/>
    </row>
    <row r="66" ht="15.75" spans="2:9">
      <c r="B66" s="144"/>
      <c r="C66" s="152">
        <v>802</v>
      </c>
      <c r="D66" s="196" t="s">
        <v>99</v>
      </c>
      <c r="E66" s="196" t="s">
        <v>152</v>
      </c>
      <c r="F66" s="197" t="s">
        <v>232</v>
      </c>
      <c r="G66" s="180" t="s">
        <v>115</v>
      </c>
      <c r="H66" s="181">
        <v>25</v>
      </c>
      <c r="I66" s="144"/>
    </row>
    <row r="67" s="205" customFormat="1" ht="15.75" spans="2:9">
      <c r="B67" s="190"/>
      <c r="C67" s="177">
        <v>802</v>
      </c>
      <c r="D67" s="194" t="s">
        <v>99</v>
      </c>
      <c r="E67" s="194" t="s">
        <v>152</v>
      </c>
      <c r="F67" s="199" t="s">
        <v>233</v>
      </c>
      <c r="G67" s="178"/>
      <c r="H67" s="179">
        <f>H68</f>
        <v>2</v>
      </c>
      <c r="I67" s="190"/>
    </row>
    <row r="68" ht="15.75" spans="2:9">
      <c r="B68" s="144"/>
      <c r="C68" s="183">
        <v>802</v>
      </c>
      <c r="D68" s="180" t="s">
        <v>99</v>
      </c>
      <c r="E68" s="180" t="s">
        <v>152</v>
      </c>
      <c r="F68" s="197" t="s">
        <v>233</v>
      </c>
      <c r="G68" s="180" t="s">
        <v>123</v>
      </c>
      <c r="H68" s="181">
        <f>H69</f>
        <v>2</v>
      </c>
      <c r="I68" s="144"/>
    </row>
    <row r="69" ht="15.75" spans="2:9">
      <c r="B69" s="144"/>
      <c r="C69" s="183">
        <v>802</v>
      </c>
      <c r="D69" s="180" t="s">
        <v>99</v>
      </c>
      <c r="E69" s="180" t="s">
        <v>152</v>
      </c>
      <c r="F69" s="180" t="s">
        <v>233</v>
      </c>
      <c r="G69" s="180" t="s">
        <v>115</v>
      </c>
      <c r="H69" s="181">
        <v>2</v>
      </c>
      <c r="I69" s="144"/>
    </row>
    <row r="70" s="203" customFormat="1" ht="18.75" spans="2:9">
      <c r="B70" s="201"/>
      <c r="C70" s="168">
        <v>802</v>
      </c>
      <c r="D70" s="169" t="s">
        <v>101</v>
      </c>
      <c r="E70" s="169" t="s">
        <v>178</v>
      </c>
      <c r="F70" s="169"/>
      <c r="G70" s="169"/>
      <c r="H70" s="175">
        <f>H71</f>
        <v>305</v>
      </c>
      <c r="I70" s="201"/>
    </row>
    <row r="71" s="206" customFormat="1" ht="15.75" spans="2:9">
      <c r="B71" s="186"/>
      <c r="C71" s="187">
        <v>802</v>
      </c>
      <c r="D71" s="188" t="s">
        <v>101</v>
      </c>
      <c r="E71" s="188" t="s">
        <v>172</v>
      </c>
      <c r="F71" s="188"/>
      <c r="G71" s="188"/>
      <c r="H71" s="191">
        <f>H72</f>
        <v>305</v>
      </c>
      <c r="I71" s="186"/>
    </row>
    <row r="72" ht="15.75" spans="2:9">
      <c r="B72" s="144"/>
      <c r="C72" s="152">
        <v>802</v>
      </c>
      <c r="D72" s="180" t="s">
        <v>101</v>
      </c>
      <c r="E72" s="180" t="s">
        <v>172</v>
      </c>
      <c r="F72" s="180" t="s">
        <v>234</v>
      </c>
      <c r="G72" s="180" t="s">
        <v>105</v>
      </c>
      <c r="H72" s="181">
        <f>H73</f>
        <v>305</v>
      </c>
      <c r="I72" s="144"/>
    </row>
    <row r="73" ht="15.75" spans="2:9">
      <c r="B73" s="144"/>
      <c r="C73" s="152">
        <v>802</v>
      </c>
      <c r="D73" s="180" t="s">
        <v>101</v>
      </c>
      <c r="E73" s="180" t="s">
        <v>172</v>
      </c>
      <c r="F73" s="180" t="s">
        <v>234</v>
      </c>
      <c r="G73" s="180" t="s">
        <v>107</v>
      </c>
      <c r="H73" s="181">
        <f>H74+H75+H76</f>
        <v>305</v>
      </c>
      <c r="I73" s="144"/>
    </row>
    <row r="74" ht="15.75" spans="2:9">
      <c r="B74" s="144"/>
      <c r="C74" s="152">
        <v>802</v>
      </c>
      <c r="D74" s="180" t="s">
        <v>101</v>
      </c>
      <c r="E74" s="180" t="s">
        <v>172</v>
      </c>
      <c r="F74" s="180" t="s">
        <v>234</v>
      </c>
      <c r="G74" s="180" t="s">
        <v>109</v>
      </c>
      <c r="H74" s="181">
        <v>234.3</v>
      </c>
      <c r="I74" s="144"/>
    </row>
    <row r="75" ht="15.75" spans="2:9">
      <c r="B75" s="144"/>
      <c r="C75" s="152">
        <v>802</v>
      </c>
      <c r="D75" s="180" t="s">
        <v>101</v>
      </c>
      <c r="E75" s="180" t="s">
        <v>172</v>
      </c>
      <c r="F75" s="180" t="s">
        <v>234</v>
      </c>
      <c r="G75" s="180" t="s">
        <v>111</v>
      </c>
      <c r="H75" s="181"/>
      <c r="I75" s="144"/>
    </row>
    <row r="76" ht="15.75" spans="2:9">
      <c r="B76" s="144"/>
      <c r="C76" s="152">
        <v>802</v>
      </c>
      <c r="D76" s="180" t="s">
        <v>101</v>
      </c>
      <c r="E76" s="180" t="s">
        <v>172</v>
      </c>
      <c r="F76" s="180" t="s">
        <v>234</v>
      </c>
      <c r="G76" s="180" t="s">
        <v>113</v>
      </c>
      <c r="H76" s="181">
        <v>70.7</v>
      </c>
      <c r="I76" s="144"/>
    </row>
    <row r="77" ht="15.75" spans="2:9">
      <c r="B77" s="144"/>
      <c r="C77" s="183">
        <v>802</v>
      </c>
      <c r="D77" s="180" t="s">
        <v>101</v>
      </c>
      <c r="E77" s="180" t="s">
        <v>172</v>
      </c>
      <c r="F77" s="180" t="s">
        <v>234</v>
      </c>
      <c r="G77" s="180" t="s">
        <v>123</v>
      </c>
      <c r="H77" s="181"/>
      <c r="I77" s="144"/>
    </row>
    <row r="78" ht="15.75" spans="2:9">
      <c r="B78" s="144"/>
      <c r="C78" s="183">
        <v>802</v>
      </c>
      <c r="D78" s="180" t="s">
        <v>101</v>
      </c>
      <c r="E78" s="180" t="s">
        <v>172</v>
      </c>
      <c r="F78" s="180" t="s">
        <v>234</v>
      </c>
      <c r="G78" s="180" t="s">
        <v>115</v>
      </c>
      <c r="H78" s="181"/>
      <c r="I78" s="144"/>
    </row>
    <row r="79" s="203" customFormat="1" ht="18.75" spans="2:9">
      <c r="B79" s="201"/>
      <c r="C79" s="168">
        <v>802</v>
      </c>
      <c r="D79" s="169" t="s">
        <v>172</v>
      </c>
      <c r="E79" s="169" t="s">
        <v>178</v>
      </c>
      <c r="F79" s="169"/>
      <c r="G79" s="169"/>
      <c r="H79" s="175">
        <f>H80+H84</f>
        <v>1241.8</v>
      </c>
      <c r="I79" s="201"/>
    </row>
    <row r="80" s="206" customFormat="1" ht="15.75" spans="2:9">
      <c r="B80" s="186"/>
      <c r="C80" s="187">
        <v>802</v>
      </c>
      <c r="D80" s="188" t="s">
        <v>172</v>
      </c>
      <c r="E80" s="188" t="s">
        <v>181</v>
      </c>
      <c r="F80" s="188"/>
      <c r="G80" s="188"/>
      <c r="H80" s="191">
        <f>H81</f>
        <v>75</v>
      </c>
      <c r="I80" s="186"/>
    </row>
    <row r="81" ht="15.75" spans="2:9">
      <c r="B81" s="144"/>
      <c r="C81" s="183">
        <v>802</v>
      </c>
      <c r="D81" s="180" t="s">
        <v>172</v>
      </c>
      <c r="E81" s="180" t="s">
        <v>181</v>
      </c>
      <c r="F81" s="180" t="s">
        <v>235</v>
      </c>
      <c r="G81" s="180"/>
      <c r="H81" s="181">
        <f>H82</f>
        <v>75</v>
      </c>
      <c r="I81" s="144"/>
    </row>
    <row r="82" ht="15.75" spans="2:9">
      <c r="B82" s="144"/>
      <c r="C82" s="183">
        <v>802</v>
      </c>
      <c r="D82" s="180" t="s">
        <v>172</v>
      </c>
      <c r="E82" s="180" t="s">
        <v>181</v>
      </c>
      <c r="F82" s="180" t="s">
        <v>235</v>
      </c>
      <c r="G82" s="180" t="s">
        <v>123</v>
      </c>
      <c r="H82" s="181">
        <f>H83</f>
        <v>75</v>
      </c>
      <c r="I82" s="144"/>
    </row>
    <row r="83" ht="15.75" spans="2:9">
      <c r="B83" s="144"/>
      <c r="C83" s="152">
        <v>802</v>
      </c>
      <c r="D83" s="180" t="s">
        <v>172</v>
      </c>
      <c r="E83" s="180" t="s">
        <v>181</v>
      </c>
      <c r="F83" s="180" t="s">
        <v>235</v>
      </c>
      <c r="G83" s="180" t="s">
        <v>115</v>
      </c>
      <c r="H83" s="181">
        <v>75</v>
      </c>
      <c r="I83" s="144"/>
    </row>
    <row r="84" s="206" customFormat="1" ht="15.75" spans="2:9">
      <c r="B84" s="186"/>
      <c r="C84" s="187">
        <v>802</v>
      </c>
      <c r="D84" s="188" t="s">
        <v>172</v>
      </c>
      <c r="E84" s="188" t="s">
        <v>184</v>
      </c>
      <c r="F84" s="188"/>
      <c r="G84" s="188"/>
      <c r="H84" s="191">
        <f>H85+H88</f>
        <v>1166.8</v>
      </c>
      <c r="I84" s="186"/>
    </row>
    <row r="85" s="205" customFormat="1" ht="15.75" spans="2:9">
      <c r="B85" s="190"/>
      <c r="C85" s="177">
        <v>802</v>
      </c>
      <c r="D85" s="178" t="s">
        <v>172</v>
      </c>
      <c r="E85" s="178" t="s">
        <v>184</v>
      </c>
      <c r="F85" s="178" t="s">
        <v>236</v>
      </c>
      <c r="G85" s="178" t="s">
        <v>123</v>
      </c>
      <c r="H85" s="179">
        <f>H86+H87</f>
        <v>788.1</v>
      </c>
      <c r="I85" s="190"/>
    </row>
    <row r="86" ht="15.75" spans="2:9">
      <c r="B86" s="144"/>
      <c r="C86" s="152">
        <v>802</v>
      </c>
      <c r="D86" s="180" t="s">
        <v>172</v>
      </c>
      <c r="E86" s="180" t="s">
        <v>184</v>
      </c>
      <c r="F86" s="180" t="s">
        <v>236</v>
      </c>
      <c r="G86" s="180" t="s">
        <v>115</v>
      </c>
      <c r="H86" s="181">
        <v>758.1</v>
      </c>
      <c r="I86" s="144"/>
    </row>
    <row r="87" ht="15.75" spans="2:9">
      <c r="B87" s="144"/>
      <c r="C87" s="152">
        <v>802</v>
      </c>
      <c r="D87" s="180" t="s">
        <v>172</v>
      </c>
      <c r="E87" s="180" t="s">
        <v>184</v>
      </c>
      <c r="F87" s="180" t="s">
        <v>236</v>
      </c>
      <c r="G87" s="180" t="s">
        <v>170</v>
      </c>
      <c r="H87" s="181">
        <v>30</v>
      </c>
      <c r="I87" s="144"/>
    </row>
    <row r="88" s="205" customFormat="1" ht="15.75" spans="2:9">
      <c r="B88" s="190"/>
      <c r="C88" s="177">
        <v>802</v>
      </c>
      <c r="D88" s="178" t="s">
        <v>172</v>
      </c>
      <c r="E88" s="178" t="s">
        <v>184</v>
      </c>
      <c r="F88" s="178" t="s">
        <v>237</v>
      </c>
      <c r="G88" s="178" t="s">
        <v>123</v>
      </c>
      <c r="H88" s="179">
        <f>H89</f>
        <v>378.7</v>
      </c>
      <c r="I88" s="190"/>
    </row>
    <row r="89" ht="15.75" spans="2:9">
      <c r="B89" s="144"/>
      <c r="C89" s="152">
        <v>802</v>
      </c>
      <c r="D89" s="180" t="s">
        <v>172</v>
      </c>
      <c r="E89" s="180" t="s">
        <v>184</v>
      </c>
      <c r="F89" s="180" t="s">
        <v>237</v>
      </c>
      <c r="G89" s="180" t="s">
        <v>115</v>
      </c>
      <c r="H89" s="181">
        <f>'Приложение 27'!I157</f>
        <v>378.7</v>
      </c>
      <c r="I89" s="144"/>
    </row>
    <row r="90" s="203" customFormat="1" ht="18.75" spans="2:9">
      <c r="B90" s="201"/>
      <c r="C90" s="168">
        <v>802</v>
      </c>
      <c r="D90" s="169" t="s">
        <v>117</v>
      </c>
      <c r="E90" s="169" t="s">
        <v>178</v>
      </c>
      <c r="F90" s="169"/>
      <c r="G90" s="169"/>
      <c r="H90" s="175">
        <f>H91</f>
        <v>3084.2</v>
      </c>
      <c r="I90" s="201"/>
    </row>
    <row r="91" ht="15.75" spans="2:9">
      <c r="B91" s="144"/>
      <c r="C91" s="183">
        <v>802</v>
      </c>
      <c r="D91" s="180" t="s">
        <v>117</v>
      </c>
      <c r="E91" s="180" t="s">
        <v>181</v>
      </c>
      <c r="F91" s="180" t="s">
        <v>238</v>
      </c>
      <c r="G91" s="180" t="s">
        <v>123</v>
      </c>
      <c r="H91" s="181">
        <f>H92</f>
        <v>3084.2</v>
      </c>
      <c r="I91" s="144"/>
    </row>
    <row r="92" ht="15.75" spans="2:9">
      <c r="B92" s="144"/>
      <c r="C92" s="183">
        <v>802</v>
      </c>
      <c r="D92" s="180" t="s">
        <v>117</v>
      </c>
      <c r="E92" s="180" t="s">
        <v>181</v>
      </c>
      <c r="F92" s="180" t="s">
        <v>238</v>
      </c>
      <c r="G92" s="180" t="s">
        <v>115</v>
      </c>
      <c r="H92" s="181">
        <f>'Приложение 27'!I164</f>
        <v>3084.2</v>
      </c>
      <c r="I92" s="144"/>
    </row>
    <row r="93" s="203" customFormat="1" ht="18.75" spans="2:9">
      <c r="B93" s="201"/>
      <c r="C93" s="168">
        <v>802</v>
      </c>
      <c r="D93" s="169" t="s">
        <v>193</v>
      </c>
      <c r="E93" s="169" t="s">
        <v>178</v>
      </c>
      <c r="F93" s="169"/>
      <c r="G93" s="169"/>
      <c r="H93" s="175">
        <f>H94+H98</f>
        <v>409.6</v>
      </c>
      <c r="I93" s="201"/>
    </row>
    <row r="94" s="205" customFormat="1" ht="15.75" spans="2:9">
      <c r="B94" s="190"/>
      <c r="C94" s="177">
        <v>802</v>
      </c>
      <c r="D94" s="178" t="s">
        <v>193</v>
      </c>
      <c r="E94" s="178" t="s">
        <v>99</v>
      </c>
      <c r="F94" s="178"/>
      <c r="G94" s="178"/>
      <c r="H94" s="179">
        <f>H95</f>
        <v>73</v>
      </c>
      <c r="I94" s="190"/>
    </row>
    <row r="95" s="206" customFormat="1" ht="15.75" spans="2:9">
      <c r="B95" s="186"/>
      <c r="C95" s="187">
        <v>802</v>
      </c>
      <c r="D95" s="188" t="s">
        <v>193</v>
      </c>
      <c r="E95" s="188" t="s">
        <v>99</v>
      </c>
      <c r="F95" s="188" t="s">
        <v>239</v>
      </c>
      <c r="G95" s="188"/>
      <c r="H95" s="191">
        <f>H96</f>
        <v>73</v>
      </c>
      <c r="I95" s="186"/>
    </row>
    <row r="96" ht="15.75" spans="2:9">
      <c r="B96" s="144"/>
      <c r="C96" s="183">
        <v>802</v>
      </c>
      <c r="D96" s="180" t="s">
        <v>193</v>
      </c>
      <c r="E96" s="180" t="s">
        <v>99</v>
      </c>
      <c r="F96" s="180" t="s">
        <v>239</v>
      </c>
      <c r="G96" s="180" t="s">
        <v>123</v>
      </c>
      <c r="H96" s="181">
        <f>H97</f>
        <v>73</v>
      </c>
      <c r="I96" s="144"/>
    </row>
    <row r="97" ht="15.75" spans="2:9">
      <c r="B97" s="144"/>
      <c r="C97" s="152">
        <v>802</v>
      </c>
      <c r="D97" s="180" t="s">
        <v>193</v>
      </c>
      <c r="E97" s="180" t="s">
        <v>99</v>
      </c>
      <c r="F97" s="180" t="s">
        <v>239</v>
      </c>
      <c r="G97" s="193" t="s">
        <v>115</v>
      </c>
      <c r="H97" s="181">
        <v>73</v>
      </c>
      <c r="I97" s="144"/>
    </row>
    <row r="98" s="205" customFormat="1" ht="15.75" spans="2:9">
      <c r="B98" s="190"/>
      <c r="C98" s="177">
        <v>802</v>
      </c>
      <c r="D98" s="178" t="s">
        <v>193</v>
      </c>
      <c r="E98" s="178" t="s">
        <v>172</v>
      </c>
      <c r="F98" s="178"/>
      <c r="G98" s="195"/>
      <c r="H98" s="179">
        <f>H99+H102+H105</f>
        <v>336.6</v>
      </c>
      <c r="I98" s="190"/>
    </row>
    <row r="99" s="206" customFormat="1" ht="15.75" spans="2:9">
      <c r="B99" s="186"/>
      <c r="C99" s="187">
        <v>802</v>
      </c>
      <c r="D99" s="188" t="s">
        <v>193</v>
      </c>
      <c r="E99" s="188" t="s">
        <v>172</v>
      </c>
      <c r="F99" s="188" t="s">
        <v>240</v>
      </c>
      <c r="G99" s="202"/>
      <c r="H99" s="191">
        <f>H100</f>
        <v>30</v>
      </c>
      <c r="I99" s="186"/>
    </row>
    <row r="100" ht="15.75" spans="2:9">
      <c r="B100" s="144"/>
      <c r="C100" s="152">
        <v>802</v>
      </c>
      <c r="D100" s="180" t="s">
        <v>193</v>
      </c>
      <c r="E100" s="180" t="s">
        <v>172</v>
      </c>
      <c r="F100" s="180" t="s">
        <v>240</v>
      </c>
      <c r="G100" s="193" t="s">
        <v>123</v>
      </c>
      <c r="H100" s="181">
        <f>H101</f>
        <v>30</v>
      </c>
      <c r="I100" s="144"/>
    </row>
    <row r="101" ht="15.75" spans="2:9">
      <c r="B101" s="144"/>
      <c r="C101" s="152">
        <v>802</v>
      </c>
      <c r="D101" s="180" t="s">
        <v>193</v>
      </c>
      <c r="E101" s="180" t="s">
        <v>172</v>
      </c>
      <c r="F101" s="180" t="s">
        <v>240</v>
      </c>
      <c r="G101" s="193" t="s">
        <v>170</v>
      </c>
      <c r="H101" s="181">
        <v>30</v>
      </c>
      <c r="I101" s="144"/>
    </row>
    <row r="102" s="206" customFormat="1" ht="15.75" spans="2:9">
      <c r="B102" s="186"/>
      <c r="C102" s="187">
        <v>802</v>
      </c>
      <c r="D102" s="188" t="s">
        <v>193</v>
      </c>
      <c r="E102" s="188" t="s">
        <v>172</v>
      </c>
      <c r="F102" s="188" t="s">
        <v>241</v>
      </c>
      <c r="G102" s="202"/>
      <c r="H102" s="191">
        <f>H103</f>
        <v>281.6</v>
      </c>
      <c r="I102" s="186"/>
    </row>
    <row r="103" ht="15.75" spans="2:9">
      <c r="B103" s="144"/>
      <c r="C103" s="152">
        <v>802</v>
      </c>
      <c r="D103" s="180" t="s">
        <v>193</v>
      </c>
      <c r="E103" s="180" t="s">
        <v>172</v>
      </c>
      <c r="F103" s="180" t="s">
        <v>241</v>
      </c>
      <c r="G103" s="193" t="s">
        <v>123</v>
      </c>
      <c r="H103" s="181">
        <f>H104</f>
        <v>281.6</v>
      </c>
      <c r="I103" s="144"/>
    </row>
    <row r="104" ht="15.75" spans="2:9">
      <c r="B104" s="144"/>
      <c r="C104" s="183">
        <v>802</v>
      </c>
      <c r="D104" s="180" t="s">
        <v>193</v>
      </c>
      <c r="E104" s="180" t="s">
        <v>172</v>
      </c>
      <c r="F104" s="180" t="s">
        <v>241</v>
      </c>
      <c r="G104" s="193" t="s">
        <v>115</v>
      </c>
      <c r="H104" s="181">
        <f>'Приложение 27'!I174+'Приложение 27'!I175+'Приложение 27'!I176</f>
        <v>281.6</v>
      </c>
      <c r="I104" s="144"/>
    </row>
    <row r="105" s="206" customFormat="1" ht="15.75" spans="2:9">
      <c r="B105" s="186"/>
      <c r="C105" s="187">
        <v>802</v>
      </c>
      <c r="D105" s="188" t="s">
        <v>193</v>
      </c>
      <c r="E105" s="188" t="s">
        <v>172</v>
      </c>
      <c r="F105" s="188" t="s">
        <v>242</v>
      </c>
      <c r="G105" s="188"/>
      <c r="H105" s="191">
        <f>H106</f>
        <v>25</v>
      </c>
      <c r="I105" s="186"/>
    </row>
    <row r="106" ht="15.75" spans="2:9">
      <c r="B106" s="144"/>
      <c r="C106" s="152">
        <v>802</v>
      </c>
      <c r="D106" s="180" t="s">
        <v>193</v>
      </c>
      <c r="E106" s="180" t="s">
        <v>172</v>
      </c>
      <c r="F106" s="180" t="s">
        <v>242</v>
      </c>
      <c r="G106" s="180" t="s">
        <v>123</v>
      </c>
      <c r="H106" s="181">
        <f>H107</f>
        <v>25</v>
      </c>
      <c r="I106" s="144"/>
    </row>
    <row r="107" ht="15.75" spans="2:9">
      <c r="B107" s="144"/>
      <c r="C107" s="183">
        <v>802</v>
      </c>
      <c r="D107" s="180" t="s">
        <v>193</v>
      </c>
      <c r="E107" s="180" t="s">
        <v>172</v>
      </c>
      <c r="F107" s="180" t="s">
        <v>242</v>
      </c>
      <c r="G107" s="193" t="s">
        <v>115</v>
      </c>
      <c r="H107" s="181">
        <v>25</v>
      </c>
      <c r="I107" s="144"/>
    </row>
    <row r="108" s="203" customFormat="1" ht="18.75" spans="2:9">
      <c r="B108" s="201"/>
      <c r="C108" s="168">
        <v>802</v>
      </c>
      <c r="D108" s="169" t="s">
        <v>139</v>
      </c>
      <c r="E108" s="169" t="s">
        <v>178</v>
      </c>
      <c r="F108" s="169"/>
      <c r="G108" s="169"/>
      <c r="H108" s="175">
        <f>H109</f>
        <v>10</v>
      </c>
      <c r="I108" s="201"/>
    </row>
    <row r="109" ht="15.75" spans="2:9">
      <c r="B109" s="144"/>
      <c r="C109" s="152">
        <v>802</v>
      </c>
      <c r="D109" s="180" t="s">
        <v>139</v>
      </c>
      <c r="E109" s="180" t="s">
        <v>139</v>
      </c>
      <c r="F109" s="180" t="s">
        <v>243</v>
      </c>
      <c r="G109" s="180" t="s">
        <v>123</v>
      </c>
      <c r="H109" s="181">
        <f>H110</f>
        <v>10</v>
      </c>
      <c r="I109" s="144"/>
    </row>
    <row r="110" ht="15.75" spans="2:9">
      <c r="B110" s="144"/>
      <c r="C110" s="152">
        <v>802</v>
      </c>
      <c r="D110" s="188" t="s">
        <v>139</v>
      </c>
      <c r="E110" s="188" t="s">
        <v>139</v>
      </c>
      <c r="F110" s="180" t="s">
        <v>243</v>
      </c>
      <c r="G110" s="193" t="s">
        <v>115</v>
      </c>
      <c r="H110" s="181">
        <v>10</v>
      </c>
      <c r="I110" s="144"/>
    </row>
    <row r="111" s="203" customFormat="1" ht="18.75" spans="2:9">
      <c r="B111" s="201"/>
      <c r="C111" s="168">
        <v>802</v>
      </c>
      <c r="D111" s="169" t="s">
        <v>184</v>
      </c>
      <c r="E111" s="169" t="s">
        <v>178</v>
      </c>
      <c r="F111" s="169"/>
      <c r="G111" s="169"/>
      <c r="H111" s="175">
        <f>H112</f>
        <v>420</v>
      </c>
      <c r="I111" s="201"/>
    </row>
    <row r="112" s="206" customFormat="1" ht="15.75" spans="2:9">
      <c r="B112" s="186"/>
      <c r="C112" s="187">
        <v>802</v>
      </c>
      <c r="D112" s="188" t="s">
        <v>184</v>
      </c>
      <c r="E112" s="188" t="s">
        <v>99</v>
      </c>
      <c r="F112" s="188"/>
      <c r="G112" s="188"/>
      <c r="H112" s="191">
        <f>H113</f>
        <v>420</v>
      </c>
      <c r="I112" s="186"/>
    </row>
    <row r="113" ht="15.75" spans="2:9">
      <c r="B113" s="144"/>
      <c r="C113" s="183">
        <v>802</v>
      </c>
      <c r="D113" s="180" t="s">
        <v>184</v>
      </c>
      <c r="E113" s="180" t="s">
        <v>99</v>
      </c>
      <c r="F113" s="180" t="s">
        <v>244</v>
      </c>
      <c r="G113" s="193" t="s">
        <v>245</v>
      </c>
      <c r="H113" s="181">
        <f>H114</f>
        <v>420</v>
      </c>
      <c r="I113" s="144"/>
    </row>
    <row r="114" ht="15.75" spans="2:9">
      <c r="B114" s="144"/>
      <c r="C114" s="183">
        <v>802</v>
      </c>
      <c r="D114" s="180" t="s">
        <v>184</v>
      </c>
      <c r="E114" s="180" t="s">
        <v>99</v>
      </c>
      <c r="F114" s="180" t="s">
        <v>244</v>
      </c>
      <c r="G114" s="180" t="s">
        <v>208</v>
      </c>
      <c r="H114" s="181">
        <v>420</v>
      </c>
      <c r="I114" s="144"/>
    </row>
    <row r="115" s="203" customFormat="1" ht="18.75" spans="2:9">
      <c r="B115" s="201"/>
      <c r="C115" s="168">
        <v>802</v>
      </c>
      <c r="D115" s="169" t="s">
        <v>212</v>
      </c>
      <c r="E115" s="169" t="s">
        <v>178</v>
      </c>
      <c r="F115" s="169"/>
      <c r="G115" s="169"/>
      <c r="H115" s="175">
        <f>H116</f>
        <v>4.43</v>
      </c>
      <c r="I115" s="201"/>
    </row>
    <row r="116" ht="15.75" spans="2:9">
      <c r="B116" s="144"/>
      <c r="C116" s="152">
        <v>802</v>
      </c>
      <c r="D116" s="180" t="s">
        <v>212</v>
      </c>
      <c r="E116" s="180" t="s">
        <v>172</v>
      </c>
      <c r="F116" s="180" t="s">
        <v>246</v>
      </c>
      <c r="G116" s="193" t="s">
        <v>247</v>
      </c>
      <c r="H116" s="181">
        <f>H117</f>
        <v>4.43</v>
      </c>
      <c r="I116" s="144"/>
    </row>
    <row r="117" ht="15.75" spans="2:9">
      <c r="B117" s="144"/>
      <c r="C117" s="152">
        <v>802</v>
      </c>
      <c r="D117" s="180" t="s">
        <v>212</v>
      </c>
      <c r="E117" s="180" t="s">
        <v>172</v>
      </c>
      <c r="F117" s="188" t="s">
        <v>246</v>
      </c>
      <c r="G117" s="180" t="s">
        <v>248</v>
      </c>
      <c r="H117" s="181">
        <v>4.43</v>
      </c>
      <c r="I117" s="144"/>
    </row>
  </sheetData>
  <autoFilter xmlns:etc="http://www.wps.cn/officeDocument/2017/etCustomData" ref="B14:I117" etc:filterBottomFollowUsedRange="0">
    <extLst/>
  </autoFilter>
  <mergeCells count="11">
    <mergeCell ref="H1:I1"/>
    <mergeCell ref="H2:J2"/>
    <mergeCell ref="H3:J3"/>
    <mergeCell ref="H4:J4"/>
    <mergeCell ref="H5:I5"/>
    <mergeCell ref="B9:H9"/>
    <mergeCell ref="B10:D10"/>
    <mergeCell ref="D12:G12"/>
    <mergeCell ref="H12:I12"/>
    <mergeCell ref="B12:B13"/>
    <mergeCell ref="C12:C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topLeftCell="A61" workbookViewId="0">
      <selection activeCell="B9" sqref="B9:K118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1.7142857142857" style="2" customWidth="1"/>
    <col min="4" max="4" width="14.2857142857143" style="2" customWidth="1"/>
    <col min="5" max="5" width="10.5714285714286" style="2" customWidth="1"/>
    <col min="6" max="6" width="18.7142857142857" style="2" customWidth="1"/>
    <col min="7" max="7" width="10.1428571428571" style="2" customWidth="1"/>
    <col min="8" max="8" width="15.5714285714286" style="2" customWidth="1"/>
    <col min="9" max="9" width="13" style="2" customWidth="1"/>
    <col min="10" max="10" width="14.1428571428571" style="2" customWidth="1"/>
    <col min="11" max="11" width="35.1428571428571" style="2" customWidth="1"/>
    <col min="12" max="16384" width="9.14285714285714" style="2"/>
  </cols>
  <sheetData>
    <row r="1" ht="18.75" spans="4:12">
      <c r="D1" s="3"/>
      <c r="E1" s="3"/>
      <c r="F1" s="4"/>
      <c r="H1" s="4"/>
      <c r="K1" s="200" t="s">
        <v>249</v>
      </c>
      <c r="L1" s="200"/>
    </row>
    <row r="2" s="1" customFormat="1" ht="15.75" spans="1:13">
      <c r="A2" s="6"/>
      <c r="B2" s="6"/>
      <c r="C2" s="6"/>
      <c r="D2" s="6"/>
      <c r="E2" s="6"/>
      <c r="K2" s="7" t="s">
        <v>1</v>
      </c>
      <c r="L2" s="7"/>
      <c r="M2" s="7"/>
    </row>
    <row r="3" s="1" customFormat="1" ht="15.75" spans="1:13">
      <c r="A3" s="6"/>
      <c r="B3" s="6"/>
      <c r="C3" s="6"/>
      <c r="D3" s="6"/>
      <c r="E3" s="6"/>
      <c r="K3" s="7"/>
      <c r="L3" s="7"/>
      <c r="M3" s="7"/>
    </row>
    <row r="4" s="1" customFormat="1" ht="29.25" customHeight="1" spans="1:13">
      <c r="A4" s="6"/>
      <c r="B4" s="6"/>
      <c r="C4" s="6"/>
      <c r="D4" s="6"/>
      <c r="E4" s="6"/>
      <c r="F4" s="8"/>
      <c r="H4" s="8"/>
      <c r="K4" s="8" t="s">
        <v>2</v>
      </c>
      <c r="L4" s="8"/>
      <c r="M4" s="8"/>
    </row>
    <row r="5" s="1" customFormat="1" ht="15.75" spans="1:11">
      <c r="A5" s="6"/>
      <c r="B5" s="6"/>
      <c r="C5" s="6"/>
      <c r="D5" s="6"/>
      <c r="E5" s="6"/>
      <c r="K5" s="1" t="s">
        <v>3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57" customHeight="1" spans="2:11">
      <c r="B9" s="10" t="s">
        <v>250</v>
      </c>
      <c r="C9" s="10"/>
      <c r="D9" s="10"/>
      <c r="E9" s="10"/>
      <c r="F9" s="10"/>
      <c r="G9" s="10"/>
      <c r="H9" s="10"/>
      <c r="I9" s="10"/>
      <c r="J9" s="10"/>
      <c r="K9" s="10"/>
    </row>
    <row r="10" ht="15.75" spans="2:5">
      <c r="B10" s="11"/>
      <c r="C10" s="11"/>
      <c r="D10" s="11"/>
      <c r="E10" s="11"/>
    </row>
    <row r="11" ht="15.75" spans="2:11">
      <c r="B11" s="12"/>
      <c r="C11" s="12"/>
      <c r="D11" s="12"/>
      <c r="E11" s="12"/>
      <c r="K11" s="2" t="s">
        <v>48</v>
      </c>
    </row>
    <row r="12" ht="15" customHeight="1" spans="2:11">
      <c r="B12" s="165" t="s">
        <v>251</v>
      </c>
      <c r="C12" s="165" t="s">
        <v>252</v>
      </c>
      <c r="D12" s="142" t="s">
        <v>253</v>
      </c>
      <c r="E12" s="142"/>
      <c r="F12" s="142"/>
      <c r="G12" s="142"/>
      <c r="H12" s="142" t="s">
        <v>254</v>
      </c>
      <c r="I12" s="142"/>
      <c r="J12" s="142" t="s">
        <v>255</v>
      </c>
      <c r="K12" s="142"/>
    </row>
    <row r="13" ht="228.75" customHeight="1" spans="2:11">
      <c r="B13" s="165"/>
      <c r="C13" s="165"/>
      <c r="D13" s="142" t="s">
        <v>223</v>
      </c>
      <c r="E13" s="142" t="s">
        <v>224</v>
      </c>
      <c r="F13" s="166" t="s">
        <v>256</v>
      </c>
      <c r="G13" s="142" t="s">
        <v>257</v>
      </c>
      <c r="H13" s="142" t="s">
        <v>52</v>
      </c>
      <c r="I13" s="142" t="s">
        <v>258</v>
      </c>
      <c r="J13" s="142" t="s">
        <v>52</v>
      </c>
      <c r="K13" s="142" t="s">
        <v>259</v>
      </c>
    </row>
    <row r="14" ht="15" customHeight="1" spans="2:11">
      <c r="B14" s="155">
        <v>1</v>
      </c>
      <c r="C14" s="167">
        <v>2</v>
      </c>
      <c r="D14" s="167">
        <v>3</v>
      </c>
      <c r="E14" s="167">
        <v>4</v>
      </c>
      <c r="F14" s="167">
        <v>5</v>
      </c>
      <c r="G14" s="167">
        <v>6</v>
      </c>
      <c r="H14" s="167">
        <v>7</v>
      </c>
      <c r="I14" s="167">
        <v>8</v>
      </c>
      <c r="J14" s="167">
        <v>9</v>
      </c>
      <c r="K14" s="167">
        <v>10</v>
      </c>
    </row>
    <row r="15" ht="15" customHeight="1" spans="2:11">
      <c r="B15" s="150"/>
      <c r="C15" s="168">
        <v>802</v>
      </c>
      <c r="D15" s="169"/>
      <c r="E15" s="170"/>
      <c r="F15" s="170"/>
      <c r="G15" s="168"/>
      <c r="H15" s="171">
        <f>H16+H70+H79+H90+H93+H108+H111+H115</f>
        <v>15653.522</v>
      </c>
      <c r="I15" s="142"/>
      <c r="J15" s="171">
        <f>J16+J70+J79+J90+J93+J108+J111+J115</f>
        <v>15809.901</v>
      </c>
      <c r="K15" s="142"/>
    </row>
    <row r="16" ht="18.75" spans="2:11">
      <c r="B16" s="172"/>
      <c r="C16" s="173">
        <v>802</v>
      </c>
      <c r="D16" s="169" t="s">
        <v>99</v>
      </c>
      <c r="E16" s="169" t="s">
        <v>178</v>
      </c>
      <c r="F16" s="174"/>
      <c r="G16" s="173"/>
      <c r="H16" s="175">
        <f>H17+H24+H43+H46</f>
        <v>9914.67</v>
      </c>
      <c r="I16" s="144"/>
      <c r="J16" s="175">
        <f>J17+J24+J43+J46</f>
        <v>9919.73</v>
      </c>
      <c r="K16" s="144"/>
    </row>
    <row r="17" ht="15.75" spans="2:11">
      <c r="B17" s="176"/>
      <c r="C17" s="177">
        <v>802</v>
      </c>
      <c r="D17" s="178" t="s">
        <v>99</v>
      </c>
      <c r="E17" s="178" t="s">
        <v>101</v>
      </c>
      <c r="F17" s="178" t="s">
        <v>103</v>
      </c>
      <c r="G17" s="177"/>
      <c r="H17" s="179">
        <f>H18</f>
        <v>1038.6</v>
      </c>
      <c r="I17" s="144"/>
      <c r="J17" s="179">
        <f>J18</f>
        <v>1038.6</v>
      </c>
      <c r="K17" s="144"/>
    </row>
    <row r="18" ht="15.75" spans="2:11">
      <c r="B18" s="142"/>
      <c r="C18" s="152">
        <v>802</v>
      </c>
      <c r="D18" s="180" t="s">
        <v>99</v>
      </c>
      <c r="E18" s="180" t="s">
        <v>101</v>
      </c>
      <c r="F18" s="180" t="s">
        <v>103</v>
      </c>
      <c r="G18" s="180" t="s">
        <v>105</v>
      </c>
      <c r="H18" s="181">
        <f>H19+H23</f>
        <v>1038.6</v>
      </c>
      <c r="I18" s="144"/>
      <c r="J18" s="181">
        <f>J19+J23</f>
        <v>1038.6</v>
      </c>
      <c r="K18" s="144"/>
    </row>
    <row r="19" ht="15.75" spans="2:11">
      <c r="B19" s="142"/>
      <c r="C19" s="152">
        <v>802</v>
      </c>
      <c r="D19" s="180" t="s">
        <v>99</v>
      </c>
      <c r="E19" s="180" t="s">
        <v>101</v>
      </c>
      <c r="F19" s="180" t="s">
        <v>103</v>
      </c>
      <c r="G19" s="180" t="s">
        <v>107</v>
      </c>
      <c r="H19" s="181">
        <f>H20+H21+H22</f>
        <v>1036.1</v>
      </c>
      <c r="I19" s="144"/>
      <c r="J19" s="181">
        <f>J20+J21+J22</f>
        <v>1036.1</v>
      </c>
      <c r="K19" s="144"/>
    </row>
    <row r="20" ht="15.75" spans="2:11">
      <c r="B20" s="142"/>
      <c r="C20" s="152">
        <v>802</v>
      </c>
      <c r="D20" s="180" t="s">
        <v>99</v>
      </c>
      <c r="E20" s="180" t="s">
        <v>101</v>
      </c>
      <c r="F20" s="180" t="s">
        <v>103</v>
      </c>
      <c r="G20" s="180" t="s">
        <v>109</v>
      </c>
      <c r="H20" s="181">
        <v>791.9</v>
      </c>
      <c r="I20" s="144"/>
      <c r="J20" s="181">
        <v>791.9</v>
      </c>
      <c r="K20" s="144"/>
    </row>
    <row r="21" ht="15.75" spans="2:11">
      <c r="B21" s="142"/>
      <c r="C21" s="152">
        <v>802</v>
      </c>
      <c r="D21" s="180" t="s">
        <v>99</v>
      </c>
      <c r="E21" s="180" t="s">
        <v>101</v>
      </c>
      <c r="F21" s="180" t="s">
        <v>103</v>
      </c>
      <c r="G21" s="180" t="s">
        <v>111</v>
      </c>
      <c r="H21" s="181">
        <v>5</v>
      </c>
      <c r="I21" s="144"/>
      <c r="J21" s="181">
        <v>5</v>
      </c>
      <c r="K21" s="144"/>
    </row>
    <row r="22" ht="15.75" spans="2:11">
      <c r="B22" s="142"/>
      <c r="C22" s="152">
        <v>802</v>
      </c>
      <c r="D22" s="180" t="s">
        <v>99</v>
      </c>
      <c r="E22" s="180" t="s">
        <v>101</v>
      </c>
      <c r="F22" s="180" t="s">
        <v>103</v>
      </c>
      <c r="G22" s="180" t="s">
        <v>113</v>
      </c>
      <c r="H22" s="181">
        <v>239.2</v>
      </c>
      <c r="I22" s="144"/>
      <c r="J22" s="181">
        <v>239.2</v>
      </c>
      <c r="K22" s="144"/>
    </row>
    <row r="23" ht="15.75" spans="2:11">
      <c r="B23" s="142"/>
      <c r="C23" s="152">
        <v>802</v>
      </c>
      <c r="D23" s="180" t="s">
        <v>99</v>
      </c>
      <c r="E23" s="180" t="s">
        <v>101</v>
      </c>
      <c r="F23" s="180" t="s">
        <v>103</v>
      </c>
      <c r="G23" s="180" t="s">
        <v>115</v>
      </c>
      <c r="H23" s="181">
        <v>2.5</v>
      </c>
      <c r="I23" s="144"/>
      <c r="J23" s="181">
        <v>2.5</v>
      </c>
      <c r="K23" s="144"/>
    </row>
    <row r="24" ht="15.75" spans="2:11">
      <c r="B24" s="176"/>
      <c r="C24" s="177">
        <v>802</v>
      </c>
      <c r="D24" s="178" t="s">
        <v>99</v>
      </c>
      <c r="E24" s="178" t="s">
        <v>117</v>
      </c>
      <c r="F24" s="178" t="s">
        <v>120</v>
      </c>
      <c r="G24" s="178"/>
      <c r="H24" s="179">
        <f>H25+H30+H33+H38</f>
        <v>2006.42</v>
      </c>
      <c r="I24" s="144"/>
      <c r="J24" s="179">
        <f>J25+J30+J33+J38</f>
        <v>1958.63</v>
      </c>
      <c r="K24" s="144"/>
    </row>
    <row r="25" ht="15.75" spans="2:11">
      <c r="B25" s="182"/>
      <c r="C25" s="183">
        <v>802</v>
      </c>
      <c r="D25" s="180" t="s">
        <v>99</v>
      </c>
      <c r="E25" s="180" t="s">
        <v>117</v>
      </c>
      <c r="F25" s="180" t="s">
        <v>120</v>
      </c>
      <c r="G25" s="180" t="s">
        <v>105</v>
      </c>
      <c r="H25" s="181">
        <f>H26</f>
        <v>1650.5</v>
      </c>
      <c r="I25" s="144"/>
      <c r="J25" s="181">
        <f>J26</f>
        <v>1650.5</v>
      </c>
      <c r="K25" s="144"/>
    </row>
    <row r="26" ht="15.75" spans="2:11">
      <c r="B26" s="142"/>
      <c r="C26" s="152">
        <v>802</v>
      </c>
      <c r="D26" s="180" t="s">
        <v>99</v>
      </c>
      <c r="E26" s="180" t="s">
        <v>117</v>
      </c>
      <c r="F26" s="180" t="s">
        <v>120</v>
      </c>
      <c r="G26" s="180" t="s">
        <v>107</v>
      </c>
      <c r="H26" s="181">
        <f>H27+H28+H29</f>
        <v>1650.5</v>
      </c>
      <c r="I26" s="144"/>
      <c r="J26" s="181">
        <f>J27+J28+J29</f>
        <v>1650.5</v>
      </c>
      <c r="K26" s="144"/>
    </row>
    <row r="27" ht="15.75" spans="2:11">
      <c r="B27" s="142"/>
      <c r="C27" s="152">
        <v>802</v>
      </c>
      <c r="D27" s="180" t="s">
        <v>99</v>
      </c>
      <c r="E27" s="180" t="s">
        <v>117</v>
      </c>
      <c r="F27" s="180" t="s">
        <v>120</v>
      </c>
      <c r="G27" s="180" t="s">
        <v>109</v>
      </c>
      <c r="H27" s="181">
        <v>1263.8</v>
      </c>
      <c r="I27" s="144"/>
      <c r="J27" s="181">
        <v>1263.8</v>
      </c>
      <c r="K27" s="144"/>
    </row>
    <row r="28" ht="15.75" spans="2:11">
      <c r="B28" s="142"/>
      <c r="C28" s="152">
        <v>802</v>
      </c>
      <c r="D28" s="180" t="s">
        <v>99</v>
      </c>
      <c r="E28" s="180" t="s">
        <v>117</v>
      </c>
      <c r="F28" s="180" t="s">
        <v>120</v>
      </c>
      <c r="G28" s="180" t="s">
        <v>111</v>
      </c>
      <c r="H28" s="181">
        <v>5</v>
      </c>
      <c r="I28" s="144"/>
      <c r="J28" s="181">
        <v>5</v>
      </c>
      <c r="K28" s="144"/>
    </row>
    <row r="29" ht="15.75" spans="2:11">
      <c r="B29" s="142"/>
      <c r="C29" s="152">
        <v>802</v>
      </c>
      <c r="D29" s="180" t="s">
        <v>99</v>
      </c>
      <c r="E29" s="180" t="s">
        <v>117</v>
      </c>
      <c r="F29" s="180" t="s">
        <v>120</v>
      </c>
      <c r="G29" s="180" t="s">
        <v>113</v>
      </c>
      <c r="H29" s="181">
        <v>381.7</v>
      </c>
      <c r="I29" s="144"/>
      <c r="J29" s="181">
        <v>381.7</v>
      </c>
      <c r="K29" s="144"/>
    </row>
    <row r="30" ht="15.75" spans="2:11">
      <c r="B30" s="142"/>
      <c r="C30" s="152">
        <v>802</v>
      </c>
      <c r="D30" s="180" t="s">
        <v>99</v>
      </c>
      <c r="E30" s="180" t="s">
        <v>117</v>
      </c>
      <c r="F30" s="180" t="s">
        <v>120</v>
      </c>
      <c r="G30" s="180" t="s">
        <v>125</v>
      </c>
      <c r="H30" s="181">
        <f>H31+H32</f>
        <v>260.72</v>
      </c>
      <c r="I30" s="144"/>
      <c r="J30" s="181">
        <f>J31+J32</f>
        <v>262.93</v>
      </c>
      <c r="K30" s="144"/>
    </row>
    <row r="31" ht="15.75" spans="2:11">
      <c r="B31" s="142"/>
      <c r="C31" s="152">
        <v>802</v>
      </c>
      <c r="D31" s="180" t="s">
        <v>99</v>
      </c>
      <c r="E31" s="180" t="s">
        <v>117</v>
      </c>
      <c r="F31" s="180" t="s">
        <v>120</v>
      </c>
      <c r="G31" s="180" t="s">
        <v>127</v>
      </c>
      <c r="H31" s="181">
        <f>'Приложение 27'!J30+'Приложение 27'!J37+'Приложение 27'!J41</f>
        <v>260.72</v>
      </c>
      <c r="I31" s="144"/>
      <c r="J31" s="181">
        <f>'Приложение 27'!K30+'Приложение 27'!K37+'Приложение 27'!K41</f>
        <v>262.93</v>
      </c>
      <c r="K31" s="144"/>
    </row>
    <row r="32" ht="15.75" spans="2:11">
      <c r="B32" s="142"/>
      <c r="C32" s="152">
        <v>802</v>
      </c>
      <c r="D32" s="180" t="s">
        <v>99</v>
      </c>
      <c r="E32" s="180" t="s">
        <v>117</v>
      </c>
      <c r="F32" s="180" t="s">
        <v>120</v>
      </c>
      <c r="G32" s="180" t="s">
        <v>115</v>
      </c>
      <c r="H32" s="181">
        <v>0</v>
      </c>
      <c r="I32" s="144"/>
      <c r="J32" s="181">
        <v>0</v>
      </c>
      <c r="K32" s="144"/>
    </row>
    <row r="33" ht="15.75" spans="2:11">
      <c r="B33" s="182"/>
      <c r="C33" s="183">
        <v>802</v>
      </c>
      <c r="D33" s="180" t="s">
        <v>99</v>
      </c>
      <c r="E33" s="180" t="s">
        <v>117</v>
      </c>
      <c r="F33" s="180" t="s">
        <v>120</v>
      </c>
      <c r="G33" s="180" t="s">
        <v>130</v>
      </c>
      <c r="H33" s="184">
        <f>H34</f>
        <v>94</v>
      </c>
      <c r="I33" s="144"/>
      <c r="J33" s="184">
        <f>J34</f>
        <v>44</v>
      </c>
      <c r="K33" s="144"/>
    </row>
    <row r="34" ht="15.75" spans="2:11">
      <c r="B34" s="144"/>
      <c r="C34" s="152">
        <v>802</v>
      </c>
      <c r="D34" s="180" t="s">
        <v>99</v>
      </c>
      <c r="E34" s="180" t="s">
        <v>117</v>
      </c>
      <c r="F34" s="180" t="s">
        <v>120</v>
      </c>
      <c r="G34" s="180" t="s">
        <v>228</v>
      </c>
      <c r="H34" s="181">
        <f>H35+H36+H37</f>
        <v>94</v>
      </c>
      <c r="I34" s="144"/>
      <c r="J34" s="181">
        <f>J35+J36+J37</f>
        <v>44</v>
      </c>
      <c r="K34" s="144"/>
    </row>
    <row r="35" ht="15.75" spans="2:11">
      <c r="B35" s="144"/>
      <c r="C35" s="152">
        <v>802</v>
      </c>
      <c r="D35" s="180" t="s">
        <v>99</v>
      </c>
      <c r="E35" s="180" t="s">
        <v>117</v>
      </c>
      <c r="F35" s="180" t="s">
        <v>120</v>
      </c>
      <c r="G35" s="180" t="s">
        <v>132</v>
      </c>
      <c r="H35" s="181">
        <v>11</v>
      </c>
      <c r="I35" s="144"/>
      <c r="J35" s="181">
        <v>11</v>
      </c>
      <c r="K35" s="144"/>
    </row>
    <row r="36" ht="15.75" spans="2:11">
      <c r="B36" s="144"/>
      <c r="C36" s="152">
        <v>802</v>
      </c>
      <c r="D36" s="180" t="s">
        <v>99</v>
      </c>
      <c r="E36" s="180" t="s">
        <v>117</v>
      </c>
      <c r="F36" s="180" t="s">
        <v>120</v>
      </c>
      <c r="G36" s="180" t="s">
        <v>134</v>
      </c>
      <c r="H36" s="185">
        <v>8</v>
      </c>
      <c r="I36" s="144"/>
      <c r="J36" s="185">
        <v>8</v>
      </c>
      <c r="K36" s="144"/>
    </row>
    <row r="37" ht="15.75" spans="2:11">
      <c r="B37" s="144"/>
      <c r="C37" s="152">
        <v>802</v>
      </c>
      <c r="D37" s="180" t="s">
        <v>99</v>
      </c>
      <c r="E37" s="180" t="s">
        <v>117</v>
      </c>
      <c r="F37" s="180" t="s">
        <v>120</v>
      </c>
      <c r="G37" s="180" t="s">
        <v>136</v>
      </c>
      <c r="H37" s="185">
        <v>75</v>
      </c>
      <c r="I37" s="144"/>
      <c r="J37" s="185">
        <v>25</v>
      </c>
      <c r="K37" s="144"/>
    </row>
    <row r="38" ht="15.75" spans="2:11">
      <c r="B38" s="186"/>
      <c r="C38" s="187">
        <v>802</v>
      </c>
      <c r="D38" s="188" t="s">
        <v>99</v>
      </c>
      <c r="E38" s="188" t="s">
        <v>117</v>
      </c>
      <c r="F38" s="188" t="s">
        <v>229</v>
      </c>
      <c r="G38" s="188"/>
      <c r="H38" s="189">
        <v>1.2</v>
      </c>
      <c r="I38" s="144"/>
      <c r="J38" s="189">
        <v>1.2</v>
      </c>
      <c r="K38" s="144"/>
    </row>
    <row r="39" ht="15.75" spans="2:11">
      <c r="B39" s="144"/>
      <c r="C39" s="183">
        <v>802</v>
      </c>
      <c r="D39" s="180" t="s">
        <v>99</v>
      </c>
      <c r="E39" s="180" t="s">
        <v>117</v>
      </c>
      <c r="F39" s="180" t="s">
        <v>229</v>
      </c>
      <c r="G39" s="180" t="s">
        <v>123</v>
      </c>
      <c r="H39" s="181">
        <f>H40</f>
        <v>2.1</v>
      </c>
      <c r="I39" s="144"/>
      <c r="J39" s="181">
        <f>J40</f>
        <v>2.1</v>
      </c>
      <c r="K39" s="144"/>
    </row>
    <row r="40" ht="15.75" spans="2:11">
      <c r="B40" s="144"/>
      <c r="C40" s="152">
        <v>802</v>
      </c>
      <c r="D40" s="180" t="s">
        <v>99</v>
      </c>
      <c r="E40" s="180" t="s">
        <v>117</v>
      </c>
      <c r="F40" s="180" t="s">
        <v>229</v>
      </c>
      <c r="G40" s="180" t="s">
        <v>125</v>
      </c>
      <c r="H40" s="181">
        <f>H41</f>
        <v>2.1</v>
      </c>
      <c r="I40" s="144"/>
      <c r="J40" s="181">
        <f>J41</f>
        <v>2.1</v>
      </c>
      <c r="K40" s="144"/>
    </row>
    <row r="41" ht="15.75" spans="2:11">
      <c r="B41" s="144"/>
      <c r="C41" s="152">
        <v>802</v>
      </c>
      <c r="D41" s="180" t="s">
        <v>99</v>
      </c>
      <c r="E41" s="180" t="s">
        <v>117</v>
      </c>
      <c r="F41" s="180" t="s">
        <v>229</v>
      </c>
      <c r="G41" s="180" t="s">
        <v>115</v>
      </c>
      <c r="H41" s="185">
        <v>2.1</v>
      </c>
      <c r="I41" s="144"/>
      <c r="J41" s="185">
        <v>2.1</v>
      </c>
      <c r="K41" s="144"/>
    </row>
    <row r="42" ht="15.75" spans="2:11">
      <c r="B42" s="144"/>
      <c r="C42" s="152">
        <v>802</v>
      </c>
      <c r="D42" s="188" t="s">
        <v>99</v>
      </c>
      <c r="E42" s="188" t="s">
        <v>147</v>
      </c>
      <c r="F42" s="180"/>
      <c r="G42" s="180"/>
      <c r="H42" s="185"/>
      <c r="I42" s="144"/>
      <c r="J42" s="185"/>
      <c r="K42" s="144"/>
    </row>
    <row r="43" ht="15.75" spans="2:11">
      <c r="B43" s="190"/>
      <c r="C43" s="177">
        <v>802</v>
      </c>
      <c r="D43" s="178" t="s">
        <v>99</v>
      </c>
      <c r="E43" s="178" t="s">
        <v>147</v>
      </c>
      <c r="F43" s="178" t="s">
        <v>149</v>
      </c>
      <c r="G43" s="178"/>
      <c r="H43" s="179">
        <f>H44</f>
        <v>10</v>
      </c>
      <c r="I43" s="144"/>
      <c r="J43" s="179">
        <f>J44</f>
        <v>10</v>
      </c>
      <c r="K43" s="144"/>
    </row>
    <row r="44" ht="15.75" spans="2:11">
      <c r="B44" s="144"/>
      <c r="C44" s="152">
        <v>802</v>
      </c>
      <c r="D44" s="180" t="s">
        <v>99</v>
      </c>
      <c r="E44" s="180" t="s">
        <v>147</v>
      </c>
      <c r="F44" s="180" t="s">
        <v>149</v>
      </c>
      <c r="G44" s="180" t="s">
        <v>130</v>
      </c>
      <c r="H44" s="181">
        <f>H45</f>
        <v>10</v>
      </c>
      <c r="I44" s="144"/>
      <c r="J44" s="181">
        <f>J45</f>
        <v>10</v>
      </c>
      <c r="K44" s="144"/>
    </row>
    <row r="45" ht="15.75" spans="2:11">
      <c r="B45" s="144"/>
      <c r="C45" s="183">
        <v>802</v>
      </c>
      <c r="D45" s="180" t="s">
        <v>99</v>
      </c>
      <c r="E45" s="180" t="s">
        <v>147</v>
      </c>
      <c r="F45" s="180" t="s">
        <v>149</v>
      </c>
      <c r="G45" s="180" t="s">
        <v>150</v>
      </c>
      <c r="H45" s="181">
        <v>10</v>
      </c>
      <c r="I45" s="144"/>
      <c r="J45" s="181">
        <v>10</v>
      </c>
      <c r="K45" s="144"/>
    </row>
    <row r="46" ht="15.75" spans="2:11">
      <c r="B46" s="186"/>
      <c r="C46" s="187">
        <v>802</v>
      </c>
      <c r="D46" s="188" t="s">
        <v>99</v>
      </c>
      <c r="E46" s="188" t="s">
        <v>152</v>
      </c>
      <c r="F46" s="188"/>
      <c r="G46" s="188"/>
      <c r="H46" s="191">
        <f>H47+H58+H61+H64+H67</f>
        <v>6859.65</v>
      </c>
      <c r="I46" s="144"/>
      <c r="J46" s="191">
        <f>J47+J58+J61+J64+J67</f>
        <v>6912.5</v>
      </c>
      <c r="K46" s="144"/>
    </row>
    <row r="47" ht="15.75" spans="2:11">
      <c r="B47" s="190"/>
      <c r="C47" s="177">
        <v>802</v>
      </c>
      <c r="D47" s="178" t="s">
        <v>99</v>
      </c>
      <c r="E47" s="178" t="s">
        <v>152</v>
      </c>
      <c r="F47" s="178" t="s">
        <v>161</v>
      </c>
      <c r="G47" s="178"/>
      <c r="H47" s="179">
        <f>H48+H53</f>
        <v>6813.65</v>
      </c>
      <c r="I47" s="144"/>
      <c r="J47" s="179">
        <f>J48+J53</f>
        <v>6866.5</v>
      </c>
      <c r="K47" s="144"/>
    </row>
    <row r="48" ht="15.75" spans="2:11">
      <c r="B48" s="144"/>
      <c r="C48" s="152">
        <v>802</v>
      </c>
      <c r="D48" s="180" t="s">
        <v>99</v>
      </c>
      <c r="E48" s="180" t="s">
        <v>152</v>
      </c>
      <c r="F48" s="180" t="s">
        <v>162</v>
      </c>
      <c r="G48" s="180" t="s">
        <v>105</v>
      </c>
      <c r="H48" s="181">
        <f>H49</f>
        <v>6038.2</v>
      </c>
      <c r="I48" s="144"/>
      <c r="J48" s="181">
        <f>J49</f>
        <v>6038.2</v>
      </c>
      <c r="K48" s="144"/>
    </row>
    <row r="49" ht="15.75" spans="2:11">
      <c r="B49" s="144"/>
      <c r="C49" s="152">
        <v>802</v>
      </c>
      <c r="D49" s="180" t="s">
        <v>99</v>
      </c>
      <c r="E49" s="180" t="s">
        <v>152</v>
      </c>
      <c r="F49" s="180" t="s">
        <v>162</v>
      </c>
      <c r="G49" s="180" t="s">
        <v>164</v>
      </c>
      <c r="H49" s="192">
        <f>H50+H51+H52</f>
        <v>6038.2</v>
      </c>
      <c r="I49" s="144"/>
      <c r="J49" s="192">
        <f>J50+J51+J52</f>
        <v>6038.2</v>
      </c>
      <c r="K49" s="144"/>
    </row>
    <row r="50" ht="15.75" spans="2:11">
      <c r="B50" s="144"/>
      <c r="C50" s="152">
        <v>802</v>
      </c>
      <c r="D50" s="180" t="s">
        <v>99</v>
      </c>
      <c r="E50" s="180" t="s">
        <v>152</v>
      </c>
      <c r="F50" s="180" t="s">
        <v>162</v>
      </c>
      <c r="G50" s="180" t="s">
        <v>166</v>
      </c>
      <c r="H50" s="192">
        <v>4637.6</v>
      </c>
      <c r="I50" s="144"/>
      <c r="J50" s="192">
        <v>4637.6</v>
      </c>
      <c r="K50" s="144"/>
    </row>
    <row r="51" ht="15.75" spans="2:11">
      <c r="B51" s="144"/>
      <c r="C51" s="152">
        <v>802</v>
      </c>
      <c r="D51" s="180" t="s">
        <v>99</v>
      </c>
      <c r="E51" s="180" t="s">
        <v>152</v>
      </c>
      <c r="F51" s="180" t="s">
        <v>162</v>
      </c>
      <c r="G51" s="180" t="s">
        <v>168</v>
      </c>
      <c r="H51" s="192"/>
      <c r="I51" s="144"/>
      <c r="J51" s="192"/>
      <c r="K51" s="144"/>
    </row>
    <row r="52" ht="15.75" spans="2:11">
      <c r="B52" s="144"/>
      <c r="C52" s="152">
        <v>802</v>
      </c>
      <c r="D52" s="180" t="s">
        <v>99</v>
      </c>
      <c r="E52" s="180" t="s">
        <v>152</v>
      </c>
      <c r="F52" s="180" t="s">
        <v>162</v>
      </c>
      <c r="G52" s="180" t="s">
        <v>169</v>
      </c>
      <c r="H52" s="192">
        <v>1400.6</v>
      </c>
      <c r="I52" s="144"/>
      <c r="J52" s="192">
        <v>1400.6</v>
      </c>
      <c r="K52" s="144"/>
    </row>
    <row r="53" ht="15.75" spans="2:11">
      <c r="B53" s="144"/>
      <c r="C53" s="152">
        <v>802</v>
      </c>
      <c r="D53" s="180" t="s">
        <v>99</v>
      </c>
      <c r="E53" s="180" t="s">
        <v>152</v>
      </c>
      <c r="F53" s="180" t="s">
        <v>162</v>
      </c>
      <c r="G53" s="180" t="s">
        <v>123</v>
      </c>
      <c r="H53" s="192">
        <f>H54</f>
        <v>775.45</v>
      </c>
      <c r="I53" s="144"/>
      <c r="J53" s="192">
        <f>J54</f>
        <v>828.3</v>
      </c>
      <c r="K53" s="144"/>
    </row>
    <row r="54" ht="15.75" spans="2:11">
      <c r="B54" s="144"/>
      <c r="C54" s="152">
        <v>802</v>
      </c>
      <c r="D54" s="180" t="s">
        <v>99</v>
      </c>
      <c r="E54" s="180" t="s">
        <v>152</v>
      </c>
      <c r="F54" s="180" t="s">
        <v>162</v>
      </c>
      <c r="G54" s="180" t="s">
        <v>125</v>
      </c>
      <c r="H54" s="192">
        <f>H56+H57+H55</f>
        <v>775.45</v>
      </c>
      <c r="I54" s="144"/>
      <c r="J54" s="192">
        <f>J56+J57+J55</f>
        <v>828.3</v>
      </c>
      <c r="K54" s="144"/>
    </row>
    <row r="55" ht="15.75" spans="2:11">
      <c r="B55" s="144"/>
      <c r="C55" s="152">
        <v>802</v>
      </c>
      <c r="D55" s="180" t="s">
        <v>99</v>
      </c>
      <c r="E55" s="180" t="s">
        <v>152</v>
      </c>
      <c r="F55" s="180" t="s">
        <v>162</v>
      </c>
      <c r="G55" s="180" t="s">
        <v>127</v>
      </c>
      <c r="H55" s="192">
        <v>30</v>
      </c>
      <c r="I55" s="144"/>
      <c r="J55" s="192">
        <v>30</v>
      </c>
      <c r="K55" s="144"/>
    </row>
    <row r="56" ht="15.75" spans="2:11">
      <c r="B56" s="144"/>
      <c r="C56" s="152">
        <v>802</v>
      </c>
      <c r="D56" s="180" t="s">
        <v>99</v>
      </c>
      <c r="E56" s="180" t="s">
        <v>152</v>
      </c>
      <c r="F56" s="180" t="s">
        <v>162</v>
      </c>
      <c r="G56" s="180" t="s">
        <v>115</v>
      </c>
      <c r="H56" s="192">
        <f>'Приложение 27'!J92+'Приложение 27'!J93+'Приложение 27'!J97+'Приложение 27'!J108</f>
        <v>515.45</v>
      </c>
      <c r="I56" s="144"/>
      <c r="J56" s="192">
        <f>'Приложение 27'!K92+'Приложение 27'!K93+'Приложение 27'!K97+'Приложение 27'!K108</f>
        <v>558.3</v>
      </c>
      <c r="K56" s="144"/>
    </row>
    <row r="57" ht="15.75" spans="2:11">
      <c r="B57" s="144"/>
      <c r="C57" s="183">
        <v>802</v>
      </c>
      <c r="D57" s="193" t="s">
        <v>99</v>
      </c>
      <c r="E57" s="193" t="s">
        <v>152</v>
      </c>
      <c r="F57" s="180" t="s">
        <v>162</v>
      </c>
      <c r="G57" s="180" t="s">
        <v>170</v>
      </c>
      <c r="H57" s="192">
        <v>230</v>
      </c>
      <c r="I57" s="144"/>
      <c r="J57" s="192">
        <v>240</v>
      </c>
      <c r="K57" s="144"/>
    </row>
    <row r="58" ht="15.75" spans="2:11">
      <c r="B58" s="190"/>
      <c r="C58" s="177">
        <v>802</v>
      </c>
      <c r="D58" s="194" t="s">
        <v>99</v>
      </c>
      <c r="E58" s="194" t="s">
        <v>152</v>
      </c>
      <c r="F58" s="195" t="s">
        <v>230</v>
      </c>
      <c r="G58" s="195"/>
      <c r="H58" s="179">
        <f>H59</f>
        <v>3</v>
      </c>
      <c r="I58" s="144"/>
      <c r="J58" s="179">
        <f>J59</f>
        <v>3</v>
      </c>
      <c r="K58" s="144"/>
    </row>
    <row r="59" ht="15.75" spans="2:11">
      <c r="B59" s="144"/>
      <c r="C59" s="183">
        <v>802</v>
      </c>
      <c r="D59" s="196" t="s">
        <v>99</v>
      </c>
      <c r="E59" s="196" t="s">
        <v>152</v>
      </c>
      <c r="F59" s="196" t="s">
        <v>230</v>
      </c>
      <c r="G59" s="193" t="s">
        <v>123</v>
      </c>
      <c r="H59" s="181">
        <f>H60</f>
        <v>3</v>
      </c>
      <c r="I59" s="144"/>
      <c r="J59" s="181">
        <f>J60</f>
        <v>3</v>
      </c>
      <c r="K59" s="144"/>
    </row>
    <row r="60" ht="15.75" spans="2:11">
      <c r="B60" s="144"/>
      <c r="C60" s="152">
        <v>802</v>
      </c>
      <c r="D60" s="196" t="s">
        <v>99</v>
      </c>
      <c r="E60" s="196" t="s">
        <v>152</v>
      </c>
      <c r="F60" s="197" t="s">
        <v>230</v>
      </c>
      <c r="G60" s="198">
        <v>244</v>
      </c>
      <c r="H60" s="181">
        <v>3</v>
      </c>
      <c r="I60" s="144"/>
      <c r="J60" s="181">
        <v>3</v>
      </c>
      <c r="K60" s="144"/>
    </row>
    <row r="61" ht="15.75" spans="2:11">
      <c r="B61" s="190"/>
      <c r="C61" s="177">
        <v>802</v>
      </c>
      <c r="D61" s="194" t="s">
        <v>99</v>
      </c>
      <c r="E61" s="194" t="s">
        <v>152</v>
      </c>
      <c r="F61" s="199" t="s">
        <v>231</v>
      </c>
      <c r="G61" s="178"/>
      <c r="H61" s="179">
        <f>H62</f>
        <v>16</v>
      </c>
      <c r="I61" s="144"/>
      <c r="J61" s="179">
        <f>J62</f>
        <v>16</v>
      </c>
      <c r="K61" s="144"/>
    </row>
    <row r="62" ht="15.75" spans="2:11">
      <c r="B62" s="144"/>
      <c r="C62" s="152">
        <v>802</v>
      </c>
      <c r="D62" s="196" t="s">
        <v>99</v>
      </c>
      <c r="E62" s="196" t="s">
        <v>152</v>
      </c>
      <c r="F62" s="197" t="s">
        <v>231</v>
      </c>
      <c r="G62" s="180" t="s">
        <v>123</v>
      </c>
      <c r="H62" s="181">
        <f>H63</f>
        <v>16</v>
      </c>
      <c r="I62" s="144"/>
      <c r="J62" s="181">
        <f>J63</f>
        <v>16</v>
      </c>
      <c r="K62" s="144"/>
    </row>
    <row r="63" ht="15.75" spans="2:11">
      <c r="B63" s="144"/>
      <c r="C63" s="152">
        <v>802</v>
      </c>
      <c r="D63" s="196" t="s">
        <v>99</v>
      </c>
      <c r="E63" s="196" t="s">
        <v>152</v>
      </c>
      <c r="F63" s="197" t="s">
        <v>231</v>
      </c>
      <c r="G63" s="180" t="s">
        <v>115</v>
      </c>
      <c r="H63" s="181">
        <v>16</v>
      </c>
      <c r="I63" s="144"/>
      <c r="J63" s="181">
        <v>16</v>
      </c>
      <c r="K63" s="144"/>
    </row>
    <row r="64" ht="15.75" spans="2:11">
      <c r="B64" s="190"/>
      <c r="C64" s="177">
        <v>802</v>
      </c>
      <c r="D64" s="194" t="s">
        <v>99</v>
      </c>
      <c r="E64" s="194" t="s">
        <v>152</v>
      </c>
      <c r="F64" s="199" t="s">
        <v>232</v>
      </c>
      <c r="G64" s="178"/>
      <c r="H64" s="179">
        <f>H65</f>
        <v>25</v>
      </c>
      <c r="I64" s="144"/>
      <c r="J64" s="179">
        <f>J65</f>
        <v>25</v>
      </c>
      <c r="K64" s="144"/>
    </row>
    <row r="65" ht="15.75" spans="2:11">
      <c r="B65" s="144"/>
      <c r="C65" s="152">
        <v>802</v>
      </c>
      <c r="D65" s="196" t="s">
        <v>99</v>
      </c>
      <c r="E65" s="196" t="s">
        <v>152</v>
      </c>
      <c r="F65" s="197" t="s">
        <v>232</v>
      </c>
      <c r="G65" s="180" t="s">
        <v>123</v>
      </c>
      <c r="H65" s="181">
        <f>H66</f>
        <v>25</v>
      </c>
      <c r="I65" s="144"/>
      <c r="J65" s="181">
        <f>J66</f>
        <v>25</v>
      </c>
      <c r="K65" s="144"/>
    </row>
    <row r="66" ht="15.75" spans="2:11">
      <c r="B66" s="144"/>
      <c r="C66" s="152">
        <v>802</v>
      </c>
      <c r="D66" s="196" t="s">
        <v>99</v>
      </c>
      <c r="E66" s="196" t="s">
        <v>152</v>
      </c>
      <c r="F66" s="197" t="s">
        <v>232</v>
      </c>
      <c r="G66" s="180" t="s">
        <v>115</v>
      </c>
      <c r="H66" s="181">
        <v>25</v>
      </c>
      <c r="I66" s="144"/>
      <c r="J66" s="181">
        <v>25</v>
      </c>
      <c r="K66" s="144"/>
    </row>
    <row r="67" ht="15.75" spans="2:11">
      <c r="B67" s="190"/>
      <c r="C67" s="177">
        <v>802</v>
      </c>
      <c r="D67" s="194" t="s">
        <v>99</v>
      </c>
      <c r="E67" s="194" t="s">
        <v>152</v>
      </c>
      <c r="F67" s="199" t="s">
        <v>233</v>
      </c>
      <c r="G67" s="178"/>
      <c r="H67" s="179">
        <f>H68</f>
        <v>2</v>
      </c>
      <c r="I67" s="144"/>
      <c r="J67" s="179">
        <f>J68</f>
        <v>2</v>
      </c>
      <c r="K67" s="144"/>
    </row>
    <row r="68" ht="15.75" spans="2:11">
      <c r="B68" s="144"/>
      <c r="C68" s="183">
        <v>802</v>
      </c>
      <c r="D68" s="180" t="s">
        <v>99</v>
      </c>
      <c r="E68" s="180" t="s">
        <v>152</v>
      </c>
      <c r="F68" s="197" t="s">
        <v>233</v>
      </c>
      <c r="G68" s="180" t="s">
        <v>123</v>
      </c>
      <c r="H68" s="181">
        <f>H69</f>
        <v>2</v>
      </c>
      <c r="I68" s="144"/>
      <c r="J68" s="181">
        <f>J69</f>
        <v>2</v>
      </c>
      <c r="K68" s="144"/>
    </row>
    <row r="69" ht="15.75" spans="2:11">
      <c r="B69" s="144"/>
      <c r="C69" s="183">
        <v>802</v>
      </c>
      <c r="D69" s="180" t="s">
        <v>99</v>
      </c>
      <c r="E69" s="180" t="s">
        <v>152</v>
      </c>
      <c r="F69" s="180" t="s">
        <v>233</v>
      </c>
      <c r="G69" s="180" t="s">
        <v>115</v>
      </c>
      <c r="H69" s="181">
        <v>2</v>
      </c>
      <c r="I69" s="144"/>
      <c r="J69" s="181">
        <v>2</v>
      </c>
      <c r="K69" s="144"/>
    </row>
    <row r="70" ht="18.75" spans="2:11">
      <c r="B70" s="201"/>
      <c r="C70" s="168">
        <v>802</v>
      </c>
      <c r="D70" s="169" t="s">
        <v>101</v>
      </c>
      <c r="E70" s="169" t="s">
        <v>178</v>
      </c>
      <c r="F70" s="169"/>
      <c r="G70" s="169"/>
      <c r="H70" s="175">
        <f>H71</f>
        <v>335.7</v>
      </c>
      <c r="I70" s="144"/>
      <c r="J70" s="175">
        <f>J71</f>
        <v>335.7</v>
      </c>
      <c r="K70" s="144"/>
    </row>
    <row r="71" ht="15.75" spans="2:11">
      <c r="B71" s="186"/>
      <c r="C71" s="187">
        <v>802</v>
      </c>
      <c r="D71" s="188" t="s">
        <v>101</v>
      </c>
      <c r="E71" s="188" t="s">
        <v>172</v>
      </c>
      <c r="F71" s="188"/>
      <c r="G71" s="188"/>
      <c r="H71" s="191">
        <f>H72</f>
        <v>335.7</v>
      </c>
      <c r="I71" s="144"/>
      <c r="J71" s="191">
        <f>J72</f>
        <v>335.7</v>
      </c>
      <c r="K71" s="144"/>
    </row>
    <row r="72" ht="15.75" spans="2:11">
      <c r="B72" s="144"/>
      <c r="C72" s="152">
        <v>802</v>
      </c>
      <c r="D72" s="180" t="s">
        <v>101</v>
      </c>
      <c r="E72" s="180" t="s">
        <v>172</v>
      </c>
      <c r="F72" s="180" t="s">
        <v>234</v>
      </c>
      <c r="G72" s="180" t="s">
        <v>105</v>
      </c>
      <c r="H72" s="181">
        <f>H73</f>
        <v>335.7</v>
      </c>
      <c r="I72" s="144"/>
      <c r="J72" s="181">
        <f>J73</f>
        <v>335.7</v>
      </c>
      <c r="K72" s="144"/>
    </row>
    <row r="73" ht="15.75" spans="2:11">
      <c r="B73" s="144"/>
      <c r="C73" s="152">
        <v>802</v>
      </c>
      <c r="D73" s="180" t="s">
        <v>101</v>
      </c>
      <c r="E73" s="180" t="s">
        <v>172</v>
      </c>
      <c r="F73" s="180" t="s">
        <v>234</v>
      </c>
      <c r="G73" s="180" t="s">
        <v>107</v>
      </c>
      <c r="H73" s="181">
        <f>H74+H75+H76</f>
        <v>335.7</v>
      </c>
      <c r="I73" s="144"/>
      <c r="J73" s="181">
        <f>J74+J75+J76</f>
        <v>335.7</v>
      </c>
      <c r="K73" s="144"/>
    </row>
    <row r="74" ht="15.75" spans="2:11">
      <c r="B74" s="144"/>
      <c r="C74" s="152">
        <v>802</v>
      </c>
      <c r="D74" s="180" t="s">
        <v>101</v>
      </c>
      <c r="E74" s="180" t="s">
        <v>172</v>
      </c>
      <c r="F74" s="180" t="s">
        <v>234</v>
      </c>
      <c r="G74" s="180" t="s">
        <v>109</v>
      </c>
      <c r="H74" s="181">
        <v>257.8</v>
      </c>
      <c r="I74" s="144"/>
      <c r="J74" s="181">
        <v>257.8</v>
      </c>
      <c r="K74" s="144"/>
    </row>
    <row r="75" ht="15.75" spans="2:11">
      <c r="B75" s="144"/>
      <c r="C75" s="152">
        <v>802</v>
      </c>
      <c r="D75" s="180" t="s">
        <v>101</v>
      </c>
      <c r="E75" s="180" t="s">
        <v>172</v>
      </c>
      <c r="F75" s="180" t="s">
        <v>234</v>
      </c>
      <c r="G75" s="180" t="s">
        <v>111</v>
      </c>
      <c r="H75" s="181"/>
      <c r="I75" s="144"/>
      <c r="J75" s="181"/>
      <c r="K75" s="144"/>
    </row>
    <row r="76" ht="15.75" spans="2:11">
      <c r="B76" s="144"/>
      <c r="C76" s="152">
        <v>802</v>
      </c>
      <c r="D76" s="180" t="s">
        <v>101</v>
      </c>
      <c r="E76" s="180" t="s">
        <v>172</v>
      </c>
      <c r="F76" s="180" t="s">
        <v>234</v>
      </c>
      <c r="G76" s="180" t="s">
        <v>113</v>
      </c>
      <c r="H76" s="181">
        <v>77.9</v>
      </c>
      <c r="I76" s="144"/>
      <c r="J76" s="181">
        <v>77.9</v>
      </c>
      <c r="K76" s="144"/>
    </row>
    <row r="77" ht="15.75" spans="2:11">
      <c r="B77" s="144"/>
      <c r="C77" s="183">
        <v>802</v>
      </c>
      <c r="D77" s="180" t="s">
        <v>101</v>
      </c>
      <c r="E77" s="180" t="s">
        <v>172</v>
      </c>
      <c r="F77" s="180" t="s">
        <v>234</v>
      </c>
      <c r="G77" s="180" t="s">
        <v>123</v>
      </c>
      <c r="H77" s="181"/>
      <c r="I77" s="144"/>
      <c r="J77" s="181"/>
      <c r="K77" s="144"/>
    </row>
    <row r="78" ht="15.75" spans="2:11">
      <c r="B78" s="144"/>
      <c r="C78" s="183">
        <v>802</v>
      </c>
      <c r="D78" s="180" t="s">
        <v>101</v>
      </c>
      <c r="E78" s="180" t="s">
        <v>172</v>
      </c>
      <c r="F78" s="180" t="s">
        <v>234</v>
      </c>
      <c r="G78" s="180" t="s">
        <v>115</v>
      </c>
      <c r="H78" s="181"/>
      <c r="I78" s="144"/>
      <c r="J78" s="181"/>
      <c r="K78" s="144"/>
    </row>
    <row r="79" ht="18.75" spans="2:11">
      <c r="B79" s="201"/>
      <c r="C79" s="168">
        <v>802</v>
      </c>
      <c r="D79" s="169" t="s">
        <v>172</v>
      </c>
      <c r="E79" s="169" t="s">
        <v>178</v>
      </c>
      <c r="F79" s="169"/>
      <c r="G79" s="169"/>
      <c r="H79" s="175">
        <f>H80+H84</f>
        <v>1241.8</v>
      </c>
      <c r="I79" s="144"/>
      <c r="J79" s="175">
        <f>J80+J84</f>
        <v>1241.8</v>
      </c>
      <c r="K79" s="144"/>
    </row>
    <row r="80" ht="15.75" spans="2:11">
      <c r="B80" s="186"/>
      <c r="C80" s="187">
        <v>802</v>
      </c>
      <c r="D80" s="188" t="s">
        <v>172</v>
      </c>
      <c r="E80" s="188" t="s">
        <v>181</v>
      </c>
      <c r="F80" s="188"/>
      <c r="G80" s="188"/>
      <c r="H80" s="191">
        <f>H81</f>
        <v>75</v>
      </c>
      <c r="I80" s="144"/>
      <c r="J80" s="191">
        <f>J81</f>
        <v>75</v>
      </c>
      <c r="K80" s="144"/>
    </row>
    <row r="81" ht="15.75" spans="2:11">
      <c r="B81" s="144"/>
      <c r="C81" s="183">
        <v>802</v>
      </c>
      <c r="D81" s="180" t="s">
        <v>172</v>
      </c>
      <c r="E81" s="180" t="s">
        <v>181</v>
      </c>
      <c r="F81" s="180" t="s">
        <v>235</v>
      </c>
      <c r="G81" s="180"/>
      <c r="H81" s="181">
        <f>H82</f>
        <v>75</v>
      </c>
      <c r="I81" s="144"/>
      <c r="J81" s="181">
        <f>J82</f>
        <v>75</v>
      </c>
      <c r="K81" s="144"/>
    </row>
    <row r="82" ht="15.75" spans="2:11">
      <c r="B82" s="144"/>
      <c r="C82" s="183">
        <v>802</v>
      </c>
      <c r="D82" s="180" t="s">
        <v>172</v>
      </c>
      <c r="E82" s="180" t="s">
        <v>181</v>
      </c>
      <c r="F82" s="180" t="s">
        <v>235</v>
      </c>
      <c r="G82" s="180" t="s">
        <v>123</v>
      </c>
      <c r="H82" s="181">
        <f>H83</f>
        <v>75</v>
      </c>
      <c r="I82" s="144"/>
      <c r="J82" s="181">
        <f>J83</f>
        <v>75</v>
      </c>
      <c r="K82" s="144"/>
    </row>
    <row r="83" ht="15.75" spans="2:11">
      <c r="B83" s="144"/>
      <c r="C83" s="152">
        <v>802</v>
      </c>
      <c r="D83" s="180" t="s">
        <v>172</v>
      </c>
      <c r="E83" s="180" t="s">
        <v>181</v>
      </c>
      <c r="F83" s="180" t="s">
        <v>235</v>
      </c>
      <c r="G83" s="180" t="s">
        <v>115</v>
      </c>
      <c r="H83" s="181">
        <v>75</v>
      </c>
      <c r="I83" s="144"/>
      <c r="J83" s="181">
        <v>75</v>
      </c>
      <c r="K83" s="144"/>
    </row>
    <row r="84" ht="15.75" spans="2:11">
      <c r="B84" s="186"/>
      <c r="C84" s="187">
        <v>802</v>
      </c>
      <c r="D84" s="188" t="s">
        <v>172</v>
      </c>
      <c r="E84" s="188" t="s">
        <v>184</v>
      </c>
      <c r="F84" s="188"/>
      <c r="G84" s="188"/>
      <c r="H84" s="191">
        <f>H85+H88</f>
        <v>1166.8</v>
      </c>
      <c r="I84" s="144"/>
      <c r="J84" s="191">
        <f>J85+J88</f>
        <v>1166.8</v>
      </c>
      <c r="K84" s="144"/>
    </row>
    <row r="85" ht="15.75" spans="2:11">
      <c r="B85" s="190"/>
      <c r="C85" s="177">
        <v>802</v>
      </c>
      <c r="D85" s="178" t="s">
        <v>172</v>
      </c>
      <c r="E85" s="178" t="s">
        <v>184</v>
      </c>
      <c r="F85" s="178" t="s">
        <v>236</v>
      </c>
      <c r="G85" s="178" t="s">
        <v>123</v>
      </c>
      <c r="H85" s="179">
        <f>H86+H87</f>
        <v>788.1</v>
      </c>
      <c r="I85" s="144"/>
      <c r="J85" s="179">
        <f>J86+J87</f>
        <v>788.1</v>
      </c>
      <c r="K85" s="144"/>
    </row>
    <row r="86" ht="15.75" spans="2:11">
      <c r="B86" s="144"/>
      <c r="C86" s="152">
        <v>802</v>
      </c>
      <c r="D86" s="180" t="s">
        <v>172</v>
      </c>
      <c r="E86" s="180" t="s">
        <v>184</v>
      </c>
      <c r="F86" s="180" t="s">
        <v>236</v>
      </c>
      <c r="G86" s="180" t="s">
        <v>115</v>
      </c>
      <c r="H86" s="181">
        <v>758.1</v>
      </c>
      <c r="I86" s="144"/>
      <c r="J86" s="181">
        <v>758.1</v>
      </c>
      <c r="K86" s="144"/>
    </row>
    <row r="87" ht="15.75" spans="2:11">
      <c r="B87" s="144"/>
      <c r="C87" s="152">
        <v>802</v>
      </c>
      <c r="D87" s="180" t="s">
        <v>172</v>
      </c>
      <c r="E87" s="180" t="s">
        <v>184</v>
      </c>
      <c r="F87" s="180" t="s">
        <v>236</v>
      </c>
      <c r="G87" s="180" t="s">
        <v>170</v>
      </c>
      <c r="H87" s="181">
        <v>30</v>
      </c>
      <c r="I87" s="144"/>
      <c r="J87" s="181">
        <v>30</v>
      </c>
      <c r="K87" s="144"/>
    </row>
    <row r="88" ht="15.75" spans="2:11">
      <c r="B88" s="190"/>
      <c r="C88" s="177">
        <v>802</v>
      </c>
      <c r="D88" s="178" t="s">
        <v>172</v>
      </c>
      <c r="E88" s="178" t="s">
        <v>184</v>
      </c>
      <c r="F88" s="178" t="s">
        <v>237</v>
      </c>
      <c r="G88" s="178" t="s">
        <v>123</v>
      </c>
      <c r="H88" s="179">
        <f>H89</f>
        <v>378.7</v>
      </c>
      <c r="I88" s="144"/>
      <c r="J88" s="179">
        <f>J89</f>
        <v>378.7</v>
      </c>
      <c r="K88" s="144"/>
    </row>
    <row r="89" ht="15.75" spans="2:11">
      <c r="B89" s="144"/>
      <c r="C89" s="152">
        <v>802</v>
      </c>
      <c r="D89" s="180" t="s">
        <v>172</v>
      </c>
      <c r="E89" s="180" t="s">
        <v>184</v>
      </c>
      <c r="F89" s="180" t="s">
        <v>237</v>
      </c>
      <c r="G89" s="180" t="s">
        <v>115</v>
      </c>
      <c r="H89" s="181">
        <v>378.7</v>
      </c>
      <c r="I89" s="144"/>
      <c r="J89" s="181">
        <v>378.7</v>
      </c>
      <c r="K89" s="144"/>
    </row>
    <row r="90" ht="18.75" spans="2:11">
      <c r="B90" s="201"/>
      <c r="C90" s="168">
        <v>802</v>
      </c>
      <c r="D90" s="169" t="s">
        <v>117</v>
      </c>
      <c r="E90" s="169" t="s">
        <v>178</v>
      </c>
      <c r="F90" s="169"/>
      <c r="G90" s="169"/>
      <c r="H90" s="175">
        <f>H91</f>
        <v>3319.322</v>
      </c>
      <c r="I90" s="144"/>
      <c r="J90" s="175">
        <f>J91</f>
        <v>3470.641</v>
      </c>
      <c r="K90" s="144"/>
    </row>
    <row r="91" ht="15.75" spans="2:11">
      <c r="B91" s="144"/>
      <c r="C91" s="183">
        <v>802</v>
      </c>
      <c r="D91" s="180" t="s">
        <v>117</v>
      </c>
      <c r="E91" s="180" t="s">
        <v>181</v>
      </c>
      <c r="F91" s="180" t="s">
        <v>238</v>
      </c>
      <c r="G91" s="180" t="s">
        <v>123</v>
      </c>
      <c r="H91" s="181">
        <f>H92</f>
        <v>3319.322</v>
      </c>
      <c r="I91" s="144"/>
      <c r="J91" s="181">
        <f>J92</f>
        <v>3470.641</v>
      </c>
      <c r="K91" s="144"/>
    </row>
    <row r="92" ht="15.75" spans="2:11">
      <c r="B92" s="144"/>
      <c r="C92" s="183">
        <v>802</v>
      </c>
      <c r="D92" s="180" t="s">
        <v>117</v>
      </c>
      <c r="E92" s="180" t="s">
        <v>181</v>
      </c>
      <c r="F92" s="180" t="s">
        <v>238</v>
      </c>
      <c r="G92" s="180" t="s">
        <v>115</v>
      </c>
      <c r="H92" s="181">
        <f>'Приложение 27'!J164</f>
        <v>3319.322</v>
      </c>
      <c r="I92" s="144"/>
      <c r="J92" s="181">
        <f>'Приложение 27'!K164</f>
        <v>3470.641</v>
      </c>
      <c r="K92" s="144"/>
    </row>
    <row r="93" ht="18.75" spans="2:11">
      <c r="B93" s="201"/>
      <c r="C93" s="168">
        <v>802</v>
      </c>
      <c r="D93" s="169" t="s">
        <v>193</v>
      </c>
      <c r="E93" s="169" t="s">
        <v>178</v>
      </c>
      <c r="F93" s="169"/>
      <c r="G93" s="169"/>
      <c r="H93" s="175">
        <f>H94+H98</f>
        <v>407.6</v>
      </c>
      <c r="I93" s="144"/>
      <c r="J93" s="175">
        <f>J94+J98</f>
        <v>407.6</v>
      </c>
      <c r="K93" s="144"/>
    </row>
    <row r="94" ht="15.75" spans="2:11">
      <c r="B94" s="190"/>
      <c r="C94" s="177">
        <v>802</v>
      </c>
      <c r="D94" s="178" t="s">
        <v>193</v>
      </c>
      <c r="E94" s="178" t="s">
        <v>99</v>
      </c>
      <c r="F94" s="178"/>
      <c r="G94" s="178"/>
      <c r="H94" s="179">
        <f>H95</f>
        <v>73</v>
      </c>
      <c r="I94" s="144"/>
      <c r="J94" s="179">
        <f>J95</f>
        <v>73</v>
      </c>
      <c r="K94" s="144"/>
    </row>
    <row r="95" ht="15.75" spans="2:11">
      <c r="B95" s="186"/>
      <c r="C95" s="187">
        <v>802</v>
      </c>
      <c r="D95" s="188" t="s">
        <v>193</v>
      </c>
      <c r="E95" s="188" t="s">
        <v>99</v>
      </c>
      <c r="F95" s="188" t="s">
        <v>239</v>
      </c>
      <c r="G95" s="188"/>
      <c r="H95" s="191">
        <f>H96</f>
        <v>73</v>
      </c>
      <c r="I95" s="144"/>
      <c r="J95" s="191">
        <f>J96</f>
        <v>73</v>
      </c>
      <c r="K95" s="144"/>
    </row>
    <row r="96" ht="15.75" spans="2:11">
      <c r="B96" s="144"/>
      <c r="C96" s="183">
        <v>802</v>
      </c>
      <c r="D96" s="180" t="s">
        <v>193</v>
      </c>
      <c r="E96" s="180" t="s">
        <v>99</v>
      </c>
      <c r="F96" s="180" t="s">
        <v>239</v>
      </c>
      <c r="G96" s="180" t="s">
        <v>123</v>
      </c>
      <c r="H96" s="181">
        <f>H97</f>
        <v>73</v>
      </c>
      <c r="I96" s="144"/>
      <c r="J96" s="181">
        <f>J97</f>
        <v>73</v>
      </c>
      <c r="K96" s="144"/>
    </row>
    <row r="97" ht="15.75" spans="2:11">
      <c r="B97" s="144"/>
      <c r="C97" s="152">
        <v>802</v>
      </c>
      <c r="D97" s="180" t="s">
        <v>193</v>
      </c>
      <c r="E97" s="180" t="s">
        <v>99</v>
      </c>
      <c r="F97" s="180" t="s">
        <v>239</v>
      </c>
      <c r="G97" s="193" t="s">
        <v>115</v>
      </c>
      <c r="H97" s="181">
        <v>73</v>
      </c>
      <c r="I97" s="144"/>
      <c r="J97" s="181">
        <v>73</v>
      </c>
      <c r="K97" s="144"/>
    </row>
    <row r="98" ht="15.75" spans="2:11">
      <c r="B98" s="190"/>
      <c r="C98" s="177">
        <v>802</v>
      </c>
      <c r="D98" s="178" t="s">
        <v>193</v>
      </c>
      <c r="E98" s="178" t="s">
        <v>172</v>
      </c>
      <c r="F98" s="178"/>
      <c r="G98" s="195"/>
      <c r="H98" s="179">
        <f>H99+H102+H105</f>
        <v>334.6</v>
      </c>
      <c r="I98" s="144"/>
      <c r="J98" s="179">
        <f>J101+J104+J107</f>
        <v>334.6</v>
      </c>
      <c r="K98" s="144"/>
    </row>
    <row r="99" ht="15.75" spans="2:11">
      <c r="B99" s="186"/>
      <c r="C99" s="187">
        <v>802</v>
      </c>
      <c r="D99" s="188" t="s">
        <v>193</v>
      </c>
      <c r="E99" s="188" t="s">
        <v>172</v>
      </c>
      <c r="F99" s="188" t="s">
        <v>240</v>
      </c>
      <c r="G99" s="202"/>
      <c r="H99" s="191">
        <f>H100</f>
        <v>28</v>
      </c>
      <c r="I99" s="144"/>
      <c r="J99" s="191">
        <v>28</v>
      </c>
      <c r="K99" s="144"/>
    </row>
    <row r="100" ht="15.75" spans="2:11">
      <c r="B100" s="144"/>
      <c r="C100" s="152">
        <v>802</v>
      </c>
      <c r="D100" s="180" t="s">
        <v>193</v>
      </c>
      <c r="E100" s="180" t="s">
        <v>172</v>
      </c>
      <c r="F100" s="180" t="s">
        <v>240</v>
      </c>
      <c r="G100" s="193" t="s">
        <v>123</v>
      </c>
      <c r="H100" s="181">
        <f>H101</f>
        <v>28</v>
      </c>
      <c r="I100" s="144"/>
      <c r="J100" s="181">
        <f>J101</f>
        <v>28</v>
      </c>
      <c r="K100" s="144"/>
    </row>
    <row r="101" ht="15.75" spans="2:11">
      <c r="B101" s="144"/>
      <c r="C101" s="152">
        <v>802</v>
      </c>
      <c r="D101" s="180" t="s">
        <v>193</v>
      </c>
      <c r="E101" s="180" t="s">
        <v>172</v>
      </c>
      <c r="F101" s="180" t="s">
        <v>240</v>
      </c>
      <c r="G101" s="193" t="s">
        <v>170</v>
      </c>
      <c r="H101" s="181">
        <v>28</v>
      </c>
      <c r="I101" s="144"/>
      <c r="J101" s="181">
        <v>28</v>
      </c>
      <c r="K101" s="144"/>
    </row>
    <row r="102" ht="15.75" spans="2:11">
      <c r="B102" s="186"/>
      <c r="C102" s="187">
        <v>802</v>
      </c>
      <c r="D102" s="188" t="s">
        <v>193</v>
      </c>
      <c r="E102" s="188" t="s">
        <v>172</v>
      </c>
      <c r="F102" s="188" t="s">
        <v>241</v>
      </c>
      <c r="G102" s="202"/>
      <c r="H102" s="191">
        <f>H103</f>
        <v>281.6</v>
      </c>
      <c r="I102" s="144"/>
      <c r="J102" s="191">
        <f>J103</f>
        <v>281.6</v>
      </c>
      <c r="K102" s="144"/>
    </row>
    <row r="103" ht="15.75" spans="2:11">
      <c r="B103" s="144"/>
      <c r="C103" s="152">
        <v>802</v>
      </c>
      <c r="D103" s="180" t="s">
        <v>193</v>
      </c>
      <c r="E103" s="180" t="s">
        <v>172</v>
      </c>
      <c r="F103" s="180" t="s">
        <v>241</v>
      </c>
      <c r="G103" s="193" t="s">
        <v>123</v>
      </c>
      <c r="H103" s="181">
        <f>H104</f>
        <v>281.6</v>
      </c>
      <c r="I103" s="144"/>
      <c r="J103" s="181">
        <f>J104</f>
        <v>281.6</v>
      </c>
      <c r="K103" s="144"/>
    </row>
    <row r="104" ht="15.75" spans="2:11">
      <c r="B104" s="144"/>
      <c r="C104" s="183">
        <v>802</v>
      </c>
      <c r="D104" s="180" t="s">
        <v>193</v>
      </c>
      <c r="E104" s="180" t="s">
        <v>172</v>
      </c>
      <c r="F104" s="180" t="s">
        <v>241</v>
      </c>
      <c r="G104" s="193" t="s">
        <v>115</v>
      </c>
      <c r="H104" s="181">
        <f>'Приложение 27'!J174+'Приложение 27'!J175+'Приложение 27'!J176</f>
        <v>281.6</v>
      </c>
      <c r="I104" s="144"/>
      <c r="J104" s="181">
        <f>'Приложение 27'!K174+'Приложение 27'!K175+'Приложение 27'!K176</f>
        <v>281.6</v>
      </c>
      <c r="K104" s="144"/>
    </row>
    <row r="105" ht="15.75" spans="2:11">
      <c r="B105" s="186"/>
      <c r="C105" s="187">
        <v>802</v>
      </c>
      <c r="D105" s="188" t="s">
        <v>193</v>
      </c>
      <c r="E105" s="188" t="s">
        <v>172</v>
      </c>
      <c r="F105" s="188" t="s">
        <v>242</v>
      </c>
      <c r="G105" s="188"/>
      <c r="H105" s="191">
        <f>H106</f>
        <v>25</v>
      </c>
      <c r="I105" s="144"/>
      <c r="J105" s="191">
        <f>J106</f>
        <v>25</v>
      </c>
      <c r="K105" s="144"/>
    </row>
    <row r="106" ht="15.75" spans="2:11">
      <c r="B106" s="144"/>
      <c r="C106" s="152">
        <v>802</v>
      </c>
      <c r="D106" s="180" t="s">
        <v>193</v>
      </c>
      <c r="E106" s="180" t="s">
        <v>172</v>
      </c>
      <c r="F106" s="180" t="s">
        <v>242</v>
      </c>
      <c r="G106" s="180" t="s">
        <v>123</v>
      </c>
      <c r="H106" s="181">
        <f>H107</f>
        <v>25</v>
      </c>
      <c r="I106" s="144"/>
      <c r="J106" s="181">
        <f>J107</f>
        <v>25</v>
      </c>
      <c r="K106" s="144"/>
    </row>
    <row r="107" ht="15.75" spans="2:11">
      <c r="B107" s="144"/>
      <c r="C107" s="183">
        <v>802</v>
      </c>
      <c r="D107" s="180" t="s">
        <v>193</v>
      </c>
      <c r="E107" s="180" t="s">
        <v>172</v>
      </c>
      <c r="F107" s="180" t="s">
        <v>242</v>
      </c>
      <c r="G107" s="193" t="s">
        <v>115</v>
      </c>
      <c r="H107" s="181">
        <v>25</v>
      </c>
      <c r="I107" s="144"/>
      <c r="J107" s="181">
        <v>25</v>
      </c>
      <c r="K107" s="144"/>
    </row>
    <row r="108" ht="18.75" spans="2:11">
      <c r="B108" s="201"/>
      <c r="C108" s="168">
        <v>802</v>
      </c>
      <c r="D108" s="169" t="s">
        <v>139</v>
      </c>
      <c r="E108" s="169" t="s">
        <v>178</v>
      </c>
      <c r="F108" s="169"/>
      <c r="G108" s="169"/>
      <c r="H108" s="175">
        <f>H109</f>
        <v>10</v>
      </c>
      <c r="I108" s="144"/>
      <c r="J108" s="175">
        <f>J109</f>
        <v>10</v>
      </c>
      <c r="K108" s="144"/>
    </row>
    <row r="109" ht="15.75" spans="2:11">
      <c r="B109" s="144"/>
      <c r="C109" s="152">
        <v>802</v>
      </c>
      <c r="D109" s="180" t="s">
        <v>139</v>
      </c>
      <c r="E109" s="180" t="s">
        <v>139</v>
      </c>
      <c r="F109" s="180" t="s">
        <v>243</v>
      </c>
      <c r="G109" s="180" t="s">
        <v>123</v>
      </c>
      <c r="H109" s="181">
        <f>H110</f>
        <v>10</v>
      </c>
      <c r="I109" s="144"/>
      <c r="J109" s="181">
        <f>J110</f>
        <v>10</v>
      </c>
      <c r="K109" s="144"/>
    </row>
    <row r="110" ht="15.75" spans="2:11">
      <c r="B110" s="144"/>
      <c r="C110" s="152">
        <v>802</v>
      </c>
      <c r="D110" s="188" t="s">
        <v>139</v>
      </c>
      <c r="E110" s="188" t="s">
        <v>139</v>
      </c>
      <c r="F110" s="180" t="s">
        <v>243</v>
      </c>
      <c r="G110" s="193" t="s">
        <v>115</v>
      </c>
      <c r="H110" s="181">
        <v>10</v>
      </c>
      <c r="I110" s="144"/>
      <c r="J110" s="181">
        <v>10</v>
      </c>
      <c r="K110" s="144"/>
    </row>
    <row r="111" ht="18.75" spans="2:11">
      <c r="B111" s="201"/>
      <c r="C111" s="168">
        <v>802</v>
      </c>
      <c r="D111" s="169" t="s">
        <v>184</v>
      </c>
      <c r="E111" s="169" t="s">
        <v>178</v>
      </c>
      <c r="F111" s="169"/>
      <c r="G111" s="169"/>
      <c r="H111" s="175">
        <f>H112</f>
        <v>420</v>
      </c>
      <c r="I111" s="144"/>
      <c r="J111" s="175">
        <f>J112</f>
        <v>420</v>
      </c>
      <c r="K111" s="144"/>
    </row>
    <row r="112" ht="15.75" spans="2:11">
      <c r="B112" s="186"/>
      <c r="C112" s="187">
        <v>802</v>
      </c>
      <c r="D112" s="188" t="s">
        <v>184</v>
      </c>
      <c r="E112" s="188" t="s">
        <v>99</v>
      </c>
      <c r="F112" s="188"/>
      <c r="G112" s="188"/>
      <c r="H112" s="191">
        <f>H113</f>
        <v>420</v>
      </c>
      <c r="I112" s="144"/>
      <c r="J112" s="191">
        <f>J113</f>
        <v>420</v>
      </c>
      <c r="K112" s="144"/>
    </row>
    <row r="113" ht="15.75" spans="2:11">
      <c r="B113" s="144"/>
      <c r="C113" s="183">
        <v>802</v>
      </c>
      <c r="D113" s="180" t="s">
        <v>184</v>
      </c>
      <c r="E113" s="180" t="s">
        <v>99</v>
      </c>
      <c r="F113" s="180" t="s">
        <v>244</v>
      </c>
      <c r="G113" s="193" t="s">
        <v>245</v>
      </c>
      <c r="H113" s="181">
        <f>H114</f>
        <v>420</v>
      </c>
      <c r="I113" s="144"/>
      <c r="J113" s="181">
        <f>J114</f>
        <v>420</v>
      </c>
      <c r="K113" s="144"/>
    </row>
    <row r="114" ht="15.75" spans="2:11">
      <c r="B114" s="144"/>
      <c r="C114" s="183">
        <v>802</v>
      </c>
      <c r="D114" s="180" t="s">
        <v>184</v>
      </c>
      <c r="E114" s="180" t="s">
        <v>99</v>
      </c>
      <c r="F114" s="180" t="s">
        <v>244</v>
      </c>
      <c r="G114" s="180" t="s">
        <v>208</v>
      </c>
      <c r="H114" s="181">
        <v>420</v>
      </c>
      <c r="I114" s="144"/>
      <c r="J114" s="181">
        <v>420</v>
      </c>
      <c r="K114" s="144"/>
    </row>
    <row r="115" ht="18.75" spans="2:11">
      <c r="B115" s="201"/>
      <c r="C115" s="168">
        <v>802</v>
      </c>
      <c r="D115" s="169" t="s">
        <v>212</v>
      </c>
      <c r="E115" s="169" t="s">
        <v>178</v>
      </c>
      <c r="F115" s="169"/>
      <c r="G115" s="169"/>
      <c r="H115" s="175">
        <f>H116</f>
        <v>4.43</v>
      </c>
      <c r="I115" s="144"/>
      <c r="J115" s="175">
        <f>J116</f>
        <v>4.43</v>
      </c>
      <c r="K115" s="144"/>
    </row>
    <row r="116" ht="15.75" spans="2:11">
      <c r="B116" s="144"/>
      <c r="C116" s="152">
        <v>802</v>
      </c>
      <c r="D116" s="180" t="s">
        <v>212</v>
      </c>
      <c r="E116" s="180" t="s">
        <v>172</v>
      </c>
      <c r="F116" s="180" t="s">
        <v>246</v>
      </c>
      <c r="G116" s="193" t="s">
        <v>247</v>
      </c>
      <c r="H116" s="181">
        <f>H117</f>
        <v>4.43</v>
      </c>
      <c r="I116" s="144"/>
      <c r="J116" s="181">
        <f>J117</f>
        <v>4.43</v>
      </c>
      <c r="K116" s="144"/>
    </row>
    <row r="117" ht="15.75" spans="2:11">
      <c r="B117" s="144"/>
      <c r="C117" s="152">
        <v>802</v>
      </c>
      <c r="D117" s="180" t="s">
        <v>212</v>
      </c>
      <c r="E117" s="180" t="s">
        <v>172</v>
      </c>
      <c r="F117" s="188" t="s">
        <v>246</v>
      </c>
      <c r="G117" s="180" t="s">
        <v>248</v>
      </c>
      <c r="H117" s="181">
        <v>4.43</v>
      </c>
      <c r="I117" s="144"/>
      <c r="J117" s="181">
        <v>4.43</v>
      </c>
      <c r="K117" s="144"/>
    </row>
  </sheetData>
  <mergeCells count="13">
    <mergeCell ref="K1:L1"/>
    <mergeCell ref="K2:M2"/>
    <mergeCell ref="K3:M3"/>
    <mergeCell ref="K4:M4"/>
    <mergeCell ref="K5:L5"/>
    <mergeCell ref="K6:L6"/>
    <mergeCell ref="B9:K9"/>
    <mergeCell ref="B10:D10"/>
    <mergeCell ref="D12:G12"/>
    <mergeCell ref="H12:I12"/>
    <mergeCell ref="J12:K12"/>
    <mergeCell ref="B12:B13"/>
    <mergeCell ref="C12:C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13" workbookViewId="0">
      <selection activeCell="B9" sqref="B9:E9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1.7142857142857" style="2" customWidth="1"/>
    <col min="4" max="4" width="49" style="2" customWidth="1"/>
    <col min="5" max="5" width="47.8571428571429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9">
      <c r="D1" s="3"/>
      <c r="E1" s="3"/>
      <c r="G1" s="4" t="s">
        <v>260</v>
      </c>
      <c r="H1" s="4"/>
      <c r="I1" s="4"/>
    </row>
    <row r="2" s="1" customFormat="1" ht="15.75" spans="1:9">
      <c r="A2" s="6"/>
      <c r="B2" s="6"/>
      <c r="C2" s="6"/>
      <c r="D2" s="6"/>
      <c r="E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E3" s="6"/>
      <c r="G3" s="7"/>
      <c r="H3" s="7"/>
      <c r="I3" s="7"/>
    </row>
    <row r="4" s="1" customFormat="1" ht="29.25" customHeight="1" spans="1:9">
      <c r="A4" s="6"/>
      <c r="B4" s="6"/>
      <c r="C4" s="6"/>
      <c r="D4" s="6"/>
      <c r="E4" s="6"/>
      <c r="G4" s="8" t="s">
        <v>2</v>
      </c>
      <c r="H4" s="8"/>
      <c r="I4" s="8"/>
    </row>
    <row r="5" s="1" customFormat="1" ht="15.75" spans="1:7">
      <c r="A5" s="6"/>
      <c r="B5" s="6"/>
      <c r="C5" s="6"/>
      <c r="D5" s="6"/>
      <c r="E5" s="6"/>
      <c r="G5" s="1" t="s">
        <v>3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96" customHeight="1" spans="2:7">
      <c r="B9" s="10" t="s">
        <v>261</v>
      </c>
      <c r="C9" s="10"/>
      <c r="D9" s="10"/>
      <c r="E9" s="10"/>
      <c r="F9" s="47"/>
      <c r="G9" s="47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/>
      <c r="E11" s="12" t="s">
        <v>262</v>
      </c>
      <c r="F11" s="2" t="s">
        <v>48</v>
      </c>
    </row>
    <row r="12" ht="15" customHeight="1" spans="2:5">
      <c r="B12" s="142" t="s">
        <v>263</v>
      </c>
      <c r="C12" s="142" t="s">
        <v>264</v>
      </c>
      <c r="D12" s="142" t="s">
        <v>69</v>
      </c>
      <c r="E12" s="142"/>
    </row>
    <row r="13" ht="141" customHeight="1" spans="2:5">
      <c r="B13" s="142"/>
      <c r="C13" s="142"/>
      <c r="D13" s="142" t="s">
        <v>52</v>
      </c>
      <c r="E13" s="142" t="s">
        <v>265</v>
      </c>
    </row>
    <row r="14" ht="15" customHeight="1" spans="2:5">
      <c r="B14" s="143">
        <v>1</v>
      </c>
      <c r="C14" s="143">
        <v>2</v>
      </c>
      <c r="D14" s="143">
        <v>3</v>
      </c>
      <c r="E14" s="143">
        <v>4</v>
      </c>
    </row>
    <row r="15" ht="15" customHeight="1" spans="2:5">
      <c r="B15" s="141"/>
      <c r="C15" s="141"/>
      <c r="D15" s="141"/>
      <c r="E15" s="141"/>
    </row>
    <row r="16" ht="15" spans="3:5">
      <c r="C16"/>
      <c r="D16"/>
      <c r="E16"/>
    </row>
    <row r="17" ht="15.75" spans="2:5">
      <c r="B17"/>
      <c r="C17" s="12"/>
      <c r="D17" s="12"/>
      <c r="E17" s="12"/>
    </row>
    <row r="18" ht="15.75" spans="2:2">
      <c r="B18" s="12"/>
    </row>
    <row r="47" spans="3:3">
      <c r="C47" s="146"/>
    </row>
  </sheetData>
  <mergeCells count="10">
    <mergeCell ref="G1:I1"/>
    <mergeCell ref="G2:I2"/>
    <mergeCell ref="G3:I3"/>
    <mergeCell ref="G4:I4"/>
    <mergeCell ref="G5:I5"/>
    <mergeCell ref="B9:E9"/>
    <mergeCell ref="B10:D10"/>
    <mergeCell ref="D12:E12"/>
    <mergeCell ref="B12:B13"/>
    <mergeCell ref="C12:C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7" workbookViewId="0">
      <selection activeCell="B9" sqref="B9:E9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4.2857142857143" style="2" customWidth="1"/>
    <col min="4" max="4" width="49" style="2" customWidth="1"/>
    <col min="5" max="5" width="47.8571428571429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8">
      <c r="D1" s="3"/>
      <c r="E1" s="3"/>
      <c r="G1" s="4" t="s">
        <v>266</v>
      </c>
      <c r="H1" s="4"/>
    </row>
    <row r="2" s="1" customFormat="1" ht="15.75" spans="1:9">
      <c r="A2" s="6"/>
      <c r="B2" s="6"/>
      <c r="C2" s="6"/>
      <c r="D2" s="6"/>
      <c r="E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E3" s="6"/>
      <c r="G3" s="7"/>
      <c r="H3" s="7"/>
      <c r="I3" s="7"/>
    </row>
    <row r="4" s="1" customFormat="1" ht="27.75" customHeight="1" spans="1:9">
      <c r="A4" s="6"/>
      <c r="B4" s="6"/>
      <c r="C4" s="6"/>
      <c r="D4" s="6"/>
      <c r="E4" s="6"/>
      <c r="G4" s="8" t="s">
        <v>2</v>
      </c>
      <c r="H4" s="8"/>
      <c r="I4" s="8"/>
    </row>
    <row r="5" s="1" customFormat="1" ht="15.75" spans="1:7">
      <c r="A5" s="6"/>
      <c r="B5" s="6"/>
      <c r="C5" s="6"/>
      <c r="D5" s="6"/>
      <c r="E5" s="6"/>
      <c r="G5" s="1" t="s">
        <v>3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87" customHeight="1" spans="2:7">
      <c r="B9" s="10" t="s">
        <v>267</v>
      </c>
      <c r="C9" s="10"/>
      <c r="D9" s="10"/>
      <c r="E9" s="10"/>
      <c r="F9" s="47"/>
      <c r="G9" s="47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/>
      <c r="E11" s="13" t="s">
        <v>268</v>
      </c>
      <c r="F11" s="2" t="s">
        <v>48</v>
      </c>
    </row>
    <row r="12" ht="15.75" spans="2:5">
      <c r="B12" s="142" t="s">
        <v>263</v>
      </c>
      <c r="C12" s="142" t="s">
        <v>264</v>
      </c>
      <c r="D12" s="142" t="s">
        <v>69</v>
      </c>
      <c r="E12" s="142"/>
    </row>
    <row r="13" ht="63" customHeight="1" spans="2:5">
      <c r="B13" s="142"/>
      <c r="C13" s="142"/>
      <c r="D13" s="142" t="s">
        <v>52</v>
      </c>
      <c r="E13" s="142" t="s">
        <v>265</v>
      </c>
    </row>
    <row r="14" ht="15.75" spans="2:5">
      <c r="B14" s="155">
        <v>1</v>
      </c>
      <c r="C14" s="155">
        <v>2</v>
      </c>
      <c r="D14" s="155">
        <v>3</v>
      </c>
      <c r="E14" s="155">
        <v>4</v>
      </c>
    </row>
    <row r="15" ht="15.75" spans="2:5">
      <c r="B15" s="141"/>
      <c r="C15" s="141"/>
      <c r="D15" s="141"/>
      <c r="E15" s="141"/>
    </row>
    <row r="16" ht="15" spans="3:5">
      <c r="C16"/>
      <c r="D16"/>
      <c r="E16"/>
    </row>
    <row r="17" ht="15.75" spans="2:5">
      <c r="B17"/>
      <c r="C17" s="12"/>
      <c r="D17" s="12"/>
      <c r="E17" s="12"/>
    </row>
    <row r="18" ht="15.75" spans="2:2">
      <c r="B18" s="12"/>
    </row>
    <row r="47" spans="3:3">
      <c r="C47" s="146"/>
    </row>
  </sheetData>
  <mergeCells count="10">
    <mergeCell ref="G1:H1"/>
    <mergeCell ref="G2:I2"/>
    <mergeCell ref="G3:I3"/>
    <mergeCell ref="G4:I4"/>
    <mergeCell ref="G5:H5"/>
    <mergeCell ref="B9:E9"/>
    <mergeCell ref="B10:D10"/>
    <mergeCell ref="D12:E12"/>
    <mergeCell ref="B12:B13"/>
    <mergeCell ref="C12:C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7" workbookViewId="0">
      <selection activeCell="D24" sqref="D24"/>
    </sheetView>
  </sheetViews>
  <sheetFormatPr defaultColWidth="27" defaultRowHeight="12.75"/>
  <cols>
    <col min="1" max="1" width="11.5714285714286" style="2" customWidth="1"/>
    <col min="2" max="5" width="27" style="2"/>
    <col min="6" max="6" width="2" style="2" customWidth="1"/>
    <col min="7" max="7" width="35.2857142857143" style="2" customWidth="1"/>
    <col min="8" max="16384" width="27" style="2"/>
  </cols>
  <sheetData>
    <row r="1" ht="18.75" spans="4:7">
      <c r="D1" s="3"/>
      <c r="E1" s="3"/>
      <c r="G1" s="5" t="s">
        <v>269</v>
      </c>
    </row>
    <row r="2" s="1" customFormat="1" ht="15.75" spans="1:9">
      <c r="A2" s="6"/>
      <c r="B2" s="6"/>
      <c r="C2" s="6"/>
      <c r="D2" s="6"/>
      <c r="E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E3" s="6"/>
      <c r="G3" s="7"/>
      <c r="H3" s="7"/>
      <c r="I3" s="7"/>
    </row>
    <row r="4" s="1" customFormat="1" ht="15.75" spans="1:9">
      <c r="A4" s="6"/>
      <c r="B4" s="6"/>
      <c r="C4" s="6"/>
      <c r="D4" s="6"/>
      <c r="E4" s="6"/>
      <c r="G4" s="8" t="s">
        <v>2</v>
      </c>
      <c r="H4" s="8"/>
      <c r="I4" s="8"/>
    </row>
    <row r="5" s="1" customFormat="1" ht="15.75" spans="1:7">
      <c r="A5" s="6"/>
      <c r="B5" s="6"/>
      <c r="C5" s="6"/>
      <c r="D5" s="6"/>
      <c r="E5" s="6"/>
      <c r="G5" s="7" t="s">
        <v>3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4.25" customHeight="1" spans="2:7">
      <c r="B9" s="10" t="s">
        <v>270</v>
      </c>
      <c r="C9" s="10"/>
      <c r="D9" s="10"/>
      <c r="E9" s="10"/>
      <c r="F9" s="47"/>
      <c r="G9" s="47"/>
    </row>
    <row r="10" ht="15.75" spans="2:5">
      <c r="B10" s="11"/>
      <c r="C10" s="11"/>
      <c r="D10" s="11"/>
      <c r="E10" s="11"/>
    </row>
    <row r="11" ht="15.75" spans="2:5">
      <c r="B11" s="12"/>
      <c r="C11" s="12"/>
      <c r="D11" s="12"/>
      <c r="E11" s="13" t="s">
        <v>271</v>
      </c>
    </row>
    <row r="12" ht="15.75" spans="2:5">
      <c r="B12" s="142" t="s">
        <v>263</v>
      </c>
      <c r="C12" s="142" t="s">
        <v>264</v>
      </c>
      <c r="D12" s="142" t="s">
        <v>69</v>
      </c>
      <c r="E12" s="142"/>
    </row>
    <row r="13" ht="77.25" customHeight="1" spans="2:5">
      <c r="B13" s="142"/>
      <c r="C13" s="142"/>
      <c r="D13" s="142" t="s">
        <v>52</v>
      </c>
      <c r="E13" s="142" t="s">
        <v>265</v>
      </c>
    </row>
    <row r="14" ht="15.75" spans="2:5">
      <c r="B14" s="155">
        <v>1</v>
      </c>
      <c r="C14" s="155">
        <v>2</v>
      </c>
      <c r="D14" s="155">
        <v>3</v>
      </c>
      <c r="E14" s="155">
        <v>4</v>
      </c>
    </row>
    <row r="15" ht="15.75" spans="2:5">
      <c r="B15" s="141"/>
      <c r="C15" s="141"/>
      <c r="D15" s="141"/>
      <c r="E15" s="141"/>
    </row>
    <row r="16" ht="15" spans="3:5">
      <c r="C16"/>
      <c r="D16"/>
      <c r="E16"/>
    </row>
    <row r="17" ht="15.75" spans="2:5">
      <c r="B17"/>
      <c r="C17" s="12"/>
      <c r="D17" s="12"/>
      <c r="E17" s="12"/>
    </row>
    <row r="18" ht="15.75" spans="2:2">
      <c r="B18" s="12"/>
    </row>
    <row r="47" spans="3:3">
      <c r="C47" s="146"/>
    </row>
  </sheetData>
  <mergeCells count="8">
    <mergeCell ref="G2:I2"/>
    <mergeCell ref="G3:I3"/>
    <mergeCell ref="G4:I4"/>
    <mergeCell ref="B9:E9"/>
    <mergeCell ref="B10:D10"/>
    <mergeCell ref="D12:E12"/>
    <mergeCell ref="B12:B13"/>
    <mergeCell ref="C12:C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5" workbookViewId="0">
      <selection activeCell="B9" sqref="B9:I9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4.2857142857143" style="2" customWidth="1"/>
    <col min="4" max="4" width="49" style="2" customWidth="1"/>
    <col min="5" max="5" width="39.1428571428571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9">
      <c r="D1" s="3"/>
      <c r="E1" s="3"/>
      <c r="G1" s="5" t="s">
        <v>272</v>
      </c>
      <c r="H1" s="5"/>
      <c r="I1" s="5"/>
    </row>
    <row r="2" s="1" customFormat="1" ht="15.75" spans="1:9">
      <c r="A2" s="6"/>
      <c r="B2" s="6"/>
      <c r="C2" s="6"/>
      <c r="D2" s="6"/>
      <c r="E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E3" s="6"/>
      <c r="G3" s="7"/>
      <c r="H3" s="7"/>
      <c r="I3" s="7"/>
    </row>
    <row r="4" s="1" customFormat="1" ht="27" customHeight="1" spans="1:9">
      <c r="A4" s="6"/>
      <c r="B4" s="6"/>
      <c r="C4" s="6"/>
      <c r="D4" s="6"/>
      <c r="E4" s="6"/>
      <c r="G4" s="8" t="s">
        <v>2</v>
      </c>
      <c r="H4" s="8"/>
      <c r="I4" s="8"/>
    </row>
    <row r="5" s="1" customFormat="1" ht="15.75" spans="1:9">
      <c r="A5" s="6"/>
      <c r="B5" s="6"/>
      <c r="C5" s="6"/>
      <c r="D5" s="6"/>
      <c r="E5" s="6"/>
      <c r="G5" s="7" t="s">
        <v>3</v>
      </c>
      <c r="H5" s="7"/>
      <c r="I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" customHeight="1" spans="2:9">
      <c r="B9" s="10" t="s">
        <v>273</v>
      </c>
      <c r="C9" s="10"/>
      <c r="D9" s="10"/>
      <c r="E9" s="10"/>
      <c r="F9" s="10"/>
      <c r="G9" s="10"/>
      <c r="H9" s="10"/>
      <c r="I9" s="10"/>
    </row>
    <row r="10" ht="15.75" spans="2:5">
      <c r="B10" s="11"/>
      <c r="C10" s="11"/>
      <c r="D10" s="11"/>
      <c r="E10" s="11"/>
    </row>
    <row r="11" ht="15.75" spans="2:9">
      <c r="B11" s="12"/>
      <c r="C11" s="12"/>
      <c r="D11" s="12"/>
      <c r="E11" s="13" t="s">
        <v>274</v>
      </c>
      <c r="F11" s="2" t="s">
        <v>48</v>
      </c>
      <c r="I11" s="2" t="s">
        <v>48</v>
      </c>
    </row>
    <row r="12" ht="36" customHeight="1" spans="2:9">
      <c r="B12" s="141" t="s">
        <v>275</v>
      </c>
      <c r="C12" s="141"/>
      <c r="D12" s="141"/>
      <c r="E12" s="141"/>
      <c r="F12" s="141"/>
      <c r="G12" s="141" t="s">
        <v>276</v>
      </c>
      <c r="H12" s="141" t="s">
        <v>69</v>
      </c>
      <c r="I12" s="141"/>
    </row>
    <row r="13" ht="15" customHeight="1" spans="2:9">
      <c r="B13" s="141" t="s">
        <v>277</v>
      </c>
      <c r="C13" s="141" t="s">
        <v>223</v>
      </c>
      <c r="D13" s="141" t="s">
        <v>278</v>
      </c>
      <c r="E13" s="141" t="s">
        <v>279</v>
      </c>
      <c r="F13" s="141" t="s">
        <v>280</v>
      </c>
      <c r="G13" s="141"/>
      <c r="H13" s="141" t="s">
        <v>52</v>
      </c>
      <c r="I13" s="141" t="s">
        <v>265</v>
      </c>
    </row>
    <row r="14" ht="15" customHeight="1" spans="2:9">
      <c r="B14" s="143">
        <v>1</v>
      </c>
      <c r="C14" s="143">
        <v>2</v>
      </c>
      <c r="D14" s="143">
        <v>3</v>
      </c>
      <c r="E14" s="143">
        <v>4</v>
      </c>
      <c r="F14" s="143">
        <v>5</v>
      </c>
      <c r="G14" s="143">
        <v>6</v>
      </c>
      <c r="H14" s="143">
        <v>7</v>
      </c>
      <c r="I14" s="143">
        <v>8</v>
      </c>
    </row>
    <row r="15" ht="15" customHeight="1" spans="2:9">
      <c r="B15" s="141"/>
      <c r="C15" s="141"/>
      <c r="D15" s="141"/>
      <c r="E15" s="141"/>
      <c r="F15" s="141"/>
      <c r="G15" s="141"/>
      <c r="H15" s="141"/>
      <c r="I15" s="141"/>
    </row>
    <row r="16" ht="15" spans="3:5">
      <c r="C16"/>
      <c r="D16"/>
      <c r="E16"/>
    </row>
    <row r="17" ht="15.75" spans="2:5">
      <c r="B17"/>
      <c r="C17" s="12"/>
      <c r="D17" s="12"/>
      <c r="E17" s="12"/>
    </row>
    <row r="18" ht="15.75" spans="2:2">
      <c r="B18" s="12"/>
    </row>
    <row r="47" spans="3:3">
      <c r="C47" s="146"/>
    </row>
  </sheetData>
  <mergeCells count="10">
    <mergeCell ref="G1:I1"/>
    <mergeCell ref="G2:I2"/>
    <mergeCell ref="G3:I3"/>
    <mergeCell ref="G4:I4"/>
    <mergeCell ref="G5:I5"/>
    <mergeCell ref="B9:I9"/>
    <mergeCell ref="B10:D10"/>
    <mergeCell ref="B12:F12"/>
    <mergeCell ref="H12:I12"/>
    <mergeCell ref="G12:G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opLeftCell="A9" workbookViewId="0">
      <selection activeCell="B9" sqref="B9:I9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4.2857142857143" style="2" customWidth="1"/>
    <col min="4" max="4" width="27.2857142857143" style="2" customWidth="1"/>
    <col min="5" max="5" width="41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12">
      <c r="D1" s="3"/>
      <c r="E1" s="3"/>
      <c r="G1" s="164"/>
      <c r="H1" s="164"/>
      <c r="I1" s="5" t="s">
        <v>281</v>
      </c>
      <c r="J1" s="5"/>
      <c r="K1" s="5"/>
      <c r="L1" s="5"/>
    </row>
    <row r="2" s="1" customFormat="1" ht="15.75" spans="1:12">
      <c r="A2" s="6"/>
      <c r="B2" s="6"/>
      <c r="C2" s="6"/>
      <c r="D2" s="6"/>
      <c r="E2" s="6"/>
      <c r="G2" s="7"/>
      <c r="H2" s="7"/>
      <c r="I2" s="147" t="s">
        <v>282</v>
      </c>
      <c r="J2" s="147"/>
      <c r="K2" s="147"/>
      <c r="L2" s="147"/>
    </row>
    <row r="3" s="1" customFormat="1" ht="15.75" spans="1:12">
      <c r="A3" s="6"/>
      <c r="B3" s="6"/>
      <c r="C3" s="6"/>
      <c r="D3" s="6"/>
      <c r="E3" s="6"/>
      <c r="G3" s="7"/>
      <c r="H3" s="7"/>
      <c r="I3" s="147" t="s">
        <v>283</v>
      </c>
      <c r="J3" s="147"/>
      <c r="K3" s="147"/>
      <c r="L3" s="147"/>
    </row>
    <row r="4" s="1" customFormat="1" ht="27.75" customHeight="1" spans="1:12">
      <c r="A4" s="6"/>
      <c r="B4" s="6"/>
      <c r="C4" s="6"/>
      <c r="D4" s="6"/>
      <c r="E4" s="6"/>
      <c r="G4" s="8"/>
      <c r="H4" s="8"/>
      <c r="I4" s="163" t="s">
        <v>284</v>
      </c>
      <c r="J4" s="163"/>
      <c r="K4" s="163"/>
      <c r="L4" s="163"/>
    </row>
    <row r="5" s="1" customFormat="1" ht="15.75" spans="1:12">
      <c r="A5" s="6"/>
      <c r="B5" s="6"/>
      <c r="C5" s="6"/>
      <c r="D5" s="6"/>
      <c r="E5" s="6"/>
      <c r="G5" s="7"/>
      <c r="H5" s="7"/>
      <c r="I5" s="147" t="s">
        <v>3</v>
      </c>
      <c r="J5" s="147"/>
      <c r="K5" s="147"/>
      <c r="L5" s="147"/>
    </row>
    <row r="6" s="1" customFormat="1" ht="15.75" spans="1:12">
      <c r="A6" s="6"/>
      <c r="B6" s="6"/>
      <c r="C6" s="6"/>
      <c r="D6" s="6"/>
      <c r="E6" s="6"/>
      <c r="G6" s="7"/>
      <c r="H6" s="7"/>
      <c r="I6" s="147"/>
      <c r="J6" s="147"/>
      <c r="K6" s="147"/>
      <c r="L6" s="147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83.25" customHeight="1" spans="2:9">
      <c r="B9" s="10" t="s">
        <v>285</v>
      </c>
      <c r="C9" s="10"/>
      <c r="D9" s="10"/>
      <c r="E9" s="10"/>
      <c r="F9" s="10"/>
      <c r="G9" s="10"/>
      <c r="H9" s="10"/>
      <c r="I9" s="10"/>
    </row>
    <row r="10" ht="15.75" spans="2:5">
      <c r="B10" s="11"/>
      <c r="C10" s="11"/>
      <c r="D10" s="11"/>
      <c r="E10" s="11"/>
    </row>
    <row r="11" ht="15.75" spans="2:9">
      <c r="B11" s="12"/>
      <c r="C11" s="12"/>
      <c r="D11" s="12"/>
      <c r="E11" s="13" t="s">
        <v>274</v>
      </c>
      <c r="F11" s="2" t="s">
        <v>48</v>
      </c>
      <c r="I11" s="2" t="s">
        <v>48</v>
      </c>
    </row>
    <row r="12" ht="15.75" spans="2:9">
      <c r="B12" s="141" t="s">
        <v>275</v>
      </c>
      <c r="C12" s="141"/>
      <c r="D12" s="141"/>
      <c r="E12" s="141"/>
      <c r="F12" s="141"/>
      <c r="G12" s="141" t="s">
        <v>276</v>
      </c>
      <c r="H12" s="141" t="s">
        <v>69</v>
      </c>
      <c r="I12" s="141"/>
    </row>
    <row r="13" ht="110.25" spans="2:9">
      <c r="B13" s="141" t="s">
        <v>277</v>
      </c>
      <c r="C13" s="141" t="s">
        <v>223</v>
      </c>
      <c r="D13" s="141" t="s">
        <v>278</v>
      </c>
      <c r="E13" s="141" t="s">
        <v>279</v>
      </c>
      <c r="F13" s="141" t="s">
        <v>280</v>
      </c>
      <c r="G13" s="141"/>
      <c r="H13" s="141" t="s">
        <v>52</v>
      </c>
      <c r="I13" s="141" t="s">
        <v>265</v>
      </c>
    </row>
    <row r="14" ht="15.75" spans="2:9">
      <c r="B14" s="143">
        <v>1</v>
      </c>
      <c r="C14" s="143">
        <v>2</v>
      </c>
      <c r="D14" s="143">
        <v>3</v>
      </c>
      <c r="E14" s="143">
        <v>4</v>
      </c>
      <c r="F14" s="143">
        <v>5</v>
      </c>
      <c r="G14" s="143">
        <v>6</v>
      </c>
      <c r="H14" s="143">
        <v>7</v>
      </c>
      <c r="I14" s="143">
        <v>8</v>
      </c>
    </row>
    <row r="15" ht="15.75" spans="2:9">
      <c r="B15" s="141"/>
      <c r="C15" s="141"/>
      <c r="D15" s="141"/>
      <c r="E15" s="141"/>
      <c r="F15" s="141"/>
      <c r="G15" s="141"/>
      <c r="H15" s="141"/>
      <c r="I15" s="141"/>
    </row>
    <row r="16" ht="15" spans="3:5">
      <c r="C16"/>
      <c r="D16"/>
      <c r="E16"/>
    </row>
    <row r="17" ht="15.75" spans="2:5">
      <c r="B17"/>
      <c r="C17" s="12"/>
      <c r="D17" s="12"/>
      <c r="E17" s="12"/>
    </row>
    <row r="18" ht="15.75" spans="2:2">
      <c r="B18" s="12"/>
    </row>
    <row r="47" spans="3:3">
      <c r="C47" s="146"/>
    </row>
  </sheetData>
  <mergeCells count="11">
    <mergeCell ref="I1:L1"/>
    <mergeCell ref="I2:L2"/>
    <mergeCell ref="I3:L3"/>
    <mergeCell ref="I4:L4"/>
    <mergeCell ref="I5:L5"/>
    <mergeCell ref="I6:L6"/>
    <mergeCell ref="B9:I9"/>
    <mergeCell ref="B10:D10"/>
    <mergeCell ref="B12:F12"/>
    <mergeCell ref="H12:I12"/>
    <mergeCell ref="G12:G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opLeftCell="A13" workbookViewId="0">
      <selection activeCell="F20" sqref="F20"/>
    </sheetView>
  </sheetViews>
  <sheetFormatPr defaultColWidth="25" defaultRowHeight="12.75" outlineLevelCol="6"/>
  <cols>
    <col min="1" max="1" width="9" style="2" customWidth="1"/>
    <col min="2" max="2" width="15.2857142857143" style="2" customWidth="1"/>
    <col min="3" max="3" width="29.4285714285714" style="2" customWidth="1"/>
    <col min="4" max="4" width="63.4285714285714" style="2" customWidth="1"/>
    <col min="5" max="5" width="25" style="2"/>
    <col min="6" max="6" width="30.7142857142857" style="2" customWidth="1"/>
    <col min="7" max="16384" width="25" style="2"/>
  </cols>
  <sheetData>
    <row r="1" ht="18.75" spans="4:6">
      <c r="D1" s="3"/>
      <c r="E1" s="4"/>
      <c r="F1" s="5" t="s">
        <v>27</v>
      </c>
    </row>
    <row r="2" s="1" customFormat="1" ht="15.75" spans="1:7">
      <c r="A2" s="6"/>
      <c r="B2" s="6"/>
      <c r="C2" s="6"/>
      <c r="D2" s="6"/>
      <c r="F2" s="7" t="s">
        <v>1</v>
      </c>
      <c r="G2" s="7"/>
    </row>
    <row r="3" s="1" customFormat="1" ht="1.5" customHeight="1" spans="1:7">
      <c r="A3" s="6"/>
      <c r="B3" s="6"/>
      <c r="C3" s="6"/>
      <c r="D3" s="6"/>
      <c r="F3" s="7"/>
      <c r="G3" s="7"/>
    </row>
    <row r="4" s="1" customFormat="1" ht="15.75" customHeight="1" spans="1:7">
      <c r="A4" s="6"/>
      <c r="B4" s="6"/>
      <c r="C4" s="6"/>
      <c r="D4" s="6"/>
      <c r="E4" s="8"/>
      <c r="F4" s="8" t="s">
        <v>2</v>
      </c>
      <c r="G4" s="8"/>
    </row>
    <row r="5" s="1" customFormat="1" ht="15.75" spans="1:6">
      <c r="A5" s="6"/>
      <c r="B5" s="6"/>
      <c r="C5" s="6"/>
      <c r="D5" s="6"/>
      <c r="F5" s="7" t="s">
        <v>3</v>
      </c>
    </row>
    <row r="6" s="1" customFormat="1" ht="15" customHeight="1" spans="1:4">
      <c r="A6" s="6"/>
      <c r="B6" s="6"/>
      <c r="C6" s="6"/>
      <c r="D6" s="6"/>
    </row>
    <row r="7" s="1" customFormat="1" ht="15.75" hidden="1" spans="1:4">
      <c r="A7" s="6"/>
      <c r="B7" s="6"/>
      <c r="C7" s="6"/>
      <c r="D7" s="6"/>
    </row>
    <row r="8" s="1" customFormat="1" ht="15.75" hidden="1" spans="1:4">
      <c r="A8" s="9"/>
      <c r="B8" s="9"/>
      <c r="C8" s="9"/>
      <c r="D8" s="9"/>
    </row>
    <row r="9" ht="89.25" customHeight="1" spans="2:6">
      <c r="B9" s="10" t="s">
        <v>28</v>
      </c>
      <c r="C9" s="10"/>
      <c r="D9" s="10"/>
      <c r="E9" s="10"/>
      <c r="F9" s="10"/>
    </row>
    <row r="10" ht="15.75" customHeight="1" spans="2:6">
      <c r="B10" s="10"/>
      <c r="C10" s="10"/>
      <c r="D10" s="10"/>
      <c r="E10" s="10"/>
      <c r="F10" s="10"/>
    </row>
    <row r="11" ht="15.75" spans="2:6">
      <c r="B11" s="12"/>
      <c r="C11" s="12"/>
      <c r="D11" s="12"/>
      <c r="E11" s="294"/>
      <c r="F11" s="2" t="s">
        <v>29</v>
      </c>
    </row>
    <row r="12" ht="54.75" customHeight="1" spans="2:6">
      <c r="B12" s="280" t="s">
        <v>6</v>
      </c>
      <c r="C12" s="280"/>
      <c r="D12" s="281" t="s">
        <v>7</v>
      </c>
      <c r="E12" s="295" t="s">
        <v>8</v>
      </c>
      <c r="F12" s="296"/>
    </row>
    <row r="13" ht="75" spans="2:6">
      <c r="B13" s="283" t="s">
        <v>9</v>
      </c>
      <c r="C13" s="284" t="s">
        <v>10</v>
      </c>
      <c r="D13" s="285"/>
      <c r="E13" s="286" t="s">
        <v>30</v>
      </c>
      <c r="F13" s="286" t="s">
        <v>31</v>
      </c>
    </row>
    <row r="14" ht="18.75" spans="2:6">
      <c r="B14" s="287">
        <v>1</v>
      </c>
      <c r="C14" s="287">
        <v>2</v>
      </c>
      <c r="D14" s="287">
        <v>3</v>
      </c>
      <c r="E14" s="288">
        <v>4</v>
      </c>
      <c r="F14" s="288">
        <v>5</v>
      </c>
    </row>
    <row r="15" ht="18.75" spans="2:6">
      <c r="B15" s="256"/>
      <c r="C15" s="288"/>
      <c r="D15" s="273" t="s">
        <v>11</v>
      </c>
      <c r="E15" s="144"/>
      <c r="F15" s="144"/>
    </row>
    <row r="16" ht="18.75" spans="2:6">
      <c r="B16" s="256">
        <v>182</v>
      </c>
      <c r="C16" s="297" t="s">
        <v>12</v>
      </c>
      <c r="D16" s="270" t="s">
        <v>13</v>
      </c>
      <c r="E16" s="258">
        <v>680</v>
      </c>
      <c r="F16" s="258">
        <v>680</v>
      </c>
    </row>
    <row r="17" ht="18.75" spans="2:6">
      <c r="B17" s="256">
        <v>182</v>
      </c>
      <c r="C17" s="270" t="s">
        <v>14</v>
      </c>
      <c r="D17" s="272" t="s">
        <v>15</v>
      </c>
      <c r="E17" s="258">
        <v>90</v>
      </c>
      <c r="F17" s="258">
        <v>90</v>
      </c>
    </row>
    <row r="18" ht="18.75" spans="2:6">
      <c r="B18" s="256">
        <v>182</v>
      </c>
      <c r="C18" s="270" t="s">
        <v>16</v>
      </c>
      <c r="D18" s="270" t="s">
        <v>17</v>
      </c>
      <c r="E18" s="258">
        <v>465</v>
      </c>
      <c r="F18" s="258">
        <v>470</v>
      </c>
    </row>
    <row r="19" ht="18.75" spans="2:6">
      <c r="B19" s="256">
        <v>802</v>
      </c>
      <c r="C19" s="298" t="s">
        <v>18</v>
      </c>
      <c r="D19" s="270" t="s">
        <v>19</v>
      </c>
      <c r="E19" s="258">
        <v>12</v>
      </c>
      <c r="F19" s="258">
        <v>12</v>
      </c>
    </row>
    <row r="20" ht="18.75" spans="2:6">
      <c r="B20" s="256">
        <v>802</v>
      </c>
      <c r="C20" s="270" t="s">
        <v>20</v>
      </c>
      <c r="D20" s="270" t="s">
        <v>21</v>
      </c>
      <c r="E20" s="258">
        <v>45</v>
      </c>
      <c r="F20" s="258">
        <v>45</v>
      </c>
    </row>
    <row r="21" ht="18.75" spans="2:6">
      <c r="B21" s="256">
        <v>802</v>
      </c>
      <c r="C21" s="270" t="s">
        <v>22</v>
      </c>
      <c r="D21" s="270" t="s">
        <v>23</v>
      </c>
      <c r="E21" s="258">
        <v>55</v>
      </c>
      <c r="F21" s="258">
        <v>55</v>
      </c>
    </row>
    <row r="22" ht="18.75" spans="2:6">
      <c r="B22" s="256">
        <v>802</v>
      </c>
      <c r="C22" s="270" t="s">
        <v>24</v>
      </c>
      <c r="D22" s="270" t="s">
        <v>25</v>
      </c>
      <c r="E22" s="258">
        <v>20</v>
      </c>
      <c r="F22" s="258">
        <v>20</v>
      </c>
    </row>
    <row r="23" ht="18.75" spans="2:6">
      <c r="B23" s="256"/>
      <c r="C23" s="270"/>
      <c r="D23" s="270"/>
      <c r="E23" s="258"/>
      <c r="F23" s="258"/>
    </row>
    <row r="24" ht="18.75" spans="2:6">
      <c r="B24" s="275" t="s">
        <v>26</v>
      </c>
      <c r="C24" s="275"/>
      <c r="D24" s="275"/>
      <c r="E24" s="258">
        <f>E16+E17+E18+E19+E20+E21+E22</f>
        <v>1367</v>
      </c>
      <c r="F24" s="258">
        <f>F16+F17+F18+F19+F20+F21+F22</f>
        <v>1372</v>
      </c>
    </row>
    <row r="25" ht="15.75" spans="2:4">
      <c r="B25" s="12"/>
      <c r="C25" s="12"/>
      <c r="D25" s="12"/>
    </row>
    <row r="26" ht="15.75" spans="2:4">
      <c r="B26" s="12"/>
      <c r="C26" s="12"/>
      <c r="D26" s="12"/>
    </row>
    <row r="56" spans="3:3">
      <c r="C56" s="146"/>
    </row>
  </sheetData>
  <mergeCells count="7">
    <mergeCell ref="F2:G2"/>
    <mergeCell ref="F3:G3"/>
    <mergeCell ref="F4:G4"/>
    <mergeCell ref="B12:C12"/>
    <mergeCell ref="E12:F12"/>
    <mergeCell ref="D12:D13"/>
    <mergeCell ref="B9:F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4" workbookViewId="0">
      <selection activeCell="B9" sqref="B9:I9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4.2857142857143" style="2" customWidth="1"/>
    <col min="4" max="4" width="42.7142857142857" style="2" customWidth="1"/>
    <col min="5" max="5" width="41.1428571428571" style="2" customWidth="1"/>
    <col min="6" max="6" width="14" style="2" hidden="1" customWidth="1"/>
    <col min="7" max="7" width="26.2857142857143" style="2" customWidth="1"/>
    <col min="8" max="8" width="6.71428571428571" style="2" customWidth="1"/>
    <col min="9" max="9" width="12.7142857142857" style="2" customWidth="1"/>
    <col min="10" max="16384" width="9.14285714285714" style="2"/>
  </cols>
  <sheetData>
    <row r="1" ht="18.75" spans="4:9">
      <c r="D1" s="3"/>
      <c r="E1" s="3"/>
      <c r="G1" s="5" t="s">
        <v>286</v>
      </c>
      <c r="H1" s="5"/>
      <c r="I1" s="5"/>
    </row>
    <row r="2" s="1" customFormat="1" ht="15.75" spans="1:9">
      <c r="A2" s="6"/>
      <c r="B2" s="6"/>
      <c r="C2" s="6"/>
      <c r="D2" s="6"/>
      <c r="E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E3" s="6"/>
      <c r="G3" s="7"/>
      <c r="H3" s="7"/>
      <c r="I3" s="7"/>
    </row>
    <row r="4" s="1" customFormat="1" ht="27" customHeight="1" spans="1:9">
      <c r="A4" s="6"/>
      <c r="B4" s="6"/>
      <c r="C4" s="6"/>
      <c r="D4" s="6"/>
      <c r="E4" s="6"/>
      <c r="G4" s="8" t="s">
        <v>2</v>
      </c>
      <c r="H4" s="8"/>
      <c r="I4" s="8"/>
    </row>
    <row r="5" s="1" customFormat="1" ht="15.75" spans="1:9">
      <c r="A5" s="6"/>
      <c r="B5" s="6"/>
      <c r="C5" s="6"/>
      <c r="D5" s="6"/>
      <c r="E5" s="6"/>
      <c r="G5" s="7" t="s">
        <v>3</v>
      </c>
      <c r="H5" s="7"/>
      <c r="I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287</v>
      </c>
      <c r="C9" s="10"/>
      <c r="D9" s="10"/>
      <c r="E9" s="10"/>
      <c r="F9" s="10"/>
      <c r="G9" s="10"/>
      <c r="H9" s="10"/>
      <c r="I9" s="10"/>
    </row>
    <row r="10" ht="15.75" spans="2:5">
      <c r="B10" s="11"/>
      <c r="C10" s="11"/>
      <c r="D10" s="11"/>
      <c r="E10" s="11"/>
    </row>
    <row r="11" ht="15.75" spans="2:9">
      <c r="B11" s="12"/>
      <c r="C11" s="12"/>
      <c r="D11" s="12"/>
      <c r="E11" s="13" t="s">
        <v>274</v>
      </c>
      <c r="F11" s="2" t="s">
        <v>48</v>
      </c>
      <c r="I11" s="2" t="s">
        <v>48</v>
      </c>
    </row>
    <row r="12" ht="15.75" spans="2:9">
      <c r="B12" s="141" t="s">
        <v>275</v>
      </c>
      <c r="C12" s="141"/>
      <c r="D12" s="141"/>
      <c r="E12" s="141"/>
      <c r="F12" s="141"/>
      <c r="G12" s="141" t="s">
        <v>276</v>
      </c>
      <c r="H12" s="141" t="s">
        <v>69</v>
      </c>
      <c r="I12" s="141"/>
    </row>
    <row r="13" ht="78.75" spans="2:9">
      <c r="B13" s="141" t="s">
        <v>277</v>
      </c>
      <c r="C13" s="141" t="s">
        <v>223</v>
      </c>
      <c r="D13" s="141" t="s">
        <v>278</v>
      </c>
      <c r="E13" s="141" t="s">
        <v>279</v>
      </c>
      <c r="F13" s="141" t="s">
        <v>280</v>
      </c>
      <c r="G13" s="141"/>
      <c r="H13" s="141" t="s">
        <v>52</v>
      </c>
      <c r="I13" s="141" t="s">
        <v>265</v>
      </c>
    </row>
    <row r="14" ht="15.75" spans="2:9">
      <c r="B14" s="143">
        <v>1</v>
      </c>
      <c r="C14" s="143">
        <v>2</v>
      </c>
      <c r="D14" s="143">
        <v>3</v>
      </c>
      <c r="E14" s="143">
        <v>4</v>
      </c>
      <c r="F14" s="143">
        <v>5</v>
      </c>
      <c r="G14" s="143">
        <v>6</v>
      </c>
      <c r="H14" s="143">
        <v>7</v>
      </c>
      <c r="I14" s="143">
        <v>8</v>
      </c>
    </row>
    <row r="15" ht="15.75" spans="2:9">
      <c r="B15" s="141"/>
      <c r="C15" s="141"/>
      <c r="D15" s="141"/>
      <c r="E15" s="141"/>
      <c r="F15" s="141"/>
      <c r="G15" s="141"/>
      <c r="H15" s="141"/>
      <c r="I15" s="141"/>
    </row>
    <row r="16" ht="15" spans="3:5">
      <c r="C16"/>
      <c r="D16"/>
      <c r="E16"/>
    </row>
    <row r="17" ht="15.75" spans="2:5">
      <c r="B17"/>
      <c r="C17" s="12"/>
      <c r="D17" s="12"/>
      <c r="E17" s="12"/>
    </row>
    <row r="18" ht="15.75" spans="2:2">
      <c r="B18" s="12"/>
    </row>
    <row r="47" spans="3:3">
      <c r="C47" s="146"/>
    </row>
  </sheetData>
  <mergeCells count="10">
    <mergeCell ref="G1:I1"/>
    <mergeCell ref="G2:I2"/>
    <mergeCell ref="G3:I3"/>
    <mergeCell ref="G4:I4"/>
    <mergeCell ref="G5:I5"/>
    <mergeCell ref="B9:I9"/>
    <mergeCell ref="B10:D10"/>
    <mergeCell ref="B12:F12"/>
    <mergeCell ref="H12:I12"/>
    <mergeCell ref="G12:G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7" workbookViewId="0">
      <selection activeCell="C14" sqref="C14"/>
    </sheetView>
  </sheetViews>
  <sheetFormatPr defaultColWidth="9.14285714285714" defaultRowHeight="12.75"/>
  <cols>
    <col min="1" max="1" width="9" style="2" customWidth="1"/>
    <col min="2" max="2" width="32.2857142857143" style="2" customWidth="1"/>
    <col min="3" max="3" width="36.1428571428571" style="2" customWidth="1"/>
    <col min="4" max="4" width="36.4285714285714" style="2" customWidth="1"/>
    <col min="5" max="5" width="47.8571428571429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5">
      <c r="D1" s="5"/>
      <c r="E1" s="5" t="s">
        <v>288</v>
      </c>
    </row>
    <row r="2" s="1" customFormat="1" ht="15.75" spans="1:7">
      <c r="A2" s="6"/>
      <c r="B2" s="6"/>
      <c r="C2" s="6"/>
      <c r="D2" s="147"/>
      <c r="E2" s="7" t="s">
        <v>1</v>
      </c>
      <c r="F2" s="7"/>
      <c r="G2" s="7"/>
    </row>
    <row r="3" s="1" customFormat="1" ht="15.75" spans="1:7">
      <c r="A3" s="6"/>
      <c r="B3" s="6"/>
      <c r="C3" s="6"/>
      <c r="D3" s="147"/>
      <c r="E3" s="7"/>
      <c r="F3" s="7"/>
      <c r="G3" s="7"/>
    </row>
    <row r="4" s="1" customFormat="1" ht="29.25" customHeight="1" spans="1:7">
      <c r="A4" s="6"/>
      <c r="B4" s="6"/>
      <c r="C4" s="6"/>
      <c r="D4" s="163"/>
      <c r="E4" s="8" t="s">
        <v>2</v>
      </c>
      <c r="F4" s="8"/>
      <c r="G4" s="8"/>
    </row>
    <row r="5" s="1" customFormat="1" ht="15.75" spans="1:5">
      <c r="A5" s="6"/>
      <c r="B5" s="6"/>
      <c r="C5" s="6"/>
      <c r="D5" s="147"/>
      <c r="E5" s="147" t="s">
        <v>3</v>
      </c>
    </row>
    <row r="6" s="1" customFormat="1" ht="15.75" spans="1:4">
      <c r="A6" s="6"/>
      <c r="B6" s="6"/>
      <c r="C6" s="6"/>
      <c r="D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289</v>
      </c>
      <c r="C9" s="10"/>
      <c r="D9" s="10"/>
      <c r="E9" s="47"/>
      <c r="F9" s="47"/>
      <c r="G9" s="47"/>
      <c r="H9" s="47"/>
      <c r="I9" s="47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 t="s">
        <v>290</v>
      </c>
      <c r="E11" s="13" t="s">
        <v>274</v>
      </c>
      <c r="F11" s="2" t="s">
        <v>48</v>
      </c>
    </row>
    <row r="12" ht="67.5" customHeight="1" spans="2:4">
      <c r="B12" s="142" t="s">
        <v>291</v>
      </c>
      <c r="C12" s="152" t="s">
        <v>292</v>
      </c>
      <c r="D12" s="152" t="s">
        <v>69</v>
      </c>
    </row>
    <row r="13" ht="25.5" customHeight="1" spans="2:4">
      <c r="B13" s="153">
        <v>1</v>
      </c>
      <c r="C13" s="154">
        <v>2</v>
      </c>
      <c r="D13" s="153">
        <v>3</v>
      </c>
    </row>
    <row r="14" ht="58.5" customHeight="1" spans="2:4">
      <c r="B14" s="160" t="s">
        <v>293</v>
      </c>
      <c r="C14" s="152" t="s">
        <v>294</v>
      </c>
      <c r="D14" s="161">
        <v>420</v>
      </c>
    </row>
    <row r="16" ht="15" spans="3:5">
      <c r="C16"/>
      <c r="D16"/>
      <c r="E16"/>
    </row>
    <row r="17" ht="15.75" spans="2:5">
      <c r="B17"/>
      <c r="C17" s="162" t="s">
        <v>295</v>
      </c>
      <c r="D17" s="12"/>
      <c r="E17" s="12"/>
    </row>
    <row r="18" ht="15.75" spans="2:2">
      <c r="B18" s="12"/>
    </row>
    <row r="47" spans="3:3">
      <c r="C47" s="146"/>
    </row>
  </sheetData>
  <mergeCells count="5">
    <mergeCell ref="E2:G2"/>
    <mergeCell ref="E3:G3"/>
    <mergeCell ref="E4:G4"/>
    <mergeCell ref="B9:D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7" workbookViewId="0">
      <selection activeCell="D14" sqref="D14"/>
    </sheetView>
  </sheetViews>
  <sheetFormatPr defaultColWidth="9.14285714285714" defaultRowHeight="12.75"/>
  <cols>
    <col min="1" max="1" width="9" style="2" customWidth="1"/>
    <col min="2" max="2" width="32.2857142857143" style="2" customWidth="1"/>
    <col min="3" max="3" width="36.1428571428571" style="2" customWidth="1"/>
    <col min="4" max="4" width="29.2857142857143" style="2" customWidth="1"/>
    <col min="5" max="5" width="27.1428571428571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9">
      <c r="D1" s="3"/>
      <c r="E1" s="4"/>
      <c r="G1" s="4" t="s">
        <v>296</v>
      </c>
      <c r="H1" s="4"/>
      <c r="I1" s="4"/>
    </row>
    <row r="2" s="1" customFormat="1" ht="15.75" spans="1:9">
      <c r="A2" s="6"/>
      <c r="B2" s="6"/>
      <c r="C2" s="6"/>
      <c r="D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G3" s="7"/>
      <c r="H3" s="7"/>
      <c r="I3" s="7"/>
    </row>
    <row r="4" s="1" customFormat="1" ht="26.25" customHeight="1" spans="1:9">
      <c r="A4" s="6"/>
      <c r="B4" s="6"/>
      <c r="C4" s="6"/>
      <c r="D4" s="6"/>
      <c r="E4" s="8"/>
      <c r="G4" s="8" t="s">
        <v>2</v>
      </c>
      <c r="H4" s="8"/>
      <c r="I4" s="8"/>
    </row>
    <row r="5" s="1" customFormat="1" ht="15.75" spans="1:7">
      <c r="A5" s="6"/>
      <c r="B5" s="6"/>
      <c r="C5" s="6"/>
      <c r="D5" s="6"/>
      <c r="G5" s="1" t="s">
        <v>3</v>
      </c>
    </row>
    <row r="6" s="1" customFormat="1" ht="15.75" spans="1:4">
      <c r="A6" s="6"/>
      <c r="B6" s="6"/>
      <c r="C6" s="6"/>
      <c r="D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297</v>
      </c>
      <c r="C9" s="10"/>
      <c r="D9" s="10"/>
      <c r="E9" s="10"/>
      <c r="F9" s="47"/>
      <c r="G9" s="47"/>
      <c r="H9" s="47"/>
      <c r="I9" s="47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 t="s">
        <v>298</v>
      </c>
      <c r="E11" s="13" t="s">
        <v>299</v>
      </c>
      <c r="F11" s="2" t="s">
        <v>48</v>
      </c>
    </row>
    <row r="12" ht="67.5" customHeight="1" spans="2:5">
      <c r="B12" s="142" t="s">
        <v>49</v>
      </c>
      <c r="C12" s="142" t="s">
        <v>300</v>
      </c>
      <c r="D12" s="142" t="s">
        <v>254</v>
      </c>
      <c r="E12" s="142" t="s">
        <v>255</v>
      </c>
    </row>
    <row r="13" ht="25.5" customHeight="1" spans="2:5">
      <c r="B13" s="155">
        <v>1</v>
      </c>
      <c r="C13" s="155">
        <v>2</v>
      </c>
      <c r="D13" s="155">
        <v>3</v>
      </c>
      <c r="E13" s="155">
        <v>4</v>
      </c>
    </row>
    <row r="14" ht="58.5" customHeight="1" spans="2:5">
      <c r="B14" s="160" t="s">
        <v>293</v>
      </c>
      <c r="C14" s="152" t="s">
        <v>294</v>
      </c>
      <c r="D14" s="161">
        <v>420</v>
      </c>
      <c r="E14" s="142">
        <v>420</v>
      </c>
    </row>
    <row r="16" ht="15" spans="3:5">
      <c r="C16"/>
      <c r="D16"/>
      <c r="E16"/>
    </row>
    <row r="17" ht="15.75" spans="2:5">
      <c r="B17"/>
      <c r="C17" s="162" t="s">
        <v>301</v>
      </c>
      <c r="D17" s="12"/>
      <c r="E17" s="12"/>
    </row>
    <row r="18" ht="15.75" spans="2:2">
      <c r="B18" s="12"/>
    </row>
    <row r="47" spans="3:3">
      <c r="C47" s="146"/>
    </row>
  </sheetData>
  <mergeCells count="7">
    <mergeCell ref="G1:I1"/>
    <mergeCell ref="G2:I2"/>
    <mergeCell ref="G3:I3"/>
    <mergeCell ref="G4:I4"/>
    <mergeCell ref="G5:I5"/>
    <mergeCell ref="B9:E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opLeftCell="B7" workbookViewId="0">
      <selection activeCell="B9" sqref="B9:D9"/>
    </sheetView>
  </sheetViews>
  <sheetFormatPr defaultColWidth="9.14285714285714" defaultRowHeight="12.75"/>
  <cols>
    <col min="1" max="1" width="9" style="2" customWidth="1"/>
    <col min="2" max="2" width="32.2857142857143" style="2" customWidth="1"/>
    <col min="3" max="3" width="31.5714285714286" style="2" customWidth="1"/>
    <col min="4" max="4" width="47.5714285714286" style="2" customWidth="1"/>
    <col min="5" max="5" width="37.1428571428571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7">
      <c r="D1" s="4"/>
      <c r="E1" s="5" t="s">
        <v>302</v>
      </c>
      <c r="F1" s="5"/>
      <c r="G1" s="5"/>
    </row>
    <row r="2" s="1" customFormat="1" ht="15.75" spans="1:7">
      <c r="A2" s="6"/>
      <c r="B2" s="6"/>
      <c r="C2" s="6"/>
      <c r="E2" s="7" t="s">
        <v>1</v>
      </c>
      <c r="F2" s="7"/>
      <c r="G2" s="7"/>
    </row>
    <row r="3" s="1" customFormat="1" ht="15.75" spans="1:7">
      <c r="A3" s="6"/>
      <c r="B3" s="6"/>
      <c r="C3" s="6"/>
      <c r="E3" s="7"/>
      <c r="F3" s="7"/>
      <c r="G3" s="7"/>
    </row>
    <row r="4" s="1" customFormat="1" ht="26.25" customHeight="1" spans="1:7">
      <c r="A4" s="6"/>
      <c r="B4" s="6"/>
      <c r="C4" s="6"/>
      <c r="D4" s="8"/>
      <c r="E4" s="8" t="s">
        <v>2</v>
      </c>
      <c r="F4" s="8"/>
      <c r="G4" s="8"/>
    </row>
    <row r="5" s="1" customFormat="1" ht="15.75" spans="1:7">
      <c r="A5" s="6"/>
      <c r="B5" s="6"/>
      <c r="C5" s="6"/>
      <c r="E5" s="147" t="s">
        <v>3</v>
      </c>
      <c r="F5" s="147"/>
      <c r="G5" s="147"/>
    </row>
    <row r="6" s="1" customFormat="1" ht="15.75" spans="1:4">
      <c r="A6" s="6"/>
      <c r="B6" s="6"/>
      <c r="C6" s="6"/>
      <c r="D6" s="6"/>
    </row>
    <row r="7" s="1" customFormat="1" ht="45.75" customHeight="1" spans="1:5">
      <c r="A7" s="6"/>
      <c r="B7" s="6"/>
      <c r="C7" s="6"/>
      <c r="D7" s="6"/>
      <c r="E7" s="6"/>
    </row>
    <row r="8" s="1" customFormat="1" ht="15.75" hidden="1" spans="1:5">
      <c r="A8" s="9"/>
      <c r="B8" s="9"/>
      <c r="C8" s="9"/>
      <c r="D8" s="9"/>
      <c r="E8" s="9"/>
    </row>
    <row r="9" ht="90.75" customHeight="1" spans="2:9">
      <c r="B9" s="10" t="s">
        <v>303</v>
      </c>
      <c r="C9" s="10"/>
      <c r="D9" s="10"/>
      <c r="E9" s="47"/>
      <c r="F9" s="47"/>
      <c r="G9" s="47"/>
      <c r="H9" s="47"/>
      <c r="I9" s="47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 t="s">
        <v>298</v>
      </c>
      <c r="E11" s="13" t="s">
        <v>274</v>
      </c>
      <c r="F11" s="2" t="s">
        <v>48</v>
      </c>
    </row>
    <row r="12" ht="67.5" customHeight="1" spans="2:4">
      <c r="B12" s="142" t="s">
        <v>49</v>
      </c>
      <c r="C12" s="152" t="s">
        <v>304</v>
      </c>
      <c r="D12" s="152" t="s">
        <v>69</v>
      </c>
    </row>
    <row r="13" ht="25.5" customHeight="1" spans="2:4">
      <c r="B13" s="153">
        <v>1</v>
      </c>
      <c r="C13" s="154">
        <v>2</v>
      </c>
      <c r="D13" s="153">
        <v>3</v>
      </c>
    </row>
    <row r="14" ht="58.5" customHeight="1" spans="2:4">
      <c r="B14" s="156"/>
      <c r="C14" s="157"/>
      <c r="D14" s="159"/>
    </row>
    <row r="16" ht="15" spans="3:5">
      <c r="C16"/>
      <c r="D16"/>
      <c r="E16"/>
    </row>
    <row r="17" ht="15.75" spans="2:2">
      <c r="B17" s="12"/>
    </row>
    <row r="46" spans="3:3">
      <c r="C46" s="146"/>
    </row>
  </sheetData>
  <mergeCells count="5">
    <mergeCell ref="E2:G2"/>
    <mergeCell ref="E3:G3"/>
    <mergeCell ref="E4:G4"/>
    <mergeCell ref="B9:D9"/>
    <mergeCell ref="B10:D10"/>
  </mergeCells>
  <pageMargins left="0.708661417322835" right="0.708661417322835" top="0.748031496062992" bottom="0.748031496062992" header="0.31496062992126" footer="0.31496062992126"/>
  <pageSetup paperSize="9" scale="55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opLeftCell="B1" workbookViewId="0">
      <selection activeCell="B9" sqref="B9:E9"/>
    </sheetView>
  </sheetViews>
  <sheetFormatPr defaultColWidth="9.14285714285714" defaultRowHeight="12.75"/>
  <cols>
    <col min="1" max="1" width="9" style="2" customWidth="1"/>
    <col min="2" max="2" width="32.2857142857143" style="2" customWidth="1"/>
    <col min="3" max="3" width="36.1428571428571" style="2" customWidth="1"/>
    <col min="4" max="4" width="45.5714285714286" style="2" customWidth="1"/>
    <col min="5" max="5" width="19.8571428571429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8">
      <c r="D1" s="3"/>
      <c r="E1" s="4"/>
      <c r="G1" s="5" t="s">
        <v>305</v>
      </c>
      <c r="H1" s="5"/>
    </row>
    <row r="2" s="1" customFormat="1" ht="15.75" spans="1:9">
      <c r="A2" s="6"/>
      <c r="B2" s="6"/>
      <c r="C2" s="6"/>
      <c r="D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G3" s="7"/>
      <c r="H3" s="7"/>
      <c r="I3" s="7"/>
    </row>
    <row r="4" s="1" customFormat="1" ht="24.75" customHeight="1" spans="1:9">
      <c r="A4" s="6"/>
      <c r="B4" s="6"/>
      <c r="C4" s="6"/>
      <c r="D4" s="6"/>
      <c r="E4" s="8"/>
      <c r="G4" s="8" t="s">
        <v>2</v>
      </c>
      <c r="H4" s="8"/>
      <c r="I4" s="8"/>
    </row>
    <row r="5" s="1" customFormat="1" ht="15.75" spans="1:8">
      <c r="A5" s="6"/>
      <c r="B5" s="6"/>
      <c r="C5" s="6"/>
      <c r="D5" s="6"/>
      <c r="G5" s="147" t="s">
        <v>3</v>
      </c>
      <c r="H5" s="147"/>
    </row>
    <row r="6" s="1" customFormat="1" ht="15.75" spans="1:4">
      <c r="A6" s="6"/>
      <c r="B6" s="6"/>
      <c r="C6" s="6"/>
      <c r="D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306</v>
      </c>
      <c r="C9" s="10"/>
      <c r="D9" s="10"/>
      <c r="E9" s="10"/>
      <c r="F9" s="47"/>
      <c r="G9" s="47"/>
      <c r="H9" s="47"/>
      <c r="I9" s="47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 t="s">
        <v>307</v>
      </c>
      <c r="E11" s="13" t="s">
        <v>308</v>
      </c>
      <c r="F11" s="2" t="s">
        <v>48</v>
      </c>
    </row>
    <row r="12" ht="67.5" customHeight="1" spans="2:5">
      <c r="B12" s="142" t="s">
        <v>49</v>
      </c>
      <c r="C12" s="152" t="s">
        <v>216</v>
      </c>
      <c r="D12" s="152" t="s">
        <v>254</v>
      </c>
      <c r="E12" s="142" t="s">
        <v>255</v>
      </c>
    </row>
    <row r="13" ht="25.5" customHeight="1" spans="2:5">
      <c r="B13" s="153">
        <v>1</v>
      </c>
      <c r="C13" s="154">
        <v>2</v>
      </c>
      <c r="D13" s="155">
        <v>3</v>
      </c>
      <c r="E13" s="153">
        <v>4</v>
      </c>
    </row>
    <row r="14" ht="58.5" customHeight="1" spans="2:5">
      <c r="B14" s="156"/>
      <c r="C14" s="157"/>
      <c r="D14" s="158"/>
      <c r="E14" s="156"/>
    </row>
    <row r="16" ht="15" spans="3:5">
      <c r="C16"/>
      <c r="D16"/>
      <c r="E16"/>
    </row>
    <row r="17" ht="15.75" spans="2:2">
      <c r="B17" s="12"/>
    </row>
    <row r="46" spans="3:3">
      <c r="C46" s="146"/>
    </row>
  </sheetData>
  <mergeCells count="7">
    <mergeCell ref="G1:H1"/>
    <mergeCell ref="G2:I2"/>
    <mergeCell ref="G3:I3"/>
    <mergeCell ref="G4:I4"/>
    <mergeCell ref="G5:H5"/>
    <mergeCell ref="B9:E9"/>
    <mergeCell ref="B10:D10"/>
  </mergeCells>
  <pageMargins left="0.7" right="0.7" top="0.75" bottom="0.75" header="0.3" footer="0.3"/>
  <pageSetup paperSize="9" scale="5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B9" sqref="B9:E9"/>
    </sheetView>
  </sheetViews>
  <sheetFormatPr defaultColWidth="9.14285714285714" defaultRowHeight="12.75"/>
  <cols>
    <col min="1" max="1" width="9" style="2" customWidth="1"/>
    <col min="2" max="2" width="32.2857142857143" style="2" customWidth="1"/>
    <col min="3" max="3" width="24" style="2" customWidth="1"/>
    <col min="4" max="4" width="36.7142857142857" style="2" customWidth="1"/>
    <col min="5" max="5" width="29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9">
      <c r="D1" s="3"/>
      <c r="E1" s="4"/>
      <c r="G1" s="5" t="s">
        <v>305</v>
      </c>
      <c r="H1" s="5"/>
      <c r="I1" s="5"/>
    </row>
    <row r="2" s="1" customFormat="1" ht="15.75" spans="1:9">
      <c r="A2" s="6"/>
      <c r="B2" s="6"/>
      <c r="C2" s="6"/>
      <c r="D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G3" s="7"/>
      <c r="H3" s="7"/>
      <c r="I3" s="7"/>
    </row>
    <row r="4" s="1" customFormat="1" ht="25.5" customHeight="1" spans="1:9">
      <c r="A4" s="6"/>
      <c r="B4" s="6"/>
      <c r="C4" s="6"/>
      <c r="D4" s="6"/>
      <c r="E4" s="8"/>
      <c r="G4" s="8" t="s">
        <v>2</v>
      </c>
      <c r="H4" s="8"/>
      <c r="I4" s="8"/>
    </row>
    <row r="5" s="1" customFormat="1" ht="15.75" spans="1:9">
      <c r="A5" s="6"/>
      <c r="B5" s="6"/>
      <c r="C5" s="6"/>
      <c r="D5" s="6"/>
      <c r="G5" s="147" t="s">
        <v>3</v>
      </c>
      <c r="H5" s="147"/>
      <c r="I5" s="147"/>
    </row>
    <row r="6" s="1" customFormat="1" ht="15.75" spans="1:4">
      <c r="A6" s="6"/>
      <c r="B6" s="6"/>
      <c r="C6" s="6"/>
      <c r="D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309</v>
      </c>
      <c r="C9" s="10"/>
      <c r="D9" s="10"/>
      <c r="E9" s="10"/>
      <c r="F9" s="47"/>
      <c r="G9" s="47"/>
      <c r="H9" s="47"/>
      <c r="I9" s="47"/>
    </row>
    <row r="10" ht="15.75" spans="2:5">
      <c r="B10" s="11"/>
      <c r="C10" s="11"/>
      <c r="D10" s="11"/>
      <c r="E10" s="11"/>
    </row>
    <row r="11" ht="15.75" spans="2:7">
      <c r="B11" s="12"/>
      <c r="C11" s="12"/>
      <c r="D11" s="12" t="s">
        <v>307</v>
      </c>
      <c r="E11" s="13" t="s">
        <v>310</v>
      </c>
      <c r="F11" s="2" t="s">
        <v>48</v>
      </c>
      <c r="G11" s="2" t="s">
        <v>311</v>
      </c>
    </row>
    <row r="12" ht="74.25" customHeight="1" spans="2:7">
      <c r="B12" s="148" t="s">
        <v>312</v>
      </c>
      <c r="C12" s="148" t="s">
        <v>313</v>
      </c>
      <c r="D12" s="148" t="s">
        <v>314</v>
      </c>
      <c r="E12" s="148" t="s">
        <v>315</v>
      </c>
      <c r="F12" s="148" t="s">
        <v>316</v>
      </c>
      <c r="G12" s="149" t="s">
        <v>317</v>
      </c>
    </row>
    <row r="13" ht="25.5" customHeight="1" spans="2:7">
      <c r="B13" s="150">
        <v>1</v>
      </c>
      <c r="C13" s="150">
        <v>2</v>
      </c>
      <c r="D13" s="150">
        <v>3</v>
      </c>
      <c r="E13" s="150">
        <v>4</v>
      </c>
      <c r="F13" s="150">
        <v>5</v>
      </c>
      <c r="G13" s="150">
        <v>5</v>
      </c>
    </row>
    <row r="14" ht="58.5" customHeight="1" spans="2:7">
      <c r="B14" s="148"/>
      <c r="C14" s="148"/>
      <c r="D14" s="148"/>
      <c r="E14" s="148"/>
      <c r="F14" s="148"/>
      <c r="G14" s="144"/>
    </row>
    <row r="16" ht="15" spans="3:5">
      <c r="C16"/>
      <c r="D16" s="151" t="s">
        <v>318</v>
      </c>
      <c r="E16"/>
    </row>
    <row r="17" ht="15.75" spans="2:2">
      <c r="B17" s="12"/>
    </row>
    <row r="46" spans="3:3">
      <c r="C46" s="146"/>
    </row>
  </sheetData>
  <mergeCells count="7">
    <mergeCell ref="G1:I1"/>
    <mergeCell ref="G2:I2"/>
    <mergeCell ref="G3:I3"/>
    <mergeCell ref="G4:I4"/>
    <mergeCell ref="G5:I5"/>
    <mergeCell ref="B9:E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7" workbookViewId="0">
      <selection activeCell="B9" sqref="B9:H9"/>
    </sheetView>
  </sheetViews>
  <sheetFormatPr defaultColWidth="9.14285714285714" defaultRowHeight="12.75"/>
  <cols>
    <col min="1" max="1" width="9" style="2" customWidth="1"/>
    <col min="2" max="2" width="10.2857142857143" style="2" customWidth="1"/>
    <col min="3" max="3" width="24" style="2" customWidth="1"/>
    <col min="4" max="4" width="20.5714285714286" style="2" customWidth="1"/>
    <col min="5" max="5" width="28.8571428571429" style="2" customWidth="1"/>
    <col min="6" max="6" width="19" style="2" customWidth="1"/>
    <col min="7" max="7" width="17.1428571428571" style="2" customWidth="1"/>
    <col min="8" max="8" width="16.4285714285714" style="2" customWidth="1"/>
    <col min="9" max="16384" width="9.14285714285714" style="2"/>
  </cols>
  <sheetData>
    <row r="1" ht="18.75" spans="4:11">
      <c r="D1" s="3"/>
      <c r="E1" s="4"/>
      <c r="G1" s="4"/>
      <c r="H1" s="5" t="s">
        <v>305</v>
      </c>
      <c r="I1" s="5"/>
      <c r="J1" s="5"/>
      <c r="K1" s="5"/>
    </row>
    <row r="2" s="1" customFormat="1" ht="15.75" spans="1:11">
      <c r="A2" s="6"/>
      <c r="B2" s="6"/>
      <c r="C2" s="6"/>
      <c r="D2" s="6"/>
      <c r="H2" s="7" t="s">
        <v>1</v>
      </c>
      <c r="I2" s="7"/>
      <c r="J2" s="7"/>
      <c r="K2" s="7"/>
    </row>
    <row r="3" s="1" customFormat="1" ht="0.75" customHeight="1" spans="1:11">
      <c r="A3" s="6"/>
      <c r="B3" s="6"/>
      <c r="C3" s="6"/>
      <c r="D3" s="6"/>
      <c r="H3" s="7"/>
      <c r="I3" s="7"/>
      <c r="J3" s="7"/>
      <c r="K3" s="7"/>
    </row>
    <row r="4" s="1" customFormat="1" ht="24.75" customHeight="1" spans="1:11">
      <c r="A4" s="6"/>
      <c r="B4" s="6"/>
      <c r="C4" s="6"/>
      <c r="D4" s="6"/>
      <c r="E4" s="8"/>
      <c r="G4" s="8"/>
      <c r="H4" s="8" t="s">
        <v>2</v>
      </c>
      <c r="I4" s="8"/>
      <c r="J4" s="8"/>
      <c r="K4" s="8"/>
    </row>
    <row r="5" s="1" customFormat="1" ht="15.75" spans="1:11">
      <c r="A5" s="6"/>
      <c r="B5" s="6"/>
      <c r="C5" s="6"/>
      <c r="D5" s="6"/>
      <c r="H5" s="7" t="s">
        <v>3</v>
      </c>
      <c r="I5" s="7"/>
      <c r="J5" s="7"/>
      <c r="K5" s="7"/>
    </row>
    <row r="6" s="1" customFormat="1" ht="15.75" spans="1:9">
      <c r="A6" s="6"/>
      <c r="B6" s="6"/>
      <c r="C6" s="6"/>
      <c r="D6" s="6"/>
      <c r="H6" s="7"/>
      <c r="I6" s="7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319</v>
      </c>
      <c r="C9" s="10"/>
      <c r="D9" s="10"/>
      <c r="E9" s="10"/>
      <c r="F9" s="10"/>
      <c r="G9" s="10"/>
      <c r="H9" s="10"/>
      <c r="I9" s="47"/>
    </row>
    <row r="10" ht="15.75" spans="2:5">
      <c r="B10" s="11"/>
      <c r="C10" s="11"/>
      <c r="D10" s="11"/>
      <c r="E10" s="11"/>
    </row>
    <row r="11" ht="15.75" spans="2:8">
      <c r="B11" s="12"/>
      <c r="C11" s="12"/>
      <c r="D11" s="12" t="s">
        <v>307</v>
      </c>
      <c r="E11" s="13" t="s">
        <v>310</v>
      </c>
      <c r="H11" s="2" t="s">
        <v>320</v>
      </c>
    </row>
    <row r="12" ht="74.25" customHeight="1" spans="2:8">
      <c r="B12" s="141" t="s">
        <v>321</v>
      </c>
      <c r="C12" s="142" t="s">
        <v>322</v>
      </c>
      <c r="D12" s="141" t="s">
        <v>323</v>
      </c>
      <c r="E12" s="141"/>
      <c r="F12" s="141" t="s">
        <v>324</v>
      </c>
      <c r="G12" s="141"/>
      <c r="H12" s="141" t="s">
        <v>325</v>
      </c>
    </row>
    <row r="13" ht="25.5" customHeight="1" spans="2:8">
      <c r="B13" s="141"/>
      <c r="C13" s="142"/>
      <c r="D13" s="142" t="s">
        <v>326</v>
      </c>
      <c r="E13" s="142" t="s">
        <v>327</v>
      </c>
      <c r="F13" s="141" t="s">
        <v>326</v>
      </c>
      <c r="G13" s="141" t="s">
        <v>327</v>
      </c>
      <c r="H13" s="141"/>
    </row>
    <row r="14" ht="58.5" customHeight="1" spans="2:8">
      <c r="B14" s="143">
        <v>1</v>
      </c>
      <c r="C14" s="143">
        <v>2</v>
      </c>
      <c r="D14" s="143">
        <v>3</v>
      </c>
      <c r="E14" s="143">
        <v>4</v>
      </c>
      <c r="F14" s="143">
        <v>5</v>
      </c>
      <c r="G14" s="143">
        <v>6</v>
      </c>
      <c r="H14" s="143">
        <v>7</v>
      </c>
    </row>
    <row r="15" ht="36.75" customHeight="1" spans="2:8">
      <c r="B15" s="144"/>
      <c r="C15" s="144"/>
      <c r="D15" s="144"/>
      <c r="E15" s="144"/>
      <c r="F15" s="144"/>
      <c r="G15" s="144"/>
      <c r="H15" s="144"/>
    </row>
    <row r="16" ht="15" spans="3:5">
      <c r="C16"/>
      <c r="D16"/>
      <c r="E16"/>
    </row>
    <row r="17" ht="15.75" spans="2:4">
      <c r="B17" s="12"/>
      <c r="D17" s="145" t="s">
        <v>318</v>
      </c>
    </row>
    <row r="46" spans="3:3">
      <c r="C46" s="146"/>
    </row>
  </sheetData>
  <mergeCells count="13">
    <mergeCell ref="H1:K1"/>
    <mergeCell ref="H2:K2"/>
    <mergeCell ref="H3:K3"/>
    <mergeCell ref="H4:K4"/>
    <mergeCell ref="H5:K5"/>
    <mergeCell ref="H6:I6"/>
    <mergeCell ref="B9:H9"/>
    <mergeCell ref="B10:D10"/>
    <mergeCell ref="D12:E12"/>
    <mergeCell ref="F12:G12"/>
    <mergeCell ref="B12:B13"/>
    <mergeCell ref="C12:C13"/>
    <mergeCell ref="H12:H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2"/>
  <sheetViews>
    <sheetView tabSelected="1" topLeftCell="A8" workbookViewId="0">
      <selection activeCell="K174" sqref="B172:K174"/>
    </sheetView>
  </sheetViews>
  <sheetFormatPr defaultColWidth="9.14285714285714" defaultRowHeight="15"/>
  <cols>
    <col min="1" max="1" width="4" style="2" customWidth="1"/>
    <col min="2" max="2" width="42" style="2" customWidth="1"/>
    <col min="3" max="3" width="10.7142857142857" style="2" customWidth="1"/>
    <col min="4" max="4" width="5.28571428571429" style="2" customWidth="1"/>
    <col min="5" max="5" width="11.7142857142857" style="2" customWidth="1"/>
    <col min="6" max="6" width="12.7142857142857" style="2" customWidth="1"/>
    <col min="7" max="7" width="8.85714285714286" style="2" customWidth="1"/>
    <col min="8" max="8" width="9.42857142857143" style="2" customWidth="1"/>
    <col min="9" max="9" width="13.2857142857143" style="2" customWidth="1"/>
    <col min="10" max="10" width="13" style="2" customWidth="1"/>
    <col min="11" max="11" width="12.4285714285714" style="2" customWidth="1"/>
    <col min="12" max="16374" width="9.14285714285714" style="2"/>
  </cols>
  <sheetData>
    <row r="1" ht="18.75" spans="4:11">
      <c r="D1" s="3"/>
      <c r="E1" s="4"/>
      <c r="G1" s="4"/>
      <c r="H1" s="5" t="s">
        <v>305</v>
      </c>
      <c r="I1" s="5"/>
      <c r="J1" s="5"/>
      <c r="K1" s="5"/>
    </row>
    <row r="2" s="1" customFormat="1" ht="15.75" spans="1:11">
      <c r="A2" s="6"/>
      <c r="B2" s="6"/>
      <c r="C2" s="6"/>
      <c r="D2" s="6"/>
      <c r="H2" s="7" t="s">
        <v>1</v>
      </c>
      <c r="I2" s="7"/>
      <c r="J2" s="7"/>
      <c r="K2" s="7"/>
    </row>
    <row r="3" s="1" customFormat="1" ht="15.75" hidden="1" spans="1:11">
      <c r="A3" s="6"/>
      <c r="B3" s="6"/>
      <c r="C3" s="6"/>
      <c r="D3" s="6"/>
      <c r="H3" s="7"/>
      <c r="I3" s="7"/>
      <c r="J3" s="7"/>
      <c r="K3" s="7"/>
    </row>
    <row r="4" s="1" customFormat="1" ht="24.75" customHeight="1" spans="1:11">
      <c r="A4" s="6"/>
      <c r="B4" s="6"/>
      <c r="C4" s="6"/>
      <c r="D4" s="6"/>
      <c r="E4" s="8"/>
      <c r="G4" s="8"/>
      <c r="H4" s="8" t="s">
        <v>2</v>
      </c>
      <c r="I4" s="8"/>
      <c r="J4" s="8"/>
      <c r="K4" s="8"/>
    </row>
    <row r="5" s="1" customFormat="1" ht="15.75" spans="1:11">
      <c r="A5" s="6"/>
      <c r="B5" s="6"/>
      <c r="C5" s="6"/>
      <c r="D5" s="6"/>
      <c r="H5" s="7" t="s">
        <v>3</v>
      </c>
      <c r="I5" s="7"/>
      <c r="J5" s="7"/>
      <c r="K5" s="7"/>
    </row>
    <row r="6" s="1" customFormat="1" ht="15.75" spans="1:9">
      <c r="A6" s="6"/>
      <c r="B6" s="6"/>
      <c r="C6" s="6"/>
      <c r="D6" s="6"/>
      <c r="H6" s="7"/>
      <c r="I6" s="7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328</v>
      </c>
      <c r="C9" s="10"/>
      <c r="D9" s="10"/>
      <c r="E9" s="10"/>
      <c r="F9" s="10"/>
      <c r="G9" s="10"/>
      <c r="H9" s="10"/>
      <c r="I9" s="47"/>
    </row>
    <row r="10" ht="15.75" spans="2:5">
      <c r="B10" s="11"/>
      <c r="C10" s="11"/>
      <c r="D10" s="11"/>
      <c r="E10" s="11"/>
    </row>
    <row r="11" ht="15.75" spans="2:8">
      <c r="B11" s="12"/>
      <c r="C11" s="12"/>
      <c r="D11" s="12" t="s">
        <v>307</v>
      </c>
      <c r="E11" s="13" t="s">
        <v>310</v>
      </c>
      <c r="H11" s="2" t="s">
        <v>320</v>
      </c>
    </row>
    <row r="12" ht="74.25" customHeight="1" spans="2:11">
      <c r="B12" s="14" t="s">
        <v>329</v>
      </c>
      <c r="C12" s="15"/>
      <c r="D12" s="14" t="s">
        <v>330</v>
      </c>
      <c r="E12" s="14" t="s">
        <v>331</v>
      </c>
      <c r="F12" s="14" t="s">
        <v>332</v>
      </c>
      <c r="G12" s="14"/>
      <c r="H12" s="16" t="s">
        <v>333</v>
      </c>
      <c r="I12" s="48" t="s">
        <v>334</v>
      </c>
      <c r="J12" s="49" t="s">
        <v>335</v>
      </c>
      <c r="K12" s="49" t="s">
        <v>336</v>
      </c>
    </row>
    <row r="13" ht="25.5" customHeight="1" spans="2:11">
      <c r="B13" s="17" t="s">
        <v>337</v>
      </c>
      <c r="C13" s="18"/>
      <c r="D13" s="17"/>
      <c r="E13" s="17"/>
      <c r="F13" s="17"/>
      <c r="G13" s="17"/>
      <c r="H13" s="19"/>
      <c r="I13" s="50">
        <f>I14+I130+I142+I166+I185+I189+I163+I180</f>
        <v>15347.33</v>
      </c>
      <c r="J13" s="50">
        <f>J14+J130+J142+J166+J185+J189+J163+J180</f>
        <v>15653.522</v>
      </c>
      <c r="K13" s="50">
        <f>K14+K130+K142+K166+K185+K189+K163+K180</f>
        <v>15809.901</v>
      </c>
    </row>
    <row r="14" ht="45" customHeight="1" spans="2:11">
      <c r="B14" s="20" t="s">
        <v>338</v>
      </c>
      <c r="C14" s="21">
        <v>802</v>
      </c>
      <c r="D14" s="22" t="s">
        <v>99</v>
      </c>
      <c r="E14" s="22" t="s">
        <v>178</v>
      </c>
      <c r="F14" s="22" t="s">
        <v>140</v>
      </c>
      <c r="G14" s="22" t="s">
        <v>141</v>
      </c>
      <c r="H14" s="22" t="s">
        <v>141</v>
      </c>
      <c r="I14" s="51">
        <f>I15+I23+I82+I84+I70</f>
        <v>9872.3</v>
      </c>
      <c r="J14" s="51">
        <f>J15+J23+J82+J84+J70</f>
        <v>9914.67</v>
      </c>
      <c r="K14" s="51">
        <f>K15+K23+K82+K84+K70</f>
        <v>9919.73</v>
      </c>
    </row>
    <row r="15" ht="75.95" customHeight="1" spans="2:11">
      <c r="B15" s="23" t="s">
        <v>339</v>
      </c>
      <c r="C15" s="21">
        <v>802</v>
      </c>
      <c r="D15" s="22" t="s">
        <v>99</v>
      </c>
      <c r="E15" s="22" t="s">
        <v>101</v>
      </c>
      <c r="F15" s="22" t="s">
        <v>140</v>
      </c>
      <c r="G15" s="22" t="s">
        <v>141</v>
      </c>
      <c r="H15" s="22" t="s">
        <v>141</v>
      </c>
      <c r="I15" s="51">
        <f>I16</f>
        <v>1038.6</v>
      </c>
      <c r="J15" s="51">
        <f t="shared" ref="J15:K15" si="0">J16</f>
        <v>1038.6</v>
      </c>
      <c r="K15" s="51">
        <f t="shared" si="0"/>
        <v>1038.6</v>
      </c>
    </row>
    <row r="16" spans="2:11">
      <c r="B16" s="23" t="s">
        <v>340</v>
      </c>
      <c r="C16" s="21">
        <v>802</v>
      </c>
      <c r="D16" s="22" t="s">
        <v>99</v>
      </c>
      <c r="E16" s="22" t="s">
        <v>101</v>
      </c>
      <c r="F16" s="22" t="s">
        <v>341</v>
      </c>
      <c r="G16" s="22" t="s">
        <v>141</v>
      </c>
      <c r="H16" s="22" t="s">
        <v>141</v>
      </c>
      <c r="I16" s="51">
        <f>I17+I21+I22</f>
        <v>1038.6</v>
      </c>
      <c r="J16" s="51">
        <f>J17+J21+J22</f>
        <v>1038.6</v>
      </c>
      <c r="K16" s="51">
        <f>K17+K21+K22</f>
        <v>1038.6</v>
      </c>
    </row>
    <row r="17" ht="53.25" customHeight="1" spans="2:11">
      <c r="B17" s="24" t="s">
        <v>342</v>
      </c>
      <c r="C17" s="21">
        <v>802</v>
      </c>
      <c r="D17" s="22" t="s">
        <v>99</v>
      </c>
      <c r="E17" s="22" t="s">
        <v>101</v>
      </c>
      <c r="F17" s="22" t="s">
        <v>341</v>
      </c>
      <c r="G17" s="22" t="s">
        <v>141</v>
      </c>
      <c r="H17" s="22" t="s">
        <v>343</v>
      </c>
      <c r="I17" s="51">
        <f>I18+I19+I20</f>
        <v>1031.1</v>
      </c>
      <c r="J17" s="51">
        <f t="shared" ref="J17:K17" si="1">J18+J19+J20</f>
        <v>1031.1</v>
      </c>
      <c r="K17" s="51">
        <f t="shared" si="1"/>
        <v>1031.1</v>
      </c>
    </row>
    <row r="18" customHeight="1" spans="2:11">
      <c r="B18" s="25" t="s">
        <v>344</v>
      </c>
      <c r="C18" s="26">
        <v>802</v>
      </c>
      <c r="D18" s="27" t="s">
        <v>99</v>
      </c>
      <c r="E18" s="27" t="s">
        <v>101</v>
      </c>
      <c r="F18" s="27" t="s">
        <v>341</v>
      </c>
      <c r="G18" s="27" t="s">
        <v>109</v>
      </c>
      <c r="H18" s="27" t="s">
        <v>345</v>
      </c>
      <c r="I18" s="52">
        <v>791.9</v>
      </c>
      <c r="J18" s="53">
        <v>791.9</v>
      </c>
      <c r="K18" s="53">
        <v>791.9</v>
      </c>
    </row>
    <row r="19" customHeight="1" spans="2:11">
      <c r="B19" s="25" t="s">
        <v>346</v>
      </c>
      <c r="C19" s="26">
        <v>802</v>
      </c>
      <c r="D19" s="27" t="s">
        <v>99</v>
      </c>
      <c r="E19" s="27" t="s">
        <v>101</v>
      </c>
      <c r="F19" s="27" t="s">
        <v>341</v>
      </c>
      <c r="G19" s="27" t="s">
        <v>111</v>
      </c>
      <c r="H19" s="27" t="s">
        <v>347</v>
      </c>
      <c r="I19" s="52"/>
      <c r="J19" s="53"/>
      <c r="K19" s="53"/>
    </row>
    <row r="20" customHeight="1" spans="2:11">
      <c r="B20" s="25" t="s">
        <v>348</v>
      </c>
      <c r="C20" s="26">
        <v>802</v>
      </c>
      <c r="D20" s="27" t="s">
        <v>99</v>
      </c>
      <c r="E20" s="27" t="s">
        <v>101</v>
      </c>
      <c r="F20" s="27" t="s">
        <v>341</v>
      </c>
      <c r="G20" s="27" t="s">
        <v>113</v>
      </c>
      <c r="H20" s="27" t="s">
        <v>349</v>
      </c>
      <c r="I20" s="52">
        <v>239.2</v>
      </c>
      <c r="J20" s="53">
        <v>239.2</v>
      </c>
      <c r="K20" s="53">
        <v>239.2</v>
      </c>
    </row>
    <row r="21" customHeight="1" spans="2:11">
      <c r="B21" s="25" t="s">
        <v>350</v>
      </c>
      <c r="C21" s="26">
        <v>802</v>
      </c>
      <c r="D21" s="27" t="s">
        <v>99</v>
      </c>
      <c r="E21" s="27" t="s">
        <v>101</v>
      </c>
      <c r="F21" s="27" t="s">
        <v>341</v>
      </c>
      <c r="G21" s="27" t="s">
        <v>111</v>
      </c>
      <c r="H21" s="27" t="s">
        <v>176</v>
      </c>
      <c r="I21" s="52">
        <v>5</v>
      </c>
      <c r="J21" s="54">
        <v>5</v>
      </c>
      <c r="K21" s="54">
        <v>5</v>
      </c>
    </row>
    <row r="22" customHeight="1" spans="2:11">
      <c r="B22" s="25"/>
      <c r="C22" s="26" t="s">
        <v>351</v>
      </c>
      <c r="D22" s="27" t="s">
        <v>99</v>
      </c>
      <c r="E22" s="27" t="s">
        <v>101</v>
      </c>
      <c r="F22" s="27" t="s">
        <v>341</v>
      </c>
      <c r="G22" s="27" t="s">
        <v>115</v>
      </c>
      <c r="H22" s="27" t="s">
        <v>352</v>
      </c>
      <c r="I22" s="52">
        <v>2.5</v>
      </c>
      <c r="J22" s="54">
        <v>2.5</v>
      </c>
      <c r="K22" s="55">
        <v>2.5</v>
      </c>
    </row>
    <row r="23" customHeight="1" spans="2:11">
      <c r="B23" s="23" t="s">
        <v>353</v>
      </c>
      <c r="C23" s="21">
        <v>802</v>
      </c>
      <c r="D23" s="22" t="s">
        <v>99</v>
      </c>
      <c r="E23" s="22" t="s">
        <v>117</v>
      </c>
      <c r="F23" s="22" t="s">
        <v>140</v>
      </c>
      <c r="G23" s="22" t="s">
        <v>141</v>
      </c>
      <c r="H23" s="22" t="s">
        <v>141</v>
      </c>
      <c r="I23" s="51">
        <f>I24+I61</f>
        <v>2008.7</v>
      </c>
      <c r="J23" s="51">
        <f>J24</f>
        <v>2006.42</v>
      </c>
      <c r="K23" s="51">
        <f>K24</f>
        <v>1958.63</v>
      </c>
    </row>
    <row r="24" customHeight="1" spans="2:11">
      <c r="B24" s="23" t="s">
        <v>354</v>
      </c>
      <c r="C24" s="21">
        <v>802</v>
      </c>
      <c r="D24" s="22" t="s">
        <v>99</v>
      </c>
      <c r="E24" s="22" t="s">
        <v>117</v>
      </c>
      <c r="F24" s="22" t="s">
        <v>355</v>
      </c>
      <c r="G24" s="22" t="s">
        <v>141</v>
      </c>
      <c r="H24" s="22" t="s">
        <v>141</v>
      </c>
      <c r="I24" s="51">
        <f>I25</f>
        <v>2007.5</v>
      </c>
      <c r="J24" s="51">
        <f>J25+J61</f>
        <v>2006.42</v>
      </c>
      <c r="K24" s="51">
        <f>K25+K61</f>
        <v>1958.63</v>
      </c>
    </row>
    <row r="25" customHeight="1" spans="2:11">
      <c r="B25" s="24" t="s">
        <v>356</v>
      </c>
      <c r="C25" s="21">
        <v>802</v>
      </c>
      <c r="D25" s="22" t="s">
        <v>99</v>
      </c>
      <c r="E25" s="22" t="s">
        <v>117</v>
      </c>
      <c r="F25" s="22" t="s">
        <v>355</v>
      </c>
      <c r="G25" s="22" t="s">
        <v>141</v>
      </c>
      <c r="H25" s="22" t="s">
        <v>123</v>
      </c>
      <c r="I25" s="51">
        <f>I26+I30+I37+I41+I34+I62</f>
        <v>2007.5</v>
      </c>
      <c r="J25" s="51">
        <f>J26+J30+J37+J41+J34+J62</f>
        <v>2005.22</v>
      </c>
      <c r="K25" s="51">
        <f>K26+K30+K37+K41+K34+K62</f>
        <v>1957.43</v>
      </c>
    </row>
    <row r="26" customHeight="1" spans="2:11">
      <c r="B26" s="24" t="s">
        <v>342</v>
      </c>
      <c r="C26" s="21">
        <v>802</v>
      </c>
      <c r="D26" s="22" t="s">
        <v>99</v>
      </c>
      <c r="E26" s="22" t="s">
        <v>117</v>
      </c>
      <c r="F26" s="22" t="s">
        <v>355</v>
      </c>
      <c r="G26" s="22" t="s">
        <v>141</v>
      </c>
      <c r="H26" s="22" t="s">
        <v>343</v>
      </c>
      <c r="I26" s="51">
        <f>I27+I28+I29</f>
        <v>1645.5</v>
      </c>
      <c r="J26" s="51">
        <f t="shared" ref="J26:K26" si="2">J27+J28+J29</f>
        <v>1645.5</v>
      </c>
      <c r="K26" s="51">
        <f t="shared" si="2"/>
        <v>1645.5</v>
      </c>
    </row>
    <row r="27" customHeight="1" spans="2:11">
      <c r="B27" s="25" t="s">
        <v>344</v>
      </c>
      <c r="C27" s="26">
        <v>802</v>
      </c>
      <c r="D27" s="27" t="s">
        <v>99</v>
      </c>
      <c r="E27" s="27" t="s">
        <v>117</v>
      </c>
      <c r="F27" s="27" t="s">
        <v>355</v>
      </c>
      <c r="G27" s="27" t="s">
        <v>109</v>
      </c>
      <c r="H27" s="27" t="s">
        <v>345</v>
      </c>
      <c r="I27" s="52">
        <v>1263.8</v>
      </c>
      <c r="J27" s="53">
        <v>1263.8</v>
      </c>
      <c r="K27" s="53">
        <v>1263.8</v>
      </c>
    </row>
    <row r="28" customHeight="1" spans="2:11">
      <c r="B28" s="28" t="s">
        <v>357</v>
      </c>
      <c r="C28" s="26">
        <v>802</v>
      </c>
      <c r="D28" s="27" t="s">
        <v>99</v>
      </c>
      <c r="E28" s="27" t="s">
        <v>117</v>
      </c>
      <c r="F28" s="27" t="s">
        <v>355</v>
      </c>
      <c r="G28" s="27" t="s">
        <v>111</v>
      </c>
      <c r="H28" s="27" t="s">
        <v>347</v>
      </c>
      <c r="I28" s="52"/>
      <c r="J28" s="53"/>
      <c r="K28" s="53"/>
    </row>
    <row r="29" customHeight="1" spans="2:11">
      <c r="B29" s="25" t="s">
        <v>348</v>
      </c>
      <c r="C29" s="26">
        <v>802</v>
      </c>
      <c r="D29" s="27" t="s">
        <v>99</v>
      </c>
      <c r="E29" s="27" t="s">
        <v>117</v>
      </c>
      <c r="F29" s="27" t="s">
        <v>355</v>
      </c>
      <c r="G29" s="27" t="s">
        <v>113</v>
      </c>
      <c r="H29" s="27" t="s">
        <v>349</v>
      </c>
      <c r="I29" s="52">
        <v>381.7</v>
      </c>
      <c r="J29" s="53">
        <v>381.7</v>
      </c>
      <c r="K29" s="53">
        <v>381.7</v>
      </c>
    </row>
    <row r="30" customHeight="1" spans="2:11">
      <c r="B30" s="29" t="s">
        <v>358</v>
      </c>
      <c r="C30" s="30">
        <v>802</v>
      </c>
      <c r="D30" s="31" t="s">
        <v>99</v>
      </c>
      <c r="E30" s="31" t="s">
        <v>117</v>
      </c>
      <c r="F30" s="31" t="s">
        <v>355</v>
      </c>
      <c r="G30" s="31" t="s">
        <v>127</v>
      </c>
      <c r="H30" s="31" t="s">
        <v>359</v>
      </c>
      <c r="I30" s="56">
        <f>I31+I32+I33</f>
        <v>151</v>
      </c>
      <c r="J30" s="56">
        <f>J31+J32+J33</f>
        <v>151</v>
      </c>
      <c r="K30" s="56">
        <f t="shared" ref="J30:K30" si="3">K31+K32+K33</f>
        <v>151</v>
      </c>
    </row>
    <row r="31" customHeight="1" spans="2:11">
      <c r="B31" s="32" t="s">
        <v>360</v>
      </c>
      <c r="C31" s="33">
        <v>802</v>
      </c>
      <c r="D31" s="34" t="s">
        <v>99</v>
      </c>
      <c r="E31" s="34" t="s">
        <v>117</v>
      </c>
      <c r="F31" s="34" t="s">
        <v>355</v>
      </c>
      <c r="G31" s="34" t="s">
        <v>127</v>
      </c>
      <c r="H31" s="34" t="s">
        <v>359</v>
      </c>
      <c r="I31" s="52">
        <v>151</v>
      </c>
      <c r="J31" s="53">
        <v>151</v>
      </c>
      <c r="K31" s="53">
        <v>151</v>
      </c>
    </row>
    <row r="32" customHeight="1" spans="2:11">
      <c r="B32" s="32" t="s">
        <v>361</v>
      </c>
      <c r="C32" s="33">
        <v>802</v>
      </c>
      <c r="D32" s="34" t="s">
        <v>99</v>
      </c>
      <c r="E32" s="34" t="s">
        <v>117</v>
      </c>
      <c r="F32" s="34" t="s">
        <v>355</v>
      </c>
      <c r="G32" s="34" t="s">
        <v>127</v>
      </c>
      <c r="H32" s="34" t="s">
        <v>359</v>
      </c>
      <c r="I32" s="52"/>
      <c r="J32" s="53"/>
      <c r="K32" s="53"/>
    </row>
    <row r="33" customHeight="1" spans="2:11">
      <c r="B33" s="32" t="s">
        <v>362</v>
      </c>
      <c r="C33" s="33">
        <v>802</v>
      </c>
      <c r="D33" s="34" t="s">
        <v>99</v>
      </c>
      <c r="E33" s="34" t="s">
        <v>117</v>
      </c>
      <c r="F33" s="34" t="s">
        <v>355</v>
      </c>
      <c r="G33" s="34" t="s">
        <v>115</v>
      </c>
      <c r="H33" s="34" t="s">
        <v>359</v>
      </c>
      <c r="I33" s="52"/>
      <c r="J33" s="53"/>
      <c r="K33" s="53"/>
    </row>
    <row r="34" customHeight="1" spans="2:11">
      <c r="B34" s="35" t="s">
        <v>363</v>
      </c>
      <c r="C34" s="36">
        <v>802</v>
      </c>
      <c r="D34" s="37" t="s">
        <v>99</v>
      </c>
      <c r="E34" s="37" t="s">
        <v>117</v>
      </c>
      <c r="F34" s="37" t="s">
        <v>355</v>
      </c>
      <c r="G34" s="37" t="s">
        <v>111</v>
      </c>
      <c r="H34" s="37" t="s">
        <v>141</v>
      </c>
      <c r="I34" s="57">
        <f>I35</f>
        <v>5</v>
      </c>
      <c r="J34" s="57">
        <f t="shared" ref="J34:K34" si="4">J35</f>
        <v>5</v>
      </c>
      <c r="K34" s="57">
        <f t="shared" si="4"/>
        <v>5</v>
      </c>
    </row>
    <row r="35" customHeight="1" spans="2:11">
      <c r="B35" s="38" t="s">
        <v>364</v>
      </c>
      <c r="C35" s="39" t="s">
        <v>351</v>
      </c>
      <c r="D35" s="40" t="s">
        <v>99</v>
      </c>
      <c r="E35" s="40" t="s">
        <v>117</v>
      </c>
      <c r="F35" s="40" t="s">
        <v>355</v>
      </c>
      <c r="G35" s="40" t="s">
        <v>111</v>
      </c>
      <c r="H35" s="40" t="s">
        <v>176</v>
      </c>
      <c r="I35" s="58">
        <v>5</v>
      </c>
      <c r="J35" s="59">
        <v>5</v>
      </c>
      <c r="K35" s="59">
        <v>5</v>
      </c>
    </row>
    <row r="36" customHeight="1" spans="2:11">
      <c r="B36" s="41"/>
      <c r="C36" s="42"/>
      <c r="D36" s="43"/>
      <c r="E36" s="43"/>
      <c r="F36" s="43"/>
      <c r="G36" s="43"/>
      <c r="H36" s="43"/>
      <c r="I36" s="58"/>
      <c r="J36" s="59"/>
      <c r="K36" s="59"/>
    </row>
    <row r="37" customHeight="1" spans="2:11">
      <c r="B37" s="29" t="s">
        <v>365</v>
      </c>
      <c r="C37" s="30">
        <v>802</v>
      </c>
      <c r="D37" s="31" t="s">
        <v>99</v>
      </c>
      <c r="E37" s="31" t="s">
        <v>117</v>
      </c>
      <c r="F37" s="31" t="s">
        <v>355</v>
      </c>
      <c r="G37" s="31" t="s">
        <v>141</v>
      </c>
      <c r="H37" s="31" t="s">
        <v>366</v>
      </c>
      <c r="I37" s="56">
        <f>I38+I40</f>
        <v>20</v>
      </c>
      <c r="J37" s="56">
        <f t="shared" ref="J37:K37" si="5">J38+J40</f>
        <v>17.72</v>
      </c>
      <c r="K37" s="56">
        <f t="shared" si="5"/>
        <v>19.93</v>
      </c>
    </row>
    <row r="38" customHeight="1" spans="2:11">
      <c r="B38" s="32" t="s">
        <v>367</v>
      </c>
      <c r="C38" s="26">
        <v>802</v>
      </c>
      <c r="D38" s="27" t="s">
        <v>99</v>
      </c>
      <c r="E38" s="27" t="s">
        <v>117</v>
      </c>
      <c r="F38" s="27" t="s">
        <v>355</v>
      </c>
      <c r="G38" s="27" t="s">
        <v>127</v>
      </c>
      <c r="H38" s="27" t="s">
        <v>366</v>
      </c>
      <c r="I38" s="52">
        <v>20</v>
      </c>
      <c r="J38" s="53">
        <v>17.72</v>
      </c>
      <c r="K38" s="53">
        <v>19.93</v>
      </c>
    </row>
    <row r="39" customHeight="1" spans="2:11">
      <c r="B39" s="32" t="s">
        <v>368</v>
      </c>
      <c r="C39" s="26" t="s">
        <v>351</v>
      </c>
      <c r="D39" s="27" t="s">
        <v>99</v>
      </c>
      <c r="E39" s="27" t="s">
        <v>117</v>
      </c>
      <c r="F39" s="27" t="s">
        <v>355</v>
      </c>
      <c r="G39" s="27" t="s">
        <v>115</v>
      </c>
      <c r="H39" s="27" t="s">
        <v>366</v>
      </c>
      <c r="I39" s="52"/>
      <c r="J39" s="53"/>
      <c r="K39" s="53"/>
    </row>
    <row r="40" ht="40.5" customHeight="1" spans="2:11">
      <c r="B40" s="32" t="s">
        <v>369</v>
      </c>
      <c r="C40" s="33">
        <v>802</v>
      </c>
      <c r="D40" s="34" t="s">
        <v>99</v>
      </c>
      <c r="E40" s="34" t="s">
        <v>117</v>
      </c>
      <c r="F40" s="34" t="s">
        <v>355</v>
      </c>
      <c r="G40" s="34" t="s">
        <v>115</v>
      </c>
      <c r="H40" s="34" t="s">
        <v>366</v>
      </c>
      <c r="I40" s="52">
        <v>0</v>
      </c>
      <c r="J40" s="53"/>
      <c r="K40" s="53"/>
    </row>
    <row r="41" customHeight="1" spans="2:11">
      <c r="B41" s="29" t="s">
        <v>370</v>
      </c>
      <c r="C41" s="30">
        <v>802</v>
      </c>
      <c r="D41" s="31" t="s">
        <v>99</v>
      </c>
      <c r="E41" s="31" t="s">
        <v>117</v>
      </c>
      <c r="F41" s="31" t="s">
        <v>355</v>
      </c>
      <c r="G41" s="31" t="s">
        <v>141</v>
      </c>
      <c r="H41" s="31" t="s">
        <v>352</v>
      </c>
      <c r="I41" s="56">
        <f>I42+I49</f>
        <v>92</v>
      </c>
      <c r="J41" s="56">
        <f t="shared" ref="J41:K41" si="6">J42+J49</f>
        <v>92</v>
      </c>
      <c r="K41" s="56">
        <f t="shared" si="6"/>
        <v>92</v>
      </c>
    </row>
    <row r="42" customHeight="1" spans="2:11">
      <c r="B42" s="29" t="s">
        <v>371</v>
      </c>
      <c r="C42" s="30">
        <v>802</v>
      </c>
      <c r="D42" s="31" t="s">
        <v>99</v>
      </c>
      <c r="E42" s="31" t="s">
        <v>117</v>
      </c>
      <c r="F42" s="31" t="s">
        <v>355</v>
      </c>
      <c r="G42" s="31" t="s">
        <v>127</v>
      </c>
      <c r="H42" s="31" t="s">
        <v>352</v>
      </c>
      <c r="I42" s="56">
        <f>I43+I44+I45+I46+I48+I47</f>
        <v>92</v>
      </c>
      <c r="J42" s="56">
        <f>J43+J44+J45+J46+J48+J47</f>
        <v>92</v>
      </c>
      <c r="K42" s="56">
        <f>K43+K44+K45+K46+K48+K47</f>
        <v>92</v>
      </c>
    </row>
    <row r="43" customHeight="1" spans="2:11">
      <c r="B43" s="38" t="s">
        <v>372</v>
      </c>
      <c r="C43" s="33">
        <v>802</v>
      </c>
      <c r="D43" s="34" t="s">
        <v>99</v>
      </c>
      <c r="E43" s="34" t="s">
        <v>117</v>
      </c>
      <c r="F43" s="34" t="s">
        <v>355</v>
      </c>
      <c r="G43" s="40" t="s">
        <v>127</v>
      </c>
      <c r="H43" s="40" t="s">
        <v>352</v>
      </c>
      <c r="I43" s="58">
        <v>0</v>
      </c>
      <c r="J43" s="53"/>
      <c r="K43" s="53"/>
    </row>
    <row r="44" customHeight="1" spans="2:11">
      <c r="B44" s="38" t="s">
        <v>373</v>
      </c>
      <c r="C44" s="33">
        <v>802</v>
      </c>
      <c r="D44" s="34" t="s">
        <v>99</v>
      </c>
      <c r="E44" s="34" t="s">
        <v>117</v>
      </c>
      <c r="F44" s="34" t="s">
        <v>355</v>
      </c>
      <c r="G44" s="40" t="s">
        <v>127</v>
      </c>
      <c r="H44" s="40" t="s">
        <v>352</v>
      </c>
      <c r="I44" s="58">
        <v>12.5</v>
      </c>
      <c r="J44" s="53">
        <v>12.5</v>
      </c>
      <c r="K44" s="53">
        <v>12.5</v>
      </c>
    </row>
    <row r="45" customHeight="1" spans="2:11">
      <c r="B45" s="38" t="s">
        <v>374</v>
      </c>
      <c r="C45" s="33">
        <v>802</v>
      </c>
      <c r="D45" s="34" t="s">
        <v>99</v>
      </c>
      <c r="E45" s="34" t="s">
        <v>117</v>
      </c>
      <c r="F45" s="34" t="s">
        <v>355</v>
      </c>
      <c r="G45" s="40" t="s">
        <v>127</v>
      </c>
      <c r="H45" s="40" t="s">
        <v>352</v>
      </c>
      <c r="I45" s="58">
        <v>54.5</v>
      </c>
      <c r="J45" s="53">
        <v>54.5</v>
      </c>
      <c r="K45" s="53">
        <v>54.5</v>
      </c>
    </row>
    <row r="46" ht="28.5" spans="2:11">
      <c r="B46" s="38" t="s">
        <v>375</v>
      </c>
      <c r="C46" s="33">
        <v>802</v>
      </c>
      <c r="D46" s="34" t="s">
        <v>99</v>
      </c>
      <c r="E46" s="34" t="s">
        <v>117</v>
      </c>
      <c r="F46" s="34" t="s">
        <v>355</v>
      </c>
      <c r="G46" s="40" t="s">
        <v>127</v>
      </c>
      <c r="H46" s="40" t="s">
        <v>352</v>
      </c>
      <c r="I46" s="58"/>
      <c r="J46" s="53"/>
      <c r="K46" s="53"/>
    </row>
    <row r="47" customHeight="1" spans="2:11">
      <c r="B47" s="38" t="s">
        <v>376</v>
      </c>
      <c r="C47" s="33">
        <v>802</v>
      </c>
      <c r="D47" s="34" t="s">
        <v>99</v>
      </c>
      <c r="E47" s="34" t="s">
        <v>117</v>
      </c>
      <c r="F47" s="34" t="s">
        <v>355</v>
      </c>
      <c r="G47" s="40" t="s">
        <v>127</v>
      </c>
      <c r="H47" s="40" t="s">
        <v>352</v>
      </c>
      <c r="I47" s="58">
        <v>10</v>
      </c>
      <c r="J47" s="53">
        <v>10</v>
      </c>
      <c r="K47" s="53">
        <v>10</v>
      </c>
    </row>
    <row r="48" customHeight="1" spans="2:11">
      <c r="B48" s="38" t="s">
        <v>377</v>
      </c>
      <c r="C48" s="33">
        <v>802</v>
      </c>
      <c r="D48" s="34" t="s">
        <v>99</v>
      </c>
      <c r="E48" s="34" t="s">
        <v>117</v>
      </c>
      <c r="F48" s="34" t="s">
        <v>355</v>
      </c>
      <c r="G48" s="40" t="s">
        <v>127</v>
      </c>
      <c r="H48" s="40" t="s">
        <v>352</v>
      </c>
      <c r="I48" s="58">
        <v>15</v>
      </c>
      <c r="J48" s="53">
        <v>15</v>
      </c>
      <c r="K48" s="53">
        <v>15</v>
      </c>
    </row>
    <row r="49" customHeight="1" spans="2:11">
      <c r="B49" s="44" t="s">
        <v>378</v>
      </c>
      <c r="C49" s="30">
        <v>802</v>
      </c>
      <c r="D49" s="31" t="s">
        <v>99</v>
      </c>
      <c r="E49" s="31" t="s">
        <v>117</v>
      </c>
      <c r="F49" s="31" t="s">
        <v>355</v>
      </c>
      <c r="G49" s="31" t="s">
        <v>115</v>
      </c>
      <c r="H49" s="31" t="s">
        <v>352</v>
      </c>
      <c r="I49" s="56">
        <f>I50+I53+I58+I55+I51</f>
        <v>0</v>
      </c>
      <c r="J49" s="56">
        <f>J50+J53+J58+J55+J51</f>
        <v>0</v>
      </c>
      <c r="K49" s="56">
        <f>K50+K53+K58+K55+K51</f>
        <v>0</v>
      </c>
    </row>
    <row r="50" customHeight="1" spans="2:11">
      <c r="B50" s="32" t="s">
        <v>379</v>
      </c>
      <c r="C50" s="33">
        <v>802</v>
      </c>
      <c r="D50" s="34" t="s">
        <v>99</v>
      </c>
      <c r="E50" s="34" t="s">
        <v>117</v>
      </c>
      <c r="F50" s="34" t="s">
        <v>355</v>
      </c>
      <c r="G50" s="34" t="s">
        <v>115</v>
      </c>
      <c r="H50" s="40" t="s">
        <v>352</v>
      </c>
      <c r="I50" s="52"/>
      <c r="J50" s="53"/>
      <c r="K50" s="53"/>
    </row>
    <row r="51" customHeight="1" spans="2:11">
      <c r="B51" s="32" t="s">
        <v>380</v>
      </c>
      <c r="C51" s="33">
        <v>802</v>
      </c>
      <c r="D51" s="34" t="s">
        <v>99</v>
      </c>
      <c r="E51" s="34" t="s">
        <v>117</v>
      </c>
      <c r="F51" s="34" t="s">
        <v>355</v>
      </c>
      <c r="G51" s="34" t="s">
        <v>115</v>
      </c>
      <c r="H51" s="40" t="s">
        <v>352</v>
      </c>
      <c r="I51" s="52">
        <v>0</v>
      </c>
      <c r="J51" s="53">
        <v>0</v>
      </c>
      <c r="K51" s="53">
        <v>0</v>
      </c>
    </row>
    <row r="52" customHeight="1" spans="2:11">
      <c r="B52" s="32" t="s">
        <v>381</v>
      </c>
      <c r="C52" s="33">
        <v>802</v>
      </c>
      <c r="D52" s="34" t="s">
        <v>99</v>
      </c>
      <c r="E52" s="34" t="s">
        <v>117</v>
      </c>
      <c r="F52" s="34" t="s">
        <v>355</v>
      </c>
      <c r="G52" s="34" t="s">
        <v>115</v>
      </c>
      <c r="H52" s="40" t="s">
        <v>352</v>
      </c>
      <c r="I52" s="52"/>
      <c r="J52" s="53"/>
      <c r="K52" s="53"/>
    </row>
    <row r="53" customHeight="1" spans="2:11">
      <c r="B53" s="32" t="s">
        <v>382</v>
      </c>
      <c r="C53" s="33">
        <v>802</v>
      </c>
      <c r="D53" s="34" t="s">
        <v>99</v>
      </c>
      <c r="E53" s="34" t="s">
        <v>117</v>
      </c>
      <c r="F53" s="34" t="s">
        <v>355</v>
      </c>
      <c r="G53" s="34" t="s">
        <v>115</v>
      </c>
      <c r="H53" s="40" t="s">
        <v>352</v>
      </c>
      <c r="I53" s="52">
        <v>0</v>
      </c>
      <c r="J53" s="53">
        <v>0</v>
      </c>
      <c r="K53" s="53">
        <v>0</v>
      </c>
    </row>
    <row r="54" customHeight="1" spans="2:11">
      <c r="B54" s="32" t="s">
        <v>383</v>
      </c>
      <c r="C54" s="33">
        <v>802</v>
      </c>
      <c r="D54" s="34" t="s">
        <v>99</v>
      </c>
      <c r="E54" s="34" t="s">
        <v>117</v>
      </c>
      <c r="F54" s="34" t="s">
        <v>355</v>
      </c>
      <c r="G54" s="34" t="s">
        <v>115</v>
      </c>
      <c r="H54" s="40" t="s">
        <v>352</v>
      </c>
      <c r="I54" s="52"/>
      <c r="J54" s="53"/>
      <c r="K54" s="53"/>
    </row>
    <row r="55" customHeight="1" spans="2:11">
      <c r="B55" s="32" t="s">
        <v>384</v>
      </c>
      <c r="C55" s="33">
        <v>802</v>
      </c>
      <c r="D55" s="34" t="s">
        <v>99</v>
      </c>
      <c r="E55" s="34" t="s">
        <v>117</v>
      </c>
      <c r="F55" s="34" t="s">
        <v>355</v>
      </c>
      <c r="G55" s="34" t="s">
        <v>115</v>
      </c>
      <c r="H55" s="40" t="s">
        <v>352</v>
      </c>
      <c r="I55" s="52">
        <v>0</v>
      </c>
      <c r="J55" s="53">
        <v>0</v>
      </c>
      <c r="K55" s="53">
        <v>0</v>
      </c>
    </row>
    <row r="56" customHeight="1" spans="2:11">
      <c r="B56" s="32" t="s">
        <v>385</v>
      </c>
      <c r="C56" s="33">
        <v>802</v>
      </c>
      <c r="D56" s="34" t="s">
        <v>99</v>
      </c>
      <c r="E56" s="34" t="s">
        <v>117</v>
      </c>
      <c r="F56" s="34" t="s">
        <v>355</v>
      </c>
      <c r="G56" s="34" t="s">
        <v>115</v>
      </c>
      <c r="H56" s="40" t="s">
        <v>352</v>
      </c>
      <c r="I56" s="52"/>
      <c r="J56" s="53"/>
      <c r="K56" s="53"/>
    </row>
    <row r="57" customHeight="1" spans="2:11">
      <c r="B57" s="32" t="s">
        <v>386</v>
      </c>
      <c r="C57" s="33">
        <v>802</v>
      </c>
      <c r="D57" s="34" t="s">
        <v>99</v>
      </c>
      <c r="E57" s="34" t="s">
        <v>117</v>
      </c>
      <c r="F57" s="34" t="s">
        <v>355</v>
      </c>
      <c r="G57" s="34" t="s">
        <v>115</v>
      </c>
      <c r="H57" s="40" t="s">
        <v>352</v>
      </c>
      <c r="I57" s="52"/>
      <c r="J57" s="53"/>
      <c r="K57" s="53"/>
    </row>
    <row r="58" customHeight="1" spans="2:11">
      <c r="B58" s="32" t="s">
        <v>387</v>
      </c>
      <c r="C58" s="33">
        <v>802</v>
      </c>
      <c r="D58" s="34" t="s">
        <v>99</v>
      </c>
      <c r="E58" s="34" t="s">
        <v>117</v>
      </c>
      <c r="F58" s="34" t="s">
        <v>355</v>
      </c>
      <c r="G58" s="34" t="s">
        <v>115</v>
      </c>
      <c r="H58" s="40" t="s">
        <v>352</v>
      </c>
      <c r="I58" s="52"/>
      <c r="J58" s="53"/>
      <c r="K58" s="53"/>
    </row>
    <row r="59" customHeight="1" spans="2:11">
      <c r="B59" s="32" t="s">
        <v>388</v>
      </c>
      <c r="C59" s="33">
        <v>802</v>
      </c>
      <c r="D59" s="34" t="s">
        <v>99</v>
      </c>
      <c r="E59" s="34" t="s">
        <v>117</v>
      </c>
      <c r="F59" s="34" t="s">
        <v>355</v>
      </c>
      <c r="G59" s="34" t="s">
        <v>115</v>
      </c>
      <c r="H59" s="40" t="s">
        <v>352</v>
      </c>
      <c r="I59" s="52"/>
      <c r="J59" s="53"/>
      <c r="K59" s="53"/>
    </row>
    <row r="60" customHeight="1" spans="2:11">
      <c r="B60" s="32" t="s">
        <v>389</v>
      </c>
      <c r="C60" s="33"/>
      <c r="D60" s="34" t="s">
        <v>99</v>
      </c>
      <c r="E60" s="34" t="s">
        <v>117</v>
      </c>
      <c r="F60" s="34" t="s">
        <v>355</v>
      </c>
      <c r="G60" s="34" t="s">
        <v>115</v>
      </c>
      <c r="H60" s="40" t="s">
        <v>352</v>
      </c>
      <c r="I60" s="52"/>
      <c r="J60" s="53"/>
      <c r="K60" s="53"/>
    </row>
    <row r="61" customHeight="1" spans="2:11">
      <c r="B61" s="45" t="s">
        <v>390</v>
      </c>
      <c r="C61" s="33">
        <v>802</v>
      </c>
      <c r="D61" s="34" t="s">
        <v>99</v>
      </c>
      <c r="E61" s="34" t="s">
        <v>117</v>
      </c>
      <c r="F61" s="34" t="s">
        <v>229</v>
      </c>
      <c r="G61" s="34" t="s">
        <v>115</v>
      </c>
      <c r="H61" s="34" t="s">
        <v>391</v>
      </c>
      <c r="I61" s="52">
        <v>1.2</v>
      </c>
      <c r="J61" s="53">
        <v>1.2</v>
      </c>
      <c r="K61" s="53">
        <v>1.2</v>
      </c>
    </row>
    <row r="62" customHeight="1" spans="2:11">
      <c r="B62" s="46" t="s">
        <v>129</v>
      </c>
      <c r="C62" s="30">
        <v>802</v>
      </c>
      <c r="D62" s="31" t="s">
        <v>99</v>
      </c>
      <c r="E62" s="31" t="s">
        <v>117</v>
      </c>
      <c r="F62" s="31" t="s">
        <v>355</v>
      </c>
      <c r="G62" s="31" t="s">
        <v>141</v>
      </c>
      <c r="H62" s="31" t="s">
        <v>392</v>
      </c>
      <c r="I62" s="56">
        <f t="shared" ref="I62:K62" si="7">I65+I69+I64+I68</f>
        <v>94</v>
      </c>
      <c r="J62" s="56">
        <f t="shared" si="7"/>
        <v>94</v>
      </c>
      <c r="K62" s="56">
        <f t="shared" si="7"/>
        <v>44</v>
      </c>
    </row>
    <row r="63" customHeight="1" spans="2:11">
      <c r="B63" s="32" t="s">
        <v>393</v>
      </c>
      <c r="C63" s="33">
        <v>802</v>
      </c>
      <c r="D63" s="34" t="s">
        <v>99</v>
      </c>
      <c r="E63" s="34" t="s">
        <v>117</v>
      </c>
      <c r="F63" s="34" t="s">
        <v>355</v>
      </c>
      <c r="G63" s="34" t="s">
        <v>115</v>
      </c>
      <c r="H63" s="34" t="s">
        <v>392</v>
      </c>
      <c r="I63" s="58"/>
      <c r="J63" s="53"/>
      <c r="K63" s="53"/>
    </row>
    <row r="64" customHeight="1" spans="2:11">
      <c r="B64" s="32" t="s">
        <v>394</v>
      </c>
      <c r="C64" s="33">
        <v>802</v>
      </c>
      <c r="D64" s="34" t="s">
        <v>99</v>
      </c>
      <c r="E64" s="34" t="s">
        <v>117</v>
      </c>
      <c r="F64" s="34" t="s">
        <v>355</v>
      </c>
      <c r="G64" s="34" t="s">
        <v>132</v>
      </c>
      <c r="H64" s="34" t="s">
        <v>392</v>
      </c>
      <c r="I64" s="58">
        <v>11</v>
      </c>
      <c r="J64" s="53">
        <v>11</v>
      </c>
      <c r="K64" s="53">
        <v>11</v>
      </c>
    </row>
    <row r="65" customHeight="1" spans="2:11">
      <c r="B65" s="32" t="s">
        <v>395</v>
      </c>
      <c r="C65" s="33">
        <v>802</v>
      </c>
      <c r="D65" s="34" t="s">
        <v>99</v>
      </c>
      <c r="E65" s="34" t="s">
        <v>117</v>
      </c>
      <c r="F65" s="34" t="s">
        <v>355</v>
      </c>
      <c r="G65" s="34" t="s">
        <v>134</v>
      </c>
      <c r="H65" s="34" t="s">
        <v>392</v>
      </c>
      <c r="I65" s="58">
        <v>3</v>
      </c>
      <c r="J65" s="53">
        <v>3</v>
      </c>
      <c r="K65" s="53">
        <v>3</v>
      </c>
    </row>
    <row r="66" customHeight="1" spans="2:11">
      <c r="B66" s="32" t="s">
        <v>396</v>
      </c>
      <c r="C66" s="33">
        <v>802</v>
      </c>
      <c r="D66" s="34" t="s">
        <v>99</v>
      </c>
      <c r="E66" s="34" t="s">
        <v>117</v>
      </c>
      <c r="F66" s="34" t="s">
        <v>355</v>
      </c>
      <c r="G66" s="34" t="s">
        <v>134</v>
      </c>
      <c r="H66" s="34" t="s">
        <v>392</v>
      </c>
      <c r="I66" s="58"/>
      <c r="J66" s="53"/>
      <c r="K66" s="53"/>
    </row>
    <row r="67" customHeight="1" spans="2:11">
      <c r="B67" s="32"/>
      <c r="C67" s="33">
        <v>802</v>
      </c>
      <c r="D67" s="34" t="s">
        <v>99</v>
      </c>
      <c r="E67" s="34" t="s">
        <v>117</v>
      </c>
      <c r="F67" s="34" t="s">
        <v>355</v>
      </c>
      <c r="G67" s="34" t="s">
        <v>134</v>
      </c>
      <c r="H67" s="34" t="s">
        <v>392</v>
      </c>
      <c r="I67" s="58"/>
      <c r="J67" s="53"/>
      <c r="K67" s="53"/>
    </row>
    <row r="68" customHeight="1" spans="2:11">
      <c r="B68" s="32" t="s">
        <v>397</v>
      </c>
      <c r="C68" s="33">
        <v>802</v>
      </c>
      <c r="D68" s="34" t="s">
        <v>99</v>
      </c>
      <c r="E68" s="34" t="s">
        <v>117</v>
      </c>
      <c r="F68" s="34" t="s">
        <v>355</v>
      </c>
      <c r="G68" s="34" t="s">
        <v>134</v>
      </c>
      <c r="H68" s="34" t="s">
        <v>392</v>
      </c>
      <c r="I68" s="58">
        <v>5</v>
      </c>
      <c r="J68" s="53">
        <v>5</v>
      </c>
      <c r="K68" s="53">
        <v>5</v>
      </c>
    </row>
    <row r="69" customHeight="1" spans="2:11">
      <c r="B69" s="25" t="s">
        <v>398</v>
      </c>
      <c r="C69" s="33">
        <v>802</v>
      </c>
      <c r="D69" s="34" t="s">
        <v>99</v>
      </c>
      <c r="E69" s="34" t="s">
        <v>117</v>
      </c>
      <c r="F69" s="34" t="s">
        <v>355</v>
      </c>
      <c r="G69" s="34" t="s">
        <v>136</v>
      </c>
      <c r="H69" s="34" t="s">
        <v>392</v>
      </c>
      <c r="I69" s="58">
        <v>75</v>
      </c>
      <c r="J69" s="53">
        <v>75</v>
      </c>
      <c r="K69" s="53">
        <v>25</v>
      </c>
    </row>
    <row r="70" customHeight="1" spans="2:11">
      <c r="B70" s="60" t="s">
        <v>399</v>
      </c>
      <c r="C70" s="21">
        <v>802</v>
      </c>
      <c r="D70" s="22" t="s">
        <v>99</v>
      </c>
      <c r="E70" s="22" t="s">
        <v>139</v>
      </c>
      <c r="F70" s="22" t="s">
        <v>140</v>
      </c>
      <c r="G70" s="22" t="s">
        <v>141</v>
      </c>
      <c r="H70" s="22" t="s">
        <v>178</v>
      </c>
      <c r="I70" s="51">
        <f>I71+I77</f>
        <v>0</v>
      </c>
      <c r="J70" s="51">
        <f>J71+J77</f>
        <v>0</v>
      </c>
      <c r="K70" s="51">
        <f>K71+K77</f>
        <v>0</v>
      </c>
    </row>
    <row r="71" customHeight="1" spans="2:11">
      <c r="B71" s="61" t="s">
        <v>143</v>
      </c>
      <c r="C71" s="30">
        <v>802</v>
      </c>
      <c r="D71" s="31" t="s">
        <v>99</v>
      </c>
      <c r="E71" s="31" t="s">
        <v>139</v>
      </c>
      <c r="F71" s="31" t="s">
        <v>400</v>
      </c>
      <c r="G71" s="31" t="s">
        <v>115</v>
      </c>
      <c r="H71" s="31" t="s">
        <v>141</v>
      </c>
      <c r="I71" s="80">
        <f>I72+I73+I74+I75+I76</f>
        <v>0</v>
      </c>
      <c r="J71" s="81"/>
      <c r="K71" s="81"/>
    </row>
    <row r="72" customHeight="1" spans="2:11">
      <c r="B72" s="32" t="s">
        <v>401</v>
      </c>
      <c r="C72" s="33">
        <v>802</v>
      </c>
      <c r="D72" s="34" t="s">
        <v>99</v>
      </c>
      <c r="E72" s="34" t="s">
        <v>139</v>
      </c>
      <c r="F72" s="34" t="s">
        <v>400</v>
      </c>
      <c r="G72" s="34" t="s">
        <v>115</v>
      </c>
      <c r="H72" s="34" t="s">
        <v>352</v>
      </c>
      <c r="I72" s="52"/>
      <c r="J72" s="53"/>
      <c r="K72" s="53"/>
    </row>
    <row r="73" customHeight="1" spans="2:11">
      <c r="B73" s="62" t="s">
        <v>402</v>
      </c>
      <c r="C73" s="33">
        <v>802</v>
      </c>
      <c r="D73" s="34" t="s">
        <v>99</v>
      </c>
      <c r="E73" s="34" t="s">
        <v>139</v>
      </c>
      <c r="F73" s="34" t="s">
        <v>400</v>
      </c>
      <c r="G73" s="34" t="s">
        <v>115</v>
      </c>
      <c r="H73" s="34" t="s">
        <v>352</v>
      </c>
      <c r="I73" s="52"/>
      <c r="J73" s="53"/>
      <c r="K73" s="53"/>
    </row>
    <row r="74" customHeight="1" spans="2:11">
      <c r="B74" s="62" t="s">
        <v>403</v>
      </c>
      <c r="C74" s="33">
        <v>802</v>
      </c>
      <c r="D74" s="34" t="s">
        <v>99</v>
      </c>
      <c r="E74" s="34" t="s">
        <v>139</v>
      </c>
      <c r="F74" s="34" t="s">
        <v>400</v>
      </c>
      <c r="G74" s="34" t="s">
        <v>115</v>
      </c>
      <c r="H74" s="34" t="s">
        <v>366</v>
      </c>
      <c r="I74" s="52"/>
      <c r="J74" s="53"/>
      <c r="K74" s="53"/>
    </row>
    <row r="75" customHeight="1" spans="2:11">
      <c r="B75" s="45" t="s">
        <v>404</v>
      </c>
      <c r="C75" s="33">
        <v>802</v>
      </c>
      <c r="D75" s="34" t="s">
        <v>99</v>
      </c>
      <c r="E75" s="34" t="s">
        <v>139</v>
      </c>
      <c r="F75" s="34" t="s">
        <v>400</v>
      </c>
      <c r="G75" s="34" t="s">
        <v>115</v>
      </c>
      <c r="H75" s="34" t="s">
        <v>391</v>
      </c>
      <c r="I75" s="52"/>
      <c r="J75" s="53"/>
      <c r="K75" s="53"/>
    </row>
    <row r="76" customHeight="1" spans="2:11">
      <c r="B76" s="45" t="s">
        <v>405</v>
      </c>
      <c r="C76" s="33">
        <v>802</v>
      </c>
      <c r="D76" s="34" t="s">
        <v>99</v>
      </c>
      <c r="E76" s="34" t="s">
        <v>139</v>
      </c>
      <c r="F76" s="34" t="s">
        <v>400</v>
      </c>
      <c r="G76" s="34" t="s">
        <v>115</v>
      </c>
      <c r="H76" s="34" t="s">
        <v>391</v>
      </c>
      <c r="I76" s="52"/>
      <c r="J76" s="53"/>
      <c r="K76" s="53"/>
    </row>
    <row r="77" customHeight="1" spans="2:11">
      <c r="B77" s="61" t="s">
        <v>406</v>
      </c>
      <c r="C77" s="30">
        <v>802</v>
      </c>
      <c r="D77" s="31" t="s">
        <v>99</v>
      </c>
      <c r="E77" s="31" t="s">
        <v>139</v>
      </c>
      <c r="F77" s="31" t="s">
        <v>407</v>
      </c>
      <c r="G77" s="31" t="s">
        <v>115</v>
      </c>
      <c r="H77" s="31" t="s">
        <v>141</v>
      </c>
      <c r="I77" s="80">
        <f>I78+I79+I80+I81</f>
        <v>0</v>
      </c>
      <c r="J77" s="81"/>
      <c r="K77" s="81"/>
    </row>
    <row r="78" customHeight="1" spans="2:11">
      <c r="B78" s="32" t="s">
        <v>401</v>
      </c>
      <c r="C78" s="33">
        <v>802</v>
      </c>
      <c r="D78" s="34" t="s">
        <v>99</v>
      </c>
      <c r="E78" s="34" t="s">
        <v>139</v>
      </c>
      <c r="F78" s="34" t="s">
        <v>407</v>
      </c>
      <c r="G78" s="34" t="s">
        <v>115</v>
      </c>
      <c r="H78" s="34" t="s">
        <v>352</v>
      </c>
      <c r="I78" s="52"/>
      <c r="J78" s="53"/>
      <c r="K78" s="53"/>
    </row>
    <row r="79" customHeight="1" spans="2:11">
      <c r="B79" s="62" t="s">
        <v>402</v>
      </c>
      <c r="C79" s="33">
        <v>802</v>
      </c>
      <c r="D79" s="34" t="s">
        <v>99</v>
      </c>
      <c r="E79" s="34" t="s">
        <v>139</v>
      </c>
      <c r="F79" s="34" t="s">
        <v>407</v>
      </c>
      <c r="G79" s="34" t="s">
        <v>115</v>
      </c>
      <c r="H79" s="34" t="s">
        <v>352</v>
      </c>
      <c r="I79" s="52"/>
      <c r="J79" s="53"/>
      <c r="K79" s="53"/>
    </row>
    <row r="80" customHeight="1" spans="2:11">
      <c r="B80" s="62" t="s">
        <v>403</v>
      </c>
      <c r="C80" s="33">
        <v>802</v>
      </c>
      <c r="D80" s="34" t="s">
        <v>99</v>
      </c>
      <c r="E80" s="34" t="s">
        <v>139</v>
      </c>
      <c r="F80" s="34" t="s">
        <v>407</v>
      </c>
      <c r="G80" s="34" t="s">
        <v>115</v>
      </c>
      <c r="H80" s="34" t="s">
        <v>366</v>
      </c>
      <c r="I80" s="52"/>
      <c r="J80" s="53"/>
      <c r="K80" s="53"/>
    </row>
    <row r="81" customHeight="1" spans="2:11">
      <c r="B81" s="45" t="s">
        <v>405</v>
      </c>
      <c r="C81" s="33">
        <v>802</v>
      </c>
      <c r="D81" s="34" t="s">
        <v>99</v>
      </c>
      <c r="E81" s="34" t="s">
        <v>139</v>
      </c>
      <c r="F81" s="34" t="s">
        <v>407</v>
      </c>
      <c r="G81" s="34" t="s">
        <v>115</v>
      </c>
      <c r="H81" s="34" t="s">
        <v>391</v>
      </c>
      <c r="I81" s="52"/>
      <c r="J81" s="53"/>
      <c r="K81" s="53"/>
    </row>
    <row r="82" customHeight="1" spans="2:11">
      <c r="B82" s="23" t="s">
        <v>146</v>
      </c>
      <c r="C82" s="21">
        <v>802</v>
      </c>
      <c r="D82" s="22" t="s">
        <v>99</v>
      </c>
      <c r="E82" s="22" t="s">
        <v>147</v>
      </c>
      <c r="F82" s="22" t="s">
        <v>140</v>
      </c>
      <c r="G82" s="22" t="s">
        <v>141</v>
      </c>
      <c r="H82" s="22" t="s">
        <v>141</v>
      </c>
      <c r="I82" s="51">
        <f>I83</f>
        <v>10</v>
      </c>
      <c r="J82" s="51">
        <f t="shared" ref="J82:K82" si="8">J83</f>
        <v>10</v>
      </c>
      <c r="K82" s="51">
        <f t="shared" si="8"/>
        <v>10</v>
      </c>
    </row>
    <row r="83" customHeight="1" spans="2:11">
      <c r="B83" s="28" t="s">
        <v>408</v>
      </c>
      <c r="C83" s="26">
        <v>802</v>
      </c>
      <c r="D83" s="27" t="s">
        <v>99</v>
      </c>
      <c r="E83" s="27" t="s">
        <v>147</v>
      </c>
      <c r="F83" s="27" t="s">
        <v>409</v>
      </c>
      <c r="G83" s="27" t="s">
        <v>150</v>
      </c>
      <c r="H83" s="27" t="s">
        <v>392</v>
      </c>
      <c r="I83" s="52">
        <v>10</v>
      </c>
      <c r="J83" s="53">
        <v>10</v>
      </c>
      <c r="K83" s="53">
        <v>10</v>
      </c>
    </row>
    <row r="84" customHeight="1" spans="2:11">
      <c r="B84" s="60" t="s">
        <v>151</v>
      </c>
      <c r="C84" s="21">
        <v>802</v>
      </c>
      <c r="D84" s="22" t="s">
        <v>99</v>
      </c>
      <c r="E84" s="22" t="s">
        <v>152</v>
      </c>
      <c r="F84" s="22" t="s">
        <v>140</v>
      </c>
      <c r="G84" s="22" t="s">
        <v>141</v>
      </c>
      <c r="H84" s="22" t="s">
        <v>141</v>
      </c>
      <c r="I84" s="51">
        <f>I86+I90+I97+I116+I118+I121+I126+I94+I104+I108</f>
        <v>6815</v>
      </c>
      <c r="J84" s="51">
        <f>J86+J90+J97+J116+J118+J121+J126+J104+J108</f>
        <v>6859.65</v>
      </c>
      <c r="K84" s="51">
        <f>K86+K90+K97+K116+K118+K121+K126+K94+K104+K108</f>
        <v>6912.5</v>
      </c>
    </row>
    <row r="85" customHeight="1" spans="2:11">
      <c r="B85" s="60"/>
      <c r="C85" s="21"/>
      <c r="D85" s="22"/>
      <c r="E85" s="22"/>
      <c r="F85" s="22"/>
      <c r="G85" s="22"/>
      <c r="H85" s="22"/>
      <c r="I85" s="51">
        <f>I86+I90+I94+I97+I104+I108</f>
        <v>6769</v>
      </c>
      <c r="J85" s="51">
        <f>J86+J90+J94+J97+J104+J108</f>
        <v>6813.65</v>
      </c>
      <c r="K85" s="51">
        <f>K86+K90+K94+K97+K104+K108</f>
        <v>6866.5</v>
      </c>
    </row>
    <row r="86" customHeight="1" spans="2:11">
      <c r="B86" s="29" t="s">
        <v>410</v>
      </c>
      <c r="C86" s="30">
        <v>802</v>
      </c>
      <c r="D86" s="31" t="s">
        <v>99</v>
      </c>
      <c r="E86" s="31" t="s">
        <v>152</v>
      </c>
      <c r="F86" s="31" t="s">
        <v>161</v>
      </c>
      <c r="G86" s="31" t="s">
        <v>141</v>
      </c>
      <c r="H86" s="31" t="s">
        <v>343</v>
      </c>
      <c r="I86" s="80">
        <f>I87+I88</f>
        <v>6038.2</v>
      </c>
      <c r="J86" s="80">
        <f t="shared" ref="J86:K86" si="9">J87+J88</f>
        <v>6038.2</v>
      </c>
      <c r="K86" s="80">
        <f t="shared" si="9"/>
        <v>6038.2</v>
      </c>
    </row>
    <row r="87" customHeight="1" spans="2:11">
      <c r="B87" s="63" t="s">
        <v>411</v>
      </c>
      <c r="C87" s="26">
        <v>802</v>
      </c>
      <c r="D87" s="27" t="s">
        <v>99</v>
      </c>
      <c r="E87" s="27" t="s">
        <v>152</v>
      </c>
      <c r="F87" s="27" t="s">
        <v>161</v>
      </c>
      <c r="G87" s="27" t="s">
        <v>166</v>
      </c>
      <c r="H87" s="27" t="s">
        <v>345</v>
      </c>
      <c r="I87" s="52">
        <v>4637.6</v>
      </c>
      <c r="J87" s="53">
        <v>4637.6</v>
      </c>
      <c r="K87" s="53">
        <v>4637.6</v>
      </c>
    </row>
    <row r="88" customHeight="1" spans="2:11">
      <c r="B88" s="63" t="s">
        <v>348</v>
      </c>
      <c r="C88" s="26">
        <v>802</v>
      </c>
      <c r="D88" s="27" t="s">
        <v>99</v>
      </c>
      <c r="E88" s="27" t="s">
        <v>152</v>
      </c>
      <c r="F88" s="27" t="s">
        <v>161</v>
      </c>
      <c r="G88" s="27" t="s">
        <v>169</v>
      </c>
      <c r="H88" s="27" t="s">
        <v>349</v>
      </c>
      <c r="I88" s="52">
        <v>1400.6</v>
      </c>
      <c r="J88" s="53">
        <v>1400.6</v>
      </c>
      <c r="K88" s="53">
        <v>1400.6</v>
      </c>
    </row>
    <row r="89" customHeight="1" spans="2:11">
      <c r="B89" s="64" t="s">
        <v>363</v>
      </c>
      <c r="C89" s="26">
        <v>802</v>
      </c>
      <c r="D89" s="27" t="s">
        <v>99</v>
      </c>
      <c r="E89" s="27" t="s">
        <v>152</v>
      </c>
      <c r="F89" s="27" t="s">
        <v>161</v>
      </c>
      <c r="G89" s="27" t="s">
        <v>168</v>
      </c>
      <c r="H89" s="27" t="s">
        <v>176</v>
      </c>
      <c r="I89" s="82"/>
      <c r="J89" s="53"/>
      <c r="K89" s="53"/>
    </row>
    <row r="90" customHeight="1" spans="2:11">
      <c r="B90" s="65" t="s">
        <v>412</v>
      </c>
      <c r="C90" s="30">
        <v>802</v>
      </c>
      <c r="D90" s="31" t="s">
        <v>99</v>
      </c>
      <c r="E90" s="31" t="s">
        <v>152</v>
      </c>
      <c r="F90" s="31" t="s">
        <v>161</v>
      </c>
      <c r="G90" s="31" t="s">
        <v>141</v>
      </c>
      <c r="H90" s="31" t="s">
        <v>413</v>
      </c>
      <c r="I90" s="56">
        <f>I91+I92+I93</f>
        <v>309.5</v>
      </c>
      <c r="J90" s="56">
        <f>J91+J92+J93</f>
        <v>330</v>
      </c>
      <c r="K90" s="56">
        <f t="shared" ref="K90" si="10">K91+K92+K93</f>
        <v>350.5</v>
      </c>
    </row>
    <row r="91" customHeight="1" spans="2:11">
      <c r="B91" s="32" t="s">
        <v>414</v>
      </c>
      <c r="C91" s="33">
        <v>802</v>
      </c>
      <c r="D91" s="34" t="s">
        <v>99</v>
      </c>
      <c r="E91" s="34" t="s">
        <v>152</v>
      </c>
      <c r="F91" s="34" t="s">
        <v>161</v>
      </c>
      <c r="G91" s="34" t="s">
        <v>170</v>
      </c>
      <c r="H91" s="34" t="s">
        <v>413</v>
      </c>
      <c r="I91" s="52">
        <v>220</v>
      </c>
      <c r="J91" s="53">
        <v>230</v>
      </c>
      <c r="K91" s="53">
        <v>240</v>
      </c>
    </row>
    <row r="92" customHeight="1" spans="2:11">
      <c r="B92" s="32" t="s">
        <v>415</v>
      </c>
      <c r="C92" s="33">
        <v>802</v>
      </c>
      <c r="D92" s="34" t="s">
        <v>99</v>
      </c>
      <c r="E92" s="34" t="s">
        <v>152</v>
      </c>
      <c r="F92" s="34" t="s">
        <v>161</v>
      </c>
      <c r="G92" s="34" t="s">
        <v>115</v>
      </c>
      <c r="H92" s="34" t="s">
        <v>413</v>
      </c>
      <c r="I92" s="52">
        <v>9.5</v>
      </c>
      <c r="J92" s="53">
        <v>10</v>
      </c>
      <c r="K92" s="53">
        <v>10.5</v>
      </c>
    </row>
    <row r="93" customHeight="1" spans="2:11">
      <c r="B93" s="32" t="s">
        <v>416</v>
      </c>
      <c r="C93" s="33" t="s">
        <v>351</v>
      </c>
      <c r="D93" s="34" t="s">
        <v>99</v>
      </c>
      <c r="E93" s="34" t="s">
        <v>152</v>
      </c>
      <c r="F93" s="34" t="s">
        <v>161</v>
      </c>
      <c r="G93" s="34" t="s">
        <v>115</v>
      </c>
      <c r="H93" s="34" t="s">
        <v>413</v>
      </c>
      <c r="I93" s="52">
        <v>80</v>
      </c>
      <c r="J93" s="53">
        <v>90</v>
      </c>
      <c r="K93" s="53">
        <v>100</v>
      </c>
    </row>
    <row r="94" ht="27.75" customHeight="1" spans="2:11">
      <c r="B94" s="44" t="s">
        <v>365</v>
      </c>
      <c r="C94" s="30" t="s">
        <v>351</v>
      </c>
      <c r="D94" s="31" t="s">
        <v>99</v>
      </c>
      <c r="E94" s="31" t="s">
        <v>152</v>
      </c>
      <c r="F94" s="31" t="s">
        <v>161</v>
      </c>
      <c r="G94" s="31" t="s">
        <v>115</v>
      </c>
      <c r="H94" s="31" t="s">
        <v>366</v>
      </c>
      <c r="I94" s="56">
        <f>I95</f>
        <v>0</v>
      </c>
      <c r="J94" s="56">
        <f t="shared" ref="J94:K94" si="11">J95</f>
        <v>0</v>
      </c>
      <c r="K94" s="56">
        <f t="shared" si="11"/>
        <v>0</v>
      </c>
    </row>
    <row r="95" customHeight="1" spans="2:11">
      <c r="B95" s="32" t="s">
        <v>417</v>
      </c>
      <c r="C95" s="33" t="s">
        <v>351</v>
      </c>
      <c r="D95" s="34" t="s">
        <v>99</v>
      </c>
      <c r="E95" s="34" t="s">
        <v>152</v>
      </c>
      <c r="F95" s="34" t="s">
        <v>161</v>
      </c>
      <c r="G95" s="34" t="s">
        <v>115</v>
      </c>
      <c r="H95" s="34" t="s">
        <v>366</v>
      </c>
      <c r="I95" s="52">
        <v>0</v>
      </c>
      <c r="J95" s="53"/>
      <c r="K95" s="53"/>
    </row>
    <row r="96" customHeight="1" spans="2:11">
      <c r="B96" s="32"/>
      <c r="C96" s="33"/>
      <c r="D96" s="34"/>
      <c r="E96" s="34"/>
      <c r="F96" s="34"/>
      <c r="G96" s="34"/>
      <c r="H96" s="34"/>
      <c r="I96" s="52"/>
      <c r="J96" s="53"/>
      <c r="K96" s="53"/>
    </row>
    <row r="97" ht="75" customHeight="1" spans="2:11">
      <c r="B97" s="44" t="s">
        <v>418</v>
      </c>
      <c r="C97" s="30" t="s">
        <v>351</v>
      </c>
      <c r="D97" s="31" t="s">
        <v>99</v>
      </c>
      <c r="E97" s="31" t="s">
        <v>152</v>
      </c>
      <c r="F97" s="31" t="s">
        <v>161</v>
      </c>
      <c r="G97" s="31" t="s">
        <v>115</v>
      </c>
      <c r="H97" s="31" t="s">
        <v>352</v>
      </c>
      <c r="I97" s="80">
        <f>I99+I100+I102+I101+I103+I98</f>
        <v>171.5</v>
      </c>
      <c r="J97" s="80">
        <f>J99+J100+J102+J101+J103+J98</f>
        <v>221.5</v>
      </c>
      <c r="K97" s="80">
        <f t="shared" ref="K97" si="12">K99+K100+K102+K101+K103+K98</f>
        <v>231.5</v>
      </c>
    </row>
    <row r="98" customHeight="1" spans="2:11">
      <c r="B98" s="38" t="s">
        <v>419</v>
      </c>
      <c r="C98" s="39" t="s">
        <v>351</v>
      </c>
      <c r="D98" s="40" t="s">
        <v>99</v>
      </c>
      <c r="E98" s="40" t="s">
        <v>152</v>
      </c>
      <c r="F98" s="40" t="s">
        <v>161</v>
      </c>
      <c r="G98" s="40" t="s">
        <v>115</v>
      </c>
      <c r="H98" s="40" t="s">
        <v>352</v>
      </c>
      <c r="I98" s="58">
        <v>47.5</v>
      </c>
      <c r="J98" s="58">
        <v>47.5</v>
      </c>
      <c r="K98" s="58">
        <v>47.5</v>
      </c>
    </row>
    <row r="99" customHeight="1" spans="2:11">
      <c r="B99" s="32" t="s">
        <v>380</v>
      </c>
      <c r="C99" s="33" t="s">
        <v>351</v>
      </c>
      <c r="D99" s="34" t="s">
        <v>99</v>
      </c>
      <c r="E99" s="34" t="s">
        <v>152</v>
      </c>
      <c r="F99" s="34" t="s">
        <v>161</v>
      </c>
      <c r="G99" s="34" t="s">
        <v>115</v>
      </c>
      <c r="H99" s="34" t="s">
        <v>352</v>
      </c>
      <c r="I99" s="52">
        <v>10</v>
      </c>
      <c r="J99" s="53">
        <v>10</v>
      </c>
      <c r="K99" s="53">
        <v>10</v>
      </c>
    </row>
    <row r="100" customHeight="1" spans="2:11">
      <c r="B100" s="32" t="s">
        <v>420</v>
      </c>
      <c r="C100" s="33" t="s">
        <v>351</v>
      </c>
      <c r="D100" s="34" t="s">
        <v>99</v>
      </c>
      <c r="E100" s="34" t="s">
        <v>152</v>
      </c>
      <c r="F100" s="34" t="s">
        <v>161</v>
      </c>
      <c r="G100" s="34" t="s">
        <v>115</v>
      </c>
      <c r="H100" s="34" t="s">
        <v>352</v>
      </c>
      <c r="I100" s="52">
        <v>0</v>
      </c>
      <c r="J100" s="53">
        <v>50</v>
      </c>
      <c r="K100" s="53">
        <v>60</v>
      </c>
    </row>
    <row r="101" customHeight="1" spans="2:11">
      <c r="B101" s="32" t="s">
        <v>421</v>
      </c>
      <c r="C101" s="33" t="s">
        <v>351</v>
      </c>
      <c r="D101" s="34" t="s">
        <v>99</v>
      </c>
      <c r="E101" s="34" t="s">
        <v>152</v>
      </c>
      <c r="F101" s="34" t="s">
        <v>161</v>
      </c>
      <c r="G101" s="34" t="s">
        <v>115</v>
      </c>
      <c r="H101" s="34" t="s">
        <v>352</v>
      </c>
      <c r="I101" s="52">
        <v>14</v>
      </c>
      <c r="J101" s="53">
        <v>14</v>
      </c>
      <c r="K101" s="53">
        <v>14</v>
      </c>
    </row>
    <row r="102" customHeight="1" spans="2:11">
      <c r="B102" s="32" t="s">
        <v>422</v>
      </c>
      <c r="C102" s="33" t="s">
        <v>351</v>
      </c>
      <c r="D102" s="34" t="s">
        <v>99</v>
      </c>
      <c r="E102" s="34" t="s">
        <v>152</v>
      </c>
      <c r="F102" s="34" t="s">
        <v>161</v>
      </c>
      <c r="G102" s="34" t="s">
        <v>115</v>
      </c>
      <c r="H102" s="34" t="s">
        <v>352</v>
      </c>
      <c r="I102" s="52">
        <v>100</v>
      </c>
      <c r="J102" s="53">
        <v>100</v>
      </c>
      <c r="K102" s="53">
        <v>100</v>
      </c>
    </row>
    <row r="103" customHeight="1" spans="2:11">
      <c r="B103" s="32" t="s">
        <v>423</v>
      </c>
      <c r="C103" s="33" t="s">
        <v>351</v>
      </c>
      <c r="D103" s="34" t="s">
        <v>99</v>
      </c>
      <c r="E103" s="34" t="s">
        <v>152</v>
      </c>
      <c r="F103" s="34" t="s">
        <v>161</v>
      </c>
      <c r="G103" s="34" t="s">
        <v>115</v>
      </c>
      <c r="H103" s="34" t="s">
        <v>352</v>
      </c>
      <c r="I103" s="52"/>
      <c r="J103" s="53"/>
      <c r="K103" s="53"/>
    </row>
    <row r="104" customHeight="1" spans="2:11">
      <c r="B104" s="29" t="s">
        <v>424</v>
      </c>
      <c r="C104" s="30">
        <v>802</v>
      </c>
      <c r="D104" s="31" t="s">
        <v>99</v>
      </c>
      <c r="E104" s="31" t="s">
        <v>152</v>
      </c>
      <c r="F104" s="31" t="s">
        <v>161</v>
      </c>
      <c r="G104" s="31" t="s">
        <v>141</v>
      </c>
      <c r="H104" s="31" t="s">
        <v>425</v>
      </c>
      <c r="I104" s="56">
        <f t="shared" ref="I104:K104" si="13">I105</f>
        <v>30</v>
      </c>
      <c r="J104" s="56">
        <f t="shared" si="13"/>
        <v>30</v>
      </c>
      <c r="K104" s="56">
        <f t="shared" si="13"/>
        <v>30</v>
      </c>
    </row>
    <row r="105" customHeight="1" spans="2:11">
      <c r="B105" s="32" t="s">
        <v>426</v>
      </c>
      <c r="C105" s="33">
        <v>802</v>
      </c>
      <c r="D105" s="34" t="s">
        <v>99</v>
      </c>
      <c r="E105" s="34" t="s">
        <v>152</v>
      </c>
      <c r="F105" s="34" t="s">
        <v>161</v>
      </c>
      <c r="G105" s="34" t="s">
        <v>127</v>
      </c>
      <c r="H105" s="34" t="s">
        <v>425</v>
      </c>
      <c r="I105" s="52">
        <v>30</v>
      </c>
      <c r="J105" s="53">
        <v>30</v>
      </c>
      <c r="K105" s="53">
        <v>30</v>
      </c>
    </row>
    <row r="106" customHeight="1" spans="2:11">
      <c r="B106" s="32" t="s">
        <v>427</v>
      </c>
      <c r="C106" s="33">
        <v>802</v>
      </c>
      <c r="D106" s="34" t="s">
        <v>99</v>
      </c>
      <c r="E106" s="34" t="s">
        <v>152</v>
      </c>
      <c r="F106" s="34" t="s">
        <v>161</v>
      </c>
      <c r="G106" s="34" t="s">
        <v>115</v>
      </c>
      <c r="H106" s="34" t="s">
        <v>425</v>
      </c>
      <c r="I106" s="52"/>
      <c r="J106" s="53"/>
      <c r="K106" s="53"/>
    </row>
    <row r="107" customHeight="1" spans="2:11">
      <c r="B107" s="32"/>
      <c r="C107" s="33"/>
      <c r="D107" s="34"/>
      <c r="E107" s="34"/>
      <c r="F107" s="34"/>
      <c r="G107" s="34" t="s">
        <v>428</v>
      </c>
      <c r="H107" s="34" t="s">
        <v>425</v>
      </c>
      <c r="I107" s="52"/>
      <c r="J107" s="53"/>
      <c r="K107" s="53"/>
    </row>
    <row r="108" customHeight="1" spans="2:11">
      <c r="B108" s="29" t="s">
        <v>429</v>
      </c>
      <c r="C108" s="30">
        <v>802</v>
      </c>
      <c r="D108" s="31" t="s">
        <v>99</v>
      </c>
      <c r="E108" s="31" t="s">
        <v>152</v>
      </c>
      <c r="F108" s="31" t="s">
        <v>161</v>
      </c>
      <c r="G108" s="31" t="s">
        <v>141</v>
      </c>
      <c r="H108" s="31" t="s">
        <v>391</v>
      </c>
      <c r="I108" s="80">
        <f>I109+I110+I112+I113+I114+I111</f>
        <v>219.8</v>
      </c>
      <c r="J108" s="80">
        <f>J109+J110+J112+J113+J114+J111</f>
        <v>193.95</v>
      </c>
      <c r="K108" s="80">
        <f>K109+K110+K112+K113+K114+K111</f>
        <v>216.3</v>
      </c>
    </row>
    <row r="109" ht="19.5" customHeight="1" spans="2:11">
      <c r="B109" s="45" t="s">
        <v>430</v>
      </c>
      <c r="C109" s="33">
        <v>802</v>
      </c>
      <c r="D109" s="34" t="s">
        <v>99</v>
      </c>
      <c r="E109" s="34" t="s">
        <v>152</v>
      </c>
      <c r="F109" s="34" t="s">
        <v>161</v>
      </c>
      <c r="G109" s="34" t="s">
        <v>115</v>
      </c>
      <c r="H109" s="34" t="s">
        <v>431</v>
      </c>
      <c r="I109" s="52">
        <v>50</v>
      </c>
      <c r="J109" s="53"/>
      <c r="K109" s="53"/>
    </row>
    <row r="110" customHeight="1" spans="2:11">
      <c r="B110" s="45" t="s">
        <v>405</v>
      </c>
      <c r="C110" s="33">
        <v>802</v>
      </c>
      <c r="D110" s="34" t="s">
        <v>99</v>
      </c>
      <c r="E110" s="34" t="s">
        <v>152</v>
      </c>
      <c r="F110" s="34" t="s">
        <v>161</v>
      </c>
      <c r="G110" s="34" t="s">
        <v>115</v>
      </c>
      <c r="H110" s="34" t="s">
        <v>431</v>
      </c>
      <c r="I110" s="52">
        <v>13.3</v>
      </c>
      <c r="J110" s="53">
        <v>23.3</v>
      </c>
      <c r="K110" s="53">
        <v>23.3</v>
      </c>
    </row>
    <row r="111" customHeight="1" spans="2:11">
      <c r="B111" s="45" t="s">
        <v>432</v>
      </c>
      <c r="C111" s="33">
        <v>802</v>
      </c>
      <c r="D111" s="34" t="s">
        <v>99</v>
      </c>
      <c r="E111" s="34" t="s">
        <v>152</v>
      </c>
      <c r="F111" s="34" t="s">
        <v>161</v>
      </c>
      <c r="G111" s="34" t="s">
        <v>115</v>
      </c>
      <c r="H111" s="34" t="s">
        <v>431</v>
      </c>
      <c r="I111" s="52">
        <v>12</v>
      </c>
      <c r="J111" s="53"/>
      <c r="K111" s="53"/>
    </row>
    <row r="112" customHeight="1" spans="2:11">
      <c r="B112" s="45" t="s">
        <v>404</v>
      </c>
      <c r="C112" s="33">
        <v>802</v>
      </c>
      <c r="D112" s="34" t="s">
        <v>99</v>
      </c>
      <c r="E112" s="34" t="s">
        <v>152</v>
      </c>
      <c r="F112" s="34" t="s">
        <v>161</v>
      </c>
      <c r="G112" s="34" t="s">
        <v>115</v>
      </c>
      <c r="H112" s="34" t="s">
        <v>433</v>
      </c>
      <c r="I112" s="52">
        <v>110</v>
      </c>
      <c r="J112" s="53">
        <v>140.45</v>
      </c>
      <c r="K112" s="53">
        <v>150</v>
      </c>
    </row>
    <row r="113" customHeight="1" spans="2:11">
      <c r="B113" s="45" t="s">
        <v>434</v>
      </c>
      <c r="C113" s="33">
        <v>802</v>
      </c>
      <c r="D113" s="34" t="s">
        <v>99</v>
      </c>
      <c r="E113" s="34" t="s">
        <v>152</v>
      </c>
      <c r="F113" s="34" t="s">
        <v>161</v>
      </c>
      <c r="G113" s="34" t="s">
        <v>115</v>
      </c>
      <c r="H113" s="34" t="s">
        <v>431</v>
      </c>
      <c r="I113" s="52">
        <v>15.6</v>
      </c>
      <c r="J113" s="53">
        <v>15.6</v>
      </c>
      <c r="K113" s="53">
        <v>28.4</v>
      </c>
    </row>
    <row r="114" ht="27.75" customHeight="1" spans="2:11">
      <c r="B114" s="45" t="s">
        <v>435</v>
      </c>
      <c r="C114" s="33">
        <v>802</v>
      </c>
      <c r="D114" s="34" t="s">
        <v>99</v>
      </c>
      <c r="E114" s="34" t="s">
        <v>152</v>
      </c>
      <c r="F114" s="34" t="s">
        <v>161</v>
      </c>
      <c r="G114" s="34" t="s">
        <v>115</v>
      </c>
      <c r="H114" s="34" t="s">
        <v>431</v>
      </c>
      <c r="I114" s="52">
        <v>18.9</v>
      </c>
      <c r="J114" s="53">
        <v>14.6</v>
      </c>
      <c r="K114" s="53">
        <v>14.6</v>
      </c>
    </row>
    <row r="115" customHeight="1" spans="2:11">
      <c r="B115" s="66"/>
      <c r="C115" s="67"/>
      <c r="D115" s="68"/>
      <c r="E115" s="68"/>
      <c r="F115" s="68"/>
      <c r="G115" s="68"/>
      <c r="H115" s="68"/>
      <c r="I115" s="83"/>
      <c r="J115" s="83"/>
      <c r="K115" s="83"/>
    </row>
    <row r="116" customHeight="1" spans="2:11">
      <c r="B116" s="69" t="s">
        <v>436</v>
      </c>
      <c r="C116" s="70">
        <v>802</v>
      </c>
      <c r="D116" s="71" t="s">
        <v>99</v>
      </c>
      <c r="E116" s="71" t="s">
        <v>152</v>
      </c>
      <c r="F116" s="71" t="s">
        <v>230</v>
      </c>
      <c r="G116" s="71" t="s">
        <v>141</v>
      </c>
      <c r="H116" s="71" t="s">
        <v>141</v>
      </c>
      <c r="I116" s="84">
        <f>I117</f>
        <v>3</v>
      </c>
      <c r="J116" s="84">
        <f t="shared" ref="J116:K116" si="14">J117</f>
        <v>3</v>
      </c>
      <c r="K116" s="84">
        <f t="shared" si="14"/>
        <v>3</v>
      </c>
    </row>
    <row r="117" customHeight="1" spans="2:11">
      <c r="B117" s="72" t="s">
        <v>437</v>
      </c>
      <c r="C117" s="73">
        <v>802</v>
      </c>
      <c r="D117" s="74" t="s">
        <v>99</v>
      </c>
      <c r="E117" s="74" t="s">
        <v>152</v>
      </c>
      <c r="F117" s="74" t="s">
        <v>230</v>
      </c>
      <c r="G117" s="75" t="s">
        <v>115</v>
      </c>
      <c r="H117" s="75" t="s">
        <v>391</v>
      </c>
      <c r="I117" s="85">
        <v>3</v>
      </c>
      <c r="J117" s="53">
        <v>3</v>
      </c>
      <c r="K117" s="53">
        <v>3</v>
      </c>
    </row>
    <row r="118" customHeight="1" spans="2:11">
      <c r="B118" s="69" t="s">
        <v>438</v>
      </c>
      <c r="C118" s="76">
        <v>802</v>
      </c>
      <c r="D118" s="71" t="s">
        <v>99</v>
      </c>
      <c r="E118" s="71" t="s">
        <v>152</v>
      </c>
      <c r="F118" s="71" t="s">
        <v>231</v>
      </c>
      <c r="G118" s="71" t="s">
        <v>141</v>
      </c>
      <c r="H118" s="71" t="s">
        <v>141</v>
      </c>
      <c r="I118" s="84">
        <f>I119+I120</f>
        <v>16</v>
      </c>
      <c r="J118" s="84">
        <f t="shared" ref="J118:K118" si="15">J119+J120</f>
        <v>16</v>
      </c>
      <c r="K118" s="84">
        <f t="shared" si="15"/>
        <v>16</v>
      </c>
    </row>
    <row r="119" customHeight="1" spans="2:11">
      <c r="B119" s="72" t="s">
        <v>439</v>
      </c>
      <c r="C119" s="73">
        <v>802</v>
      </c>
      <c r="D119" s="74" t="s">
        <v>99</v>
      </c>
      <c r="E119" s="74" t="s">
        <v>152</v>
      </c>
      <c r="F119" s="74" t="s">
        <v>231</v>
      </c>
      <c r="G119" s="75" t="s">
        <v>115</v>
      </c>
      <c r="H119" s="75" t="s">
        <v>391</v>
      </c>
      <c r="I119" s="53">
        <v>6</v>
      </c>
      <c r="J119" s="53">
        <v>6</v>
      </c>
      <c r="K119" s="53">
        <v>6</v>
      </c>
    </row>
    <row r="120" customHeight="1" spans="2:11">
      <c r="B120" s="72" t="s">
        <v>440</v>
      </c>
      <c r="C120" s="73">
        <v>802</v>
      </c>
      <c r="D120" s="74" t="s">
        <v>99</v>
      </c>
      <c r="E120" s="74" t="s">
        <v>152</v>
      </c>
      <c r="F120" s="74" t="s">
        <v>231</v>
      </c>
      <c r="G120" s="75" t="s">
        <v>115</v>
      </c>
      <c r="H120" s="75" t="s">
        <v>391</v>
      </c>
      <c r="I120" s="53">
        <v>10</v>
      </c>
      <c r="J120" s="53">
        <v>10</v>
      </c>
      <c r="K120" s="53">
        <v>10</v>
      </c>
    </row>
    <row r="121" customHeight="1" spans="2:11">
      <c r="B121" s="69" t="s">
        <v>441</v>
      </c>
      <c r="C121" s="76" t="s">
        <v>351</v>
      </c>
      <c r="D121" s="71" t="s">
        <v>99</v>
      </c>
      <c r="E121" s="71" t="s">
        <v>152</v>
      </c>
      <c r="F121" s="71" t="s">
        <v>232</v>
      </c>
      <c r="G121" s="71" t="s">
        <v>141</v>
      </c>
      <c r="H121" s="71" t="s">
        <v>141</v>
      </c>
      <c r="I121" s="84">
        <f>I124+I123+I122</f>
        <v>25</v>
      </c>
      <c r="J121" s="84">
        <f>J124+J123+J122</f>
        <v>25</v>
      </c>
      <c r="K121" s="84">
        <f>K124+K123+K122</f>
        <v>25</v>
      </c>
    </row>
    <row r="122" customHeight="1" spans="2:11">
      <c r="B122" s="72" t="s">
        <v>442</v>
      </c>
      <c r="C122" s="73" t="s">
        <v>351</v>
      </c>
      <c r="D122" s="74" t="s">
        <v>99</v>
      </c>
      <c r="E122" s="74" t="s">
        <v>152</v>
      </c>
      <c r="F122" s="74" t="s">
        <v>232</v>
      </c>
      <c r="G122" s="75" t="s">
        <v>115</v>
      </c>
      <c r="H122" s="75" t="s">
        <v>366</v>
      </c>
      <c r="I122" s="53">
        <v>10</v>
      </c>
      <c r="J122" s="53">
        <v>10</v>
      </c>
      <c r="K122" s="53">
        <v>10</v>
      </c>
    </row>
    <row r="123" customHeight="1" spans="2:11">
      <c r="B123" s="72" t="s">
        <v>443</v>
      </c>
      <c r="C123" s="73" t="s">
        <v>351</v>
      </c>
      <c r="D123" s="74" t="s">
        <v>99</v>
      </c>
      <c r="E123" s="74" t="s">
        <v>152</v>
      </c>
      <c r="F123" s="74" t="s">
        <v>232</v>
      </c>
      <c r="G123" s="75" t="s">
        <v>115</v>
      </c>
      <c r="H123" s="75" t="s">
        <v>366</v>
      </c>
      <c r="I123" s="53">
        <v>10</v>
      </c>
      <c r="J123" s="53">
        <v>10</v>
      </c>
      <c r="K123" s="53">
        <v>10</v>
      </c>
    </row>
    <row r="124" customHeight="1" spans="2:11">
      <c r="B124" s="72" t="s">
        <v>444</v>
      </c>
      <c r="C124" s="73" t="s">
        <v>351</v>
      </c>
      <c r="D124" s="74" t="s">
        <v>99</v>
      </c>
      <c r="E124" s="74" t="s">
        <v>152</v>
      </c>
      <c r="F124" s="74" t="s">
        <v>232</v>
      </c>
      <c r="G124" s="75" t="s">
        <v>115</v>
      </c>
      <c r="H124" s="75" t="s">
        <v>352</v>
      </c>
      <c r="I124" s="53">
        <v>5</v>
      </c>
      <c r="J124" s="53">
        <v>5</v>
      </c>
      <c r="K124" s="53">
        <v>5</v>
      </c>
    </row>
    <row r="125" customHeight="1" spans="2:11">
      <c r="B125" s="72" t="s">
        <v>445</v>
      </c>
      <c r="C125" s="73" t="s">
        <v>351</v>
      </c>
      <c r="D125" s="74" t="s">
        <v>99</v>
      </c>
      <c r="E125" s="74" t="s">
        <v>152</v>
      </c>
      <c r="F125" s="74" t="s">
        <v>232</v>
      </c>
      <c r="G125" s="75" t="s">
        <v>115</v>
      </c>
      <c r="H125" s="75" t="s">
        <v>352</v>
      </c>
      <c r="I125" s="53"/>
      <c r="J125" s="53"/>
      <c r="K125" s="53"/>
    </row>
    <row r="126" customHeight="1" spans="2:11">
      <c r="B126" s="77" t="s">
        <v>446</v>
      </c>
      <c r="C126" s="76" t="s">
        <v>351</v>
      </c>
      <c r="D126" s="71" t="s">
        <v>99</v>
      </c>
      <c r="E126" s="71" t="s">
        <v>152</v>
      </c>
      <c r="F126" s="71" t="s">
        <v>233</v>
      </c>
      <c r="G126" s="71" t="s">
        <v>141</v>
      </c>
      <c r="H126" s="71" t="s">
        <v>141</v>
      </c>
      <c r="I126" s="84">
        <f>I127</f>
        <v>2</v>
      </c>
      <c r="J126" s="84">
        <f t="shared" ref="J126:K126" si="16">J127</f>
        <v>2</v>
      </c>
      <c r="K126" s="84">
        <f t="shared" si="16"/>
        <v>2</v>
      </c>
    </row>
    <row r="127" customHeight="1" spans="2:11">
      <c r="B127" s="78" t="s">
        <v>447</v>
      </c>
      <c r="C127" s="73" t="s">
        <v>351</v>
      </c>
      <c r="D127" s="75" t="s">
        <v>99</v>
      </c>
      <c r="E127" s="75" t="s">
        <v>152</v>
      </c>
      <c r="F127" s="75" t="s">
        <v>448</v>
      </c>
      <c r="G127" s="75" t="s">
        <v>115</v>
      </c>
      <c r="H127" s="75" t="s">
        <v>391</v>
      </c>
      <c r="I127" s="85">
        <v>2</v>
      </c>
      <c r="J127" s="53">
        <v>2</v>
      </c>
      <c r="K127" s="53">
        <v>2</v>
      </c>
    </row>
    <row r="128" customHeight="1" spans="2:11">
      <c r="B128" s="72"/>
      <c r="C128" s="79"/>
      <c r="D128" s="74"/>
      <c r="E128" s="74"/>
      <c r="F128" s="74"/>
      <c r="G128" s="75"/>
      <c r="H128" s="75"/>
      <c r="I128" s="53"/>
      <c r="J128" s="53"/>
      <c r="K128" s="53"/>
    </row>
    <row r="129" customHeight="1" spans="2:11">
      <c r="B129" s="86"/>
      <c r="C129" s="33"/>
      <c r="D129" s="34"/>
      <c r="E129" s="34"/>
      <c r="F129" s="34"/>
      <c r="G129" s="34"/>
      <c r="H129" s="34"/>
      <c r="I129" s="52"/>
      <c r="J129" s="53"/>
      <c r="K129" s="53"/>
    </row>
    <row r="130" customHeight="1" spans="2:11">
      <c r="B130" s="60" t="s">
        <v>449</v>
      </c>
      <c r="C130" s="21">
        <v>802</v>
      </c>
      <c r="D130" s="22" t="s">
        <v>101</v>
      </c>
      <c r="E130" s="22" t="s">
        <v>178</v>
      </c>
      <c r="F130" s="22" t="s">
        <v>450</v>
      </c>
      <c r="G130" s="22" t="s">
        <v>141</v>
      </c>
      <c r="H130" s="22" t="s">
        <v>141</v>
      </c>
      <c r="I130" s="51">
        <f>I131+I137+I140</f>
        <v>305</v>
      </c>
      <c r="J130" s="51">
        <f t="shared" ref="J130:K130" si="17">J131+J137+J140</f>
        <v>335.7</v>
      </c>
      <c r="K130" s="51">
        <f t="shared" si="17"/>
        <v>335.7</v>
      </c>
    </row>
    <row r="131" customHeight="1" spans="2:11">
      <c r="B131" s="29" t="s">
        <v>175</v>
      </c>
      <c r="C131" s="30">
        <v>802</v>
      </c>
      <c r="D131" s="31" t="s">
        <v>101</v>
      </c>
      <c r="E131" s="31" t="s">
        <v>172</v>
      </c>
      <c r="F131" s="31" t="s">
        <v>234</v>
      </c>
      <c r="G131" s="31" t="s">
        <v>141</v>
      </c>
      <c r="H131" s="31" t="s">
        <v>343</v>
      </c>
      <c r="I131" s="56">
        <f>I132+I134</f>
        <v>305</v>
      </c>
      <c r="J131" s="56">
        <f t="shared" ref="J131:K131" si="18">J132+J134</f>
        <v>335.7</v>
      </c>
      <c r="K131" s="56">
        <f t="shared" si="18"/>
        <v>335.7</v>
      </c>
    </row>
    <row r="132" customHeight="1" spans="2:11">
      <c r="B132" s="32" t="s">
        <v>344</v>
      </c>
      <c r="C132" s="26">
        <v>802</v>
      </c>
      <c r="D132" s="27" t="s">
        <v>101</v>
      </c>
      <c r="E132" s="27" t="s">
        <v>172</v>
      </c>
      <c r="F132" s="27" t="s">
        <v>234</v>
      </c>
      <c r="G132" s="27" t="s">
        <v>109</v>
      </c>
      <c r="H132" s="27" t="s">
        <v>345</v>
      </c>
      <c r="I132" s="52">
        <v>234.3</v>
      </c>
      <c r="J132" s="53">
        <v>257.8</v>
      </c>
      <c r="K132" s="53">
        <v>257.8</v>
      </c>
    </row>
    <row r="133" customHeight="1" spans="2:11">
      <c r="B133" s="32" t="s">
        <v>346</v>
      </c>
      <c r="C133" s="26">
        <v>802</v>
      </c>
      <c r="D133" s="27" t="s">
        <v>101</v>
      </c>
      <c r="E133" s="27" t="s">
        <v>172</v>
      </c>
      <c r="F133" s="27" t="s">
        <v>234</v>
      </c>
      <c r="G133" s="27" t="s">
        <v>111</v>
      </c>
      <c r="H133" s="27" t="s">
        <v>347</v>
      </c>
      <c r="I133" s="52"/>
      <c r="J133" s="53"/>
      <c r="K133" s="53"/>
    </row>
    <row r="134" customHeight="1" spans="2:11">
      <c r="B134" s="32" t="s">
        <v>348</v>
      </c>
      <c r="C134" s="26">
        <v>802</v>
      </c>
      <c r="D134" s="27" t="s">
        <v>101</v>
      </c>
      <c r="E134" s="27" t="s">
        <v>172</v>
      </c>
      <c r="F134" s="27" t="s">
        <v>234</v>
      </c>
      <c r="G134" s="27" t="s">
        <v>113</v>
      </c>
      <c r="H134" s="27" t="s">
        <v>349</v>
      </c>
      <c r="I134" s="52">
        <v>70.7</v>
      </c>
      <c r="J134" s="53">
        <v>77.9</v>
      </c>
      <c r="K134" s="53">
        <v>77.9</v>
      </c>
    </row>
    <row r="135" customHeight="1" spans="2:11">
      <c r="B135" s="87" t="s">
        <v>358</v>
      </c>
      <c r="C135" s="36">
        <v>802</v>
      </c>
      <c r="D135" s="37" t="s">
        <v>101</v>
      </c>
      <c r="E135" s="37" t="s">
        <v>172</v>
      </c>
      <c r="F135" s="37" t="s">
        <v>234</v>
      </c>
      <c r="G135" s="37" t="s">
        <v>127</v>
      </c>
      <c r="H135" s="37" t="s">
        <v>359</v>
      </c>
      <c r="I135" s="57"/>
      <c r="J135" s="130"/>
      <c r="K135" s="130"/>
    </row>
    <row r="136" customHeight="1" spans="2:11">
      <c r="B136" s="32" t="s">
        <v>451</v>
      </c>
      <c r="C136" s="26">
        <v>802</v>
      </c>
      <c r="D136" s="27" t="s">
        <v>101</v>
      </c>
      <c r="E136" s="27" t="s">
        <v>172</v>
      </c>
      <c r="F136" s="27" t="s">
        <v>234</v>
      </c>
      <c r="G136" s="27" t="s">
        <v>127</v>
      </c>
      <c r="H136" s="27" t="s">
        <v>366</v>
      </c>
      <c r="I136" s="52"/>
      <c r="J136" s="53"/>
      <c r="K136" s="53"/>
    </row>
    <row r="137" ht="29.25" customHeight="1" spans="2:11">
      <c r="B137" s="32" t="s">
        <v>363</v>
      </c>
      <c r="C137" s="26">
        <v>802</v>
      </c>
      <c r="D137" s="27" t="s">
        <v>101</v>
      </c>
      <c r="E137" s="27" t="s">
        <v>172</v>
      </c>
      <c r="F137" s="27" t="s">
        <v>234</v>
      </c>
      <c r="G137" s="27" t="s">
        <v>111</v>
      </c>
      <c r="H137" s="27" t="s">
        <v>176</v>
      </c>
      <c r="I137" s="52"/>
      <c r="J137" s="53"/>
      <c r="K137" s="53"/>
    </row>
    <row r="138" ht="32.25" customHeight="1" spans="2:11">
      <c r="B138" s="32" t="s">
        <v>412</v>
      </c>
      <c r="C138" s="26">
        <v>802</v>
      </c>
      <c r="D138" s="27" t="s">
        <v>101</v>
      </c>
      <c r="E138" s="27" t="s">
        <v>172</v>
      </c>
      <c r="F138" s="27" t="s">
        <v>234</v>
      </c>
      <c r="G138" s="27" t="s">
        <v>115</v>
      </c>
      <c r="H138" s="27" t="s">
        <v>413</v>
      </c>
      <c r="I138" s="52"/>
      <c r="J138" s="53"/>
      <c r="K138" s="53"/>
    </row>
    <row r="139" customHeight="1" spans="2:11">
      <c r="B139" s="32" t="s">
        <v>452</v>
      </c>
      <c r="C139" s="26">
        <v>802</v>
      </c>
      <c r="D139" s="27" t="s">
        <v>101</v>
      </c>
      <c r="E139" s="27" t="s">
        <v>172</v>
      </c>
      <c r="F139" s="27" t="s">
        <v>234</v>
      </c>
      <c r="G139" s="27" t="s">
        <v>115</v>
      </c>
      <c r="H139" s="27" t="s">
        <v>391</v>
      </c>
      <c r="I139" s="82"/>
      <c r="J139" s="53"/>
      <c r="K139" s="53"/>
    </row>
    <row r="140" customHeight="1" spans="2:11">
      <c r="B140" s="32" t="s">
        <v>453</v>
      </c>
      <c r="C140" s="26">
        <v>802</v>
      </c>
      <c r="D140" s="27" t="s">
        <v>101</v>
      </c>
      <c r="E140" s="27" t="s">
        <v>172</v>
      </c>
      <c r="F140" s="27" t="s">
        <v>234</v>
      </c>
      <c r="G140" s="27" t="s">
        <v>115</v>
      </c>
      <c r="H140" s="27" t="s">
        <v>391</v>
      </c>
      <c r="I140" s="82"/>
      <c r="J140" s="53"/>
      <c r="K140" s="53"/>
    </row>
    <row r="141" customHeight="1" spans="2:11">
      <c r="B141" s="32"/>
      <c r="C141" s="26"/>
      <c r="D141" s="27"/>
      <c r="E141" s="27"/>
      <c r="F141" s="27"/>
      <c r="G141" s="27"/>
      <c r="H141" s="27"/>
      <c r="I141" s="82"/>
      <c r="J141" s="53"/>
      <c r="K141" s="53"/>
    </row>
    <row r="142" customHeight="1" spans="2:11">
      <c r="B142" s="88" t="s">
        <v>454</v>
      </c>
      <c r="C142" s="21">
        <v>802</v>
      </c>
      <c r="D142" s="22" t="s">
        <v>172</v>
      </c>
      <c r="E142" s="22" t="s">
        <v>178</v>
      </c>
      <c r="F142" s="22" t="s">
        <v>450</v>
      </c>
      <c r="G142" s="22" t="s">
        <v>141</v>
      </c>
      <c r="H142" s="22" t="s">
        <v>141</v>
      </c>
      <c r="I142" s="51">
        <f>I143+I147</f>
        <v>1241.8</v>
      </c>
      <c r="J142" s="51">
        <f>J143+J147</f>
        <v>1241.8</v>
      </c>
      <c r="K142" s="51">
        <f>K143+K147</f>
        <v>1241.8</v>
      </c>
    </row>
    <row r="143" customHeight="1" spans="2:11">
      <c r="B143" s="69" t="s">
        <v>455</v>
      </c>
      <c r="C143" s="76">
        <v>802</v>
      </c>
      <c r="D143" s="71" t="s">
        <v>172</v>
      </c>
      <c r="E143" s="71" t="s">
        <v>181</v>
      </c>
      <c r="F143" s="71" t="s">
        <v>235</v>
      </c>
      <c r="G143" s="71" t="s">
        <v>141</v>
      </c>
      <c r="H143" s="71" t="s">
        <v>141</v>
      </c>
      <c r="I143" s="84">
        <f>I144</f>
        <v>75</v>
      </c>
      <c r="J143" s="84">
        <f t="shared" ref="J143:K143" si="19">J144</f>
        <v>75</v>
      </c>
      <c r="K143" s="84">
        <f t="shared" si="19"/>
        <v>75</v>
      </c>
    </row>
    <row r="144" customHeight="1" spans="2:11">
      <c r="B144" s="72" t="s">
        <v>456</v>
      </c>
      <c r="C144" s="73">
        <v>802</v>
      </c>
      <c r="D144" s="74" t="s">
        <v>172</v>
      </c>
      <c r="E144" s="74" t="s">
        <v>181</v>
      </c>
      <c r="F144" s="74" t="s">
        <v>235</v>
      </c>
      <c r="G144" s="75" t="s">
        <v>115</v>
      </c>
      <c r="H144" s="75" t="s">
        <v>391</v>
      </c>
      <c r="I144" s="85">
        <v>75</v>
      </c>
      <c r="J144" s="53">
        <v>75</v>
      </c>
      <c r="K144" s="53">
        <v>75</v>
      </c>
    </row>
    <row r="145" customHeight="1" spans="2:11">
      <c r="B145" s="89" t="s">
        <v>457</v>
      </c>
      <c r="C145" s="90" t="s">
        <v>351</v>
      </c>
      <c r="D145" s="91" t="s">
        <v>172</v>
      </c>
      <c r="E145" s="91" t="s">
        <v>181</v>
      </c>
      <c r="F145" s="91" t="s">
        <v>458</v>
      </c>
      <c r="G145" s="91"/>
      <c r="H145" s="91" t="s">
        <v>391</v>
      </c>
      <c r="I145" s="131"/>
      <c r="J145" s="131"/>
      <c r="K145" s="131"/>
    </row>
    <row r="146" customHeight="1" spans="2:11">
      <c r="B146" s="89"/>
      <c r="C146" s="90" t="s">
        <v>351</v>
      </c>
      <c r="D146" s="91" t="s">
        <v>172</v>
      </c>
      <c r="E146" s="91" t="s">
        <v>181</v>
      </c>
      <c r="F146" s="91"/>
      <c r="G146" s="91"/>
      <c r="H146" s="91" t="s">
        <v>391</v>
      </c>
      <c r="I146" s="131"/>
      <c r="J146" s="131"/>
      <c r="K146" s="131"/>
    </row>
    <row r="147" customHeight="1" spans="2:11">
      <c r="B147" s="92" t="s">
        <v>186</v>
      </c>
      <c r="C147" s="93" t="s">
        <v>351</v>
      </c>
      <c r="D147" s="94" t="s">
        <v>172</v>
      </c>
      <c r="E147" s="94" t="s">
        <v>184</v>
      </c>
      <c r="F147" s="94"/>
      <c r="G147" s="94"/>
      <c r="H147" s="94"/>
      <c r="I147" s="132">
        <f>I148+I157</f>
        <v>1166.8</v>
      </c>
      <c r="J147" s="132">
        <f>J148+J157</f>
        <v>1166.8</v>
      </c>
      <c r="K147" s="132">
        <f>K148+K157</f>
        <v>1166.8</v>
      </c>
    </row>
    <row r="148" customHeight="1" spans="2:11">
      <c r="B148" s="95"/>
      <c r="C148" s="96" t="s">
        <v>351</v>
      </c>
      <c r="D148" s="97" t="s">
        <v>172</v>
      </c>
      <c r="E148" s="97"/>
      <c r="F148" s="97"/>
      <c r="G148" s="97"/>
      <c r="H148" s="97"/>
      <c r="I148" s="133">
        <f>I149+I150+I151+I152+I153+I154+I156++I155</f>
        <v>788.1</v>
      </c>
      <c r="J148" s="133">
        <f>J149+J150+J151+J152+J153+J154+J156++J155</f>
        <v>788.1</v>
      </c>
      <c r="K148" s="133">
        <f>K149+K150+K151+K152+K153+K154+K156++K155</f>
        <v>788.1</v>
      </c>
    </row>
    <row r="149" customHeight="1" spans="2:11">
      <c r="B149" s="32" t="s">
        <v>414</v>
      </c>
      <c r="C149" s="98" t="s">
        <v>351</v>
      </c>
      <c r="D149" s="99" t="s">
        <v>172</v>
      </c>
      <c r="E149" s="99" t="s">
        <v>184</v>
      </c>
      <c r="F149" s="99" t="s">
        <v>236</v>
      </c>
      <c r="G149" s="99" t="s">
        <v>170</v>
      </c>
      <c r="H149" s="99" t="s">
        <v>413</v>
      </c>
      <c r="I149" s="134">
        <v>30</v>
      </c>
      <c r="J149" s="134">
        <v>30</v>
      </c>
      <c r="K149" s="134">
        <v>30</v>
      </c>
    </row>
    <row r="150" customHeight="1" spans="2:11">
      <c r="B150" s="32" t="s">
        <v>420</v>
      </c>
      <c r="C150" s="98" t="s">
        <v>351</v>
      </c>
      <c r="D150" s="99" t="s">
        <v>172</v>
      </c>
      <c r="E150" s="99" t="s">
        <v>184</v>
      </c>
      <c r="F150" s="99" t="s">
        <v>236</v>
      </c>
      <c r="G150" s="99" t="s">
        <v>115</v>
      </c>
      <c r="H150" s="99" t="s">
        <v>366</v>
      </c>
      <c r="I150" s="134">
        <v>648.1</v>
      </c>
      <c r="J150" s="134">
        <v>648.1</v>
      </c>
      <c r="K150" s="134">
        <v>648.1</v>
      </c>
    </row>
    <row r="151" customHeight="1" spans="2:11">
      <c r="B151" s="32" t="s">
        <v>459</v>
      </c>
      <c r="C151" s="98" t="s">
        <v>351</v>
      </c>
      <c r="D151" s="99" t="s">
        <v>172</v>
      </c>
      <c r="E151" s="99" t="s">
        <v>184</v>
      </c>
      <c r="F151" s="99" t="s">
        <v>236</v>
      </c>
      <c r="G151" s="99" t="s">
        <v>115</v>
      </c>
      <c r="H151" s="99" t="s">
        <v>352</v>
      </c>
      <c r="I151" s="134">
        <v>27</v>
      </c>
      <c r="J151" s="134">
        <v>27</v>
      </c>
      <c r="K151" s="134">
        <v>27</v>
      </c>
    </row>
    <row r="152" customHeight="1" spans="2:11">
      <c r="B152" s="32" t="s">
        <v>393</v>
      </c>
      <c r="C152" s="98" t="s">
        <v>351</v>
      </c>
      <c r="D152" s="99" t="s">
        <v>172</v>
      </c>
      <c r="E152" s="99" t="s">
        <v>184</v>
      </c>
      <c r="F152" s="99" t="s">
        <v>236</v>
      </c>
      <c r="G152" s="99" t="s">
        <v>115</v>
      </c>
      <c r="H152" s="99" t="s">
        <v>392</v>
      </c>
      <c r="I152" s="134"/>
      <c r="J152" s="134"/>
      <c r="K152" s="134"/>
    </row>
    <row r="153" customHeight="1" spans="2:11">
      <c r="B153" s="32" t="s">
        <v>460</v>
      </c>
      <c r="C153" s="98" t="s">
        <v>351</v>
      </c>
      <c r="D153" s="99" t="s">
        <v>172</v>
      </c>
      <c r="E153" s="99" t="s">
        <v>184</v>
      </c>
      <c r="F153" s="99" t="s">
        <v>236</v>
      </c>
      <c r="G153" s="99" t="s">
        <v>115</v>
      </c>
      <c r="H153" s="99" t="s">
        <v>425</v>
      </c>
      <c r="I153" s="134">
        <v>20</v>
      </c>
      <c r="J153" s="134">
        <v>20</v>
      </c>
      <c r="K153" s="134">
        <v>20</v>
      </c>
    </row>
    <row r="154" customHeight="1" spans="2:11">
      <c r="B154" s="89" t="s">
        <v>461</v>
      </c>
      <c r="C154" s="98" t="s">
        <v>351</v>
      </c>
      <c r="D154" s="99" t="s">
        <v>172</v>
      </c>
      <c r="E154" s="99" t="s">
        <v>184</v>
      </c>
      <c r="F154" s="99" t="s">
        <v>236</v>
      </c>
      <c r="G154" s="99" t="s">
        <v>115</v>
      </c>
      <c r="H154" s="99" t="s">
        <v>391</v>
      </c>
      <c r="I154" s="134">
        <v>3</v>
      </c>
      <c r="J154" s="134">
        <v>3</v>
      </c>
      <c r="K154" s="134">
        <v>3</v>
      </c>
    </row>
    <row r="155" customHeight="1" spans="2:11">
      <c r="B155" s="89" t="s">
        <v>462</v>
      </c>
      <c r="C155" s="98" t="s">
        <v>351</v>
      </c>
      <c r="D155" s="99" t="s">
        <v>172</v>
      </c>
      <c r="E155" s="99" t="s">
        <v>184</v>
      </c>
      <c r="F155" s="99" t="s">
        <v>236</v>
      </c>
      <c r="G155" s="99" t="s">
        <v>115</v>
      </c>
      <c r="H155" s="99" t="s">
        <v>413</v>
      </c>
      <c r="I155" s="134">
        <v>60</v>
      </c>
      <c r="J155" s="134">
        <v>60</v>
      </c>
      <c r="K155" s="134">
        <v>60</v>
      </c>
    </row>
    <row r="156" customHeight="1" spans="2:11">
      <c r="B156" s="89"/>
      <c r="C156" s="98"/>
      <c r="D156" s="91"/>
      <c r="E156" s="99"/>
      <c r="F156" s="99"/>
      <c r="G156" s="99"/>
      <c r="H156" s="99"/>
      <c r="I156" s="134"/>
      <c r="J156" s="134"/>
      <c r="K156" s="134"/>
    </row>
    <row r="157" customHeight="1" spans="2:11">
      <c r="B157" s="100" t="s">
        <v>183</v>
      </c>
      <c r="C157" s="30">
        <v>802</v>
      </c>
      <c r="D157" s="31" t="s">
        <v>172</v>
      </c>
      <c r="E157" s="31" t="s">
        <v>184</v>
      </c>
      <c r="F157" s="31" t="s">
        <v>237</v>
      </c>
      <c r="G157" s="31" t="s">
        <v>141</v>
      </c>
      <c r="H157" s="31" t="s">
        <v>141</v>
      </c>
      <c r="I157" s="80">
        <f>I158+I159+I160+I161+I162</f>
        <v>378.7</v>
      </c>
      <c r="J157" s="80">
        <f>J158+J159+J160+J161+J162</f>
        <v>378.7</v>
      </c>
      <c r="K157" s="80">
        <f>K158+K159+K160+K161+K162</f>
        <v>378.7</v>
      </c>
    </row>
    <row r="158" customHeight="1" spans="2:11">
      <c r="B158" s="62" t="s">
        <v>463</v>
      </c>
      <c r="C158" s="26">
        <v>802</v>
      </c>
      <c r="D158" s="27" t="s">
        <v>172</v>
      </c>
      <c r="E158" s="27" t="s">
        <v>184</v>
      </c>
      <c r="F158" s="27" t="s">
        <v>237</v>
      </c>
      <c r="G158" s="27" t="s">
        <v>115</v>
      </c>
      <c r="H158" s="27" t="s">
        <v>352</v>
      </c>
      <c r="I158" s="52">
        <v>180</v>
      </c>
      <c r="J158" s="53">
        <v>180</v>
      </c>
      <c r="K158" s="53">
        <v>180</v>
      </c>
    </row>
    <row r="159" customHeight="1" spans="2:11">
      <c r="B159" s="62" t="s">
        <v>464</v>
      </c>
      <c r="C159" s="26" t="s">
        <v>351</v>
      </c>
      <c r="D159" s="27" t="s">
        <v>172</v>
      </c>
      <c r="E159" s="27" t="s">
        <v>184</v>
      </c>
      <c r="F159" s="27" t="s">
        <v>237</v>
      </c>
      <c r="G159" s="27" t="s">
        <v>115</v>
      </c>
      <c r="H159" s="27" t="s">
        <v>352</v>
      </c>
      <c r="I159" s="52">
        <v>130</v>
      </c>
      <c r="J159" s="53">
        <v>130</v>
      </c>
      <c r="K159" s="53">
        <v>130</v>
      </c>
    </row>
    <row r="160" customHeight="1" spans="2:11">
      <c r="B160" s="101" t="s">
        <v>465</v>
      </c>
      <c r="C160" s="26">
        <v>802</v>
      </c>
      <c r="D160" s="27" t="s">
        <v>172</v>
      </c>
      <c r="E160" s="27" t="s">
        <v>184</v>
      </c>
      <c r="F160" s="27" t="s">
        <v>237</v>
      </c>
      <c r="G160" s="27" t="s">
        <v>115</v>
      </c>
      <c r="H160" s="27" t="s">
        <v>352</v>
      </c>
      <c r="I160" s="52"/>
      <c r="J160" s="53"/>
      <c r="K160" s="53"/>
    </row>
    <row r="161" customHeight="1" spans="2:11">
      <c r="B161" s="101" t="s">
        <v>466</v>
      </c>
      <c r="C161" s="26">
        <v>802</v>
      </c>
      <c r="D161" s="27" t="s">
        <v>172</v>
      </c>
      <c r="E161" s="27" t="s">
        <v>184</v>
      </c>
      <c r="F161" s="27" t="s">
        <v>237</v>
      </c>
      <c r="G161" s="27" t="s">
        <v>115</v>
      </c>
      <c r="H161" s="27" t="s">
        <v>433</v>
      </c>
      <c r="I161" s="52">
        <v>50</v>
      </c>
      <c r="J161" s="53">
        <v>50</v>
      </c>
      <c r="K161" s="53">
        <v>50</v>
      </c>
    </row>
    <row r="162" customHeight="1" spans="2:11">
      <c r="B162" s="102" t="s">
        <v>467</v>
      </c>
      <c r="C162" s="26">
        <v>802</v>
      </c>
      <c r="D162" s="27" t="s">
        <v>172</v>
      </c>
      <c r="E162" s="27" t="s">
        <v>184</v>
      </c>
      <c r="F162" s="27" t="s">
        <v>237</v>
      </c>
      <c r="G162" s="27" t="s">
        <v>115</v>
      </c>
      <c r="H162" s="27" t="s">
        <v>431</v>
      </c>
      <c r="I162" s="52">
        <v>18.7</v>
      </c>
      <c r="J162" s="52">
        <v>18.7</v>
      </c>
      <c r="K162" s="53">
        <v>18.7</v>
      </c>
    </row>
    <row r="163" customHeight="1" spans="2:11">
      <c r="B163" s="103" t="s">
        <v>468</v>
      </c>
      <c r="C163" s="21" t="s">
        <v>351</v>
      </c>
      <c r="D163" s="22" t="s">
        <v>117</v>
      </c>
      <c r="E163" s="22" t="s">
        <v>181</v>
      </c>
      <c r="F163" s="22" t="s">
        <v>238</v>
      </c>
      <c r="G163" s="22" t="s">
        <v>141</v>
      </c>
      <c r="H163" s="22" t="s">
        <v>141</v>
      </c>
      <c r="I163" s="51">
        <f>I164</f>
        <v>3084.2</v>
      </c>
      <c r="J163" s="51">
        <f t="shared" ref="J163:K163" si="20">J164</f>
        <v>3319.322</v>
      </c>
      <c r="K163" s="51">
        <f t="shared" si="20"/>
        <v>3470.641</v>
      </c>
    </row>
    <row r="164" customHeight="1" spans="2:11">
      <c r="B164" s="102" t="s">
        <v>469</v>
      </c>
      <c r="C164" s="26" t="s">
        <v>351</v>
      </c>
      <c r="D164" s="27" t="s">
        <v>117</v>
      </c>
      <c r="E164" s="27" t="s">
        <v>181</v>
      </c>
      <c r="F164" s="27" t="s">
        <v>238</v>
      </c>
      <c r="G164" s="27" t="s">
        <v>115</v>
      </c>
      <c r="H164" s="27" t="s">
        <v>366</v>
      </c>
      <c r="I164" s="52">
        <v>3084.2</v>
      </c>
      <c r="J164" s="52">
        <v>3319.322</v>
      </c>
      <c r="K164" s="53">
        <v>3470.641</v>
      </c>
    </row>
    <row r="165" ht="29.25" customHeight="1" spans="2:11">
      <c r="B165" s="102"/>
      <c r="C165" s="26"/>
      <c r="D165" s="27"/>
      <c r="E165" s="27"/>
      <c r="F165" s="27"/>
      <c r="G165" s="27"/>
      <c r="H165" s="27"/>
      <c r="I165" s="52"/>
      <c r="J165" s="52"/>
      <c r="K165" s="53"/>
    </row>
    <row r="166" customHeight="1" spans="2:11">
      <c r="B166" s="104" t="s">
        <v>470</v>
      </c>
      <c r="C166" s="21">
        <v>802</v>
      </c>
      <c r="D166" s="22" t="s">
        <v>193</v>
      </c>
      <c r="E166" s="22" t="s">
        <v>178</v>
      </c>
      <c r="F166" s="22" t="s">
        <v>140</v>
      </c>
      <c r="G166" s="22" t="s">
        <v>141</v>
      </c>
      <c r="H166" s="22" t="s">
        <v>141</v>
      </c>
      <c r="I166" s="51">
        <f>I167+I172+I177</f>
        <v>409.6</v>
      </c>
      <c r="J166" s="51">
        <f>J167+J172+J177</f>
        <v>407.6</v>
      </c>
      <c r="K166" s="51">
        <f>K167+K172+K177</f>
        <v>407.6</v>
      </c>
    </row>
    <row r="167" customHeight="1" spans="2:11">
      <c r="B167" s="105" t="s">
        <v>471</v>
      </c>
      <c r="C167" s="30">
        <v>802</v>
      </c>
      <c r="D167" s="31" t="s">
        <v>193</v>
      </c>
      <c r="E167" s="31" t="s">
        <v>99</v>
      </c>
      <c r="F167" s="31" t="s">
        <v>140</v>
      </c>
      <c r="G167" s="31" t="s">
        <v>141</v>
      </c>
      <c r="H167" s="31" t="s">
        <v>141</v>
      </c>
      <c r="I167" s="80">
        <f>I168+I169+I170</f>
        <v>73</v>
      </c>
      <c r="J167" s="80">
        <f>J168+J169+J170</f>
        <v>73</v>
      </c>
      <c r="K167" s="80">
        <f>K168+K169+K170</f>
        <v>73</v>
      </c>
    </row>
    <row r="168" customHeight="1" spans="2:11">
      <c r="B168" s="106" t="s">
        <v>472</v>
      </c>
      <c r="C168" s="26">
        <v>802</v>
      </c>
      <c r="D168" s="27" t="s">
        <v>193</v>
      </c>
      <c r="E168" s="27" t="s">
        <v>99</v>
      </c>
      <c r="F168" s="27" t="s">
        <v>239</v>
      </c>
      <c r="G168" s="27" t="s">
        <v>115</v>
      </c>
      <c r="H168" s="27" t="s">
        <v>366</v>
      </c>
      <c r="I168" s="135">
        <v>3</v>
      </c>
      <c r="J168" s="52">
        <v>3</v>
      </c>
      <c r="K168" s="53">
        <v>3</v>
      </c>
    </row>
    <row r="169" ht="30" customHeight="1" spans="2:11">
      <c r="B169" s="107" t="s">
        <v>473</v>
      </c>
      <c r="C169" s="108" t="s">
        <v>351</v>
      </c>
      <c r="D169" s="74" t="s">
        <v>193</v>
      </c>
      <c r="E169" s="74" t="s">
        <v>99</v>
      </c>
      <c r="F169" s="74" t="s">
        <v>239</v>
      </c>
      <c r="G169" s="74" t="s">
        <v>115</v>
      </c>
      <c r="H169" s="74" t="s">
        <v>352</v>
      </c>
      <c r="I169" s="136">
        <v>30</v>
      </c>
      <c r="J169" s="136">
        <v>30</v>
      </c>
      <c r="K169" s="136">
        <v>30</v>
      </c>
    </row>
    <row r="170" ht="27.75" customHeight="1" spans="2:11">
      <c r="B170" s="109" t="s">
        <v>474</v>
      </c>
      <c r="C170" s="73" t="s">
        <v>351</v>
      </c>
      <c r="D170" s="74" t="s">
        <v>193</v>
      </c>
      <c r="E170" s="74" t="s">
        <v>99</v>
      </c>
      <c r="F170" s="74" t="s">
        <v>239</v>
      </c>
      <c r="G170" s="75" t="s">
        <v>115</v>
      </c>
      <c r="H170" s="75" t="s">
        <v>366</v>
      </c>
      <c r="I170" s="53">
        <v>40</v>
      </c>
      <c r="J170" s="53">
        <v>40</v>
      </c>
      <c r="K170" s="53">
        <v>40</v>
      </c>
    </row>
    <row r="171" customHeight="1" spans="2:11">
      <c r="B171" s="72"/>
      <c r="C171" s="73"/>
      <c r="D171" s="74"/>
      <c r="E171" s="74"/>
      <c r="F171" s="74"/>
      <c r="G171" s="75"/>
      <c r="H171" s="75"/>
      <c r="I171" s="53"/>
      <c r="J171" s="53"/>
      <c r="K171" s="53"/>
    </row>
    <row r="172" customHeight="1" spans="2:11">
      <c r="B172" s="100" t="s">
        <v>196</v>
      </c>
      <c r="C172" s="30">
        <v>802</v>
      </c>
      <c r="D172" s="31" t="s">
        <v>193</v>
      </c>
      <c r="E172" s="31" t="s">
        <v>172</v>
      </c>
      <c r="F172" s="31" t="s">
        <v>140</v>
      </c>
      <c r="G172" s="31" t="s">
        <v>141</v>
      </c>
      <c r="H172" s="31" t="s">
        <v>141</v>
      </c>
      <c r="I172" s="80">
        <f>I173+I174+I175+I176</f>
        <v>311.6</v>
      </c>
      <c r="J172" s="80">
        <f>J173+J174+J175+J176</f>
        <v>309.6</v>
      </c>
      <c r="K172" s="80">
        <f>K173+K174+K175+K176</f>
        <v>309.6</v>
      </c>
    </row>
    <row r="173" customHeight="1" spans="2:11">
      <c r="B173" s="110" t="s">
        <v>475</v>
      </c>
      <c r="C173" s="42">
        <v>802</v>
      </c>
      <c r="D173" s="43" t="s">
        <v>193</v>
      </c>
      <c r="E173" s="43" t="s">
        <v>172</v>
      </c>
      <c r="F173" s="43" t="s">
        <v>240</v>
      </c>
      <c r="G173" s="43" t="s">
        <v>170</v>
      </c>
      <c r="H173" s="43" t="s">
        <v>413</v>
      </c>
      <c r="I173" s="135">
        <v>30</v>
      </c>
      <c r="J173" s="135">
        <v>28</v>
      </c>
      <c r="K173" s="135">
        <v>28</v>
      </c>
    </row>
    <row r="174" customHeight="1" spans="2:11">
      <c r="B174" s="111" t="s">
        <v>476</v>
      </c>
      <c r="C174" s="26">
        <v>802</v>
      </c>
      <c r="D174" s="27" t="s">
        <v>193</v>
      </c>
      <c r="E174" s="27" t="s">
        <v>172</v>
      </c>
      <c r="F174" s="27" t="s">
        <v>241</v>
      </c>
      <c r="G174" s="27" t="s">
        <v>115</v>
      </c>
      <c r="H174" s="27" t="s">
        <v>366</v>
      </c>
      <c r="I174" s="135">
        <v>165.1</v>
      </c>
      <c r="J174" s="53">
        <v>165.1</v>
      </c>
      <c r="K174" s="53">
        <v>165.1</v>
      </c>
    </row>
    <row r="175" customHeight="1" spans="2:11">
      <c r="B175" s="111" t="s">
        <v>477</v>
      </c>
      <c r="C175" s="26" t="s">
        <v>351</v>
      </c>
      <c r="D175" s="27" t="s">
        <v>193</v>
      </c>
      <c r="E175" s="27" t="s">
        <v>172</v>
      </c>
      <c r="F175" s="27" t="s">
        <v>241</v>
      </c>
      <c r="G175" s="27" t="s">
        <v>115</v>
      </c>
      <c r="H175" s="27" t="s">
        <v>366</v>
      </c>
      <c r="I175" s="135">
        <v>46.5</v>
      </c>
      <c r="J175" s="137">
        <v>46.5</v>
      </c>
      <c r="K175" s="53">
        <v>46.5</v>
      </c>
    </row>
    <row r="176" customHeight="1" spans="2:11">
      <c r="B176" s="111" t="s">
        <v>478</v>
      </c>
      <c r="C176" s="26" t="s">
        <v>351</v>
      </c>
      <c r="D176" s="27" t="s">
        <v>193</v>
      </c>
      <c r="E176" s="27" t="s">
        <v>172</v>
      </c>
      <c r="F176" s="27" t="s">
        <v>241</v>
      </c>
      <c r="G176" s="27" t="s">
        <v>115</v>
      </c>
      <c r="H176" s="27" t="s">
        <v>366</v>
      </c>
      <c r="I176" s="135">
        <v>70</v>
      </c>
      <c r="J176" s="137">
        <v>70</v>
      </c>
      <c r="K176" s="53">
        <v>70</v>
      </c>
    </row>
    <row r="177" ht="30" customHeight="1" spans="2:11">
      <c r="B177" s="69" t="s">
        <v>479</v>
      </c>
      <c r="C177" s="112" t="s">
        <v>351</v>
      </c>
      <c r="D177" s="71" t="s">
        <v>193</v>
      </c>
      <c r="E177" s="71" t="s">
        <v>172</v>
      </c>
      <c r="F177" s="71" t="s">
        <v>242</v>
      </c>
      <c r="G177" s="71" t="s">
        <v>141</v>
      </c>
      <c r="H177" s="71" t="s">
        <v>141</v>
      </c>
      <c r="I177" s="84">
        <f>I178</f>
        <v>25</v>
      </c>
      <c r="J177" s="84">
        <f>J178</f>
        <v>25</v>
      </c>
      <c r="K177" s="84">
        <f>K178</f>
        <v>25</v>
      </c>
    </row>
    <row r="178" ht="39" customHeight="1" spans="2:11">
      <c r="B178" s="109" t="s">
        <v>480</v>
      </c>
      <c r="C178" s="113" t="s">
        <v>351</v>
      </c>
      <c r="D178" s="74" t="s">
        <v>193</v>
      </c>
      <c r="E178" s="74" t="s">
        <v>172</v>
      </c>
      <c r="F178" s="74" t="s">
        <v>242</v>
      </c>
      <c r="G178" s="75" t="s">
        <v>115</v>
      </c>
      <c r="H178" s="75" t="s">
        <v>366</v>
      </c>
      <c r="I178" s="53">
        <v>25</v>
      </c>
      <c r="J178" s="53">
        <v>25</v>
      </c>
      <c r="K178" s="53">
        <v>25</v>
      </c>
    </row>
    <row r="179" ht="33" customHeight="1" spans="2:11">
      <c r="B179" s="111"/>
      <c r="C179" s="26"/>
      <c r="D179" s="27"/>
      <c r="E179" s="27"/>
      <c r="F179" s="27"/>
      <c r="G179" s="27"/>
      <c r="H179" s="27"/>
      <c r="I179" s="135"/>
      <c r="J179" s="137"/>
      <c r="K179" s="53"/>
    </row>
    <row r="180" customHeight="1" spans="2:11">
      <c r="B180" s="114" t="s">
        <v>481</v>
      </c>
      <c r="C180" s="76" t="s">
        <v>351</v>
      </c>
      <c r="D180" s="71" t="s">
        <v>139</v>
      </c>
      <c r="E180" s="71" t="s">
        <v>139</v>
      </c>
      <c r="F180" s="71" t="s">
        <v>482</v>
      </c>
      <c r="G180" s="71" t="s">
        <v>141</v>
      </c>
      <c r="H180" s="71" t="s">
        <v>141</v>
      </c>
      <c r="I180" s="84">
        <f>I181</f>
        <v>10</v>
      </c>
      <c r="J180" s="84">
        <f>J181</f>
        <v>10</v>
      </c>
      <c r="K180" s="84">
        <f>K181</f>
        <v>10</v>
      </c>
    </row>
    <row r="181" ht="29" customHeight="1" spans="2:11">
      <c r="B181" s="115" t="s">
        <v>483</v>
      </c>
      <c r="C181" s="73" t="s">
        <v>351</v>
      </c>
      <c r="D181" s="75" t="s">
        <v>139</v>
      </c>
      <c r="E181" s="75" t="s">
        <v>139</v>
      </c>
      <c r="F181" s="75" t="s">
        <v>482</v>
      </c>
      <c r="G181" s="75" t="s">
        <v>115</v>
      </c>
      <c r="H181" s="75" t="s">
        <v>484</v>
      </c>
      <c r="I181" s="53">
        <v>10</v>
      </c>
      <c r="J181" s="53">
        <v>10</v>
      </c>
      <c r="K181" s="53">
        <v>10</v>
      </c>
    </row>
    <row r="182" ht="31.5" customHeight="1" spans="2:11">
      <c r="B182" s="116"/>
      <c r="C182" s="73"/>
      <c r="D182" s="75"/>
      <c r="E182" s="75"/>
      <c r="F182" s="75"/>
      <c r="G182" s="75"/>
      <c r="H182" s="75"/>
      <c r="I182" s="53"/>
      <c r="J182" s="53"/>
      <c r="K182" s="53"/>
    </row>
    <row r="183" customHeight="1" spans="2:11">
      <c r="B183" s="111"/>
      <c r="C183" s="26"/>
      <c r="D183" s="27"/>
      <c r="E183" s="27"/>
      <c r="F183" s="27"/>
      <c r="G183" s="27"/>
      <c r="H183" s="27"/>
      <c r="I183" s="135"/>
      <c r="J183" s="137"/>
      <c r="K183" s="53"/>
    </row>
    <row r="184" customHeight="1" spans="2:11">
      <c r="B184" s="111"/>
      <c r="C184" s="26"/>
      <c r="D184" s="27"/>
      <c r="E184" s="27"/>
      <c r="F184" s="27"/>
      <c r="G184" s="27"/>
      <c r="H184" s="27"/>
      <c r="I184" s="135"/>
      <c r="J184" s="137"/>
      <c r="K184" s="53"/>
    </row>
    <row r="185" customHeight="1" spans="2:11">
      <c r="B185" s="117" t="s">
        <v>485</v>
      </c>
      <c r="C185" s="118">
        <v>802</v>
      </c>
      <c r="D185" s="119">
        <v>10</v>
      </c>
      <c r="E185" s="119" t="s">
        <v>178</v>
      </c>
      <c r="F185" s="119" t="s">
        <v>140</v>
      </c>
      <c r="G185" s="119" t="s">
        <v>141</v>
      </c>
      <c r="H185" s="119" t="s">
        <v>141</v>
      </c>
      <c r="I185" s="138">
        <f>I186</f>
        <v>420</v>
      </c>
      <c r="J185" s="138">
        <f t="shared" ref="J185:K185" si="21">J186</f>
        <v>420</v>
      </c>
      <c r="K185" s="138">
        <f t="shared" si="21"/>
        <v>420</v>
      </c>
    </row>
    <row r="186" customHeight="1" spans="2:11">
      <c r="B186" s="63" t="s">
        <v>205</v>
      </c>
      <c r="C186" s="120" t="s">
        <v>351</v>
      </c>
      <c r="D186" s="27" t="s">
        <v>184</v>
      </c>
      <c r="E186" s="27" t="s">
        <v>99</v>
      </c>
      <c r="F186" s="27" t="s">
        <v>244</v>
      </c>
      <c r="G186" s="27" t="s">
        <v>208</v>
      </c>
      <c r="H186" s="27" t="s">
        <v>486</v>
      </c>
      <c r="I186" s="137">
        <v>420</v>
      </c>
      <c r="J186" s="53">
        <v>420</v>
      </c>
      <c r="K186" s="53">
        <v>420</v>
      </c>
    </row>
    <row r="187" customHeight="1" spans="2:11">
      <c r="B187" s="121" t="s">
        <v>487</v>
      </c>
      <c r="C187" s="122" t="s">
        <v>351</v>
      </c>
      <c r="D187" s="123" t="s">
        <v>184</v>
      </c>
      <c r="E187" s="123" t="s">
        <v>172</v>
      </c>
      <c r="F187" s="27" t="s">
        <v>488</v>
      </c>
      <c r="G187" s="123" t="s">
        <v>489</v>
      </c>
      <c r="H187" s="123" t="s">
        <v>490</v>
      </c>
      <c r="I187" s="53"/>
      <c r="J187" s="53"/>
      <c r="K187" s="53"/>
    </row>
    <row r="188" customHeight="1" spans="2:11">
      <c r="B188" s="121" t="s">
        <v>491</v>
      </c>
      <c r="C188" s="120" t="s">
        <v>351</v>
      </c>
      <c r="D188" s="123" t="s">
        <v>184</v>
      </c>
      <c r="E188" s="27" t="s">
        <v>492</v>
      </c>
      <c r="F188" s="123" t="s">
        <v>493</v>
      </c>
      <c r="G188" s="27" t="s">
        <v>115</v>
      </c>
      <c r="H188" s="27"/>
      <c r="I188" s="53"/>
      <c r="J188" s="53"/>
      <c r="K188" s="53"/>
    </row>
    <row r="189" customHeight="1" spans="2:11">
      <c r="B189" s="124" t="s">
        <v>494</v>
      </c>
      <c r="C189" s="118" t="s">
        <v>351</v>
      </c>
      <c r="D189" s="119" t="s">
        <v>212</v>
      </c>
      <c r="E189" s="119" t="s">
        <v>172</v>
      </c>
      <c r="F189" s="119" t="s">
        <v>246</v>
      </c>
      <c r="G189" s="119" t="s">
        <v>495</v>
      </c>
      <c r="H189" s="119" t="s">
        <v>248</v>
      </c>
      <c r="I189" s="139">
        <f>I190</f>
        <v>4.43</v>
      </c>
      <c r="J189" s="139">
        <f t="shared" ref="J189:K189" si="22">J190</f>
        <v>4.43</v>
      </c>
      <c r="K189" s="139">
        <f t="shared" si="22"/>
        <v>4.43</v>
      </c>
    </row>
    <row r="190" ht="21" customHeight="1" spans="2:11">
      <c r="B190" s="125" t="s">
        <v>496</v>
      </c>
      <c r="C190" s="126" t="s">
        <v>351</v>
      </c>
      <c r="D190" s="43" t="s">
        <v>212</v>
      </c>
      <c r="E190" s="43" t="s">
        <v>172</v>
      </c>
      <c r="F190" s="43" t="s">
        <v>246</v>
      </c>
      <c r="G190" s="75" t="s">
        <v>495</v>
      </c>
      <c r="H190" s="75" t="s">
        <v>248</v>
      </c>
      <c r="I190" s="53">
        <v>4.43</v>
      </c>
      <c r="J190" s="53">
        <v>4.43</v>
      </c>
      <c r="K190" s="53">
        <v>4.43</v>
      </c>
    </row>
    <row r="191" ht="36" customHeight="1" spans="2:11">
      <c r="B191" s="127" t="s">
        <v>213</v>
      </c>
      <c r="C191" s="128" t="s">
        <v>351</v>
      </c>
      <c r="D191" s="129"/>
      <c r="E191" s="129"/>
      <c r="F191" s="129"/>
      <c r="G191" s="129"/>
      <c r="H191" s="129"/>
      <c r="I191" s="140">
        <f>I13</f>
        <v>15347.33</v>
      </c>
      <c r="J191" s="140">
        <f>J13</f>
        <v>15653.522</v>
      </c>
      <c r="K191" s="140">
        <f>K13</f>
        <v>15809.901</v>
      </c>
    </row>
    <row r="192" customHeight="1" spans="2:11">
      <c r="B192" s="127" t="s">
        <v>497</v>
      </c>
      <c r="C192" s="128" t="s">
        <v>351</v>
      </c>
      <c r="D192" s="129"/>
      <c r="E192" s="129"/>
      <c r="F192" s="129"/>
      <c r="G192" s="129"/>
      <c r="H192" s="129"/>
      <c r="I192" s="140">
        <f>I191-I116-I118-I121-I126-I130-I143-I180</f>
        <v>14911.33</v>
      </c>
      <c r="J192" s="140">
        <f>J191-J116-J118-J121-J126-J130-J143-J180</f>
        <v>15186.822</v>
      </c>
      <c r="K192" s="140">
        <f>K191-K116-K118-K121-K126-K130-K143-K180</f>
        <v>15343.201</v>
      </c>
    </row>
    <row r="193" customHeight="1"/>
    <row r="194" customHeight="1"/>
    <row r="195" customHeight="1"/>
    <row r="196" customHeight="1"/>
    <row r="197" customHeight="1"/>
    <row r="198" customHeight="1"/>
    <row r="199" customHeight="1"/>
    <row r="200" customHeight="1"/>
    <row r="201" customHeight="1"/>
    <row r="202" customHeight="1"/>
  </sheetData>
  <autoFilter xmlns:etc="http://www.wps.cn/officeDocument/2017/etCustomData" ref="B12:K35" etc:filterBottomFollowUsedRange="0">
    <extLst/>
  </autoFilter>
  <mergeCells count="8">
    <mergeCell ref="H1:K1"/>
    <mergeCell ref="H2:K2"/>
    <mergeCell ref="H3:K3"/>
    <mergeCell ref="H4:K4"/>
    <mergeCell ref="H5:K5"/>
    <mergeCell ref="H6:I6"/>
    <mergeCell ref="B9:H9"/>
    <mergeCell ref="B10:D10"/>
  </mergeCells>
  <pageMargins left="0.7" right="0.7" top="0.75" bottom="0.75" header="0.3" footer="0.3"/>
  <pageSetup paperSize="9" scale="62" fitToHeight="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5" sqref="J15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opLeftCell="A18" workbookViewId="0">
      <selection activeCell="F23" sqref="F23"/>
    </sheetView>
  </sheetViews>
  <sheetFormatPr defaultColWidth="9.14285714285714" defaultRowHeight="12.75" outlineLevelCol="7"/>
  <cols>
    <col min="1" max="1" width="9" style="2" customWidth="1"/>
    <col min="2" max="2" width="19.8571428571429" style="2" customWidth="1"/>
    <col min="3" max="3" width="21.1428571428571" style="2" customWidth="1"/>
    <col min="4" max="4" width="57.7142857142857" style="2" customWidth="1"/>
    <col min="5" max="5" width="20" style="2" customWidth="1"/>
    <col min="6" max="6" width="34.2857142857143" style="2" customWidth="1"/>
    <col min="7" max="16384" width="9.14285714285714" style="2"/>
  </cols>
  <sheetData>
    <row r="1" ht="18.75" spans="4:6">
      <c r="D1" s="3"/>
      <c r="E1" s="3"/>
      <c r="F1" s="5" t="s">
        <v>32</v>
      </c>
    </row>
    <row r="2" s="1" customFormat="1" ht="15.75" spans="1:7">
      <c r="A2" s="6"/>
      <c r="B2" s="6"/>
      <c r="C2" s="6"/>
      <c r="D2" s="6"/>
      <c r="E2" s="6"/>
      <c r="F2" s="7" t="s">
        <v>1</v>
      </c>
      <c r="G2" s="7"/>
    </row>
    <row r="3" s="1" customFormat="1" ht="1.5" customHeight="1" spans="1:7">
      <c r="A3" s="6"/>
      <c r="B3" s="6"/>
      <c r="C3" s="6"/>
      <c r="D3" s="6"/>
      <c r="E3" s="6"/>
      <c r="F3" s="7"/>
      <c r="G3" s="7"/>
    </row>
    <row r="4" s="1" customFormat="1" ht="17.25" customHeight="1" spans="1:7">
      <c r="A4" s="6"/>
      <c r="B4" s="6"/>
      <c r="C4" s="6"/>
      <c r="D4" s="6"/>
      <c r="E4" s="6"/>
      <c r="F4" s="8" t="s">
        <v>2</v>
      </c>
      <c r="G4" s="8"/>
    </row>
    <row r="5" s="1" customFormat="1" ht="15.75" spans="1:6">
      <c r="A5" s="6"/>
      <c r="B5" s="6"/>
      <c r="C5" s="6"/>
      <c r="D5" s="6"/>
      <c r="E5" s="6"/>
      <c r="F5" s="7" t="s">
        <v>3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91.5" customHeight="1" spans="2:6">
      <c r="B9" s="10" t="s">
        <v>33</v>
      </c>
      <c r="C9" s="10"/>
      <c r="D9" s="10"/>
      <c r="E9" s="10"/>
      <c r="F9" s="10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/>
      <c r="E11" s="12"/>
      <c r="F11" s="2" t="s">
        <v>34</v>
      </c>
    </row>
    <row r="12" ht="45" customHeight="1" spans="2:6">
      <c r="B12" s="280" t="s">
        <v>6</v>
      </c>
      <c r="C12" s="280"/>
      <c r="D12" s="281" t="s">
        <v>35</v>
      </c>
      <c r="E12" s="281" t="s">
        <v>36</v>
      </c>
      <c r="F12" s="282" t="s">
        <v>8</v>
      </c>
    </row>
    <row r="13" ht="82.5" customHeight="1" spans="2:6">
      <c r="B13" s="283" t="s">
        <v>9</v>
      </c>
      <c r="C13" s="284" t="s">
        <v>10</v>
      </c>
      <c r="D13" s="285"/>
      <c r="E13" s="285"/>
      <c r="F13" s="286"/>
    </row>
    <row r="14" ht="18.75" spans="2:6">
      <c r="B14" s="287">
        <v>1</v>
      </c>
      <c r="C14" s="287">
        <v>2</v>
      </c>
      <c r="D14" s="287">
        <v>3</v>
      </c>
      <c r="E14" s="287">
        <v>4</v>
      </c>
      <c r="F14" s="288">
        <v>5</v>
      </c>
    </row>
    <row r="15" ht="58.5" customHeight="1" spans="2:6">
      <c r="B15" s="270">
        <v>802</v>
      </c>
      <c r="C15" s="271">
        <v>2.02400141000001e+16</v>
      </c>
      <c r="D15" s="289" t="s">
        <v>37</v>
      </c>
      <c r="E15" s="289" t="s">
        <v>38</v>
      </c>
      <c r="F15" s="290">
        <v>3</v>
      </c>
    </row>
    <row r="16" ht="78.75" spans="2:6">
      <c r="B16" s="270">
        <v>802</v>
      </c>
      <c r="C16" s="271">
        <v>2.02400141000001e+16</v>
      </c>
      <c r="D16" s="289" t="s">
        <v>37</v>
      </c>
      <c r="E16" s="289" t="s">
        <v>38</v>
      </c>
      <c r="F16" s="290">
        <v>16</v>
      </c>
    </row>
    <row r="17" ht="78.75" spans="2:6">
      <c r="B17" s="270">
        <v>802</v>
      </c>
      <c r="C17" s="271">
        <v>2.02400141000001e+16</v>
      </c>
      <c r="D17" s="289" t="s">
        <v>37</v>
      </c>
      <c r="E17" s="289" t="s">
        <v>38</v>
      </c>
      <c r="F17" s="290">
        <v>25</v>
      </c>
    </row>
    <row r="18" ht="78.75" spans="2:6">
      <c r="B18" s="270">
        <v>802</v>
      </c>
      <c r="C18" s="271">
        <v>2.02400141000001e+16</v>
      </c>
      <c r="D18" s="289" t="s">
        <v>37</v>
      </c>
      <c r="E18" s="289" t="s">
        <v>38</v>
      </c>
      <c r="F18" s="290">
        <v>2</v>
      </c>
    </row>
    <row r="19" ht="78.75" spans="2:6">
      <c r="B19" s="270">
        <v>802</v>
      </c>
      <c r="C19" s="271">
        <v>2.02400141000001e+16</v>
      </c>
      <c r="D19" s="289" t="s">
        <v>37</v>
      </c>
      <c r="E19" s="289" t="s">
        <v>38</v>
      </c>
      <c r="F19" s="290">
        <v>75</v>
      </c>
    </row>
    <row r="20" ht="78.75" spans="2:6">
      <c r="B20" s="270">
        <v>802</v>
      </c>
      <c r="C20" s="271">
        <v>2.02400141000001e+16</v>
      </c>
      <c r="D20" s="289" t="s">
        <v>37</v>
      </c>
      <c r="E20" s="289" t="s">
        <v>38</v>
      </c>
      <c r="F20" s="291">
        <v>788.1</v>
      </c>
    </row>
    <row r="21" ht="78.75" spans="2:6">
      <c r="B21" s="292">
        <v>802</v>
      </c>
      <c r="C21" s="271">
        <v>2.02400141000001e+16</v>
      </c>
      <c r="D21" s="289" t="s">
        <v>37</v>
      </c>
      <c r="E21" s="289" t="s">
        <v>38</v>
      </c>
      <c r="F21" s="291">
        <v>3084.2</v>
      </c>
    </row>
    <row r="22" ht="78.75" spans="2:6">
      <c r="B22" s="292">
        <v>802</v>
      </c>
      <c r="C22" s="271">
        <v>2.02400141000001e+16</v>
      </c>
      <c r="D22" s="289" t="s">
        <v>37</v>
      </c>
      <c r="E22" s="289" t="s">
        <v>38</v>
      </c>
      <c r="F22" s="290">
        <v>25</v>
      </c>
    </row>
    <row r="23" ht="18.75" spans="2:6">
      <c r="B23" s="258" t="s">
        <v>26</v>
      </c>
      <c r="C23" s="258"/>
      <c r="D23" s="258"/>
      <c r="E23" s="258"/>
      <c r="F23" s="290">
        <f>F22+F21+F20+F19+F18+F17+F16+F15</f>
        <v>4018.3</v>
      </c>
    </row>
    <row r="24" spans="2:6">
      <c r="B24" s="144"/>
      <c r="C24" s="144"/>
      <c r="D24" s="144"/>
      <c r="E24" s="144"/>
      <c r="F24" s="144"/>
    </row>
    <row r="25" spans="2:6">
      <c r="B25" s="144"/>
      <c r="C25" s="144"/>
      <c r="D25" s="144"/>
      <c r="E25" s="144"/>
      <c r="F25" s="144"/>
    </row>
    <row r="35" ht="23.25" spans="4:8">
      <c r="D35" s="293" t="s">
        <v>39</v>
      </c>
      <c r="E35" s="293"/>
      <c r="F35" s="293"/>
      <c r="G35" s="145"/>
      <c r="H35" s="145"/>
    </row>
    <row r="51" spans="3:3">
      <c r="C51" s="146"/>
    </row>
  </sheetData>
  <mergeCells count="9">
    <mergeCell ref="F2:G2"/>
    <mergeCell ref="F3:G3"/>
    <mergeCell ref="F4:G4"/>
    <mergeCell ref="B9:F9"/>
    <mergeCell ref="B10:D10"/>
    <mergeCell ref="B12:C12"/>
    <mergeCell ref="D12:D13"/>
    <mergeCell ref="E12:E13"/>
    <mergeCell ref="F12:F13"/>
  </mergeCells>
  <pageMargins left="0.708661417322835" right="0.708661417322835" top="0.748031496062992" bottom="0.748031496062992" header="0.31496062992126" footer="0.31496062992126"/>
  <pageSetup paperSize="9" scale="4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18" workbookViewId="0">
      <selection activeCell="F23" sqref="F23"/>
    </sheetView>
  </sheetViews>
  <sheetFormatPr defaultColWidth="9.14285714285714" defaultRowHeight="12.75" outlineLevelCol="6"/>
  <cols>
    <col min="1" max="1" width="9" style="2" customWidth="1"/>
    <col min="2" max="2" width="19.8571428571429" style="2" customWidth="1"/>
    <col min="3" max="3" width="21.1428571428571" style="2" customWidth="1"/>
    <col min="4" max="4" width="48.8571428571429" style="2" customWidth="1"/>
    <col min="5" max="5" width="27.7142857142857" style="2" customWidth="1"/>
    <col min="6" max="6" width="35.2857142857143" style="2" customWidth="1"/>
    <col min="7" max="16384" width="9.14285714285714" style="2"/>
  </cols>
  <sheetData>
    <row r="1" ht="18.75" spans="4:7">
      <c r="D1" s="3"/>
      <c r="E1" s="3"/>
      <c r="F1" s="5" t="s">
        <v>40</v>
      </c>
      <c r="G1" s="5"/>
    </row>
    <row r="2" s="1" customFormat="1" ht="15" customHeight="1" spans="1:7">
      <c r="A2" s="6"/>
      <c r="B2" s="6"/>
      <c r="C2" s="6"/>
      <c r="D2" s="6"/>
      <c r="E2" s="6"/>
      <c r="F2" s="7" t="s">
        <v>1</v>
      </c>
      <c r="G2" s="7"/>
    </row>
    <row r="3" s="1" customFormat="1" ht="15.75" hidden="1" spans="1:7">
      <c r="A3" s="6"/>
      <c r="B3" s="6"/>
      <c r="C3" s="6"/>
      <c r="D3" s="6"/>
      <c r="E3" s="6"/>
      <c r="F3" s="7"/>
      <c r="G3" s="7"/>
    </row>
    <row r="4" s="1" customFormat="1" ht="17.25" customHeight="1" spans="1:7">
      <c r="A4" s="6"/>
      <c r="B4" s="6"/>
      <c r="C4" s="6"/>
      <c r="D4" s="6"/>
      <c r="E4" s="6"/>
      <c r="F4" s="8" t="s">
        <v>2</v>
      </c>
      <c r="G4" s="8"/>
    </row>
    <row r="5" s="1" customFormat="1" ht="15.75" spans="1:7">
      <c r="A5" s="6"/>
      <c r="B5" s="6"/>
      <c r="C5" s="6"/>
      <c r="D5" s="6"/>
      <c r="E5" s="6"/>
      <c r="F5" s="7" t="s">
        <v>3</v>
      </c>
      <c r="G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91.5" customHeight="1" spans="2:6">
      <c r="B9" s="10" t="s">
        <v>41</v>
      </c>
      <c r="C9" s="10"/>
      <c r="D9" s="10"/>
      <c r="E9" s="10"/>
      <c r="F9" s="10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/>
      <c r="E11" s="12"/>
      <c r="F11" s="2" t="s">
        <v>42</v>
      </c>
    </row>
    <row r="12" ht="45" customHeight="1" spans="2:6">
      <c r="B12" s="280" t="s">
        <v>6</v>
      </c>
      <c r="C12" s="280"/>
      <c r="D12" s="281" t="s">
        <v>35</v>
      </c>
      <c r="E12" s="281" t="s">
        <v>36</v>
      </c>
      <c r="F12" s="282" t="s">
        <v>8</v>
      </c>
    </row>
    <row r="13" ht="82.5" customHeight="1" spans="2:6">
      <c r="B13" s="283" t="s">
        <v>9</v>
      </c>
      <c r="C13" s="284" t="s">
        <v>10</v>
      </c>
      <c r="D13" s="285"/>
      <c r="E13" s="285"/>
      <c r="F13" s="286"/>
    </row>
    <row r="14" ht="18.75" spans="2:6">
      <c r="B14" s="287">
        <v>1</v>
      </c>
      <c r="C14" s="287">
        <v>2</v>
      </c>
      <c r="D14" s="287">
        <v>3</v>
      </c>
      <c r="E14" s="287">
        <v>4</v>
      </c>
      <c r="F14" s="288">
        <v>5</v>
      </c>
    </row>
    <row r="15" ht="94.5" spans="2:6">
      <c r="B15" s="270">
        <v>802</v>
      </c>
      <c r="C15" s="271">
        <v>2.02400141000001e+16</v>
      </c>
      <c r="D15" s="289" t="s">
        <v>37</v>
      </c>
      <c r="E15" s="289" t="s">
        <v>38</v>
      </c>
      <c r="F15" s="290">
        <v>3</v>
      </c>
    </row>
    <row r="16" ht="94.5" spans="2:6">
      <c r="B16" s="270">
        <v>802</v>
      </c>
      <c r="C16" s="271">
        <v>2.02400141000001e+16</v>
      </c>
      <c r="D16" s="289" t="s">
        <v>37</v>
      </c>
      <c r="E16" s="289" t="s">
        <v>38</v>
      </c>
      <c r="F16" s="290">
        <v>16</v>
      </c>
    </row>
    <row r="17" ht="94.5" spans="2:6">
      <c r="B17" s="270">
        <v>802</v>
      </c>
      <c r="C17" s="271">
        <v>2.02400141000001e+16</v>
      </c>
      <c r="D17" s="289" t="s">
        <v>37</v>
      </c>
      <c r="E17" s="289" t="s">
        <v>38</v>
      </c>
      <c r="F17" s="290">
        <v>25</v>
      </c>
    </row>
    <row r="18" ht="94.5" spans="2:6">
      <c r="B18" s="270">
        <v>802</v>
      </c>
      <c r="C18" s="271">
        <v>2.02400141000001e+16</v>
      </c>
      <c r="D18" s="289" t="s">
        <v>37</v>
      </c>
      <c r="E18" s="289" t="s">
        <v>38</v>
      </c>
      <c r="F18" s="290">
        <v>2</v>
      </c>
    </row>
    <row r="19" ht="94.5" spans="2:6">
      <c r="B19" s="270">
        <v>802</v>
      </c>
      <c r="C19" s="271">
        <v>2.02400141000001e+16</v>
      </c>
      <c r="D19" s="289" t="s">
        <v>37</v>
      </c>
      <c r="E19" s="289" t="s">
        <v>38</v>
      </c>
      <c r="F19" s="290">
        <v>75</v>
      </c>
    </row>
    <row r="20" ht="94.5" spans="2:6">
      <c r="B20" s="270">
        <v>802</v>
      </c>
      <c r="C20" s="271">
        <v>2.02400141000001e+16</v>
      </c>
      <c r="D20" s="289" t="s">
        <v>37</v>
      </c>
      <c r="E20" s="289" t="s">
        <v>38</v>
      </c>
      <c r="F20" s="291">
        <v>788.1</v>
      </c>
    </row>
    <row r="21" ht="94.5" spans="2:6">
      <c r="B21" s="292">
        <v>802</v>
      </c>
      <c r="C21" s="271">
        <v>2.02400141000001e+16</v>
      </c>
      <c r="D21" s="289" t="s">
        <v>37</v>
      </c>
      <c r="E21" s="289" t="s">
        <v>38</v>
      </c>
      <c r="F21" s="291">
        <v>3319.322</v>
      </c>
    </row>
    <row r="22" ht="94.5" spans="2:6">
      <c r="B22" s="292">
        <v>802</v>
      </c>
      <c r="C22" s="271">
        <v>2.02400141000001e+16</v>
      </c>
      <c r="D22" s="289" t="s">
        <v>37</v>
      </c>
      <c r="E22" s="289" t="s">
        <v>38</v>
      </c>
      <c r="F22" s="290">
        <v>25</v>
      </c>
    </row>
    <row r="23" ht="18.75" spans="2:6">
      <c r="B23" s="258" t="s">
        <v>26</v>
      </c>
      <c r="C23" s="258"/>
      <c r="D23" s="258"/>
      <c r="E23" s="258"/>
      <c r="F23" s="290">
        <f>F22+F21+F20+F19+F18+F17+F16+F15</f>
        <v>4253.422</v>
      </c>
    </row>
    <row r="51" spans="3:3">
      <c r="C51" s="146"/>
    </row>
  </sheetData>
  <mergeCells count="11">
    <mergeCell ref="F1:G1"/>
    <mergeCell ref="F2:G2"/>
    <mergeCell ref="F3:G3"/>
    <mergeCell ref="F4:G4"/>
    <mergeCell ref="F5:G5"/>
    <mergeCell ref="B9:F9"/>
    <mergeCell ref="B10:D10"/>
    <mergeCell ref="B12:C12"/>
    <mergeCell ref="D12:D13"/>
    <mergeCell ref="E12:E13"/>
    <mergeCell ref="F12:F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15" workbookViewId="0">
      <selection activeCell="F22" sqref="F22"/>
    </sheetView>
  </sheetViews>
  <sheetFormatPr defaultColWidth="9.14285714285714" defaultRowHeight="12.75" outlineLevelCol="6"/>
  <cols>
    <col min="1" max="1" width="9" style="2" customWidth="1"/>
    <col min="2" max="2" width="19.8571428571429" style="2" customWidth="1"/>
    <col min="3" max="3" width="21.1428571428571" style="2" customWidth="1"/>
    <col min="4" max="4" width="48.8571428571429" style="2" customWidth="1"/>
    <col min="5" max="5" width="27.7142857142857" style="2" customWidth="1"/>
    <col min="6" max="6" width="35.2857142857143" style="2" customWidth="1"/>
    <col min="7" max="16384" width="9.14285714285714" style="2"/>
  </cols>
  <sheetData>
    <row r="1" ht="15" customHeight="1" spans="4:7">
      <c r="D1" s="3"/>
      <c r="E1" s="3"/>
      <c r="F1" s="5" t="s">
        <v>43</v>
      </c>
      <c r="G1" s="5"/>
    </row>
    <row r="2" s="1" customFormat="1" ht="15" customHeight="1" spans="1:7">
      <c r="A2" s="6"/>
      <c r="B2" s="6"/>
      <c r="C2" s="6"/>
      <c r="D2" s="6"/>
      <c r="E2" s="6"/>
      <c r="F2" s="7" t="s">
        <v>1</v>
      </c>
      <c r="G2" s="7"/>
    </row>
    <row r="3" s="1" customFormat="1" ht="0.75" customHeight="1" spans="1:7">
      <c r="A3" s="6"/>
      <c r="B3" s="6"/>
      <c r="C3" s="6"/>
      <c r="D3" s="6"/>
      <c r="E3" s="6"/>
      <c r="F3" s="7"/>
      <c r="G3" s="7"/>
    </row>
    <row r="4" s="1" customFormat="1" ht="17.25" customHeight="1" spans="1:7">
      <c r="A4" s="6"/>
      <c r="B4" s="6"/>
      <c r="C4" s="6"/>
      <c r="D4" s="6"/>
      <c r="E4" s="6"/>
      <c r="F4" s="8" t="s">
        <v>2</v>
      </c>
      <c r="G4" s="8"/>
    </row>
    <row r="5" s="1" customFormat="1" ht="15" customHeight="1" spans="1:7">
      <c r="A5" s="6"/>
      <c r="B5" s="6"/>
      <c r="C5" s="6"/>
      <c r="D5" s="6"/>
      <c r="E5" s="6"/>
      <c r="F5" s="7" t="s">
        <v>3</v>
      </c>
      <c r="G5" s="7"/>
    </row>
    <row r="6" s="1" customFormat="1" ht="15" customHeight="1" spans="1:5">
      <c r="A6" s="6"/>
      <c r="B6" s="6"/>
      <c r="C6" s="6"/>
      <c r="D6" s="6"/>
      <c r="E6" s="6"/>
    </row>
    <row r="7" s="1" customFormat="1" ht="15" customHeight="1" spans="1:5">
      <c r="A7" s="6"/>
      <c r="B7" s="6"/>
      <c r="C7" s="6"/>
      <c r="D7" s="6"/>
      <c r="E7" s="6"/>
    </row>
    <row r="8" s="1" customFormat="1" ht="15" customHeight="1" spans="1:5">
      <c r="A8" s="9"/>
      <c r="B8" s="9"/>
      <c r="C8" s="9"/>
      <c r="D8" s="9"/>
      <c r="E8" s="9"/>
    </row>
    <row r="9" ht="91.5" customHeight="1" spans="2:6">
      <c r="B9" s="10" t="s">
        <v>44</v>
      </c>
      <c r="C9" s="10"/>
      <c r="D9" s="10"/>
      <c r="E9" s="10"/>
      <c r="F9" s="10"/>
    </row>
    <row r="10" ht="15" customHeight="1" spans="2:5">
      <c r="B10" s="11"/>
      <c r="C10" s="11"/>
      <c r="D10" s="11"/>
      <c r="E10" s="11"/>
    </row>
    <row r="11" ht="15.75" spans="2:6">
      <c r="B11" s="12"/>
      <c r="C11" s="12"/>
      <c r="D11" s="12"/>
      <c r="E11" s="12"/>
      <c r="F11" s="2" t="s">
        <v>45</v>
      </c>
    </row>
    <row r="12" ht="45" customHeight="1" spans="2:6">
      <c r="B12" s="280" t="s">
        <v>6</v>
      </c>
      <c r="C12" s="280"/>
      <c r="D12" s="281" t="s">
        <v>35</v>
      </c>
      <c r="E12" s="281" t="s">
        <v>36</v>
      </c>
      <c r="F12" s="282" t="s">
        <v>8</v>
      </c>
    </row>
    <row r="13" ht="83.25" customHeight="1" spans="2:6">
      <c r="B13" s="283" t="s">
        <v>9</v>
      </c>
      <c r="C13" s="284" t="s">
        <v>10</v>
      </c>
      <c r="D13" s="285"/>
      <c r="E13" s="285"/>
      <c r="F13" s="286"/>
    </row>
    <row r="14" ht="15" customHeight="1" spans="2:6">
      <c r="B14" s="287">
        <v>1</v>
      </c>
      <c r="C14" s="287">
        <v>2</v>
      </c>
      <c r="D14" s="287">
        <v>3</v>
      </c>
      <c r="E14" s="287">
        <v>4</v>
      </c>
      <c r="F14" s="288">
        <v>5</v>
      </c>
    </row>
    <row r="15" ht="100.5" customHeight="1" spans="2:6">
      <c r="B15" s="270">
        <v>802</v>
      </c>
      <c r="C15" s="271">
        <v>2.02400141000001e+16</v>
      </c>
      <c r="D15" s="289" t="s">
        <v>37</v>
      </c>
      <c r="E15" s="289" t="s">
        <v>38</v>
      </c>
      <c r="F15" s="290">
        <v>3</v>
      </c>
    </row>
    <row r="16" ht="15" customHeight="1" spans="2:6">
      <c r="B16" s="270">
        <v>802</v>
      </c>
      <c r="C16" s="271">
        <v>2.02400141000001e+16</v>
      </c>
      <c r="D16" s="289" t="s">
        <v>37</v>
      </c>
      <c r="E16" s="289" t="s">
        <v>38</v>
      </c>
      <c r="F16" s="290">
        <v>16</v>
      </c>
    </row>
    <row r="17" ht="15" customHeight="1" spans="2:6">
      <c r="B17" s="270">
        <v>802</v>
      </c>
      <c r="C17" s="271">
        <v>2.02400141000001e+16</v>
      </c>
      <c r="D17" s="289" t="s">
        <v>37</v>
      </c>
      <c r="E17" s="289" t="s">
        <v>38</v>
      </c>
      <c r="F17" s="290">
        <v>25</v>
      </c>
    </row>
    <row r="18" ht="15" customHeight="1" spans="2:6">
      <c r="B18" s="270">
        <v>802</v>
      </c>
      <c r="C18" s="271">
        <v>2.02400141000001e+16</v>
      </c>
      <c r="D18" s="289" t="s">
        <v>37</v>
      </c>
      <c r="E18" s="289" t="s">
        <v>38</v>
      </c>
      <c r="F18" s="290">
        <v>2</v>
      </c>
    </row>
    <row r="19" ht="94.5" spans="2:6">
      <c r="B19" s="270">
        <v>802</v>
      </c>
      <c r="C19" s="271">
        <v>2.02400141000001e+16</v>
      </c>
      <c r="D19" s="289" t="s">
        <v>37</v>
      </c>
      <c r="E19" s="289" t="s">
        <v>38</v>
      </c>
      <c r="F19" s="290">
        <v>75</v>
      </c>
    </row>
    <row r="20" ht="15" customHeight="1" spans="2:6">
      <c r="B20" s="270">
        <v>802</v>
      </c>
      <c r="C20" s="271">
        <v>2.02400141000001e+16</v>
      </c>
      <c r="D20" s="289" t="s">
        <v>37</v>
      </c>
      <c r="E20" s="289" t="s">
        <v>38</v>
      </c>
      <c r="F20" s="291">
        <v>788.1</v>
      </c>
    </row>
    <row r="21" ht="15" customHeight="1" spans="2:6">
      <c r="B21" s="292">
        <v>802</v>
      </c>
      <c r="C21" s="271">
        <v>2.02400141000001e+16</v>
      </c>
      <c r="D21" s="289" t="s">
        <v>37</v>
      </c>
      <c r="E21" s="289" t="s">
        <v>38</v>
      </c>
      <c r="F21" s="291">
        <v>3470.7</v>
      </c>
    </row>
    <row r="22" ht="94.5" spans="2:6">
      <c r="B22" s="292">
        <v>802</v>
      </c>
      <c r="C22" s="271">
        <v>2.02400141000001e+16</v>
      </c>
      <c r="D22" s="289" t="s">
        <v>37</v>
      </c>
      <c r="E22" s="289" t="s">
        <v>38</v>
      </c>
      <c r="F22" s="290">
        <v>25</v>
      </c>
    </row>
    <row r="23" ht="18.75" spans="2:6">
      <c r="B23" s="258" t="s">
        <v>26</v>
      </c>
      <c r="C23" s="258"/>
      <c r="D23" s="258"/>
      <c r="E23" s="258"/>
      <c r="F23" s="290">
        <f>F22+F21+F20+F19+F18+F17+F16+F15</f>
        <v>4404.8</v>
      </c>
    </row>
    <row r="51" ht="15" customHeight="1" spans="3:3">
      <c r="C51" s="146"/>
    </row>
  </sheetData>
  <mergeCells count="11">
    <mergeCell ref="F1:G1"/>
    <mergeCell ref="F2:G2"/>
    <mergeCell ref="F3:G3"/>
    <mergeCell ref="F4:G4"/>
    <mergeCell ref="F5:G5"/>
    <mergeCell ref="B9:F9"/>
    <mergeCell ref="B10:D10"/>
    <mergeCell ref="B12:C12"/>
    <mergeCell ref="D12:D13"/>
    <mergeCell ref="E12:E13"/>
    <mergeCell ref="F12:F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opLeftCell="A12" workbookViewId="0">
      <selection activeCell="E17" sqref="E17"/>
    </sheetView>
  </sheetViews>
  <sheetFormatPr defaultColWidth="9.14285714285714" defaultRowHeight="12.75" outlineLevelCol="7"/>
  <cols>
    <col min="1" max="1" width="9" style="2" customWidth="1"/>
    <col min="2" max="2" width="12.7142857142857" style="2" customWidth="1"/>
    <col min="3" max="3" width="27" style="2" customWidth="1"/>
    <col min="4" max="4" width="48.8571428571429" style="2" customWidth="1"/>
    <col min="5" max="5" width="30.5714285714286" style="2" customWidth="1"/>
    <col min="6" max="6" width="31" style="2" customWidth="1"/>
    <col min="7" max="7" width="6.85714285714286" style="2" customWidth="1"/>
    <col min="8" max="16384" width="9.14285714285714" style="2"/>
  </cols>
  <sheetData>
    <row r="1" ht="18.95" customHeight="1" spans="4:8">
      <c r="D1" s="3"/>
      <c r="E1" s="3"/>
      <c r="F1" s="5" t="s">
        <v>46</v>
      </c>
      <c r="G1" s="5"/>
      <c r="H1" s="5"/>
    </row>
    <row r="2" s="1" customFormat="1" ht="18.95" customHeight="1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9.5" customHeight="1" spans="1:8">
      <c r="A3" s="6"/>
      <c r="B3" s="6"/>
      <c r="C3" s="6"/>
      <c r="D3" s="6"/>
      <c r="E3" s="6"/>
      <c r="F3" s="7"/>
      <c r="G3" s="7"/>
      <c r="H3" s="7"/>
    </row>
    <row r="4" s="1" customFormat="1" ht="38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26.25" customHeight="1" spans="1:8">
      <c r="A5" s="6"/>
      <c r="B5" s="6"/>
      <c r="C5" s="6"/>
      <c r="D5" s="6"/>
      <c r="E5" s="6"/>
      <c r="F5" s="7" t="s">
        <v>3</v>
      </c>
      <c r="G5" s="7"/>
      <c r="H5" s="7"/>
    </row>
    <row r="6" s="1" customFormat="1" ht="15.75" spans="1:5">
      <c r="A6" s="6"/>
      <c r="B6" s="6"/>
      <c r="C6" s="6"/>
      <c r="D6" s="6"/>
      <c r="E6" s="6"/>
    </row>
    <row r="7" s="1" customFormat="1" ht="18.95" customHeight="1" spans="1:5">
      <c r="A7" s="6"/>
      <c r="B7" s="6"/>
      <c r="C7" s="6"/>
      <c r="D7" s="6"/>
      <c r="E7" s="6"/>
    </row>
    <row r="8" s="1" customFormat="1" ht="15" customHeight="1" spans="1:5">
      <c r="A8" s="9"/>
      <c r="B8" s="9"/>
      <c r="C8" s="9"/>
      <c r="D8" s="9"/>
      <c r="E8" s="9"/>
    </row>
    <row r="9" ht="45.75" customHeight="1" spans="2:6">
      <c r="B9" s="10" t="s">
        <v>47</v>
      </c>
      <c r="C9" s="10"/>
      <c r="D9" s="10"/>
      <c r="E9" s="10"/>
      <c r="F9" s="47"/>
    </row>
    <row r="10" ht="21" customHeight="1" spans="2:5">
      <c r="B10" s="11"/>
      <c r="C10" s="11"/>
      <c r="D10" s="11"/>
      <c r="E10" s="11"/>
    </row>
    <row r="11" ht="15.75" spans="2:5">
      <c r="B11" s="12"/>
      <c r="C11" s="12"/>
      <c r="D11" s="12"/>
      <c r="E11" s="12" t="s">
        <v>48</v>
      </c>
    </row>
    <row r="12" ht="51.75" customHeight="1" spans="2:5">
      <c r="B12" s="142" t="s">
        <v>49</v>
      </c>
      <c r="C12" s="152" t="s">
        <v>50</v>
      </c>
      <c r="D12" s="142" t="s">
        <v>51</v>
      </c>
      <c r="E12" s="142" t="s">
        <v>52</v>
      </c>
    </row>
    <row r="13" ht="15.75" customHeight="1" spans="2:6">
      <c r="B13" s="155">
        <v>1</v>
      </c>
      <c r="C13" s="167">
        <v>2</v>
      </c>
      <c r="D13" s="155">
        <v>3</v>
      </c>
      <c r="E13" s="267">
        <v>4</v>
      </c>
      <c r="F13" s="264"/>
    </row>
    <row r="14" ht="47.25" spans="2:5">
      <c r="B14" s="268">
        <v>802</v>
      </c>
      <c r="C14" s="269">
        <v>2.02160011000001e+16</v>
      </c>
      <c r="D14" s="268" t="s">
        <v>53</v>
      </c>
      <c r="E14" s="141">
        <v>9696.2</v>
      </c>
    </row>
    <row r="15" ht="21" customHeight="1" spans="2:5">
      <c r="B15" s="270">
        <v>802</v>
      </c>
      <c r="C15" s="271">
        <v>2.02299991000001e+16</v>
      </c>
      <c r="D15" s="272" t="s">
        <v>54</v>
      </c>
      <c r="E15" s="273"/>
    </row>
    <row r="16" ht="47.25" spans="2:5">
      <c r="B16" s="270">
        <v>802</v>
      </c>
      <c r="C16" s="274">
        <v>2.02300241000001e+16</v>
      </c>
      <c r="D16" s="272" t="s">
        <v>55</v>
      </c>
      <c r="E16" s="270">
        <v>1.2</v>
      </c>
    </row>
    <row r="17" ht="63" spans="2:5">
      <c r="B17" s="270">
        <v>802</v>
      </c>
      <c r="C17" s="274">
        <v>2.02351181000001e+16</v>
      </c>
      <c r="D17" s="272" t="s">
        <v>56</v>
      </c>
      <c r="E17" s="272">
        <v>305</v>
      </c>
    </row>
    <row r="18" ht="31.5" spans="2:5">
      <c r="B18" s="270">
        <v>802</v>
      </c>
      <c r="C18" s="274">
        <v>2.02499991000001e+16</v>
      </c>
      <c r="D18" s="272" t="s">
        <v>57</v>
      </c>
      <c r="E18" s="270">
        <v>0</v>
      </c>
    </row>
    <row r="19" ht="15" spans="2:5">
      <c r="B19" s="275" t="s">
        <v>26</v>
      </c>
      <c r="C19" s="275"/>
      <c r="D19" s="275"/>
      <c r="E19" s="275">
        <f>E14+E15+E16+E17+E18</f>
        <v>10002.4</v>
      </c>
    </row>
    <row r="20" ht="20.25" spans="2:5">
      <c r="B20" s="12"/>
      <c r="C20" s="12"/>
      <c r="D20" s="279"/>
      <c r="E20" s="277"/>
    </row>
    <row r="21" ht="15.75" spans="2:5">
      <c r="B21" s="12"/>
      <c r="C21" s="12"/>
      <c r="D21" s="12"/>
      <c r="E21" s="12"/>
    </row>
    <row r="25" ht="20.25" spans="4:5">
      <c r="D25" s="265" t="s">
        <v>58</v>
      </c>
      <c r="E25" s="162"/>
    </row>
    <row r="26" ht="20.25" spans="4:5">
      <c r="D26" s="265"/>
      <c r="E26" s="162"/>
    </row>
    <row r="51" spans="3:3">
      <c r="C51" s="146"/>
    </row>
  </sheetData>
  <mergeCells count="7">
    <mergeCell ref="F1:H1"/>
    <mergeCell ref="F2:H2"/>
    <mergeCell ref="F3:H3"/>
    <mergeCell ref="F4:H4"/>
    <mergeCell ref="F5:H5"/>
    <mergeCell ref="B9:E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opLeftCell="A11" workbookViewId="0">
      <selection activeCell="E18" sqref="E18"/>
    </sheetView>
  </sheetViews>
  <sheetFormatPr defaultColWidth="9.14285714285714" defaultRowHeight="12.75" outlineLevelCol="7"/>
  <cols>
    <col min="1" max="1" width="9" style="2" customWidth="1"/>
    <col min="2" max="2" width="19.8571428571429" style="2" customWidth="1"/>
    <col min="3" max="3" width="21.1428571428571" style="2" customWidth="1"/>
    <col min="4" max="4" width="48.8571428571429" style="2" customWidth="1"/>
    <col min="5" max="5" width="27.1428571428571" style="2" customWidth="1"/>
    <col min="6" max="6" width="31" style="2" customWidth="1"/>
    <col min="7" max="7" width="4.71428571428571" style="2" customWidth="1"/>
    <col min="8" max="16384" width="9.14285714285714" style="2"/>
  </cols>
  <sheetData>
    <row r="1" ht="18.75" spans="4:7">
      <c r="D1" s="3"/>
      <c r="E1" s="3"/>
      <c r="F1" s="4" t="s">
        <v>59</v>
      </c>
      <c r="G1" s="4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5.75" spans="1:8">
      <c r="A3" s="6"/>
      <c r="B3" s="6"/>
      <c r="C3" s="6"/>
      <c r="D3" s="6"/>
      <c r="E3" s="6"/>
      <c r="F3" s="7"/>
      <c r="G3" s="7"/>
      <c r="H3" s="7"/>
    </row>
    <row r="4" s="1" customFormat="1" ht="27.7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6">
      <c r="A5" s="6"/>
      <c r="B5" s="6"/>
      <c r="C5" s="6"/>
      <c r="D5" s="6"/>
      <c r="E5" s="6"/>
      <c r="F5" s="1" t="s">
        <v>3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43.5" customHeight="1" spans="2:6">
      <c r="B9" s="10" t="s">
        <v>60</v>
      </c>
      <c r="C9" s="10"/>
      <c r="D9" s="10"/>
      <c r="E9" s="10"/>
      <c r="F9" s="47"/>
    </row>
    <row r="10" ht="15.75" spans="2:5">
      <c r="B10" s="11"/>
      <c r="C10" s="11"/>
      <c r="D10" s="11"/>
      <c r="E10" s="11"/>
    </row>
    <row r="11" ht="33" customHeight="1" spans="2:5">
      <c r="B11" s="12"/>
      <c r="C11" s="12"/>
      <c r="D11" s="12"/>
      <c r="E11" s="12" t="s">
        <v>61</v>
      </c>
    </row>
    <row r="12" ht="69.75" customHeight="1" spans="2:5">
      <c r="B12" s="142" t="s">
        <v>49</v>
      </c>
      <c r="C12" s="152" t="s">
        <v>50</v>
      </c>
      <c r="D12" s="142" t="s">
        <v>51</v>
      </c>
      <c r="E12" s="142" t="s">
        <v>52</v>
      </c>
    </row>
    <row r="13" ht="15.75" spans="2:6">
      <c r="B13" s="155">
        <v>1</v>
      </c>
      <c r="C13" s="167">
        <v>2</v>
      </c>
      <c r="D13" s="155">
        <v>3</v>
      </c>
      <c r="E13" s="267">
        <v>4</v>
      </c>
      <c r="F13" s="264"/>
    </row>
    <row r="14" ht="47.25" spans="2:5">
      <c r="B14" s="268">
        <v>802</v>
      </c>
      <c r="C14" s="269">
        <v>2.02160011000001e+16</v>
      </c>
      <c r="D14" s="268" t="s">
        <v>53</v>
      </c>
      <c r="E14" s="141">
        <v>9696.2</v>
      </c>
    </row>
    <row r="15" ht="15.75" spans="2:5">
      <c r="B15" s="270">
        <v>802</v>
      </c>
      <c r="C15" s="271">
        <v>2.02299991000001e+16</v>
      </c>
      <c r="D15" s="272" t="s">
        <v>54</v>
      </c>
      <c r="E15" s="273"/>
    </row>
    <row r="16" ht="47.25" spans="2:5">
      <c r="B16" s="270">
        <v>802</v>
      </c>
      <c r="C16" s="274">
        <v>2.02300241000001e+16</v>
      </c>
      <c r="D16" s="272" t="s">
        <v>55</v>
      </c>
      <c r="E16" s="270">
        <v>1.2</v>
      </c>
    </row>
    <row r="17" ht="63" spans="2:5">
      <c r="B17" s="270">
        <v>802</v>
      </c>
      <c r="C17" s="274">
        <v>2.02351181000001e+16</v>
      </c>
      <c r="D17" s="272" t="s">
        <v>56</v>
      </c>
      <c r="E17" s="272">
        <v>335.7</v>
      </c>
    </row>
    <row r="18" ht="31.5" spans="2:5">
      <c r="B18" s="270">
        <v>802</v>
      </c>
      <c r="C18" s="274">
        <v>2.02499991000001e+16</v>
      </c>
      <c r="D18" s="272" t="s">
        <v>57</v>
      </c>
      <c r="E18" s="270">
        <v>0</v>
      </c>
    </row>
    <row r="19" ht="15" spans="2:5">
      <c r="B19" s="275" t="s">
        <v>26</v>
      </c>
      <c r="C19" s="275"/>
      <c r="D19" s="275"/>
      <c r="E19" s="275">
        <f>E14+E15+E16+E17+E18</f>
        <v>10033.1</v>
      </c>
    </row>
    <row r="20" ht="37.5" customHeight="1" spans="2:8">
      <c r="B20" s="277"/>
      <c r="C20" s="277"/>
      <c r="D20" s="276"/>
      <c r="E20" s="277"/>
      <c r="F20" s="264"/>
      <c r="G20" s="264"/>
      <c r="H20" s="264"/>
    </row>
    <row r="21" ht="15.75" spans="2:5">
      <c r="B21" s="12"/>
      <c r="C21" s="12"/>
      <c r="D21" s="12"/>
      <c r="E21" s="12"/>
    </row>
    <row r="26" ht="20.25" spans="2:5">
      <c r="B26" s="12"/>
      <c r="C26" s="12"/>
      <c r="D26" s="278" t="s">
        <v>58</v>
      </c>
      <c r="E26" s="162"/>
    </row>
    <row r="51" spans="3:3">
      <c r="C51" s="146"/>
    </row>
  </sheetData>
  <mergeCells count="8">
    <mergeCell ref="F1:G1"/>
    <mergeCell ref="F2:H2"/>
    <mergeCell ref="F3:H3"/>
    <mergeCell ref="F4:H4"/>
    <mergeCell ref="F5:G5"/>
    <mergeCell ref="F6:G6"/>
    <mergeCell ref="B9:E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opLeftCell="A12" workbookViewId="0">
      <selection activeCell="I20" sqref="I20"/>
    </sheetView>
  </sheetViews>
  <sheetFormatPr defaultColWidth="9.14285714285714" defaultRowHeight="12.75" outlineLevelCol="7"/>
  <cols>
    <col min="1" max="1" width="9" style="2" customWidth="1"/>
    <col min="2" max="2" width="19.8571428571429" style="2" customWidth="1"/>
    <col min="3" max="3" width="21.1428571428571" style="2" customWidth="1"/>
    <col min="4" max="4" width="48.8571428571429" style="2" customWidth="1"/>
    <col min="5" max="5" width="27.1428571428571" style="2" customWidth="1"/>
    <col min="6" max="6" width="31.4285714285714" style="2" customWidth="1"/>
    <col min="7" max="7" width="5.28571428571429" style="2" customWidth="1"/>
    <col min="8" max="16384" width="9.14285714285714" style="2"/>
  </cols>
  <sheetData>
    <row r="1" ht="18.75" spans="4:8">
      <c r="D1" s="3"/>
      <c r="E1" s="3"/>
      <c r="F1" s="5" t="s">
        <v>62</v>
      </c>
      <c r="G1" s="5"/>
      <c r="H1" s="5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5.75" spans="1:8">
      <c r="A3" s="6"/>
      <c r="B3" s="6"/>
      <c r="C3" s="6"/>
      <c r="D3" s="6"/>
      <c r="E3" s="6"/>
      <c r="F3" s="7"/>
      <c r="G3" s="7"/>
      <c r="H3" s="7"/>
    </row>
    <row r="4" s="1" customFormat="1" ht="26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8">
      <c r="A5" s="6"/>
      <c r="B5" s="6"/>
      <c r="C5" s="6"/>
      <c r="D5" s="6"/>
      <c r="E5" s="6"/>
      <c r="F5" s="7" t="s">
        <v>3</v>
      </c>
      <c r="G5" s="7"/>
      <c r="H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47.25" customHeight="1" spans="2:6">
      <c r="B9" s="10" t="s">
        <v>63</v>
      </c>
      <c r="C9" s="10"/>
      <c r="D9" s="10"/>
      <c r="E9" s="10"/>
      <c r="F9" s="47"/>
    </row>
    <row r="10" ht="15.75" spans="2:5">
      <c r="B10" s="11"/>
      <c r="C10" s="11"/>
      <c r="D10" s="11"/>
      <c r="E10" s="11"/>
    </row>
    <row r="11" ht="31.5" customHeight="1" spans="2:5">
      <c r="B11" s="266" t="s">
        <v>61</v>
      </c>
      <c r="C11" s="266"/>
      <c r="D11" s="266"/>
      <c r="E11" s="266"/>
    </row>
    <row r="12" ht="54.75" customHeight="1" spans="2:5">
      <c r="B12" s="142" t="s">
        <v>49</v>
      </c>
      <c r="C12" s="152" t="s">
        <v>50</v>
      </c>
      <c r="D12" s="142" t="s">
        <v>51</v>
      </c>
      <c r="E12" s="142" t="s">
        <v>52</v>
      </c>
    </row>
    <row r="13" ht="15.75" spans="2:6">
      <c r="B13" s="155">
        <v>1</v>
      </c>
      <c r="C13" s="167">
        <v>2</v>
      </c>
      <c r="D13" s="155">
        <v>3</v>
      </c>
      <c r="E13" s="267">
        <v>4</v>
      </c>
      <c r="F13" s="264"/>
    </row>
    <row r="14" ht="47.25" spans="2:5">
      <c r="B14" s="268">
        <v>802</v>
      </c>
      <c r="C14" s="269">
        <v>2.02160011000001e+16</v>
      </c>
      <c r="D14" s="268" t="s">
        <v>53</v>
      </c>
      <c r="E14" s="141">
        <v>9696.2</v>
      </c>
    </row>
    <row r="15" ht="15.75" spans="2:5">
      <c r="B15" s="270">
        <v>802</v>
      </c>
      <c r="C15" s="271">
        <v>2.02299991000001e+16</v>
      </c>
      <c r="D15" s="272" t="s">
        <v>54</v>
      </c>
      <c r="E15" s="273"/>
    </row>
    <row r="16" ht="47.25" spans="2:5">
      <c r="B16" s="270">
        <v>802</v>
      </c>
      <c r="C16" s="274">
        <v>2.02300241000001e+16</v>
      </c>
      <c r="D16" s="272" t="s">
        <v>55</v>
      </c>
      <c r="E16" s="270">
        <v>1.2</v>
      </c>
    </row>
    <row r="17" ht="63" spans="2:5">
      <c r="B17" s="270">
        <v>802</v>
      </c>
      <c r="C17" s="274">
        <v>2.02351181000001e+16</v>
      </c>
      <c r="D17" s="272" t="s">
        <v>56</v>
      </c>
      <c r="E17" s="272">
        <v>335.7</v>
      </c>
    </row>
    <row r="18" ht="31.5" spans="2:5">
      <c r="B18" s="270">
        <v>802</v>
      </c>
      <c r="C18" s="274">
        <v>2.02499991000001e+16</v>
      </c>
      <c r="D18" s="272" t="s">
        <v>57</v>
      </c>
      <c r="E18" s="270">
        <v>0</v>
      </c>
    </row>
    <row r="19" ht="15" spans="2:5">
      <c r="B19" s="275" t="s">
        <v>26</v>
      </c>
      <c r="C19" s="275"/>
      <c r="D19" s="275"/>
      <c r="E19" s="275">
        <f>E18+E17+E16+E15+E14</f>
        <v>10033.1</v>
      </c>
    </row>
    <row r="20" ht="20.25" spans="2:8">
      <c r="B20" s="12"/>
      <c r="C20" s="12"/>
      <c r="D20" s="276"/>
      <c r="E20" s="277"/>
      <c r="F20" s="264"/>
      <c r="G20" s="264"/>
      <c r="H20" s="264"/>
    </row>
    <row r="21" ht="15.75" spans="2:5">
      <c r="B21" s="12"/>
      <c r="C21" s="12"/>
      <c r="D21" s="12"/>
      <c r="E21" s="12"/>
    </row>
    <row r="29" ht="20.25" spans="2:7">
      <c r="B29" s="12"/>
      <c r="C29" s="12"/>
      <c r="D29" s="278" t="s">
        <v>58</v>
      </c>
      <c r="E29" s="162"/>
      <c r="F29" s="145"/>
      <c r="G29" s="145"/>
    </row>
    <row r="51" spans="3:3">
      <c r="C51" s="146"/>
    </row>
  </sheetData>
  <mergeCells count="8">
    <mergeCell ref="F1:H1"/>
    <mergeCell ref="F2:H2"/>
    <mergeCell ref="F3:H3"/>
    <mergeCell ref="F4:H4"/>
    <mergeCell ref="F5:H5"/>
    <mergeCell ref="B9:E9"/>
    <mergeCell ref="B10:E10"/>
    <mergeCell ref="B11:E11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opLeftCell="A10" workbookViewId="0">
      <selection activeCell="E20" sqref="E20"/>
    </sheetView>
  </sheetViews>
  <sheetFormatPr defaultColWidth="9.14285714285714" defaultRowHeight="12.75"/>
  <cols>
    <col min="1" max="1" width="9" style="2" customWidth="1"/>
    <col min="2" max="2" width="11.7142857142857" style="2" customWidth="1"/>
    <col min="3" max="3" width="29.1428571428571" style="2" customWidth="1"/>
    <col min="4" max="4" width="69.5714285714286" style="2" customWidth="1"/>
    <col min="5" max="5" width="27.1428571428571" style="2" customWidth="1"/>
    <col min="6" max="6" width="31.4285714285714" style="2" customWidth="1"/>
    <col min="7" max="16384" width="9.14285714285714" style="2"/>
  </cols>
  <sheetData>
    <row r="1" ht="18.75" spans="4:7">
      <c r="D1" s="3"/>
      <c r="E1" s="3"/>
      <c r="F1" s="5" t="s">
        <v>64</v>
      </c>
      <c r="G1" s="5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5.75" spans="1:8">
      <c r="A3" s="6"/>
      <c r="B3" s="6"/>
      <c r="C3" s="6"/>
      <c r="D3" s="6"/>
      <c r="E3" s="6"/>
      <c r="F3" s="7"/>
      <c r="G3" s="7"/>
      <c r="H3" s="7"/>
    </row>
    <row r="4" s="1" customFormat="1" ht="26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7">
      <c r="A5" s="6"/>
      <c r="B5" s="6"/>
      <c r="C5" s="6"/>
      <c r="D5" s="6"/>
      <c r="E5" s="6"/>
      <c r="F5" s="7" t="s">
        <v>3</v>
      </c>
      <c r="G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87" customHeight="1" spans="2:6">
      <c r="B9" s="10" t="s">
        <v>65</v>
      </c>
      <c r="C9" s="10"/>
      <c r="D9" s="10"/>
      <c r="E9" s="10"/>
      <c r="F9" s="47"/>
    </row>
    <row r="10" ht="15.75" spans="2:5">
      <c r="B10" s="11"/>
      <c r="C10" s="11"/>
      <c r="D10" s="11"/>
      <c r="E10" s="11"/>
    </row>
    <row r="11" ht="15.75" spans="2:5">
      <c r="B11" s="12"/>
      <c r="C11" s="12"/>
      <c r="D11" s="12"/>
      <c r="E11" s="12" t="s">
        <v>66</v>
      </c>
    </row>
    <row r="12" ht="15.75" spans="2:5">
      <c r="B12" s="142" t="s">
        <v>67</v>
      </c>
      <c r="C12" s="142"/>
      <c r="D12" s="263" t="s">
        <v>68</v>
      </c>
      <c r="E12" s="263" t="s">
        <v>69</v>
      </c>
    </row>
    <row r="13" ht="88.5" customHeight="1" spans="2:6">
      <c r="B13" s="142" t="s">
        <v>70</v>
      </c>
      <c r="C13" s="142" t="s">
        <v>71</v>
      </c>
      <c r="D13" s="263"/>
      <c r="E13" s="263"/>
      <c r="F13" s="264"/>
    </row>
    <row r="14" ht="15.75" spans="2:5">
      <c r="B14" s="143">
        <v>1</v>
      </c>
      <c r="C14" s="143">
        <v>2</v>
      </c>
      <c r="D14" s="187">
        <v>3</v>
      </c>
      <c r="E14" s="187">
        <v>4</v>
      </c>
    </row>
    <row r="15" ht="18.75" spans="2:5">
      <c r="B15" s="256"/>
      <c r="C15" s="256"/>
      <c r="D15" s="256" t="s">
        <v>72</v>
      </c>
      <c r="E15" s="256">
        <v>0</v>
      </c>
    </row>
    <row r="16" ht="18.75" spans="2:5">
      <c r="B16" s="257">
        <v>802</v>
      </c>
      <c r="C16" s="257" t="s">
        <v>73</v>
      </c>
      <c r="D16" s="257" t="s">
        <v>74</v>
      </c>
      <c r="E16" s="257">
        <v>0</v>
      </c>
    </row>
    <row r="17" ht="18.75" spans="2:5">
      <c r="B17" s="258">
        <v>802</v>
      </c>
      <c r="C17" s="258" t="s">
        <v>75</v>
      </c>
      <c r="D17" s="259" t="s">
        <v>76</v>
      </c>
      <c r="E17" s="260">
        <v>-15347.3</v>
      </c>
    </row>
    <row r="18" ht="18.75" spans="2:5">
      <c r="B18" s="258">
        <v>802</v>
      </c>
      <c r="C18" s="258" t="s">
        <v>77</v>
      </c>
      <c r="D18" s="258" t="s">
        <v>78</v>
      </c>
      <c r="E18" s="261">
        <v>-15347.3</v>
      </c>
    </row>
    <row r="19" ht="18.75" spans="2:9">
      <c r="B19" s="258">
        <v>802</v>
      </c>
      <c r="C19" s="258" t="s">
        <v>79</v>
      </c>
      <c r="D19" s="258" t="s">
        <v>80</v>
      </c>
      <c r="E19" s="261">
        <v>-15347.3</v>
      </c>
      <c r="F19" s="264"/>
      <c r="G19" s="264"/>
      <c r="H19" s="264"/>
      <c r="I19" s="264"/>
    </row>
    <row r="20" ht="18.75" spans="2:5">
      <c r="B20" s="258">
        <v>802</v>
      </c>
      <c r="C20" s="258" t="s">
        <v>81</v>
      </c>
      <c r="D20" s="258" t="s">
        <v>82</v>
      </c>
      <c r="E20" s="261">
        <f>E21</f>
        <v>15347.33</v>
      </c>
    </row>
    <row r="21" ht="18.75" spans="2:5">
      <c r="B21" s="258">
        <v>802</v>
      </c>
      <c r="C21" s="258" t="s">
        <v>83</v>
      </c>
      <c r="D21" s="258" t="s">
        <v>84</v>
      </c>
      <c r="E21" s="261">
        <f>E22</f>
        <v>15347.33</v>
      </c>
    </row>
    <row r="22" ht="18.75" spans="2:5">
      <c r="B22" s="258">
        <v>802</v>
      </c>
      <c r="C22" s="258" t="s">
        <v>85</v>
      </c>
      <c r="D22" s="258" t="s">
        <v>86</v>
      </c>
      <c r="E22" s="261">
        <f>'Приложение 27'!I191</f>
        <v>15347.33</v>
      </c>
    </row>
    <row r="25" ht="20.25" spans="4:5">
      <c r="D25" s="265" t="s">
        <v>87</v>
      </c>
      <c r="E25" s="162"/>
    </row>
    <row r="48" spans="3:3">
      <c r="C48" s="146"/>
    </row>
  </sheetData>
  <mergeCells count="10">
    <mergeCell ref="F1:G1"/>
    <mergeCell ref="F2:H2"/>
    <mergeCell ref="F3:H3"/>
    <mergeCell ref="F4:H4"/>
    <mergeCell ref="F5:G5"/>
    <mergeCell ref="B9:E9"/>
    <mergeCell ref="B10:D10"/>
    <mergeCell ref="B12:C12"/>
    <mergeCell ref="D12:D13"/>
    <mergeCell ref="E12:E13"/>
  </mergeCells>
  <pageMargins left="0.708661417322835" right="0.708661417322835" top="0.748031496062992" bottom="0.748031496062992" header="0.31496062992126" footer="0.31496062992126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 15</vt:lpstr>
      <vt:lpstr>Приложение16</vt:lpstr>
      <vt:lpstr>Приложение 17</vt:lpstr>
      <vt:lpstr>Приложение 18</vt:lpstr>
      <vt:lpstr>Приложение 19</vt:lpstr>
      <vt:lpstr>Приложение 20</vt:lpstr>
      <vt:lpstr>Приложение 21</vt:lpstr>
      <vt:lpstr>Приложени 22</vt:lpstr>
      <vt:lpstr>Приложение 23</vt:lpstr>
      <vt:lpstr>Приложение 24</vt:lpstr>
      <vt:lpstr>Приложение 25</vt:lpstr>
      <vt:lpstr>Приложение 26</vt:lpstr>
      <vt:lpstr>Приложение 27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Главный бухгалтер</cp:lastModifiedBy>
  <dcterms:created xsi:type="dcterms:W3CDTF">2006-09-16T00:00:00Z</dcterms:created>
  <dcterms:modified xsi:type="dcterms:W3CDTF">2024-11-14T05:32:50Z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B225BE9453164C45B126127B82B2C942_12</vt:lpwstr>
  </property>
  <property fmtid="{D5CDD505-2E9C-101B-9397-08002B2CF9AE}" pid="3" name="KSOProductBuildVer">
    <vt:lpwstr>1049-12.2.0.18607</vt:lpwstr>
  </property>
</Properties>
</file>