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922" activeTab="19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Приложение 8" sheetId="8" r:id="rId8"/>
    <sheet name="Приложение 9" sheetId="9" r:id="rId9"/>
    <sheet name="Приложение 10" sheetId="10" r:id="rId10"/>
    <sheet name="Приложение 11" sheetId="11" r:id="rId11"/>
    <sheet name="Приложение12" sheetId="12" r:id="rId12"/>
    <sheet name="Приложение13" sheetId="13" r:id="rId13"/>
    <sheet name="Приложение 14" sheetId="14" r:id="rId14"/>
    <sheet name="Приложение 15" sheetId="15" r:id="rId15"/>
    <sheet name="Приложение16" sheetId="16" r:id="rId16"/>
    <sheet name="Приложение 17" sheetId="17" r:id="rId17"/>
    <sheet name="Приложени 18" sheetId="22" r:id="rId18"/>
    <sheet name="Приложение 19" sheetId="23" r:id="rId19"/>
    <sheet name="Приложение 20" sheetId="27" r:id="rId20"/>
  </sheets>
  <externalReferences>
    <externalReference r:id="rId21"/>
  </externalReferences>
  <definedNames>
    <definedName name="_xlnm._FilterDatabase" localSheetId="19" hidden="1">'Приложение 20'!$B$13:$K$13</definedName>
    <definedName name="OLE_LINK1" localSheetId="0">'Приложение 1'!$E$1</definedName>
    <definedName name="_xlnm.Print_Area" localSheetId="13">'Приложение 14'!$A$1:$K$128</definedName>
    <definedName name="_xlnm.Print_Area" localSheetId="19">'Приложение 20'!$A$1:$K$191</definedName>
  </definedNames>
  <calcPr calcId="145621"/>
</workbook>
</file>

<file path=xl/calcChain.xml><?xml version="1.0" encoding="utf-8"?>
<calcChain xmlns="http://schemas.openxmlformats.org/spreadsheetml/2006/main">
  <c r="F22" i="10" l="1"/>
  <c r="F21" i="10" s="1"/>
  <c r="E22" i="10"/>
  <c r="E21" i="10"/>
  <c r="F18" i="10"/>
  <c r="E18" i="10"/>
  <c r="E17" i="10" s="1"/>
  <c r="F17" i="10"/>
  <c r="E22" i="9"/>
  <c r="E21" i="9" s="1"/>
  <c r="E18" i="9"/>
  <c r="E17" i="9" s="1"/>
  <c r="F15" i="5"/>
  <c r="F15" i="4"/>
  <c r="F15" i="3"/>
  <c r="F39" i="2"/>
  <c r="E39" i="2"/>
  <c r="F37" i="2"/>
  <c r="E37" i="2"/>
  <c r="F35" i="2"/>
  <c r="F34" i="2" s="1"/>
  <c r="F33" i="2" s="1"/>
  <c r="E35" i="2"/>
  <c r="E34" i="2"/>
  <c r="E33" i="2" s="1"/>
  <c r="F29" i="2"/>
  <c r="E29" i="2"/>
  <c r="F27" i="2"/>
  <c r="E27" i="2"/>
  <c r="F24" i="2"/>
  <c r="E24" i="2"/>
  <c r="F22" i="2"/>
  <c r="E22" i="2"/>
  <c r="F20" i="2"/>
  <c r="E20" i="2"/>
  <c r="F18" i="2"/>
  <c r="E18" i="2"/>
  <c r="F17" i="2"/>
  <c r="F16" i="2" s="1"/>
  <c r="E17" i="2"/>
  <c r="E16" i="2" s="1"/>
  <c r="E39" i="1"/>
  <c r="E37" i="1"/>
  <c r="E35" i="1"/>
  <c r="E34" i="1"/>
  <c r="E33" i="1" s="1"/>
  <c r="E20" i="1"/>
  <c r="E17" i="1"/>
  <c r="E16" i="1" s="1"/>
  <c r="E15" i="1" s="1"/>
  <c r="E15" i="2" l="1"/>
  <c r="F15" i="2"/>
  <c r="I190" i="27"/>
  <c r="I95" i="27"/>
  <c r="I25" i="27"/>
  <c r="I24" i="27" s="1"/>
  <c r="I23" i="27" s="1"/>
  <c r="I41" i="27"/>
  <c r="I42" i="27"/>
  <c r="I30" i="27"/>
  <c r="I26" i="27"/>
  <c r="I15" i="27"/>
  <c r="I16" i="27"/>
  <c r="I17" i="27"/>
  <c r="K107" i="27" l="1"/>
  <c r="K120" i="27"/>
  <c r="J96" i="27"/>
  <c r="J100" i="27"/>
  <c r="J107" i="27"/>
  <c r="J120" i="27"/>
  <c r="K181" i="27"/>
  <c r="J181" i="27"/>
  <c r="K177" i="27"/>
  <c r="J177" i="27"/>
  <c r="K173" i="27"/>
  <c r="J173" i="27"/>
  <c r="K172" i="27" l="1"/>
  <c r="J172" i="27"/>
  <c r="K166" i="27"/>
  <c r="J166" i="27"/>
  <c r="K137" i="27"/>
  <c r="J137" i="27"/>
  <c r="H90" i="12"/>
  <c r="H89" i="12" s="1"/>
  <c r="H88" i="12" s="1"/>
  <c r="H36" i="12"/>
  <c r="I107" i="27" l="1"/>
  <c r="I117" i="27"/>
  <c r="I93" i="27"/>
  <c r="I173" i="27" l="1"/>
  <c r="I172" i="27" s="1"/>
  <c r="I120" i="27"/>
  <c r="I181" i="27"/>
  <c r="I177" i="27"/>
  <c r="I138" i="27"/>
  <c r="I137" i="27" s="1"/>
  <c r="I166" i="27" l="1"/>
  <c r="G90" i="12" l="1"/>
  <c r="G89" i="12" s="1"/>
  <c r="G88" i="12" s="1"/>
  <c r="G36" i="12"/>
  <c r="G88" i="11"/>
  <c r="G87" i="11" s="1"/>
  <c r="G86" i="11" s="1"/>
  <c r="G36" i="11"/>
  <c r="K188" i="27" l="1"/>
  <c r="J188" i="27"/>
  <c r="I188" i="27"/>
  <c r="K184" i="27"/>
  <c r="J184" i="27"/>
  <c r="I184" i="27"/>
  <c r="K164" i="27"/>
  <c r="J164" i="27"/>
  <c r="I164" i="27"/>
  <c r="K160" i="27"/>
  <c r="J160" i="27"/>
  <c r="I160" i="27"/>
  <c r="K154" i="27"/>
  <c r="J154" i="27"/>
  <c r="I154" i="27"/>
  <c r="K150" i="27"/>
  <c r="J150" i="27"/>
  <c r="I150" i="27"/>
  <c r="K138" i="27"/>
  <c r="J138" i="27"/>
  <c r="K133" i="27"/>
  <c r="J133" i="27"/>
  <c r="I133" i="27"/>
  <c r="K128" i="27"/>
  <c r="J128" i="27"/>
  <c r="I128" i="27"/>
  <c r="K125" i="27"/>
  <c r="J125" i="27"/>
  <c r="I125" i="27"/>
  <c r="K123" i="27"/>
  <c r="J123" i="27"/>
  <c r="I123" i="27"/>
  <c r="K117" i="27"/>
  <c r="J117" i="27"/>
  <c r="J95" i="27" s="1"/>
  <c r="K104" i="27"/>
  <c r="J104" i="27"/>
  <c r="I104" i="27"/>
  <c r="K100" i="27"/>
  <c r="I100" i="27"/>
  <c r="K96" i="27"/>
  <c r="I96" i="27"/>
  <c r="K93" i="27"/>
  <c r="J93" i="27"/>
  <c r="I82" i="27"/>
  <c r="K81" i="27"/>
  <c r="J81" i="27"/>
  <c r="K73" i="27"/>
  <c r="J73" i="27"/>
  <c r="I73" i="27"/>
  <c r="I69" i="27"/>
  <c r="K61" i="27"/>
  <c r="J61" i="27"/>
  <c r="I61" i="27"/>
  <c r="K49" i="27"/>
  <c r="J49" i="27"/>
  <c r="I49" i="27"/>
  <c r="K42" i="27"/>
  <c r="J42" i="27"/>
  <c r="K37" i="27"/>
  <c r="J37" i="27"/>
  <c r="I37" i="27"/>
  <c r="K34" i="27"/>
  <c r="J34" i="27"/>
  <c r="I34" i="27"/>
  <c r="K30" i="27"/>
  <c r="J30" i="27"/>
  <c r="K26" i="27"/>
  <c r="J26" i="27"/>
  <c r="K17" i="27"/>
  <c r="K16" i="27" s="1"/>
  <c r="K15" i="27" s="1"/>
  <c r="J17" i="27"/>
  <c r="J16" i="27" s="1"/>
  <c r="J15" i="27" s="1"/>
  <c r="K95" i="27" l="1"/>
  <c r="J149" i="27"/>
  <c r="J163" i="27"/>
  <c r="I163" i="27"/>
  <c r="I149" i="27"/>
  <c r="J41" i="27"/>
  <c r="J25" i="27" s="1"/>
  <c r="J24" i="27" s="1"/>
  <c r="J23" i="27" s="1"/>
  <c r="K163" i="27"/>
  <c r="K149" i="27"/>
  <c r="K41" i="27"/>
  <c r="K25" i="27" s="1"/>
  <c r="K24" i="27" s="1"/>
  <c r="K23" i="27" s="1"/>
  <c r="J14" i="27" l="1"/>
  <c r="J13" i="27" s="1"/>
  <c r="J190" i="27" s="1"/>
  <c r="J191" i="27" s="1"/>
  <c r="I13" i="27"/>
  <c r="I191" i="27" s="1"/>
  <c r="I14" i="27"/>
  <c r="K14" i="27"/>
  <c r="K13" i="27" s="1"/>
  <c r="K190" i="27" s="1"/>
  <c r="K191" i="27" s="1"/>
</calcChain>
</file>

<file path=xl/sharedStrings.xml><?xml version="1.0" encoding="utf-8"?>
<sst xmlns="http://schemas.openxmlformats.org/spreadsheetml/2006/main" count="3486" uniqueCount="511">
  <si>
    <t xml:space="preserve">Код классификации доходов бюджетов </t>
  </si>
  <si>
    <t>Главный администратор доходов бюджета</t>
  </si>
  <si>
    <t>Наименование кода классификации доходов бюджетов</t>
  </si>
  <si>
    <t>Вид и подвид доходов бюджета</t>
  </si>
  <si>
    <t>Сумма</t>
  </si>
  <si>
    <t>Приложение № 2</t>
  </si>
  <si>
    <t>2026 год</t>
  </si>
  <si>
    <t>2027 год</t>
  </si>
  <si>
    <t>Приложение № 3</t>
  </si>
  <si>
    <t>Наименование межбюджетного трансферта</t>
  </si>
  <si>
    <t xml:space="preserve">Наименование муниципального образования, предоставившего межбюджетный трансферт </t>
  </si>
  <si>
    <t>Приложение № 4</t>
  </si>
  <si>
    <t>Приложение № 5</t>
  </si>
  <si>
    <t>Приложение № 6</t>
  </si>
  <si>
    <r>
      <rPr>
        <sz val="12"/>
        <rFont val="Times New Roman"/>
        <family val="1"/>
      </rPr>
      <t xml:space="preserve">Код классификации расходов бюджетов </t>
    </r>
  </si>
  <si>
    <r>
      <rPr>
        <sz val="12"/>
        <rFont val="Times New Roman"/>
        <family val="1"/>
      </rPr>
      <t>Наименование межбюджетного трансферта</t>
    </r>
  </si>
  <si>
    <r>
      <rPr>
        <sz val="12"/>
        <rFont val="Times New Roman"/>
        <family val="1"/>
      </rPr>
      <t>Наименование муниципального образования</t>
    </r>
  </si>
  <si>
    <r>
      <rPr>
        <sz val="12"/>
        <rFont val="Times New Roman"/>
        <family val="1"/>
      </rPr>
      <t>Всего</t>
    </r>
  </si>
  <si>
    <t>Приложение № 7</t>
  </si>
  <si>
    <t>Приложение № 8</t>
  </si>
  <si>
    <t>Приложение № 9</t>
  </si>
  <si>
    <r>
      <rPr>
        <sz val="12"/>
        <rFont val="Times New Roman"/>
        <family val="1"/>
      </rPr>
      <t>Сумма</t>
    </r>
  </si>
  <si>
    <t>тыс.руб</t>
  </si>
  <si>
    <t>Приложение № 10</t>
  </si>
  <si>
    <r>
      <rPr>
        <sz val="12"/>
        <rFont val="Times New Roman"/>
        <family val="1"/>
      </rPr>
      <t>Код раздела</t>
    </r>
  </si>
  <si>
    <r>
      <rPr>
        <sz val="12"/>
        <rFont val="Times New Roman"/>
        <family val="1"/>
      </rPr>
      <t>Код подраздела</t>
    </r>
  </si>
  <si>
    <r>
      <rPr>
        <sz val="12"/>
        <rFont val="Times New Roman"/>
        <family val="1"/>
      </rPr>
      <t>Код целевой статьи</t>
    </r>
  </si>
  <si>
    <r>
      <rPr>
        <sz val="12"/>
        <rFont val="Times New Roman"/>
        <family val="1"/>
      </rPr>
      <t>Код вида расходов</t>
    </r>
  </si>
  <si>
    <t>Приложение № 11</t>
  </si>
  <si>
    <t>Приложение № 12</t>
  </si>
  <si>
    <r>
      <rPr>
        <sz val="12"/>
        <rFont val="Times New Roman"/>
        <family val="1"/>
      </rPr>
      <t>Наименование</t>
    </r>
  </si>
  <si>
    <t>2027год</t>
  </si>
  <si>
    <t>Приложение № 13</t>
  </si>
  <si>
    <r>
      <rPr>
        <sz val="12"/>
        <rFont val="Times New Roman"/>
        <family val="1"/>
      </rPr>
      <t>Код главного распорядителя средств бюджета</t>
    </r>
  </si>
  <si>
    <r>
      <rPr>
        <sz val="12"/>
        <rFont val="Times New Roman"/>
        <family val="1"/>
      </rPr>
      <t>Коды классификации расходов 
бюджета</t>
    </r>
  </si>
  <si>
    <r>
      <rPr>
        <sz val="12"/>
        <rFont val="Times New Roman"/>
        <family val="1"/>
      </rPr>
      <t>Раз-дел</t>
    </r>
  </si>
  <si>
    <r>
      <rPr>
        <sz val="12"/>
        <rFont val="Times New Roman"/>
        <family val="1"/>
      </rPr>
      <t>Под-раздел</t>
    </r>
  </si>
  <si>
    <r>
      <rPr>
        <sz val="12"/>
        <rFont val="Times New Roman"/>
        <family val="1"/>
      </rPr>
      <t>Целе-вая статья</t>
    </r>
  </si>
  <si>
    <r>
      <rPr>
        <sz val="12"/>
        <rFont val="Times New Roman"/>
        <family val="1"/>
      </rPr>
      <t>Вид расхо-дов</t>
    </r>
  </si>
  <si>
    <r>
      <rPr>
        <sz val="12"/>
        <rFont val="Times New Roman"/>
        <family val="1"/>
      </rPr>
      <t>в том числе 
средства выше-
стоящих бюдже-
тов</t>
    </r>
  </si>
  <si>
    <t>Приложение № 14</t>
  </si>
  <si>
    <r>
      <rPr>
        <sz val="12"/>
        <rFont val="Times New Roman"/>
        <family val="1"/>
      </rPr>
      <t>Код главного распо-рядите-ля средств бюджета</t>
    </r>
  </si>
  <si>
    <r>
      <rPr>
        <sz val="12"/>
        <rFont val="Times New Roman"/>
        <family val="1"/>
      </rPr>
      <t>Коды классификации расходов
бюджета</t>
    </r>
  </si>
  <si>
    <r>
      <rPr>
        <sz val="12"/>
        <rFont val="Times New Roman"/>
        <family val="1"/>
      </rPr>
      <t>Це-ле-вая ста-тья</t>
    </r>
  </si>
  <si>
    <r>
      <rPr>
        <sz val="12"/>
        <rFont val="Times New Roman"/>
        <family val="1"/>
      </rPr>
      <t>Вид расходов</t>
    </r>
  </si>
  <si>
    <r>
      <rPr>
        <sz val="12"/>
        <rFont val="Times New Roman"/>
        <family val="1"/>
      </rPr>
      <t>в том числе сред-ства выше-
стоя-щих бюд-же-
тов</t>
    </r>
  </si>
  <si>
    <r>
      <rPr>
        <sz val="12"/>
        <rFont val="Times New Roman"/>
        <family val="1"/>
      </rPr>
      <t>в том числе сред-ства выше-стоя-щих бюд-же-
тов</t>
    </r>
  </si>
  <si>
    <t>Сумма на 2026 год</t>
  </si>
  <si>
    <t>Приложение № 15</t>
  </si>
  <si>
    <t>Приложение № 16</t>
  </si>
  <si>
    <t>Приложение № 17</t>
  </si>
  <si>
    <t>Приложение № 18</t>
  </si>
  <si>
    <t>Приложение № 19</t>
  </si>
  <si>
    <t>Приложение № 20</t>
  </si>
  <si>
    <t xml:space="preserve">                                                                                             тыс.руб</t>
  </si>
  <si>
    <r>
      <rPr>
        <sz val="12"/>
        <rFont val="Times New Roman"/>
        <family val="1"/>
      </rPr>
      <t>Наименование публичного нормативного обязательства</t>
    </r>
  </si>
  <si>
    <t xml:space="preserve">                                                                                            </t>
  </si>
  <si>
    <t xml:space="preserve">                                                                </t>
  </si>
  <si>
    <t xml:space="preserve">  тыс.руб</t>
  </si>
  <si>
    <t xml:space="preserve">                              тыс.руб</t>
  </si>
  <si>
    <t xml:space="preserve">                                                           тыс.руб</t>
  </si>
  <si>
    <t xml:space="preserve">                                 тыс.руб</t>
  </si>
  <si>
    <t>Сумма на 2027 год</t>
  </si>
  <si>
    <t xml:space="preserve">                                тыс.руб                                   </t>
  </si>
  <si>
    <t xml:space="preserve">                                               тыс.рублей</t>
  </si>
  <si>
    <t>Приложение № 1</t>
  </si>
  <si>
    <t>Наименование</t>
  </si>
  <si>
    <t>Р3</t>
  </si>
  <si>
    <t>ПР</t>
  </si>
  <si>
    <t>ЦСР</t>
  </si>
  <si>
    <t>Эк Ст</t>
  </si>
  <si>
    <t>ИТОГО РАСХОДОВ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</si>
  <si>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</si>
  <si>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</si>
  <si>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</si>
  <si>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</si>
  <si>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</si>
  <si>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органа местного самоуправления</t>
  </si>
  <si>
    <t>02</t>
  </si>
  <si>
    <t>Глава муниципального образования</t>
  </si>
  <si>
    <t>0000020300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</si>
  <si>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</si>
  <si>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210</t>
  </si>
  <si>
    <t>Заработная плата</t>
  </si>
  <si>
    <t>121</t>
  </si>
  <si>
    <t>211</t>
  </si>
  <si>
    <t>Суточные</t>
  </si>
  <si>
    <t>122</t>
  </si>
  <si>
    <t>212</t>
  </si>
  <si>
    <t>Начисления на выплаты по оплате труда</t>
  </si>
  <si>
    <t>129</t>
  </si>
  <si>
    <t>213</t>
  </si>
  <si>
    <t>Транспортные расходы</t>
  </si>
  <si>
    <t>222</t>
  </si>
  <si>
    <t>802</t>
  </si>
  <si>
    <t>852</t>
  </si>
  <si>
    <t>290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</si>
  <si>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</si>
  <si>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</si>
  <si>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Центральный аппарат</t>
  </si>
  <si>
    <t>0000020400</t>
  </si>
  <si>
    <t>РАСХОДЫ</t>
  </si>
  <si>
    <t>200</t>
  </si>
  <si>
    <t>Прочие выплаты</t>
  </si>
  <si>
    <t>Услуги связи</t>
  </si>
  <si>
    <t>242</t>
  </si>
  <si>
    <t>221</t>
  </si>
  <si>
    <t>в том числе интернет</t>
  </si>
  <si>
    <t>- телефон</t>
  </si>
  <si>
    <t>- почтовые расходы</t>
  </si>
  <si>
    <t>244</t>
  </si>
  <si>
    <t xml:space="preserve">Транспортные услуги </t>
  </si>
  <si>
    <t>-Проезд при командировке</t>
  </si>
  <si>
    <t>Услуги по содержанию имущества</t>
  </si>
  <si>
    <t>225</t>
  </si>
  <si>
    <t xml:space="preserve"> - заправка катриджа </t>
  </si>
  <si>
    <t>услуги по содержанию имушества</t>
  </si>
  <si>
    <t>-ремонт системы отопления здания администрации</t>
  </si>
  <si>
    <t>Прочие работы, услуги</t>
  </si>
  <si>
    <t>226</t>
  </si>
  <si>
    <t>- программное обеспечение</t>
  </si>
  <si>
    <t>- 1С</t>
  </si>
  <si>
    <t>- СБИС</t>
  </si>
  <si>
    <t>-ПК Пульс-Про</t>
  </si>
  <si>
    <t>-приобретение ЭЦП для нотариальных действий</t>
  </si>
  <si>
    <t>- ремонт оргтехники</t>
  </si>
  <si>
    <t>-сопровожд. Програм. Ср-в</t>
  </si>
  <si>
    <t>прочие расходы</t>
  </si>
  <si>
    <t xml:space="preserve">   - оплата по договорам за расколку, распиловку дров</t>
  </si>
  <si>
    <t>- услуги редакции</t>
  </si>
  <si>
    <t>- тех. Обслуживание, ремонт</t>
  </si>
  <si>
    <t>- автострахование</t>
  </si>
  <si>
    <t>- охрана</t>
  </si>
  <si>
    <t>прохождение мед.комиссии</t>
  </si>
  <si>
    <t xml:space="preserve"> - проживание</t>
  </si>
  <si>
    <t xml:space="preserve"> - </t>
  </si>
  <si>
    <t xml:space="preserve"> - проведение аттестации рабочего места</t>
  </si>
  <si>
    <t xml:space="preserve">- курсы повышения </t>
  </si>
  <si>
    <t>…</t>
  </si>
  <si>
    <t>Иные бюджетные ассигнования</t>
  </si>
  <si>
    <t>-проведение мероприятий</t>
  </si>
  <si>
    <t>- Земельный налог, налог на имущество</t>
  </si>
  <si>
    <t>851</t>
  </si>
  <si>
    <t>-Транспортный налог</t>
  </si>
  <si>
    <t>-Госпошлина</t>
  </si>
  <si>
    <t xml:space="preserve">-иные налоги </t>
  </si>
  <si>
    <t>-штрафы, пени</t>
  </si>
  <si>
    <t>853</t>
  </si>
  <si>
    <t>Увеличение стоимости основных средств</t>
  </si>
  <si>
    <t>310</t>
  </si>
  <si>
    <t xml:space="preserve"> - приобретение оргтехники (ноутбук для главы)</t>
  </si>
  <si>
    <t>- мебель</t>
  </si>
  <si>
    <t>414</t>
  </si>
  <si>
    <t>Увеличение стоимости материальных запасов</t>
  </si>
  <si>
    <t>340</t>
  </si>
  <si>
    <t xml:space="preserve"> - дрова </t>
  </si>
  <si>
    <t>223</t>
  </si>
  <si>
    <t xml:space="preserve"> - канцелярские расходы</t>
  </si>
  <si>
    <t>346</t>
  </si>
  <si>
    <t xml:space="preserve"> - приобретение материалов для ремонта</t>
  </si>
  <si>
    <t>- гсм</t>
  </si>
  <si>
    <t>343</t>
  </si>
  <si>
    <t>- з/части</t>
  </si>
  <si>
    <t>- хоз.нужды</t>
  </si>
  <si>
    <t>Административная комиссия</t>
  </si>
  <si>
    <t>0000079207</t>
  </si>
  <si>
    <t>07</t>
  </si>
  <si>
    <t>Проведение выборов в представительные органы муниципального образования</t>
  </si>
  <si>
    <t>0000002002</t>
  </si>
  <si>
    <t>-Оплата по договорам ГПХ(избирательная комиссия)</t>
  </si>
  <si>
    <t>-Услуги редакции (обьявления, биллютени)</t>
  </si>
  <si>
    <t>-Заправка картриджа</t>
  </si>
  <si>
    <t>0000002003</t>
  </si>
  <si>
    <t>Резервные фонды</t>
  </si>
  <si>
    <t>11</t>
  </si>
  <si>
    <t>Резервные фонды местных администраций</t>
  </si>
  <si>
    <t>0000007005</t>
  </si>
  <si>
    <t>870</t>
  </si>
  <si>
    <t>349</t>
  </si>
  <si>
    <t>Другие общегосударственные вопросы</t>
  </si>
  <si>
    <t>13</t>
  </si>
  <si>
    <t>Расходы на выплаты техническому персоналу в целях обеспечения выполнения функций органами местного самоуправления, казенными учреждениями</t>
  </si>
  <si>
    <t>0000092300</t>
  </si>
  <si>
    <t xml:space="preserve">Заработная плата </t>
  </si>
  <si>
    <t>111</t>
  </si>
  <si>
    <t>119</t>
  </si>
  <si>
    <t>112</t>
  </si>
  <si>
    <t>Коммунальные услуги</t>
  </si>
  <si>
    <t xml:space="preserve"> - электроэнергия</t>
  </si>
  <si>
    <t>247</t>
  </si>
  <si>
    <t>-ТКО Олерон+</t>
  </si>
  <si>
    <t>-Ремонт здания администрации</t>
  </si>
  <si>
    <t>Прочие работы и услуги</t>
  </si>
  <si>
    <t>-Прохождение медосмотра</t>
  </si>
  <si>
    <t>-Оплата по договорам ГПХ(замещение работников в отпуске)</t>
  </si>
  <si>
    <t>-Оплата по договорам ГПХ()</t>
  </si>
  <si>
    <t>-Членские взносы</t>
  </si>
  <si>
    <t>-Приобретение материалов для ремонта</t>
  </si>
  <si>
    <t>-Прочие расходы</t>
  </si>
  <si>
    <t>-Исполнительный сбор (постановка на кадастровый учет)</t>
  </si>
  <si>
    <t>292</t>
  </si>
  <si>
    <t xml:space="preserve">Обеспечение проживающих в поселении и нуждающихся в жилых помещениях малоимущих граждан </t>
  </si>
  <si>
    <t>0000042162</t>
  </si>
  <si>
    <t>- канцелярия (бумага)</t>
  </si>
  <si>
    <t>Сохранение, использование и поуляризация объектов культурного наследия (памятников)</t>
  </si>
  <si>
    <t>0000042165</t>
  </si>
  <si>
    <t>хоз. товары</t>
  </si>
  <si>
    <t>строй материалы</t>
  </si>
  <si>
    <t xml:space="preserve"> Организация обустройства мест для массового отдыха жителей </t>
  </si>
  <si>
    <t>0000042166</t>
  </si>
  <si>
    <t>- уборка мусора</t>
  </si>
  <si>
    <t>-дератизация</t>
  </si>
  <si>
    <t>- аккарицидная обработка</t>
  </si>
  <si>
    <t>организация мероприятий</t>
  </si>
  <si>
    <t xml:space="preserve">Осуществление мер по противодействию коррупции в границах поселений </t>
  </si>
  <si>
    <t>0000042169</t>
  </si>
  <si>
    <t>-бумага для плакатов, листовок</t>
  </si>
  <si>
    <t>000042169</t>
  </si>
  <si>
    <t>НАЦИОНАЛЬНАЯ ОБОРОНА</t>
  </si>
  <si>
    <t>0000000</t>
  </si>
  <si>
    <t>Оплата труда и начисления на выплаты по оплате труда</t>
  </si>
  <si>
    <t>03</t>
  </si>
  <si>
    <t>0000051180</t>
  </si>
  <si>
    <t>заправка картриджа</t>
  </si>
  <si>
    <t>гсм</t>
  </si>
  <si>
    <t>канц. Товары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</si>
  <si>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</si>
  <si>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в границах поселений</t>
  </si>
  <si>
    <t>09</t>
  </si>
  <si>
    <t>0000042163</t>
  </si>
  <si>
    <t>-гсм</t>
  </si>
  <si>
    <t>Обеспечение пожарной безопасности</t>
  </si>
  <si>
    <t>10</t>
  </si>
  <si>
    <t>0000024799</t>
  </si>
  <si>
    <t>- обновление минполос</t>
  </si>
  <si>
    <t>- отжиг</t>
  </si>
  <si>
    <t>- оплата по договорам за тушение пожаров</t>
  </si>
  <si>
    <t>- медикаменты, продукты питания, гсм и тп</t>
  </si>
  <si>
    <t>ДОРОЖНЫЙ ФОНД</t>
  </si>
  <si>
    <t>0000044315</t>
  </si>
  <si>
    <t>-оплата по договорам</t>
  </si>
  <si>
    <t>ЖИЛИЩНО-КОММУНАЛЬНОЕ ХОЗЯЙСТВО</t>
  </si>
  <si>
    <t>05</t>
  </si>
  <si>
    <t>Жилищное хозяйство</t>
  </si>
  <si>
    <t>Транспортный налог</t>
  </si>
  <si>
    <t>0000035005</t>
  </si>
  <si>
    <t>Организация водоснабжения и водоотведения</t>
  </si>
  <si>
    <t>0000042161</t>
  </si>
  <si>
    <t>- микробиологическое иследование воды</t>
  </si>
  <si>
    <t>-известь, лампочки</t>
  </si>
  <si>
    <t>-дрова, уголь</t>
  </si>
  <si>
    <t>Благоустройство</t>
  </si>
  <si>
    <t>Уличное освещение</t>
  </si>
  <si>
    <t>0000060001</t>
  </si>
  <si>
    <t>ремонт детских, спортивных площадок</t>
  </si>
  <si>
    <t>Организация ритуальных услуг и содержание мест захоронения</t>
  </si>
  <si>
    <t>0000042168</t>
  </si>
  <si>
    <t>000042168</t>
  </si>
  <si>
    <t>- ремонт ограждения, очистка от мусора</t>
  </si>
  <si>
    <t>Социальное обеспечение и иные выплаты населению</t>
  </si>
  <si>
    <t>Пенсионное обеспечение</t>
  </si>
  <si>
    <t>0000049101</t>
  </si>
  <si>
    <t>321</t>
  </si>
  <si>
    <t>264</t>
  </si>
  <si>
    <t>Программа Обеспечение жильем молодых семей</t>
  </si>
  <si>
    <t>0000079529</t>
  </si>
  <si>
    <t>322</t>
  </si>
  <si>
    <t>262</t>
  </si>
  <si>
    <t>"Доступная среда"</t>
  </si>
  <si>
    <t>06</t>
  </si>
  <si>
    <t>0000050270</t>
  </si>
  <si>
    <t>Перечисление другим бюджетам</t>
  </si>
  <si>
    <t>14</t>
  </si>
  <si>
    <t>0000042160</t>
  </si>
  <si>
    <t>540</t>
  </si>
  <si>
    <t>251</t>
  </si>
  <si>
    <t>- контрольный орган</t>
  </si>
  <si>
    <t>Итого расходов</t>
  </si>
  <si>
    <t>без переданных полномочий и ВУСа</t>
  </si>
  <si>
    <t>Очередной год         2025</t>
  </si>
  <si>
    <t>1 год планового периода 2026</t>
  </si>
  <si>
    <t>2 год планового периода 2027</t>
  </si>
  <si>
    <t>01 05 02 01 10 0000 510</t>
  </si>
  <si>
    <t>01 05 02 01 10 0000 610</t>
  </si>
  <si>
    <t>к решению Совета сельского</t>
  </si>
  <si>
    <t>поселения "Закультинское"</t>
  </si>
  <si>
    <t>"О бюджете сельского поселения</t>
  </si>
  <si>
    <t xml:space="preserve">"Закультинское" на 2025 год </t>
  </si>
  <si>
    <t>и плановый период 2026 и 2027 годов"</t>
  </si>
  <si>
    <t>от ______________ 2024 г. № ____</t>
  </si>
  <si>
    <t xml:space="preserve">Объем поступлений доходов в бюджет сельского поселения "Закультинское" по кодам классификации доходов бюджетов 
на 2025 год
</t>
  </si>
  <si>
    <t>Единый сельскохозяйственный налог</t>
  </si>
  <si>
    <t xml:space="preserve">Объем и распределение межбюджетных трансфертов, 
предоставляемых  из бюджета муниципальнога района Хилокский район    бюджету сельского поселения "Закультинское" на 2025 год  </t>
  </si>
  <si>
    <t xml:space="preserve">Объем и распределение межбюджетных трансфертов, 
предоставляемых  из бюджета муниципальнога района Хилокский район    бюджету сельского поселения "Закультинское"на 2026 год  </t>
  </si>
  <si>
    <t xml:space="preserve">Объем и распределение межбюджетных трансфертов, 
предоставляемых  из бюджета муниципальнога района Хилокский район    бюджету сельского поселения "Закультинское" на 2027 год  </t>
  </si>
  <si>
    <t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сельского поселения "Закультинское" на 2025 год</t>
  </si>
  <si>
    <t xml:space="preserve"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сельского поселения "Закультинское" на плановый период 
                                  2026 и 2027 годов
</t>
  </si>
  <si>
    <t xml:space="preserve">Объем и распределение бюджетных ассигнований бюджета муниципальнога района Хилокский район бюджету сельского поселения "Закультинское"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2025 год
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</si>
  <si>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</si>
  <si>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Наименование показателя</t>
  </si>
  <si>
    <t xml:space="preserve">Коды </t>
  </si>
  <si>
    <t xml:space="preserve"> на 2024 год</t>
  </si>
  <si>
    <t xml:space="preserve"> на 2025 год</t>
  </si>
  <si>
    <t xml:space="preserve">Рз </t>
  </si>
  <si>
    <t>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</si>
  <si>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</si>
  <si>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</si>
  <si>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Высшее должностное лицо муниципального образования</t>
  </si>
  <si>
    <t>00 0 00 20300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</si>
  <si>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</si>
  <si>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</si>
  <si>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органов</t>
  </si>
  <si>
    <t>120</t>
  </si>
  <si>
    <t>Фонд оплаты труда и страховые взносы</t>
  </si>
  <si>
    <t>Взносы по обязательному социальному страхованию на выплаты работникам учреждений</t>
  </si>
  <si>
    <t>оплата суточных</t>
  </si>
  <si>
    <t>Транспорные расходы</t>
  </si>
  <si>
    <t>медкомиссия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</si>
  <si>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</si>
  <si>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Финансовое обеспечение выполнения функций муниципальных органов власти</t>
  </si>
  <si>
    <t xml:space="preserve">01 </t>
  </si>
  <si>
    <t>00 0 00 20400</t>
  </si>
  <si>
    <t>Расходы на выплаты персоналу государственных (муниципальных) органов</t>
  </si>
  <si>
    <t>суточные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</si>
  <si>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</si>
  <si>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</si>
  <si>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</si>
  <si>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 xml:space="preserve">Закупка товаров, работ, услуг в сфере информационно-коммуникационных технологий </t>
  </si>
  <si>
    <t>Прочая закупка товаров, работ и услуг для государственных нужд</t>
  </si>
  <si>
    <t>800</t>
  </si>
  <si>
    <t>Уплата прочих налогов, сборов и иных платежей</t>
  </si>
  <si>
    <t>Резервные фонды исполнительных органов местного самоуправления</t>
  </si>
  <si>
    <t>00 0 00 07005</t>
  </si>
  <si>
    <t>Иные закупки товаров, работ и услуг для государственных нужд</t>
  </si>
  <si>
    <t>00 0 00 92300</t>
  </si>
  <si>
    <t>Расходы на выплату персоналу казенных учреждений</t>
  </si>
  <si>
    <t>110</t>
  </si>
  <si>
    <t>Фонд оплаты труда учреждений</t>
  </si>
  <si>
    <t>Иные выплаты персоналу учреждений, за исключением фонда оплаты труда</t>
  </si>
  <si>
    <t>850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</si>
  <si>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</si>
  <si>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</si>
  <si>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</si>
  <si>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00 0 00 51180</t>
  </si>
  <si>
    <t>Защита населения и территории от  чрезвычайных ситуаций природного и техногенного характера, гражданская оборона</t>
  </si>
  <si>
    <t>00 0 00 24799</t>
  </si>
  <si>
    <t>Жилищно-коммунальное хозяйство</t>
  </si>
  <si>
    <t>00 0 00 60001</t>
  </si>
  <si>
    <t>Социальная политика</t>
  </si>
  <si>
    <t xml:space="preserve">Доплаты к пенсиям муниципальных служащих </t>
  </si>
  <si>
    <t>00 0 00 49101</t>
  </si>
  <si>
    <t>Прочие межбюджетные трансферты общего характера</t>
  </si>
  <si>
    <t>Осуществление передаваемого полномочия по обеспечению населения водой для питья и хозяйственных нужд</t>
  </si>
  <si>
    <t>00 0 00 42161</t>
  </si>
  <si>
    <t>Осуществление передаваемого полномочия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соответсвии с жилищным законодательством</t>
  </si>
  <si>
    <t>00 0 00 42162</t>
  </si>
  <si>
    <t>Осуществление передаваемого полномочия по участию в предупреждении и ликвидации последствий чрезвычайных ситуаций в границах поселения</t>
  </si>
  <si>
    <t>00 0 00 42163</t>
  </si>
  <si>
    <t>Осуществление передаваемого полномочия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поселений</t>
  </si>
  <si>
    <t>00 0 00 42165</t>
  </si>
  <si>
    <t>Осуществление передаваемого полномочия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</si>
  <si>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00 0 00 42166</t>
  </si>
  <si>
    <t>00 0 00 42167</t>
  </si>
  <si>
    <t>Осуществление передаваемого полномочия по организации ритуальных услуг и содержанию мест захоронения</t>
  </si>
  <si>
    <t>00 0 00 42168</t>
  </si>
  <si>
    <r>
      <t>Осуществление передаваемого полномочия по</t>
    </r>
    <r>
      <rPr>
        <sz val="12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осуществлению мер по противодействию коррупции в границах поселения</t>
    </r>
  </si>
  <si>
    <t>00 0 00 42169</t>
  </si>
  <si>
    <t>Перечисление другим бюджетам (контрольный орган)</t>
  </si>
  <si>
    <t xml:space="preserve">14 </t>
  </si>
  <si>
    <t>Прочая закупка товаров, работ и услуг</t>
  </si>
  <si>
    <t>Осуществление передаваемого полномочия по организации водоснабжения</t>
  </si>
  <si>
    <t>Осуществление передаваемого полномочия по сбору и вывозу мусора</t>
  </si>
  <si>
    <t xml:space="preserve">Объем и распределение бюджетных ассигнований бюджета муниципальнога района Хилокский район  бюджетам седбского поселения "Закультинское"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плановый период  2026 и 2027 годов
</t>
  </si>
  <si>
    <t>Ведомственная структура расходов бюджета сельского поселения "Закультинское" на 2025 год</t>
  </si>
  <si>
    <r>
      <t>Наименование главного распорядителя средств бюджетасельского поселения "Закеультинское"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</rPr>
      <t>разделов, подразделов, целевых статей и видов расходов</t>
    </r>
  </si>
  <si>
    <t>Прочие работы,услуги</t>
  </si>
  <si>
    <t>Налоги,пеня, штрафы</t>
  </si>
  <si>
    <t>Транспортные услуги</t>
  </si>
  <si>
    <t>Национальная безопасность и правоохранительная деятельность</t>
  </si>
  <si>
    <t>приобретение противопожарного инвентаря</t>
  </si>
  <si>
    <t>Прочие межбюджетные трансферты</t>
  </si>
  <si>
    <t>Межбюджетные трансферты общего характера бюджетам бюджетной системы Российской Федерации</t>
  </si>
  <si>
    <t>Осуществление передаваемого полномочия по организации обеспечения населения водой для питья и хозяйственных нужд</t>
  </si>
  <si>
    <t>Осуществление передаваемого полномочия по организации сбора и вывоза бытовых отходов и мусора</t>
  </si>
  <si>
    <t>Осуществление передаваемого полномочия по осуществлению мер по противодействию коррупции в границах поселения</t>
  </si>
  <si>
    <t>0 0 00 51180</t>
  </si>
  <si>
    <t>000 00 52160</t>
  </si>
  <si>
    <t>500</t>
  </si>
  <si>
    <t>Ведомственная структура расходов бюджета сельского поселения "Закультинское"  на плановый период   2026 и 2027 годов</t>
  </si>
  <si>
    <t>Наименование главного распорядителя средств бюджетасельского поселения "Закультинское", разделов, подразделов, целевых статей и видов расходов</t>
  </si>
  <si>
    <t>Объем и распределение бюджетных ассигнований бюджета муниципальнога района Хилокский район , направляемых на исполнение публичных нормативных обязательств на плановый период   2026 и 2027 годов сельского поселения "Закультинское"</t>
  </si>
  <si>
    <t xml:space="preserve">Бюджетная роспись
       муниципальнога района Хилокский район  сельского поселения "Закультинское"на 2025 год плановый период   2026 и 2027 годов. 
</t>
  </si>
  <si>
    <t>-атистация рабочих мест</t>
  </si>
  <si>
    <t>- автострахование автомобиля</t>
  </si>
  <si>
    <t>- консультационные услуги программы 1С</t>
  </si>
  <si>
    <t>-Приобритение ГСМ</t>
  </si>
  <si>
    <t>- Транспортный налог</t>
  </si>
  <si>
    <t>-электроэнергия</t>
  </si>
  <si>
    <t>Организация  сбора и вывоза мусора общественных территорий</t>
  </si>
  <si>
    <t>- договор гпх</t>
  </si>
  <si>
    <t>-ГСМ</t>
  </si>
  <si>
    <t>0000042167</t>
  </si>
  <si>
    <t>- ГСМ</t>
  </si>
  <si>
    <t>-приобритение хоз инвентаря</t>
  </si>
  <si>
    <t>хозТовары</t>
  </si>
  <si>
    <t>- оплата по договорам (3/п+30%)</t>
  </si>
  <si>
    <t xml:space="preserve">Расходы на проведение выборов совета </t>
  </si>
  <si>
    <t>880</t>
  </si>
  <si>
    <t>297</t>
  </si>
  <si>
    <t>Финансовое обеспечение подготовки и проведения выборов</t>
  </si>
  <si>
    <t>Расходы на проведения выборов совета</t>
  </si>
  <si>
    <t>00 0 00 02003</t>
  </si>
  <si>
    <t xml:space="preserve"> Проведенияе выборов  главы</t>
  </si>
  <si>
    <t>Проведение выборов главы органы муниципального образования</t>
  </si>
  <si>
    <t>-услуги редакции</t>
  </si>
  <si>
    <t>0</t>
  </si>
  <si>
    <t>11,5месяцев</t>
  </si>
  <si>
    <t>11,5 месяцев</t>
  </si>
  <si>
    <t>кочегары на 9,5 мес, остальные на 11,5 месяцев</t>
  </si>
  <si>
    <t>25,1+26,7+316,35+10,8</t>
  </si>
  <si>
    <t>ДОХОДЫ ВСЕГО</t>
  </si>
  <si>
    <t>НАЛОГОВЫЕ И НЕНАЛОГОВЫЕ ДОХОДЫ</t>
  </si>
  <si>
    <t>НАЛОГОВЫЕ ДОХОДЫ</t>
  </si>
  <si>
    <t>10102000010000110</t>
  </si>
  <si>
    <t>НАЛОГИ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</si>
  <si>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</si>
  <si>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</si>
  <si>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1 05 00000 00 0000 000</t>
  </si>
  <si>
    <t>НАЛОГ НА СОВОКУПНЫЙ ДОХОД</t>
  </si>
  <si>
    <t>1 05 03010 01 1000 110</t>
  </si>
  <si>
    <t xml:space="preserve"> 1 06 00000 00 0000 000</t>
  </si>
  <si>
    <t xml:space="preserve">  НАЛОГИ НА ИМУЩЕСТВО</t>
  </si>
  <si>
    <t xml:space="preserve">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</si>
  <si>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</si>
  <si>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</si>
  <si>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</si>
  <si>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 xml:space="preserve"> 1 06 06033 10 0000 110</t>
  </si>
  <si>
    <t xml:space="preserve">  Земельный налог с организаций, обладающих земельным участком, расположенным в границах сельских  поселений</t>
  </si>
  <si>
    <t>1 06 06043 10 0000 110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</si>
  <si>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</si>
  <si>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10800000000000000</t>
  </si>
  <si>
    <t>ГОСУДАРСТВЕННАЯ ПОШЛИНА</t>
  </si>
  <si>
    <t>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</si>
  <si>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</si>
  <si>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11000000000000000</t>
  </si>
  <si>
    <t>НЕНАЛОГОВЫЕ ДОХОДЫ</t>
  </si>
  <si>
    <t>11109045100000120</t>
  </si>
  <si>
    <t>Прочие поступления от использования имущества, нахордящегося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</si>
  <si>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1 17 05050 10 0000 180</t>
  </si>
  <si>
    <t xml:space="preserve">  Прочие неналоговые доходы бюджетов сельских поселений</t>
  </si>
  <si>
    <t>1 17 14030 10 0000 180</t>
  </si>
  <si>
    <t xml:space="preserve">  Средства самообложения граждан, зачисляемые в бюджеты сельских  поселений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</si>
  <si>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</si>
  <si>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</si>
  <si>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</si>
  <si>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</si>
  <si>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</si>
  <si>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</si>
  <si>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20216001100000150</t>
  </si>
  <si>
    <t>Дотации на выравнивание бюджетной обеспеченности</t>
  </si>
  <si>
    <t>20230000000000150</t>
  </si>
  <si>
    <t>Субвенции бюджетам бюджетной системы Российской Федерации</t>
  </si>
  <si>
    <t>2 02 35118 10 0000 150</t>
  </si>
  <si>
    <t xml:space="preserve">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</si>
  <si>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20240000000000150</t>
  </si>
  <si>
    <t>Иные межбюджетные трансферты</t>
  </si>
  <si>
    <t>20240014100000150</t>
  </si>
  <si>
    <t>20249999100000150</t>
  </si>
  <si>
    <t xml:space="preserve">  Прочие межбюджетные трансферты, передаваемые бюджетам сельских поселений</t>
  </si>
  <si>
    <t xml:space="preserve">Объем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и иных муниципальных образований на 2025 год 
</t>
  </si>
  <si>
    <t>ИТОГО межбюджетных трансфертов</t>
  </si>
  <si>
    <t>202 04014 10 0000 150</t>
  </si>
  <si>
    <t>Осуществление передаваемого полномочия по организации в границах поселений тепло-, газ- и водоснабжения населения, водоотведения, снабжения населения топливом, в соответсвии с заключенными соглашениями муниципального района</t>
  </si>
  <si>
    <t>Муниципальный район "Хилокский район"</t>
  </si>
  <si>
    <t xml:space="preserve"> 202 04014 10 0000 150</t>
  </si>
  <si>
    <t>Осуществление передаваемого полномочия по участию в предупреждении и ликвидации последствий чрезвычайных ситуаций в границах поселения, в соответствии с заключенными соглашениями</t>
  </si>
  <si>
    <t xml:space="preserve">Объем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и иных муниципальных образований на 2026 год 
</t>
  </si>
  <si>
    <t xml:space="preserve">Объем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и иных муниципальных образований на 2027 год 
</t>
  </si>
  <si>
    <t>Объем и распределение межбюджетных трансфертов, 
предоставляемых  из бюджета сельского поселения "Закультинское" в бюджет  муниципальнога района "Хилокский район"   в 2025 году</t>
  </si>
  <si>
    <t>Главный администратор</t>
  </si>
  <si>
    <t xml:space="preserve">Код классификации расходов бюджетов </t>
  </si>
  <si>
    <t>Всего</t>
  </si>
  <si>
    <t>1403 0000042160 521</t>
  </si>
  <si>
    <t>Межбюджетные трансферты, передаваемые бюджету муниципального района на осуществление полномочий по внешнему муниципальному финансовому контролю согласно части 2 статьи 9 Федерального закона от 7 февраля 2011 года № 6-ФЗ "Об общих принципах организации и деятельности контрольно-счетных органов субъектов Российской Федерации и муниципальных образований"</t>
  </si>
  <si>
    <t>Объем и распределение межбюджетных трансфертов, 
предоставляемых  из бюджета сельского поселения "Закультинское" в бюджет  муниципальнога района "Хилокский район"   в 2026 году</t>
  </si>
  <si>
    <t>Субвенции бюджетам сельских поселений на осуществление первичного воинского учета, на территориях, где отсутствуют военные комиссариаты</t>
  </si>
  <si>
    <t>Код классификации источников финансирования дефицита бюджета</t>
  </si>
  <si>
    <t>Наименование групп, подгрупп, статей, видов источников внутреннего финансирования дефицита бюджета</t>
  </si>
  <si>
    <t>Главный администратор источников финансирования дефицита бюджета</t>
  </si>
  <si>
    <t>Группы, подгруппы, статьи и вида источника финансирования дефицита бюджета</t>
  </si>
  <si>
    <t>Источники внутреннего финансирования дефицита бюджета, всего в том числе:</t>
  </si>
  <si>
    <t>01 05 00 00 00 0000 000</t>
  </si>
  <si>
    <t>Изменение остатков средств 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</si>
  <si>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</si>
  <si>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</si>
  <si>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</si>
  <si>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</si>
  <si>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</si>
  <si>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</si>
  <si>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образований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</si>
  <si>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</si>
  <si>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</si>
  <si>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</si>
  <si>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</si>
  <si>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</si>
  <si>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</si>
  <si>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образований</t>
  </si>
  <si>
    <t>Главного администратора источников финансирования дефицита бюджета</t>
  </si>
  <si>
    <t>Доплата к страховой пенсии муниципальным служащим</t>
  </si>
  <si>
    <t>2025г</t>
  </si>
  <si>
    <t>Объем и распределение бюджетных ассигнований бюджета муниципальнога района Хилокский район , направляемых на исполнение публичных нормативных обязательств на плановый период   2025 годов сельского поселения "Закультинское"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</si>
</sst>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00000"/>
    <numFmt numFmtId="166" formatCode="_-* #,##0.00_р_._-;\-* #,##0.00_р_._-;_-* &quot;-&quot;??_р_._-;_-@_-"/>
    <numFmt numFmtId="167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theme="0"/>
      <name val="Arial"/>
      <family val="2"/>
      <charset val="204"/>
    </font>
    <font>
      <i/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8"/>
      <color rgb="FF000000"/>
      <name val="Arial Cyr"/>
    </font>
    <font>
      <b/>
      <sz val="11"/>
      <color rgb="FF000000"/>
      <name val="Arial Cyr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44">
    <xf numFmtId="0" fontId="0" fillId="0" borderId="0"/>
    <xf numFmtId="0" fontId="2" fillId="0" borderId="0"/>
    <xf numFmtId="0" fontId="2" fillId="0" borderId="0"/>
    <xf numFmtId="0" fontId="2" fillId="0" borderId="0"/>
    <xf numFmtId="0" fontId="18" fillId="0" borderId="0">
      <alignment wrapText="1"/>
    </xf>
    <xf numFmtId="0" fontId="18" fillId="0" borderId="0"/>
    <xf numFmtId="0" fontId="25" fillId="0" borderId="0"/>
    <xf numFmtId="0" fontId="27" fillId="0" borderId="0"/>
    <xf numFmtId="0" fontId="2" fillId="0" borderId="0"/>
    <xf numFmtId="166" fontId="29" fillId="0" borderId="0" applyFont="0" applyFill="0" applyBorder="0" applyAlignment="0" applyProtection="0"/>
    <xf numFmtId="0" fontId="2" fillId="0" borderId="0"/>
    <xf numFmtId="0" fontId="2" fillId="0" borderId="0"/>
    <xf numFmtId="166" fontId="29" fillId="0" borderId="0" applyFont="0" applyFill="0" applyBorder="0" applyAlignment="0" applyProtection="0"/>
    <xf numFmtId="0" fontId="2" fillId="0" borderId="0"/>
    <xf numFmtId="0" fontId="1" fillId="0" borderId="0"/>
    <xf numFmtId="0" fontId="32" fillId="0" borderId="0"/>
    <xf numFmtId="0" fontId="32" fillId="0" borderId="0">
      <alignment horizontal="left"/>
    </xf>
    <xf numFmtId="0" fontId="32" fillId="0" borderId="10">
      <alignment horizontal="center" vertical="center"/>
    </xf>
    <xf numFmtId="0" fontId="32" fillId="0" borderId="11">
      <alignment horizontal="left" wrapText="1"/>
    </xf>
    <xf numFmtId="0" fontId="32" fillId="0" borderId="12">
      <alignment horizontal="left" wrapText="1"/>
    </xf>
    <xf numFmtId="0" fontId="32" fillId="0" borderId="13">
      <alignment horizontal="left" wrapText="1" indent="2"/>
    </xf>
    <xf numFmtId="0" fontId="32" fillId="0" borderId="14">
      <alignment horizontal="left"/>
    </xf>
    <xf numFmtId="0" fontId="32" fillId="0" borderId="15">
      <alignment horizontal="center" vertical="center"/>
    </xf>
    <xf numFmtId="49" fontId="32" fillId="0" borderId="16">
      <alignment horizontal="center"/>
    </xf>
    <xf numFmtId="49" fontId="32" fillId="0" borderId="17">
      <alignment horizontal="center"/>
    </xf>
    <xf numFmtId="49" fontId="32" fillId="0" borderId="18">
      <alignment horizontal="center"/>
    </xf>
    <xf numFmtId="49" fontId="32" fillId="0" borderId="15">
      <alignment horizontal="center" vertical="center"/>
    </xf>
    <xf numFmtId="4" fontId="32" fillId="0" borderId="16">
      <alignment horizontal="right" shrinkToFit="1"/>
    </xf>
    <xf numFmtId="4" fontId="32" fillId="0" borderId="18">
      <alignment horizontal="right" shrinkToFit="1"/>
    </xf>
    <xf numFmtId="0" fontId="28" fillId="0" borderId="19">
      <alignment horizontal="right"/>
    </xf>
    <xf numFmtId="0" fontId="33" fillId="0" borderId="20">
      <alignment horizontal="center"/>
    </xf>
    <xf numFmtId="0" fontId="18" fillId="0" borderId="21"/>
    <xf numFmtId="0" fontId="18" fillId="0" borderId="22"/>
    <xf numFmtId="49" fontId="28" fillId="0" borderId="0"/>
    <xf numFmtId="0" fontId="33" fillId="0" borderId="0">
      <alignment horizontal="center"/>
    </xf>
    <xf numFmtId="0" fontId="2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</cellStyleXfs>
  <cellXfs count="313">
    <xf numFmtId="0" fontId="0" fillId="0" borderId="0" xfId="0"/>
    <xf numFmtId="0" fontId="3" fillId="0" borderId="0" xfId="1" applyFont="1" applyFill="1"/>
    <xf numFmtId="0" fontId="2" fillId="0" borderId="0" xfId="1" applyFill="1"/>
    <xf numFmtId="0" fontId="5" fillId="0" borderId="0" xfId="1" applyFont="1" applyFill="1" applyAlignment="1">
      <alignment horizontal="right"/>
    </xf>
    <xf numFmtId="0" fontId="6" fillId="0" borderId="0" xfId="1" applyFont="1" applyFill="1" applyBorder="1" applyAlignment="1"/>
    <xf numFmtId="0" fontId="5" fillId="0" borderId="0" xfId="1" applyFont="1" applyFill="1"/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49" fontId="3" fillId="0" borderId="0" xfId="1" applyNumberFormat="1" applyFont="1" applyFill="1"/>
    <xf numFmtId="0" fontId="3" fillId="0" borderId="1" xfId="1" applyFont="1" applyFill="1" applyBorder="1"/>
    <xf numFmtId="0" fontId="4" fillId="0" borderId="0" xfId="1" applyFont="1" applyFill="1" applyAlignment="1"/>
    <xf numFmtId="0" fontId="5" fillId="0" borderId="0" xfId="1" applyFont="1" applyFill="1" applyAlignment="1"/>
    <xf numFmtId="0" fontId="8" fillId="0" borderId="0" xfId="0" applyFont="1" applyAlignment="1">
      <alignment horizontal="right" vertical="center"/>
    </xf>
    <xf numFmtId="0" fontId="2" fillId="0" borderId="0" xfId="1" applyFill="1" applyAlignment="1">
      <alignment wrapText="1"/>
    </xf>
    <xf numFmtId="0" fontId="4" fillId="0" borderId="0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wrapText="1"/>
    </xf>
    <xf numFmtId="0" fontId="3" fillId="2" borderId="0" xfId="1" applyFont="1" applyFill="1"/>
    <xf numFmtId="0" fontId="3" fillId="3" borderId="0" xfId="1" applyFont="1" applyFill="1"/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top" wrapText="1"/>
    </xf>
    <xf numFmtId="0" fontId="5" fillId="0" borderId="0" xfId="1" applyFont="1" applyFill="1" applyAlignment="1">
      <alignment horizontal="left"/>
    </xf>
    <xf numFmtId="0" fontId="8" fillId="0" borderId="0" xfId="0" applyFont="1" applyAlignment="1">
      <alignment horizontal="right"/>
    </xf>
    <xf numFmtId="0" fontId="2" fillId="0" borderId="0" xfId="1" applyFill="1" applyAlignment="1">
      <alignment wrapText="1"/>
    </xf>
    <xf numFmtId="0" fontId="4" fillId="0" borderId="0" xfId="1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2" fillId="0" borderId="0" xfId="1" applyFill="1"/>
    <xf numFmtId="49" fontId="14" fillId="0" borderId="1" xfId="2" applyNumberFormat="1" applyFont="1" applyBorder="1" applyAlignment="1">
      <alignment horizontal="center"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49" fontId="14" fillId="4" borderId="4" xfId="2" applyNumberFormat="1" applyFont="1" applyFill="1" applyBorder="1" applyAlignment="1">
      <alignment horizontal="center" vertical="center" wrapText="1"/>
    </xf>
    <xf numFmtId="49" fontId="14" fillId="4" borderId="1" xfId="2" applyNumberFormat="1" applyFont="1" applyFill="1" applyBorder="1" applyAlignment="1">
      <alignment horizontal="center" vertical="center" wrapText="1"/>
    </xf>
    <xf numFmtId="2" fontId="14" fillId="4" borderId="1" xfId="2" applyNumberFormat="1" applyFont="1" applyFill="1" applyBorder="1" applyAlignment="1">
      <alignment horizontal="center" vertical="center" wrapText="1"/>
    </xf>
    <xf numFmtId="49" fontId="14" fillId="5" borderId="1" xfId="2" applyNumberFormat="1" applyFont="1" applyFill="1" applyBorder="1" applyAlignment="1">
      <alignment horizontal="center" vertical="center"/>
    </xf>
    <xf numFmtId="2" fontId="14" fillId="5" borderId="1" xfId="2" applyNumberFormat="1" applyFont="1" applyFill="1" applyBorder="1" applyAlignment="1"/>
    <xf numFmtId="49" fontId="14" fillId="0" borderId="1" xfId="2" applyNumberFormat="1" applyFont="1" applyBorder="1" applyAlignment="1">
      <alignment horizontal="center" vertical="center"/>
    </xf>
    <xf numFmtId="2" fontId="15" fillId="0" borderId="1" xfId="2" applyNumberFormat="1" applyFont="1" applyBorder="1" applyAlignment="1"/>
    <xf numFmtId="2" fontId="15" fillId="0" borderId="1" xfId="3" applyNumberFormat="1" applyFont="1" applyBorder="1" applyAlignment="1" applyProtection="1">
      <protection locked="0"/>
    </xf>
    <xf numFmtId="164" fontId="15" fillId="0" borderId="1" xfId="3" applyNumberFormat="1" applyFont="1" applyBorder="1" applyAlignment="1" applyProtection="1">
      <protection locked="0"/>
    </xf>
    <xf numFmtId="164" fontId="15" fillId="0" borderId="1" xfId="2" applyNumberFormat="1" applyFont="1" applyBorder="1" applyAlignment="1"/>
    <xf numFmtId="49" fontId="15" fillId="0" borderId="1" xfId="2" applyNumberFormat="1" applyFont="1" applyBorder="1" applyAlignment="1">
      <alignment wrapText="1"/>
    </xf>
    <xf numFmtId="49" fontId="14" fillId="6" borderId="1" xfId="2" applyNumberFormat="1" applyFont="1" applyFill="1" applyBorder="1" applyAlignment="1">
      <alignment horizontal="center" vertical="center"/>
    </xf>
    <xf numFmtId="2" fontId="15" fillId="6" borderId="1" xfId="2" applyNumberFormat="1" applyFont="1" applyFill="1" applyBorder="1" applyAlignment="1"/>
    <xf numFmtId="49" fontId="15" fillId="0" borderId="1" xfId="2" applyNumberFormat="1" applyFont="1" applyBorder="1" applyAlignment="1">
      <alignment horizontal="center" vertical="center"/>
    </xf>
    <xf numFmtId="49" fontId="14" fillId="7" borderId="1" xfId="2" applyNumberFormat="1" applyFont="1" applyFill="1" applyBorder="1" applyAlignment="1">
      <alignment horizontal="center" vertical="center"/>
    </xf>
    <xf numFmtId="2" fontId="15" fillId="7" borderId="1" xfId="2" applyNumberFormat="1" applyFont="1" applyFill="1" applyBorder="1" applyAlignment="1"/>
    <xf numFmtId="49" fontId="15" fillId="3" borderId="1" xfId="2" applyNumberFormat="1" applyFont="1" applyFill="1" applyBorder="1" applyAlignment="1">
      <alignment horizontal="center" vertical="center"/>
    </xf>
    <xf numFmtId="2" fontId="15" fillId="3" borderId="1" xfId="2" applyNumberFormat="1" applyFont="1" applyFill="1" applyBorder="1" applyAlignment="1"/>
    <xf numFmtId="2" fontId="15" fillId="3" borderId="1" xfId="3" applyNumberFormat="1" applyFont="1" applyFill="1" applyBorder="1" applyAlignment="1" applyProtection="1">
      <protection locked="0"/>
    </xf>
    <xf numFmtId="49" fontId="14" fillId="3" borderId="1" xfId="2" applyNumberFormat="1" applyFont="1" applyFill="1" applyBorder="1" applyAlignment="1">
      <alignment horizontal="center" vertical="center"/>
    </xf>
    <xf numFmtId="49" fontId="16" fillId="0" borderId="1" xfId="2" applyNumberFormat="1" applyFont="1" applyBorder="1" applyAlignment="1">
      <alignment horizontal="left" wrapText="1"/>
    </xf>
    <xf numFmtId="49" fontId="15" fillId="0" borderId="1" xfId="2" applyNumberFormat="1" applyFont="1" applyBorder="1" applyAlignment="1">
      <alignment horizontal="left" wrapText="1"/>
    </xf>
    <xf numFmtId="2" fontId="14" fillId="6" borderId="1" xfId="2" applyNumberFormat="1" applyFont="1" applyFill="1" applyBorder="1" applyAlignment="1"/>
    <xf numFmtId="49" fontId="14" fillId="5" borderId="1" xfId="2" applyNumberFormat="1" applyFont="1" applyFill="1" applyBorder="1"/>
    <xf numFmtId="49" fontId="14" fillId="6" borderId="1" xfId="2" applyNumberFormat="1" applyFont="1" applyFill="1" applyBorder="1" applyAlignment="1">
      <alignment wrapText="1"/>
    </xf>
    <xf numFmtId="2" fontId="15" fillId="6" borderId="1" xfId="3" applyNumberFormat="1" applyFont="1" applyFill="1" applyBorder="1" applyAlignment="1" applyProtection="1">
      <protection locked="0"/>
    </xf>
    <xf numFmtId="49" fontId="16" fillId="0" borderId="1" xfId="2" applyNumberFormat="1" applyFont="1" applyBorder="1" applyAlignment="1">
      <alignment wrapText="1"/>
    </xf>
    <xf numFmtId="49" fontId="16" fillId="0" borderId="1" xfId="2" applyNumberFormat="1" applyFont="1" applyBorder="1"/>
    <xf numFmtId="49" fontId="17" fillId="8" borderId="1" xfId="2" applyNumberFormat="1" applyFont="1" applyFill="1" applyBorder="1" applyAlignment="1" applyProtection="1">
      <alignment horizontal="left" vertical="center" wrapText="1"/>
    </xf>
    <xf numFmtId="2" fontId="14" fillId="0" borderId="1" xfId="2" applyNumberFormat="1" applyFont="1" applyBorder="1" applyAlignment="1"/>
    <xf numFmtId="49" fontId="16" fillId="6" borderId="1" xfId="2" applyNumberFormat="1" applyFont="1" applyFill="1" applyBorder="1" applyAlignment="1">
      <alignment horizontal="left" wrapText="1"/>
    </xf>
    <xf numFmtId="49" fontId="16" fillId="3" borderId="1" xfId="2" applyNumberFormat="1" applyFont="1" applyFill="1" applyBorder="1" applyAlignment="1">
      <alignment horizontal="left" wrapText="1"/>
    </xf>
    <xf numFmtId="49" fontId="16" fillId="0" borderId="1" xfId="2" applyNumberFormat="1" applyFont="1" applyBorder="1" applyAlignment="1">
      <alignment horizontal="left"/>
    </xf>
    <xf numFmtId="49" fontId="19" fillId="6" borderId="1" xfId="4" applyNumberFormat="1" applyFont="1" applyFill="1" applyBorder="1" applyProtection="1">
      <alignment wrapText="1"/>
      <protection locked="0"/>
    </xf>
    <xf numFmtId="49" fontId="14" fillId="6" borderId="1" xfId="3" applyNumberFormat="1" applyFont="1" applyFill="1" applyBorder="1" applyAlignment="1" applyProtection="1">
      <alignment horizontal="center" vertical="center"/>
      <protection locked="0"/>
    </xf>
    <xf numFmtId="2" fontId="14" fillId="6" borderId="1" xfId="3" applyNumberFormat="1" applyFont="1" applyFill="1" applyBorder="1" applyAlignment="1" applyProtection="1">
      <protection locked="0"/>
    </xf>
    <xf numFmtId="49" fontId="20" fillId="0" borderId="1" xfId="4" applyNumberFormat="1" applyFont="1" applyBorder="1" applyProtection="1">
      <alignment wrapText="1"/>
      <protection locked="0"/>
    </xf>
    <xf numFmtId="49" fontId="14" fillId="3" borderId="1" xfId="3" applyNumberFormat="1" applyFont="1" applyFill="1" applyBorder="1" applyAlignment="1" applyProtection="1">
      <alignment horizontal="center" vertical="center"/>
      <protection locked="0"/>
    </xf>
    <xf numFmtId="49" fontId="14" fillId="0" borderId="1" xfId="3" applyNumberFormat="1" applyFont="1" applyBorder="1" applyAlignment="1" applyProtection="1">
      <alignment horizontal="center" vertical="center"/>
      <protection locked="0"/>
    </xf>
    <xf numFmtId="2" fontId="14" fillId="0" borderId="1" xfId="3" applyNumberFormat="1" applyFont="1" applyBorder="1" applyAlignment="1" applyProtection="1">
      <protection locked="0"/>
    </xf>
    <xf numFmtId="49" fontId="14" fillId="6" borderId="1" xfId="3" applyNumberFormat="1" applyFont="1" applyFill="1" applyBorder="1" applyAlignment="1" applyProtection="1">
      <alignment wrapText="1"/>
      <protection locked="0"/>
    </xf>
    <xf numFmtId="49" fontId="16" fillId="0" borderId="1" xfId="3" applyNumberFormat="1" applyFont="1" applyBorder="1" applyProtection="1">
      <protection locked="0"/>
    </xf>
    <xf numFmtId="49" fontId="15" fillId="6" borderId="1" xfId="2" applyNumberFormat="1" applyFont="1" applyFill="1" applyBorder="1" applyAlignment="1">
      <alignment horizontal="left" wrapText="1"/>
    </xf>
    <xf numFmtId="2" fontId="15" fillId="7" borderId="1" xfId="3" applyNumberFormat="1" applyFont="1" applyFill="1" applyBorder="1" applyAlignment="1" applyProtection="1">
      <protection locked="0"/>
    </xf>
    <xf numFmtId="49" fontId="22" fillId="3" borderId="1" xfId="2" applyNumberFormat="1" applyFont="1" applyFill="1" applyBorder="1" applyAlignment="1">
      <alignment horizontal="center" vertical="center"/>
    </xf>
    <xf numFmtId="2" fontId="22" fillId="3" borderId="1" xfId="2" applyNumberFormat="1" applyFont="1" applyFill="1" applyBorder="1" applyAlignment="1"/>
    <xf numFmtId="49" fontId="23" fillId="8" borderId="1" xfId="2" applyNumberFormat="1" applyFont="1" applyFill="1" applyBorder="1" applyAlignment="1" applyProtection="1">
      <alignment horizontal="left" vertical="center" wrapText="1"/>
    </xf>
    <xf numFmtId="2" fontId="14" fillId="3" borderId="1" xfId="2" applyNumberFormat="1" applyFont="1" applyFill="1" applyBorder="1" applyAlignment="1"/>
    <xf numFmtId="49" fontId="24" fillId="0" borderId="1" xfId="4" applyNumberFormat="1" applyFont="1" applyBorder="1" applyProtection="1">
      <alignment wrapText="1"/>
      <protection locked="0"/>
    </xf>
    <xf numFmtId="2" fontId="15" fillId="0" borderId="1" xfId="2" applyNumberFormat="1" applyFont="1" applyFill="1" applyBorder="1" applyAlignment="1"/>
    <xf numFmtId="49" fontId="19" fillId="6" borderId="1" xfId="5" applyNumberFormat="1" applyFont="1" applyFill="1" applyBorder="1" applyAlignment="1" applyProtection="1">
      <alignment wrapText="1"/>
      <protection locked="0"/>
    </xf>
    <xf numFmtId="49" fontId="20" fillId="0" borderId="1" xfId="6" applyNumberFormat="1" applyFont="1" applyBorder="1" applyProtection="1">
      <protection locked="0"/>
    </xf>
    <xf numFmtId="49" fontId="16" fillId="0" borderId="1" xfId="3" applyNumberFormat="1" applyFont="1" applyBorder="1" applyAlignment="1" applyProtection="1">
      <alignment wrapText="1"/>
      <protection locked="0"/>
    </xf>
    <xf numFmtId="49" fontId="14" fillId="4" borderId="1" xfId="2" applyNumberFormat="1" applyFont="1" applyFill="1" applyBorder="1" applyAlignment="1">
      <alignment wrapText="1"/>
    </xf>
    <xf numFmtId="49" fontId="14" fillId="4" borderId="1" xfId="2" applyNumberFormat="1" applyFont="1" applyFill="1" applyBorder="1" applyAlignment="1">
      <alignment horizontal="center" vertical="center"/>
    </xf>
    <xf numFmtId="2" fontId="14" fillId="4" borderId="1" xfId="2" applyNumberFormat="1" applyFont="1" applyFill="1" applyBorder="1" applyAlignment="1"/>
    <xf numFmtId="49" fontId="15" fillId="0" borderId="1" xfId="2" applyNumberFormat="1" applyFont="1" applyBorder="1"/>
    <xf numFmtId="49" fontId="15" fillId="0" borderId="1" xfId="2" applyNumberFormat="1" applyFont="1" applyFill="1" applyBorder="1" applyAlignment="1"/>
    <xf numFmtId="49" fontId="14" fillId="0" borderId="1" xfId="2" applyNumberFormat="1" applyFont="1" applyFill="1" applyBorder="1" applyAlignment="1">
      <alignment horizontal="center" vertical="center"/>
    </xf>
    <xf numFmtId="49" fontId="15" fillId="4" borderId="1" xfId="2" applyNumberFormat="1" applyFont="1" applyFill="1" applyBorder="1" applyAlignment="1">
      <alignment horizontal="left"/>
    </xf>
    <xf numFmtId="2" fontId="14" fillId="4" borderId="1" xfId="3" applyNumberFormat="1" applyFont="1" applyFill="1" applyBorder="1" applyAlignment="1" applyProtection="1">
      <protection locked="0"/>
    </xf>
    <xf numFmtId="49" fontId="16" fillId="0" borderId="1" xfId="2" applyNumberFormat="1" applyFont="1" applyFill="1" applyBorder="1" applyAlignment="1">
      <alignment horizontal="left"/>
    </xf>
    <xf numFmtId="49" fontId="26" fillId="4" borderId="1" xfId="3" applyNumberFormat="1" applyFont="1" applyFill="1" applyBorder="1" applyProtection="1">
      <protection locked="0"/>
    </xf>
    <xf numFmtId="49" fontId="26" fillId="4" borderId="1" xfId="3" applyNumberFormat="1" applyFont="1" applyFill="1" applyBorder="1" applyAlignment="1" applyProtection="1">
      <alignment horizontal="center" vertical="center"/>
      <protection locked="0"/>
    </xf>
    <xf numFmtId="2" fontId="26" fillId="4" borderId="1" xfId="3" applyNumberFormat="1" applyFont="1" applyFill="1" applyBorder="1" applyAlignment="1" applyProtection="1">
      <protection locked="0"/>
    </xf>
    <xf numFmtId="49" fontId="14" fillId="0" borderId="5" xfId="2" applyNumberFormat="1" applyFont="1" applyBorder="1" applyAlignment="1">
      <alignment horizontal="center" vertical="center" wrapText="1"/>
    </xf>
    <xf numFmtId="49" fontId="14" fillId="4" borderId="9" xfId="2" applyNumberFormat="1" applyFont="1" applyFill="1" applyBorder="1" applyAlignment="1">
      <alignment horizontal="center" vertical="center" wrapText="1"/>
    </xf>
    <xf numFmtId="49" fontId="14" fillId="5" borderId="9" xfId="2" applyNumberFormat="1" applyFont="1" applyFill="1" applyBorder="1" applyAlignment="1">
      <alignment horizontal="center" vertical="center" wrapText="1"/>
    </xf>
    <xf numFmtId="49" fontId="14" fillId="0" borderId="9" xfId="2" applyNumberFormat="1" applyFont="1" applyFill="1" applyBorder="1" applyAlignment="1">
      <alignment horizontal="center" vertical="center" wrapText="1"/>
    </xf>
    <xf numFmtId="49" fontId="14" fillId="6" borderId="9" xfId="2" applyNumberFormat="1" applyFont="1" applyFill="1" applyBorder="1" applyAlignment="1">
      <alignment horizontal="center" vertical="center" wrapText="1"/>
    </xf>
    <xf numFmtId="49" fontId="15" fillId="0" borderId="9" xfId="2" applyNumberFormat="1" applyFont="1" applyFill="1" applyBorder="1" applyAlignment="1">
      <alignment horizontal="center" vertical="center" wrapText="1"/>
    </xf>
    <xf numFmtId="49" fontId="14" fillId="7" borderId="9" xfId="2" applyNumberFormat="1" applyFont="1" applyFill="1" applyBorder="1" applyAlignment="1">
      <alignment horizontal="center" vertical="center" wrapText="1"/>
    </xf>
    <xf numFmtId="49" fontId="15" fillId="3" borderId="9" xfId="2" applyNumberFormat="1" applyFont="1" applyFill="1" applyBorder="1" applyAlignment="1">
      <alignment horizontal="center" vertical="center" wrapText="1"/>
    </xf>
    <xf numFmtId="49" fontId="14" fillId="3" borderId="9" xfId="2" applyNumberFormat="1" applyFont="1" applyFill="1" applyBorder="1" applyAlignment="1">
      <alignment horizontal="center" vertical="center" wrapText="1"/>
    </xf>
    <xf numFmtId="49" fontId="14" fillId="6" borderId="5" xfId="3" applyNumberFormat="1" applyFont="1" applyFill="1" applyBorder="1" applyAlignment="1" applyProtection="1">
      <alignment horizontal="center" vertical="center"/>
      <protection locked="0"/>
    </xf>
    <xf numFmtId="49" fontId="14" fillId="0" borderId="5" xfId="3" applyNumberFormat="1" applyFont="1" applyBorder="1" applyAlignment="1" applyProtection="1">
      <alignment horizontal="center"/>
      <protection locked="0"/>
    </xf>
    <xf numFmtId="49" fontId="14" fillId="6" borderId="5" xfId="3" applyNumberFormat="1" applyFont="1" applyFill="1" applyBorder="1" applyAlignment="1" applyProtection="1">
      <alignment horizontal="center"/>
      <protection locked="0"/>
    </xf>
    <xf numFmtId="49" fontId="14" fillId="0" borderId="9" xfId="3" applyNumberFormat="1" applyFont="1" applyBorder="1" applyAlignment="1" applyProtection="1">
      <alignment horizontal="center"/>
      <protection locked="0"/>
    </xf>
    <xf numFmtId="49" fontId="22" fillId="3" borderId="9" xfId="2" applyNumberFormat="1" applyFont="1" applyFill="1" applyBorder="1" applyAlignment="1">
      <alignment horizontal="center" vertical="center" wrapText="1"/>
    </xf>
    <xf numFmtId="49" fontId="14" fillId="4" borderId="5" xfId="2" applyNumberFormat="1" applyFont="1" applyFill="1" applyBorder="1" applyAlignment="1">
      <alignment horizontal="center"/>
    </xf>
    <xf numFmtId="49" fontId="14" fillId="0" borderId="5" xfId="2" applyNumberFormat="1" applyFont="1" applyBorder="1" applyAlignment="1">
      <alignment horizontal="center"/>
    </xf>
    <xf numFmtId="49" fontId="14" fillId="0" borderId="5" xfId="2" applyNumberFormat="1" applyFont="1" applyFill="1" applyBorder="1" applyAlignment="1">
      <alignment horizontal="center"/>
    </xf>
    <xf numFmtId="49" fontId="14" fillId="3" borderId="5" xfId="2" applyNumberFormat="1" applyFont="1" applyFill="1" applyBorder="1" applyAlignment="1">
      <alignment horizontal="center"/>
    </xf>
    <xf numFmtId="49" fontId="26" fillId="4" borderId="5" xfId="3" applyNumberFormat="1" applyFont="1" applyFill="1" applyBorder="1" applyAlignment="1" applyProtection="1">
      <alignment horizontal="center"/>
      <protection locked="0"/>
    </xf>
    <xf numFmtId="49" fontId="14" fillId="5" borderId="1" xfId="2" applyNumberFormat="1" applyFont="1" applyFill="1" applyBorder="1" applyAlignment="1">
      <alignment horizontal="left" wrapText="1"/>
    </xf>
    <xf numFmtId="49" fontId="14" fillId="5" borderId="1" xfId="2" applyNumberFormat="1" applyFont="1" applyFill="1" applyBorder="1" applyAlignment="1">
      <alignment wrapText="1"/>
    </xf>
    <xf numFmtId="49" fontId="15" fillId="5" borderId="1" xfId="2" applyNumberFormat="1" applyFont="1" applyFill="1" applyBorder="1" applyAlignment="1">
      <alignment horizontal="left" wrapText="1"/>
    </xf>
    <xf numFmtId="49" fontId="15" fillId="7" borderId="1" xfId="2" applyNumberFormat="1" applyFont="1" applyFill="1" applyBorder="1" applyAlignment="1">
      <alignment horizontal="left" wrapText="1"/>
    </xf>
    <xf numFmtId="49" fontId="15" fillId="3" borderId="1" xfId="2" applyNumberFormat="1" applyFont="1" applyFill="1" applyBorder="1" applyAlignment="1">
      <alignment horizontal="left" wrapText="1"/>
    </xf>
    <xf numFmtId="49" fontId="17" fillId="6" borderId="1" xfId="2" applyNumberFormat="1" applyFont="1" applyFill="1" applyBorder="1" applyAlignment="1">
      <alignment wrapText="1"/>
    </xf>
    <xf numFmtId="49" fontId="15" fillId="6" borderId="1" xfId="2" applyNumberFormat="1" applyFont="1" applyFill="1" applyBorder="1"/>
    <xf numFmtId="49" fontId="16" fillId="7" borderId="1" xfId="2" applyNumberFormat="1" applyFont="1" applyFill="1" applyBorder="1" applyAlignment="1">
      <alignment horizontal="left" wrapText="1"/>
    </xf>
    <xf numFmtId="49" fontId="21" fillId="5" borderId="1" xfId="2" applyNumberFormat="1" applyFont="1" applyFill="1" applyBorder="1" applyAlignment="1">
      <alignment wrapText="1"/>
    </xf>
    <xf numFmtId="49" fontId="22" fillId="3" borderId="1" xfId="2" applyNumberFormat="1" applyFont="1" applyFill="1" applyBorder="1" applyAlignment="1">
      <alignment wrapText="1"/>
    </xf>
    <xf numFmtId="49" fontId="21" fillId="6" borderId="1" xfId="2" applyNumberFormat="1" applyFont="1" applyFill="1" applyBorder="1" applyAlignment="1">
      <alignment wrapText="1"/>
    </xf>
    <xf numFmtId="49" fontId="23" fillId="0" borderId="1" xfId="2" applyNumberFormat="1" applyFont="1" applyBorder="1" applyAlignment="1">
      <alignment wrapText="1"/>
    </xf>
    <xf numFmtId="49" fontId="21" fillId="5" borderId="1" xfId="2" applyNumberFormat="1" applyFont="1" applyFill="1" applyBorder="1" applyAlignment="1" applyProtection="1">
      <alignment horizontal="left" vertical="center" wrapText="1"/>
    </xf>
    <xf numFmtId="49" fontId="21" fillId="5" borderId="1" xfId="2" applyNumberFormat="1" applyFont="1" applyFill="1" applyBorder="1" applyAlignment="1">
      <alignment horizontal="left" wrapText="1"/>
    </xf>
    <xf numFmtId="49" fontId="21" fillId="6" borderId="1" xfId="2" applyNumberFormat="1" applyFont="1" applyFill="1" applyBorder="1" applyAlignment="1">
      <alignment horizontal="left" wrapText="1"/>
    </xf>
    <xf numFmtId="49" fontId="17" fillId="0" borderId="1" xfId="2" applyNumberFormat="1" applyFont="1" applyBorder="1" applyAlignment="1">
      <alignment horizontal="left" wrapText="1"/>
    </xf>
    <xf numFmtId="49" fontId="17" fillId="3" borderId="1" xfId="2" applyNumberFormat="1" applyFont="1" applyFill="1" applyBorder="1" applyAlignment="1">
      <alignment wrapText="1"/>
    </xf>
    <xf numFmtId="49" fontId="17" fillId="0" borderId="1" xfId="2" applyNumberFormat="1" applyFont="1" applyBorder="1" applyAlignment="1">
      <alignment wrapText="1"/>
    </xf>
    <xf numFmtId="2" fontId="14" fillId="0" borderId="1" xfId="2" applyNumberFormat="1" applyFont="1" applyBorder="1" applyAlignment="1">
      <alignment horizontal="center" wrapText="1"/>
    </xf>
    <xf numFmtId="2" fontId="14" fillId="0" borderId="1" xfId="3" applyNumberFormat="1" applyFont="1" applyBorder="1" applyAlignment="1" applyProtection="1">
      <alignment horizontal="center" wrapText="1"/>
      <protection locked="0"/>
    </xf>
    <xf numFmtId="2" fontId="14" fillId="5" borderId="1" xfId="2" applyNumberFormat="1" applyFont="1" applyFill="1" applyBorder="1" applyAlignment="1">
      <alignment horizontal="center"/>
    </xf>
    <xf numFmtId="164" fontId="10" fillId="0" borderId="1" xfId="1" applyNumberFormat="1" applyFont="1" applyFill="1" applyBorder="1"/>
    <xf numFmtId="0" fontId="5" fillId="0" borderId="1" xfId="7" applyFont="1" applyFill="1" applyBorder="1" applyAlignment="1">
      <alignment horizontal="center" vertical="justify" wrapText="1"/>
    </xf>
    <xf numFmtId="0" fontId="5" fillId="0" borderId="1" xfId="7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vertical="center" wrapText="1"/>
    </xf>
    <xf numFmtId="49" fontId="4" fillId="0" borderId="1" xfId="7" applyNumberFormat="1" applyFont="1" applyFill="1" applyBorder="1" applyAlignment="1">
      <alignment horizontal="center" vertical="center" wrapText="1"/>
    </xf>
    <xf numFmtId="4" fontId="4" fillId="0" borderId="1" xfId="7" applyNumberFormat="1" applyFont="1" applyFill="1" applyBorder="1" applyAlignment="1">
      <alignment horizontal="right" vertical="center" wrapText="1"/>
    </xf>
    <xf numFmtId="0" fontId="4" fillId="0" borderId="1" xfId="8" applyFont="1" applyBorder="1" applyAlignment="1">
      <alignment vertical="center"/>
    </xf>
    <xf numFmtId="0" fontId="4" fillId="3" borderId="1" xfId="7" applyFont="1" applyFill="1" applyBorder="1" applyAlignment="1">
      <alignment vertical="center" wrapText="1"/>
    </xf>
    <xf numFmtId="49" fontId="4" fillId="3" borderId="1" xfId="7" applyNumberFormat="1" applyFont="1" applyFill="1" applyBorder="1" applyAlignment="1">
      <alignment horizontal="center" vertical="center" wrapText="1"/>
    </xf>
    <xf numFmtId="49" fontId="5" fillId="3" borderId="1" xfId="7" applyNumberFormat="1" applyFont="1" applyFill="1" applyBorder="1" applyAlignment="1">
      <alignment horizontal="center" vertical="center" wrapText="1"/>
    </xf>
    <xf numFmtId="4" fontId="4" fillId="3" borderId="1" xfId="7" applyNumberFormat="1" applyFont="1" applyFill="1" applyBorder="1" applyAlignment="1">
      <alignment horizontal="right" vertical="center" wrapText="1"/>
    </xf>
    <xf numFmtId="49" fontId="5" fillId="3" borderId="1" xfId="7" applyNumberFormat="1" applyFont="1" applyFill="1" applyBorder="1" applyAlignment="1">
      <alignment horizontal="left" vertical="center" wrapText="1"/>
    </xf>
    <xf numFmtId="4" fontId="5" fillId="3" borderId="1" xfId="7" applyNumberFormat="1" applyFont="1" applyFill="1" applyBorder="1" applyAlignment="1">
      <alignment horizontal="right" vertical="center" wrapText="1"/>
    </xf>
    <xf numFmtId="0" fontId="5" fillId="0" borderId="1" xfId="8" applyFont="1" applyBorder="1" applyAlignment="1">
      <alignment vertical="center"/>
    </xf>
    <xf numFmtId="0" fontId="28" fillId="3" borderId="1" xfId="8" applyFont="1" applyFill="1" applyBorder="1" applyAlignment="1">
      <alignment wrapText="1"/>
    </xf>
    <xf numFmtId="0" fontId="5" fillId="3" borderId="1" xfId="7" applyFont="1" applyFill="1" applyBorder="1" applyAlignment="1">
      <alignment vertical="center" wrapText="1"/>
    </xf>
    <xf numFmtId="0" fontId="5" fillId="3" borderId="1" xfId="9" applyNumberFormat="1" applyFont="1" applyFill="1" applyBorder="1" applyAlignment="1">
      <alignment vertical="center" wrapText="1"/>
    </xf>
    <xf numFmtId="0" fontId="30" fillId="3" borderId="1" xfId="8" applyFont="1" applyFill="1" applyBorder="1" applyAlignment="1">
      <alignment horizontal="justify" vertical="center" wrapText="1"/>
    </xf>
    <xf numFmtId="49" fontId="5" fillId="3" borderId="1" xfId="8" applyNumberFormat="1" applyFont="1" applyFill="1" applyBorder="1" applyAlignment="1">
      <alignment horizontal="left" vertical="center" wrapText="1"/>
    </xf>
    <xf numFmtId="0" fontId="28" fillId="3" borderId="1" xfId="8" applyFont="1" applyFill="1" applyBorder="1" applyAlignment="1">
      <alignment horizontal="justify" vertical="center" wrapText="1"/>
    </xf>
    <xf numFmtId="49" fontId="5" fillId="3" borderId="1" xfId="7" applyNumberFormat="1" applyFont="1" applyFill="1" applyBorder="1" applyAlignment="1">
      <alignment vertical="center" wrapText="1"/>
    </xf>
    <xf numFmtId="0" fontId="30" fillId="3" borderId="1" xfId="8" applyFont="1" applyFill="1" applyBorder="1" applyAlignment="1">
      <alignment wrapText="1"/>
    </xf>
    <xf numFmtId="49" fontId="28" fillId="3" borderId="1" xfId="8" applyNumberFormat="1" applyFont="1" applyFill="1" applyBorder="1" applyAlignment="1">
      <alignment wrapText="1"/>
    </xf>
    <xf numFmtId="4" fontId="5" fillId="3" borderId="1" xfId="7" applyNumberFormat="1" applyFont="1" applyFill="1" applyBorder="1" applyAlignment="1">
      <alignment horizontal="center" vertical="center" wrapText="1"/>
    </xf>
    <xf numFmtId="4" fontId="5" fillId="3" borderId="1" xfId="7" applyNumberFormat="1" applyFont="1" applyFill="1" applyBorder="1" applyAlignment="1">
      <alignment horizontal="right" wrapText="1"/>
    </xf>
    <xf numFmtId="49" fontId="4" fillId="3" borderId="1" xfId="8" applyNumberFormat="1" applyFont="1" applyFill="1" applyBorder="1" applyAlignment="1">
      <alignment horizontal="center" vertical="center" wrapText="1"/>
    </xf>
    <xf numFmtId="49" fontId="4" fillId="3" borderId="1" xfId="10" applyNumberFormat="1" applyFont="1" applyFill="1" applyBorder="1" applyAlignment="1">
      <alignment horizontal="center" vertical="center" wrapText="1"/>
    </xf>
    <xf numFmtId="49" fontId="5" fillId="3" borderId="1" xfId="10" applyNumberFormat="1" applyFont="1" applyFill="1" applyBorder="1" applyAlignment="1">
      <alignment horizontal="center" vertical="center" wrapText="1"/>
    </xf>
    <xf numFmtId="0" fontId="28" fillId="3" borderId="1" xfId="8" applyFont="1" applyFill="1" applyBorder="1" applyAlignment="1">
      <alignment horizontal="left" vertical="center" wrapText="1"/>
    </xf>
    <xf numFmtId="0" fontId="31" fillId="3" borderId="1" xfId="8" applyFont="1" applyFill="1" applyBorder="1" applyAlignment="1">
      <alignment horizontal="left" vertical="center" wrapText="1"/>
    </xf>
    <xf numFmtId="49" fontId="5" fillId="3" borderId="1" xfId="2" applyNumberFormat="1" applyFont="1" applyFill="1" applyBorder="1" applyAlignment="1">
      <alignment horizontal="left" wrapText="1"/>
    </xf>
    <xf numFmtId="49" fontId="4" fillId="3" borderId="1" xfId="7" applyNumberFormat="1" applyFont="1" applyFill="1" applyBorder="1" applyAlignment="1">
      <alignment horizontal="left" vertical="center" wrapText="1"/>
    </xf>
    <xf numFmtId="0" fontId="4" fillId="3" borderId="1" xfId="9" applyNumberFormat="1" applyFont="1" applyFill="1" applyBorder="1" applyAlignment="1">
      <alignment vertical="center" wrapText="1"/>
    </xf>
    <xf numFmtId="0" fontId="5" fillId="3" borderId="1" xfId="7" applyFont="1" applyFill="1" applyBorder="1" applyAlignment="1">
      <alignment wrapText="1"/>
    </xf>
    <xf numFmtId="49" fontId="5" fillId="3" borderId="1" xfId="8" applyNumberFormat="1" applyFont="1" applyFill="1" applyBorder="1" applyAlignment="1">
      <alignment horizontal="center" vertical="center" wrapText="1"/>
    </xf>
    <xf numFmtId="0" fontId="5" fillId="3" borderId="1" xfId="8" applyFont="1" applyFill="1" applyBorder="1" applyAlignment="1">
      <alignment vertical="center" wrapText="1"/>
    </xf>
    <xf numFmtId="0" fontId="5" fillId="3" borderId="1" xfId="8" applyFont="1" applyFill="1" applyBorder="1" applyAlignment="1">
      <alignment wrapText="1"/>
    </xf>
    <xf numFmtId="0" fontId="5" fillId="3" borderId="1" xfId="8" applyFont="1" applyFill="1" applyBorder="1" applyAlignment="1">
      <alignment vertical="top" wrapText="1"/>
    </xf>
    <xf numFmtId="4" fontId="4" fillId="0" borderId="1" xfId="8" applyNumberFormat="1" applyFont="1" applyBorder="1" applyAlignment="1">
      <alignment vertical="center"/>
    </xf>
    <xf numFmtId="0" fontId="28" fillId="3" borderId="1" xfId="8" applyFont="1" applyFill="1" applyBorder="1" applyAlignment="1">
      <alignment vertical="center" wrapText="1"/>
    </xf>
    <xf numFmtId="49" fontId="4" fillId="3" borderId="1" xfId="2" applyNumberFormat="1" applyFont="1" applyFill="1" applyBorder="1" applyAlignment="1">
      <alignment horizontal="center" vertical="center" wrapText="1"/>
    </xf>
    <xf numFmtId="0" fontId="28" fillId="3" borderId="1" xfId="11" applyFont="1" applyFill="1" applyBorder="1" applyAlignment="1">
      <alignment wrapText="1"/>
    </xf>
    <xf numFmtId="0" fontId="5" fillId="3" borderId="1" xfId="12" applyNumberFormat="1" applyFont="1" applyFill="1" applyBorder="1" applyAlignment="1">
      <alignment vertical="center" wrapText="1"/>
    </xf>
    <xf numFmtId="0" fontId="30" fillId="3" borderId="1" xfId="11" applyFont="1" applyFill="1" applyBorder="1" applyAlignment="1">
      <alignment horizontal="justify" vertical="center" wrapText="1"/>
    </xf>
    <xf numFmtId="49" fontId="5" fillId="3" borderId="1" xfId="11" applyNumberFormat="1" applyFont="1" applyFill="1" applyBorder="1" applyAlignment="1">
      <alignment horizontal="left" vertical="center" wrapText="1"/>
    </xf>
    <xf numFmtId="0" fontId="28" fillId="3" borderId="1" xfId="11" applyFont="1" applyFill="1" applyBorder="1" applyAlignment="1">
      <alignment horizontal="justify" vertical="center" wrapText="1"/>
    </xf>
    <xf numFmtId="0" fontId="5" fillId="3" borderId="1" xfId="11" applyFont="1" applyFill="1" applyBorder="1" applyAlignment="1">
      <alignment wrapText="1"/>
    </xf>
    <xf numFmtId="49" fontId="5" fillId="3" borderId="1" xfId="11" applyNumberFormat="1" applyFont="1" applyFill="1" applyBorder="1" applyAlignment="1">
      <alignment wrapText="1"/>
    </xf>
    <xf numFmtId="0" fontId="4" fillId="3" borderId="1" xfId="11" applyFont="1" applyFill="1" applyBorder="1" applyAlignment="1">
      <alignment horizontal="justify" vertical="center" wrapText="1"/>
    </xf>
    <xf numFmtId="0" fontId="5" fillId="3" borderId="1" xfId="11" applyFont="1" applyFill="1" applyBorder="1" applyAlignment="1">
      <alignment horizontal="justify" vertical="center" wrapText="1"/>
    </xf>
    <xf numFmtId="0" fontId="4" fillId="3" borderId="1" xfId="12" applyNumberFormat="1" applyFont="1" applyFill="1" applyBorder="1" applyAlignment="1">
      <alignment vertical="center" wrapText="1"/>
    </xf>
    <xf numFmtId="0" fontId="5" fillId="3" borderId="1" xfId="11" applyFont="1" applyFill="1" applyBorder="1" applyAlignment="1" applyProtection="1">
      <alignment horizontal="left" vertical="center" wrapText="1"/>
      <protection locked="0" hidden="1"/>
    </xf>
    <xf numFmtId="0" fontId="5" fillId="3" borderId="1" xfId="11" applyFont="1" applyFill="1" applyBorder="1" applyAlignment="1">
      <alignment vertical="center" wrapText="1"/>
    </xf>
    <xf numFmtId="0" fontId="5" fillId="3" borderId="1" xfId="11" applyFont="1" applyFill="1" applyBorder="1" applyAlignment="1">
      <alignment vertical="top" wrapText="1"/>
    </xf>
    <xf numFmtId="0" fontId="30" fillId="3" borderId="1" xfId="11" applyFont="1" applyFill="1" applyBorder="1" applyAlignment="1">
      <alignment wrapText="1"/>
    </xf>
    <xf numFmtId="0" fontId="4" fillId="3" borderId="1" xfId="7" applyFont="1" applyFill="1" applyBorder="1" applyAlignment="1">
      <alignment horizontal="center" vertical="justify" wrapText="1"/>
    </xf>
    <xf numFmtId="49" fontId="4" fillId="3" borderId="1" xfId="11" applyNumberFormat="1" applyFont="1" applyFill="1" applyBorder="1" applyAlignment="1">
      <alignment horizontal="center" vertical="center" wrapText="1"/>
    </xf>
    <xf numFmtId="49" fontId="4" fillId="3" borderId="1" xfId="13" applyNumberFormat="1" applyFont="1" applyFill="1" applyBorder="1" applyAlignment="1">
      <alignment horizontal="center" vertical="center" wrapText="1"/>
    </xf>
    <xf numFmtId="49" fontId="5" fillId="3" borderId="1" xfId="13" applyNumberFormat="1" applyFont="1" applyFill="1" applyBorder="1" applyAlignment="1">
      <alignment horizontal="center" vertical="center" wrapText="1"/>
    </xf>
    <xf numFmtId="0" fontId="5" fillId="3" borderId="1" xfId="11" applyFont="1" applyFill="1" applyBorder="1" applyAlignment="1">
      <alignment horizontal="center" vertical="center" wrapText="1"/>
    </xf>
    <xf numFmtId="49" fontId="5" fillId="3" borderId="1" xfId="11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5" fillId="3" borderId="1" xfId="11" applyNumberFormat="1" applyFont="1" applyFill="1" applyBorder="1" applyAlignment="1">
      <alignment horizontal="center"/>
    </xf>
    <xf numFmtId="0" fontId="5" fillId="3" borderId="1" xfId="11" applyFont="1" applyFill="1" applyBorder="1" applyAlignment="1">
      <alignment horizontal="center"/>
    </xf>
    <xf numFmtId="0" fontId="10" fillId="0" borderId="1" xfId="1" applyFont="1" applyFill="1" applyBorder="1"/>
    <xf numFmtId="164" fontId="9" fillId="0" borderId="1" xfId="1" applyNumberFormat="1" applyFont="1" applyFill="1" applyBorder="1"/>
    <xf numFmtId="167" fontId="4" fillId="3" borderId="1" xfId="7" applyNumberFormat="1" applyFont="1" applyFill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49" fontId="17" fillId="5" borderId="1" xfId="2" applyNumberFormat="1" applyFont="1" applyFill="1" applyBorder="1" applyAlignment="1">
      <alignment wrapText="1"/>
    </xf>
    <xf numFmtId="49" fontId="5" fillId="3" borderId="1" xfId="7" applyNumberFormat="1" applyFont="1" applyFill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center" wrapText="1"/>
    </xf>
    <xf numFmtId="49" fontId="5" fillId="3" borderId="1" xfId="7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right"/>
    </xf>
    <xf numFmtId="49" fontId="3" fillId="0" borderId="1" xfId="1" applyNumberFormat="1" applyFont="1" applyFill="1" applyBorder="1" applyAlignment="1">
      <alignment horizontal="right"/>
    </xf>
    <xf numFmtId="0" fontId="11" fillId="3" borderId="0" xfId="1" applyFont="1" applyFill="1"/>
    <xf numFmtId="0" fontId="5" fillId="3" borderId="0" xfId="1" applyFont="1" applyFill="1"/>
    <xf numFmtId="49" fontId="5" fillId="3" borderId="1" xfId="7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49" fontId="5" fillId="3" borderId="1" xfId="7" applyNumberFormat="1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/>
    </xf>
    <xf numFmtId="2" fontId="9" fillId="0" borderId="1" xfId="1" applyNumberFormat="1" applyFont="1" applyFill="1" applyBorder="1"/>
    <xf numFmtId="2" fontId="10" fillId="0" borderId="1" xfId="1" applyNumberFormat="1" applyFont="1" applyFill="1" applyBorder="1"/>
    <xf numFmtId="0" fontId="0" fillId="3" borderId="0" xfId="0" applyFill="1"/>
    <xf numFmtId="2" fontId="15" fillId="0" borderId="1" xfId="3" applyNumberFormat="1" applyFont="1" applyBorder="1" applyAlignment="1" applyProtection="1">
      <alignment horizontal="right"/>
      <protection locked="0"/>
    </xf>
    <xf numFmtId="2" fontId="15" fillId="3" borderId="1" xfId="2" applyNumberFormat="1" applyFont="1" applyFill="1" applyBorder="1" applyAlignment="1">
      <alignment horizontal="right"/>
    </xf>
    <xf numFmtId="2" fontId="3" fillId="0" borderId="1" xfId="1" applyNumberFormat="1" applyFont="1" applyFill="1" applyBorder="1"/>
    <xf numFmtId="0" fontId="5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7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7" fontId="9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167" fontId="10" fillId="0" borderId="1" xfId="0" applyNumberFormat="1" applyFont="1" applyFill="1" applyBorder="1" applyAlignment="1">
      <alignment vertical="center"/>
    </xf>
    <xf numFmtId="0" fontId="5" fillId="0" borderId="1" xfId="20" applyNumberFormat="1" applyFont="1" applyBorder="1" applyAlignment="1" applyProtection="1">
      <alignment horizontal="left" wrapText="1" indent="2"/>
      <protection locked="0"/>
    </xf>
    <xf numFmtId="167" fontId="9" fillId="0" borderId="1" xfId="0" applyNumberFormat="1" applyFont="1" applyFill="1" applyBorder="1" applyAlignment="1">
      <alignment vertical="center"/>
    </xf>
    <xf numFmtId="49" fontId="4" fillId="3" borderId="1" xfId="25" applyNumberFormat="1" applyFont="1" applyFill="1" applyBorder="1" applyProtection="1">
      <alignment horizontal="center"/>
      <protection locked="0"/>
    </xf>
    <xf numFmtId="0" fontId="4" fillId="3" borderId="1" xfId="20" applyNumberFormat="1" applyFont="1" applyFill="1" applyBorder="1" applyProtection="1">
      <alignment horizontal="left" wrapText="1" indent="2"/>
      <protection locked="0"/>
    </xf>
    <xf numFmtId="0" fontId="9" fillId="0" borderId="1" xfId="0" applyFont="1" applyFill="1" applyBorder="1" applyAlignment="1">
      <alignment horizontal="center" vertical="center"/>
    </xf>
    <xf numFmtId="0" fontId="5" fillId="0" borderId="1" xfId="20" applyNumberFormat="1" applyFont="1" applyBorder="1" applyProtection="1">
      <alignment horizontal="left" wrapText="1" indent="2"/>
      <protection locked="0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vertical="center" wrapText="1"/>
    </xf>
    <xf numFmtId="167" fontId="10" fillId="0" borderId="0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4" fillId="0" borderId="4" xfId="1" applyFont="1" applyFill="1" applyBorder="1" applyAlignment="1">
      <alignment horizontal="center"/>
    </xf>
    <xf numFmtId="4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wrapText="1"/>
    </xf>
    <xf numFmtId="2" fontId="34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5" fillId="0" borderId="1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2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2" fontId="4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8" xfId="1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44">
    <cellStyle name="xl101" xfId="4"/>
    <cellStyle name="xl22" xfId="5"/>
    <cellStyle name="xl25" xfId="15"/>
    <cellStyle name="xl26" xfId="16"/>
    <cellStyle name="xl29" xfId="17"/>
    <cellStyle name="xl30" xfId="18"/>
    <cellStyle name="xl31" xfId="19"/>
    <cellStyle name="xl32" xfId="20"/>
    <cellStyle name="xl34" xfId="6"/>
    <cellStyle name="xl37" xfId="21"/>
    <cellStyle name="xl38" xfId="22"/>
    <cellStyle name="xl43" xfId="23"/>
    <cellStyle name="xl44" xfId="24"/>
    <cellStyle name="xl45" xfId="25"/>
    <cellStyle name="xl49" xfId="26"/>
    <cellStyle name="xl50" xfId="27"/>
    <cellStyle name="xl52" xfId="28"/>
    <cellStyle name="xl67" xfId="29"/>
    <cellStyle name="xl68" xfId="30"/>
    <cellStyle name="xl69" xfId="31"/>
    <cellStyle name="xl70" xfId="32"/>
    <cellStyle name="xl71" xfId="33"/>
    <cellStyle name="xl72" xfId="34"/>
    <cellStyle name="Обычный" xfId="0" builtinId="0"/>
    <cellStyle name="Обычный 2" xfId="1"/>
    <cellStyle name="Обычный 2 2" xfId="35"/>
    <cellStyle name="Обычный 2 3" xfId="10"/>
    <cellStyle name="Обычный 2 4" xfId="13"/>
    <cellStyle name="Обычный 2 5" xfId="36"/>
    <cellStyle name="Обычный 2 6" xfId="2"/>
    <cellStyle name="Обычный 3" xfId="8"/>
    <cellStyle name="Обычный 4" xfId="11"/>
    <cellStyle name="Обычный 5" xfId="37"/>
    <cellStyle name="Обычный 6" xfId="3"/>
    <cellStyle name="Обычный 7" xfId="14"/>
    <cellStyle name="Обычный_Приложения 8, 9, 10 (1)" xfId="7"/>
    <cellStyle name="Финансовый 2" xfId="38"/>
    <cellStyle name="Финансовый 2 2" xfId="39"/>
    <cellStyle name="Финансовый 2 3" xfId="40"/>
    <cellStyle name="Финансовый 2 4" xfId="41"/>
    <cellStyle name="Финансовый 2 5" xfId="42"/>
    <cellStyle name="Финансовый 2 6" xfId="43"/>
    <cellStyle name="Финансовый 3" xfId="9"/>
    <cellStyle name="Финансовый 4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kMTO/Desktop/&#1047;&#1040;&#1050;&#1059;&#1051;&#1068;&#1058;&#1040;/&#1073;&#1102;&#1076;&#1078;&#1077;&#1090;/&#1088;&#1077;&#1096;&#1077;&#1085;&#1080;&#1077;%20&#8470;%20117%20&#1086;&#1090;%2030.10.2023%20&#1080;&#1079;&#1084;&#1077;&#1085;&#1077;&#1085;&#1080;&#1103;%20&#1074;%20&#1073;&#1102;&#1076;&#1078;&#1077;&#1090;/&#1088;&#1077;&#1096;&#1077;&#1085;&#1080;&#1077;%20&#8470;%20117%20&#1086;&#1090;%2030.10.2023%20&#1080;&#1079;&#1084;&#1077;&#1085;&#1077;&#1085;&#1080;&#1103;%20&#1074;%20&#1073;&#1102;&#1076;&#1078;&#1077;&#1090;/&#1055;&#1088;&#1080;&#1083;&#1086;&#1078;&#1077;&#1085;&#1080;&#1077;%20&#8470;10,11,12%20&#1087;&#1088;&#1086;&#1077;&#108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ональная"/>
      <sheetName val="Ведомственная"/>
      <sheetName val="Экономическая"/>
      <sheetName val="роспись"/>
      <sheetName val="Лист1"/>
    </sheetNames>
    <sheetDataSet>
      <sheetData sheetId="0"/>
      <sheetData sheetId="1"/>
      <sheetData sheetId="2"/>
      <sheetData sheetId="3">
        <row r="189">
          <cell r="H189">
            <v>1.5</v>
          </cell>
        </row>
        <row r="190">
          <cell r="H190">
            <v>5</v>
          </cell>
          <cell r="I190">
            <v>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9" zoomScaleNormal="100" workbookViewId="0">
      <selection activeCell="D16" sqref="D16"/>
    </sheetView>
  </sheetViews>
  <sheetFormatPr defaultColWidth="9.140625" defaultRowHeight="12.75" x14ac:dyDescent="0.2"/>
  <cols>
    <col min="1" max="1" width="9" style="1" customWidth="1"/>
    <col min="2" max="2" width="15.28515625" style="1" customWidth="1"/>
    <col min="3" max="3" width="29.5703125" style="1" customWidth="1"/>
    <col min="4" max="4" width="73.140625" style="1" customWidth="1"/>
    <col min="5" max="5" width="35.28515625" style="1" customWidth="1"/>
    <col min="6" max="6" width="0.140625" style="1" customWidth="1"/>
    <col min="7" max="8" width="9.140625" style="1" hidden="1" customWidth="1"/>
    <col min="9" max="16384" width="9.140625" style="1"/>
  </cols>
  <sheetData>
    <row r="1" spans="1:8" ht="18.75" x14ac:dyDescent="0.3">
      <c r="D1" s="13"/>
      <c r="E1" s="288" t="s">
        <v>65</v>
      </c>
      <c r="F1" s="288"/>
    </row>
    <row r="2" spans="1:8" s="2" customFormat="1" ht="15.75" x14ac:dyDescent="0.25">
      <c r="A2" s="14"/>
      <c r="B2" s="14"/>
      <c r="C2" s="14"/>
      <c r="D2" s="14"/>
      <c r="E2" s="289" t="s">
        <v>284</v>
      </c>
      <c r="F2" s="289"/>
      <c r="G2" s="289"/>
      <c r="H2" s="289"/>
    </row>
    <row r="3" spans="1:8" s="2" customFormat="1" ht="15.75" x14ac:dyDescent="0.25">
      <c r="A3" s="14"/>
      <c r="B3" s="14"/>
      <c r="C3" s="14"/>
      <c r="D3" s="14"/>
      <c r="E3" s="289" t="s">
        <v>285</v>
      </c>
      <c r="F3" s="289"/>
      <c r="G3" s="289"/>
      <c r="H3" s="289"/>
    </row>
    <row r="4" spans="1:8" s="2" customFormat="1" ht="27" customHeight="1" x14ac:dyDescent="0.25">
      <c r="A4" s="14"/>
      <c r="B4" s="14"/>
      <c r="C4" s="14"/>
      <c r="D4" s="14"/>
      <c r="E4" s="289" t="s">
        <v>286</v>
      </c>
      <c r="F4" s="289"/>
      <c r="G4" s="289"/>
      <c r="H4" s="289"/>
    </row>
    <row r="5" spans="1:8" s="2" customFormat="1" ht="15.75" x14ac:dyDescent="0.25">
      <c r="A5" s="14"/>
      <c r="B5" s="14"/>
      <c r="C5" s="14"/>
      <c r="D5" s="14"/>
      <c r="E5" s="289" t="s">
        <v>287</v>
      </c>
      <c r="F5" s="289"/>
      <c r="G5" s="289"/>
      <c r="H5" s="289"/>
    </row>
    <row r="6" spans="1:8" s="2" customFormat="1" ht="22.5" customHeight="1" x14ac:dyDescent="0.25">
      <c r="A6" s="14"/>
      <c r="B6" s="14"/>
      <c r="C6" s="14"/>
      <c r="D6" s="14"/>
      <c r="E6" s="289" t="s">
        <v>288</v>
      </c>
      <c r="F6" s="289"/>
      <c r="G6" s="289"/>
      <c r="H6" s="289"/>
    </row>
    <row r="7" spans="1:8" s="2" customFormat="1" ht="14.25" customHeight="1" x14ac:dyDescent="0.25">
      <c r="A7" s="14"/>
      <c r="B7" s="14"/>
      <c r="C7" s="14"/>
      <c r="D7" s="14"/>
      <c r="E7" s="289" t="s">
        <v>289</v>
      </c>
      <c r="F7" s="289"/>
      <c r="G7" s="289"/>
      <c r="H7" s="289"/>
    </row>
    <row r="8" spans="1:8" s="2" customFormat="1" ht="18.75" customHeight="1" x14ac:dyDescent="0.25">
      <c r="A8" s="3"/>
      <c r="B8" s="3"/>
      <c r="C8" s="3"/>
      <c r="D8" s="3"/>
    </row>
    <row r="9" spans="1:8" ht="89.25" customHeight="1" x14ac:dyDescent="0.25">
      <c r="B9" s="290" t="s">
        <v>290</v>
      </c>
      <c r="C9" s="290"/>
      <c r="D9" s="290"/>
      <c r="E9" s="4"/>
    </row>
    <row r="10" spans="1:8" ht="15.75" x14ac:dyDescent="0.25">
      <c r="B10" s="291"/>
      <c r="C10" s="291"/>
      <c r="D10" s="291"/>
      <c r="E10" s="4"/>
    </row>
    <row r="11" spans="1:8" ht="22.5" customHeight="1" x14ac:dyDescent="0.25">
      <c r="B11" s="5"/>
      <c r="C11" s="5"/>
      <c r="D11" s="293" t="s">
        <v>64</v>
      </c>
      <c r="E11" s="293"/>
    </row>
    <row r="12" spans="1:8" ht="44.25" customHeight="1" x14ac:dyDescent="0.2">
      <c r="B12" s="292" t="s">
        <v>0</v>
      </c>
      <c r="C12" s="292"/>
      <c r="D12" s="292" t="s">
        <v>2</v>
      </c>
      <c r="E12" s="292" t="s">
        <v>4</v>
      </c>
    </row>
    <row r="13" spans="1:8" ht="63" x14ac:dyDescent="0.2">
      <c r="B13" s="242" t="s">
        <v>1</v>
      </c>
      <c r="C13" s="242" t="s">
        <v>3</v>
      </c>
      <c r="D13" s="292"/>
      <c r="E13" s="292"/>
    </row>
    <row r="14" spans="1:8" ht="15.75" x14ac:dyDescent="0.2">
      <c r="B14" s="242">
        <v>1</v>
      </c>
      <c r="C14" s="242">
        <v>2</v>
      </c>
      <c r="D14" s="242">
        <v>3</v>
      </c>
      <c r="E14" s="242">
        <v>4</v>
      </c>
    </row>
    <row r="15" spans="1:8" ht="18.75" x14ac:dyDescent="0.2">
      <c r="B15" s="242"/>
      <c r="C15" s="242"/>
      <c r="D15" s="243" t="s">
        <v>420</v>
      </c>
      <c r="E15" s="244">
        <f>E16+E33</f>
        <v>10233.4</v>
      </c>
    </row>
    <row r="16" spans="1:8" ht="18.75" x14ac:dyDescent="0.2">
      <c r="B16" s="242"/>
      <c r="C16" s="242"/>
      <c r="D16" s="243" t="s">
        <v>421</v>
      </c>
      <c r="E16" s="244">
        <f>E17+E29</f>
        <v>370.4</v>
      </c>
    </row>
    <row r="17" spans="2:5" ht="18.75" x14ac:dyDescent="0.2">
      <c r="B17" s="242"/>
      <c r="C17" s="242"/>
      <c r="D17" s="243" t="s">
        <v>422</v>
      </c>
      <c r="E17" s="244">
        <f>E18+E22+E24+E27+E20</f>
        <v>281.39999999999998</v>
      </c>
    </row>
    <row r="18" spans="2:5" ht="18.75" x14ac:dyDescent="0.2">
      <c r="B18" s="245">
        <v>182</v>
      </c>
      <c r="C18" s="246" t="s">
        <v>423</v>
      </c>
      <c r="D18" s="243" t="s">
        <v>424</v>
      </c>
      <c r="E18" s="247">
        <v>85</v>
      </c>
    </row>
    <row r="19" spans="2:5" ht="150" x14ac:dyDescent="0.2">
      <c r="B19" s="248">
        <v>182</v>
      </c>
      <c r="C19" s="249" t="s">
        <v>425</v>
      </c>
      <c r="D19" s="250" t="s">
        <v>426</v>
      </c>
      <c r="E19" s="251">
        <v>85</v>
      </c>
    </row>
    <row r="20" spans="2:5" ht="37.5" x14ac:dyDescent="0.2">
      <c r="B20" s="245">
        <v>182</v>
      </c>
      <c r="C20" s="246" t="s">
        <v>427</v>
      </c>
      <c r="D20" s="252" t="s">
        <v>428</v>
      </c>
      <c r="E20" s="253">
        <f>E21</f>
        <v>4</v>
      </c>
    </row>
    <row r="21" spans="2:5" ht="18.75" x14ac:dyDescent="0.25">
      <c r="B21" s="248">
        <v>182</v>
      </c>
      <c r="C21" s="249" t="s">
        <v>429</v>
      </c>
      <c r="D21" s="254" t="s">
        <v>291</v>
      </c>
      <c r="E21" s="255">
        <v>4</v>
      </c>
    </row>
    <row r="22" spans="2:5" ht="37.5" x14ac:dyDescent="0.2">
      <c r="B22" s="245">
        <v>182</v>
      </c>
      <c r="C22" s="246" t="s">
        <v>430</v>
      </c>
      <c r="D22" s="252" t="s">
        <v>431</v>
      </c>
      <c r="E22" s="253">
        <v>25</v>
      </c>
    </row>
    <row r="23" spans="2:5" ht="47.25" x14ac:dyDescent="0.25">
      <c r="B23" s="248">
        <v>182</v>
      </c>
      <c r="C23" s="249" t="s">
        <v>432</v>
      </c>
      <c r="D23" s="254" t="s">
        <v>433</v>
      </c>
      <c r="E23" s="255">
        <v>25</v>
      </c>
    </row>
    <row r="24" spans="2:5" ht="18.75" x14ac:dyDescent="0.25">
      <c r="B24" s="245">
        <v>182</v>
      </c>
      <c r="C24" s="256" t="s">
        <v>434</v>
      </c>
      <c r="D24" s="257" t="s">
        <v>435</v>
      </c>
      <c r="E24" s="253">
        <v>164</v>
      </c>
    </row>
    <row r="25" spans="2:5" ht="31.5" x14ac:dyDescent="0.25">
      <c r="B25" s="258">
        <v>182</v>
      </c>
      <c r="C25" s="249" t="s">
        <v>436</v>
      </c>
      <c r="D25" s="259" t="s">
        <v>437</v>
      </c>
      <c r="E25" s="255">
        <v>35</v>
      </c>
    </row>
    <row r="26" spans="2:5" ht="31.5" x14ac:dyDescent="0.25">
      <c r="B26" s="258">
        <v>182</v>
      </c>
      <c r="C26" s="249" t="s">
        <v>438</v>
      </c>
      <c r="D26" s="259" t="s">
        <v>439</v>
      </c>
      <c r="E26" s="255">
        <v>129</v>
      </c>
    </row>
    <row r="27" spans="2:5" ht="18.75" x14ac:dyDescent="0.2">
      <c r="B27" s="245">
        <v>182</v>
      </c>
      <c r="C27" s="246" t="s">
        <v>440</v>
      </c>
      <c r="D27" s="252" t="s">
        <v>441</v>
      </c>
      <c r="E27" s="253">
        <v>3.4</v>
      </c>
    </row>
    <row r="28" spans="2:5" ht="63" x14ac:dyDescent="0.25">
      <c r="B28" s="248">
        <v>182</v>
      </c>
      <c r="C28" s="249" t="s">
        <v>442</v>
      </c>
      <c r="D28" s="259" t="s">
        <v>443</v>
      </c>
      <c r="E28" s="255">
        <v>3.4</v>
      </c>
    </row>
    <row r="29" spans="2:5" ht="18.75" x14ac:dyDescent="0.2">
      <c r="B29" s="248">
        <v>802</v>
      </c>
      <c r="C29" s="246" t="s">
        <v>444</v>
      </c>
      <c r="D29" s="252" t="s">
        <v>445</v>
      </c>
      <c r="E29" s="253">
        <v>89</v>
      </c>
    </row>
    <row r="30" spans="2:5" ht="131.25" x14ac:dyDescent="0.2">
      <c r="B30" s="248">
        <v>802</v>
      </c>
      <c r="C30" s="249" t="s">
        <v>446</v>
      </c>
      <c r="D30" s="260" t="s">
        <v>447</v>
      </c>
      <c r="E30" s="255">
        <v>57</v>
      </c>
    </row>
    <row r="31" spans="2:5" ht="37.5" x14ac:dyDescent="0.2">
      <c r="B31" s="248">
        <v>802</v>
      </c>
      <c r="C31" s="249" t="s">
        <v>448</v>
      </c>
      <c r="D31" s="260" t="s">
        <v>449</v>
      </c>
      <c r="E31" s="251">
        <v>0</v>
      </c>
    </row>
    <row r="32" spans="2:5" ht="37.5" x14ac:dyDescent="0.2">
      <c r="B32" s="249" t="s">
        <v>94</v>
      </c>
      <c r="C32" s="249" t="s">
        <v>450</v>
      </c>
      <c r="D32" s="260" t="s">
        <v>451</v>
      </c>
      <c r="E32" s="251">
        <v>32</v>
      </c>
    </row>
    <row r="33" spans="2:5" ht="18.75" x14ac:dyDescent="0.2">
      <c r="B33" s="258"/>
      <c r="C33" s="246" t="s">
        <v>452</v>
      </c>
      <c r="D33" s="252" t="s">
        <v>453</v>
      </c>
      <c r="E33" s="253">
        <f>E34</f>
        <v>9863</v>
      </c>
    </row>
    <row r="34" spans="2:5" ht="56.25" x14ac:dyDescent="0.2">
      <c r="B34" s="261">
        <v>802</v>
      </c>
      <c r="C34" s="246" t="s">
        <v>454</v>
      </c>
      <c r="D34" s="252" t="s">
        <v>455</v>
      </c>
      <c r="E34" s="253">
        <f>E35+E37+E39</f>
        <v>9863</v>
      </c>
    </row>
    <row r="35" spans="2:5" ht="37.5" x14ac:dyDescent="0.2">
      <c r="B35" s="261">
        <v>802</v>
      </c>
      <c r="C35" s="246" t="s">
        <v>456</v>
      </c>
      <c r="D35" s="252" t="s">
        <v>457</v>
      </c>
      <c r="E35" s="253">
        <f>E36</f>
        <v>3937.7</v>
      </c>
    </row>
    <row r="36" spans="2:5" ht="18.75" x14ac:dyDescent="0.2">
      <c r="B36" s="258">
        <v>802</v>
      </c>
      <c r="C36" s="249" t="s">
        <v>458</v>
      </c>
      <c r="D36" s="260" t="s">
        <v>459</v>
      </c>
      <c r="E36" s="255">
        <v>3937.7</v>
      </c>
    </row>
    <row r="37" spans="2:5" ht="37.5" x14ac:dyDescent="0.2">
      <c r="B37" s="261">
        <v>802</v>
      </c>
      <c r="C37" s="246" t="s">
        <v>460</v>
      </c>
      <c r="D37" s="252" t="s">
        <v>461</v>
      </c>
      <c r="E37" s="253">
        <f>E38</f>
        <v>289.3</v>
      </c>
    </row>
    <row r="38" spans="2:5" ht="56.25" x14ac:dyDescent="0.2">
      <c r="B38" s="258">
        <v>802</v>
      </c>
      <c r="C38" s="262" t="s">
        <v>462</v>
      </c>
      <c r="D38" s="260" t="s">
        <v>463</v>
      </c>
      <c r="E38" s="255">
        <v>289.3</v>
      </c>
    </row>
    <row r="39" spans="2:5" ht="18.75" x14ac:dyDescent="0.2">
      <c r="B39" s="261">
        <v>802</v>
      </c>
      <c r="C39" s="246" t="s">
        <v>464</v>
      </c>
      <c r="D39" s="252" t="s">
        <v>465</v>
      </c>
      <c r="E39" s="253">
        <f>E40+E41</f>
        <v>5636</v>
      </c>
    </row>
    <row r="40" spans="2:5" ht="93.75" x14ac:dyDescent="0.2">
      <c r="B40" s="258">
        <v>802</v>
      </c>
      <c r="C40" s="249" t="s">
        <v>466</v>
      </c>
      <c r="D40" s="260" t="s">
        <v>298</v>
      </c>
      <c r="E40" s="255">
        <v>1505</v>
      </c>
    </row>
    <row r="41" spans="2:5" ht="37.5" x14ac:dyDescent="0.2">
      <c r="B41" s="258">
        <v>802</v>
      </c>
      <c r="C41" s="262" t="s">
        <v>467</v>
      </c>
      <c r="D41" s="260" t="s">
        <v>468</v>
      </c>
      <c r="E41" s="255">
        <v>4131</v>
      </c>
    </row>
    <row r="51" spans="3:3" x14ac:dyDescent="0.2">
      <c r="C51" s="11"/>
    </row>
  </sheetData>
  <mergeCells count="13">
    <mergeCell ref="E6:H6"/>
    <mergeCell ref="E7:H7"/>
    <mergeCell ref="B9:D9"/>
    <mergeCell ref="B10:D10"/>
    <mergeCell ref="B12:C12"/>
    <mergeCell ref="D12:D13"/>
    <mergeCell ref="E12:E13"/>
    <mergeCell ref="D11:E11"/>
    <mergeCell ref="E1:F1"/>
    <mergeCell ref="E2:H2"/>
    <mergeCell ref="E3:H3"/>
    <mergeCell ref="E4:H4"/>
    <mergeCell ref="E5:H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4" workbookViewId="0">
      <selection activeCell="F22" sqref="F22"/>
    </sheetView>
  </sheetViews>
  <sheetFormatPr defaultColWidth="9.140625" defaultRowHeight="12.75" x14ac:dyDescent="0.2"/>
  <cols>
    <col min="1" max="1" width="9" style="1" customWidth="1"/>
    <col min="2" max="2" width="14.140625" style="1" customWidth="1"/>
    <col min="3" max="3" width="25.28515625" style="1" customWidth="1"/>
    <col min="4" max="4" width="48.85546875" style="1" customWidth="1"/>
    <col min="5" max="5" width="27.140625" style="1" customWidth="1"/>
    <col min="6" max="6" width="39.140625" style="1" customWidth="1"/>
    <col min="7" max="7" width="0.7109375" style="1" customWidth="1"/>
    <col min="8" max="9" width="9.140625" style="1" hidden="1" customWidth="1"/>
    <col min="10" max="16384" width="9.140625" style="1"/>
  </cols>
  <sheetData>
    <row r="1" spans="1:9" ht="18.75" x14ac:dyDescent="0.3">
      <c r="D1" s="13"/>
      <c r="E1" s="13"/>
      <c r="F1" s="288" t="s">
        <v>23</v>
      </c>
      <c r="G1" s="288"/>
    </row>
    <row r="2" spans="1:9" s="2" customFormat="1" ht="15.75" x14ac:dyDescent="0.25">
      <c r="A2" s="14"/>
      <c r="B2" s="14"/>
      <c r="C2" s="14"/>
      <c r="D2" s="14"/>
      <c r="E2" s="14"/>
      <c r="F2" s="289" t="s">
        <v>284</v>
      </c>
      <c r="G2" s="289"/>
      <c r="H2" s="289"/>
      <c r="I2" s="289"/>
    </row>
    <row r="3" spans="1:9" s="2" customFormat="1" ht="15.75" x14ac:dyDescent="0.25">
      <c r="A3" s="14"/>
      <c r="B3" s="14"/>
      <c r="C3" s="14"/>
      <c r="D3" s="14"/>
      <c r="E3" s="14"/>
      <c r="F3" s="289" t="s">
        <v>285</v>
      </c>
      <c r="G3" s="289"/>
      <c r="H3" s="289"/>
      <c r="I3" s="289"/>
    </row>
    <row r="4" spans="1:9" s="2" customFormat="1" ht="26.25" customHeight="1" x14ac:dyDescent="0.25">
      <c r="A4" s="14"/>
      <c r="B4" s="14"/>
      <c r="C4" s="14"/>
      <c r="D4" s="14"/>
      <c r="E4" s="14"/>
      <c r="F4" s="289" t="s">
        <v>286</v>
      </c>
      <c r="G4" s="289"/>
      <c r="H4" s="289"/>
      <c r="I4" s="289"/>
    </row>
    <row r="5" spans="1:9" s="2" customFormat="1" ht="15.75" x14ac:dyDescent="0.25">
      <c r="A5" s="14"/>
      <c r="B5" s="14"/>
      <c r="C5" s="14"/>
      <c r="D5" s="14"/>
      <c r="E5" s="14"/>
      <c r="F5" s="289" t="s">
        <v>287</v>
      </c>
      <c r="G5" s="289"/>
      <c r="H5" s="289"/>
      <c r="I5" s="289"/>
    </row>
    <row r="6" spans="1:9" s="2" customFormat="1" ht="15.75" x14ac:dyDescent="0.25">
      <c r="A6" s="14"/>
      <c r="B6" s="14"/>
      <c r="C6" s="14"/>
      <c r="D6" s="14"/>
      <c r="E6" s="14"/>
      <c r="F6" s="289" t="s">
        <v>288</v>
      </c>
      <c r="G6" s="289"/>
      <c r="H6" s="289"/>
      <c r="I6" s="289"/>
    </row>
    <row r="7" spans="1:9" s="2" customFormat="1" ht="15.75" x14ac:dyDescent="0.25">
      <c r="A7" s="14"/>
      <c r="B7" s="14"/>
      <c r="C7" s="14"/>
      <c r="D7" s="14"/>
      <c r="E7" s="14"/>
      <c r="F7" s="289" t="s">
        <v>289</v>
      </c>
      <c r="G7" s="289"/>
      <c r="H7" s="289"/>
      <c r="I7" s="289"/>
    </row>
    <row r="8" spans="1:9" s="2" customFormat="1" ht="15.75" x14ac:dyDescent="0.25">
      <c r="A8" s="3"/>
      <c r="B8" s="3"/>
      <c r="C8" s="3"/>
      <c r="D8" s="3"/>
      <c r="E8" s="3"/>
    </row>
    <row r="9" spans="1:9" ht="87" customHeight="1" x14ac:dyDescent="0.25">
      <c r="B9" s="290" t="s">
        <v>296</v>
      </c>
      <c r="C9" s="290"/>
      <c r="D9" s="290"/>
      <c r="E9" s="290"/>
      <c r="F9" s="290"/>
    </row>
    <row r="10" spans="1:9" ht="15.75" x14ac:dyDescent="0.25">
      <c r="B10" s="291"/>
      <c r="C10" s="291"/>
      <c r="D10" s="291"/>
      <c r="E10" s="239"/>
    </row>
    <row r="11" spans="1:9" ht="15.75" x14ac:dyDescent="0.25">
      <c r="B11" s="5"/>
      <c r="C11" s="5"/>
      <c r="D11" s="5"/>
      <c r="E11" s="5"/>
      <c r="F11" s="1" t="s">
        <v>22</v>
      </c>
    </row>
    <row r="12" spans="1:9" ht="15.75" customHeight="1" x14ac:dyDescent="0.2">
      <c r="B12" s="294" t="s">
        <v>486</v>
      </c>
      <c r="C12" s="294"/>
      <c r="D12" s="294" t="s">
        <v>487</v>
      </c>
      <c r="E12" s="294" t="s">
        <v>4</v>
      </c>
      <c r="F12" s="294"/>
    </row>
    <row r="13" spans="1:9" ht="88.5" customHeight="1" x14ac:dyDescent="0.2">
      <c r="B13" s="240" t="s">
        <v>507</v>
      </c>
      <c r="C13" s="240" t="s">
        <v>489</v>
      </c>
      <c r="D13" s="294"/>
      <c r="E13" s="240" t="s">
        <v>6</v>
      </c>
      <c r="F13" s="240" t="s">
        <v>7</v>
      </c>
    </row>
    <row r="14" spans="1:9" ht="15.75" x14ac:dyDescent="0.2">
      <c r="B14" s="30">
        <v>1</v>
      </c>
      <c r="C14" s="30">
        <v>2</v>
      </c>
      <c r="D14" s="30">
        <v>3</v>
      </c>
      <c r="E14" s="30">
        <v>4</v>
      </c>
      <c r="F14" s="30">
        <v>5</v>
      </c>
    </row>
    <row r="15" spans="1:9" ht="31.5" x14ac:dyDescent="0.25">
      <c r="B15" s="278"/>
      <c r="C15" s="278"/>
      <c r="D15" s="279" t="s">
        <v>490</v>
      </c>
      <c r="E15" s="280">
        <v>0</v>
      </c>
      <c r="F15" s="280">
        <v>0</v>
      </c>
    </row>
    <row r="16" spans="1:9" ht="31.5" x14ac:dyDescent="0.25">
      <c r="B16" s="281">
        <v>802</v>
      </c>
      <c r="C16" s="281" t="s">
        <v>491</v>
      </c>
      <c r="D16" s="279" t="s">
        <v>492</v>
      </c>
      <c r="E16" s="282">
        <v>0</v>
      </c>
      <c r="F16" s="282">
        <v>0</v>
      </c>
    </row>
    <row r="17" spans="2:6" ht="15.75" x14ac:dyDescent="0.25">
      <c r="B17" s="278">
        <v>802</v>
      </c>
      <c r="C17" s="278" t="s">
        <v>493</v>
      </c>
      <c r="D17" s="283" t="s">
        <v>494</v>
      </c>
      <c r="E17" s="280">
        <f t="shared" ref="E17:F18" si="0">E18</f>
        <v>-10279.799999999999</v>
      </c>
      <c r="F17" s="280">
        <f t="shared" si="0"/>
        <v>-10279.799999999999</v>
      </c>
    </row>
    <row r="18" spans="2:6" ht="31.5" x14ac:dyDescent="0.25">
      <c r="B18" s="278">
        <v>802</v>
      </c>
      <c r="C18" s="284" t="s">
        <v>495</v>
      </c>
      <c r="D18" s="283" t="s">
        <v>496</v>
      </c>
      <c r="E18" s="280">
        <f t="shared" si="0"/>
        <v>-10279.799999999999</v>
      </c>
      <c r="F18" s="280">
        <f t="shared" si="0"/>
        <v>-10279.799999999999</v>
      </c>
    </row>
    <row r="19" spans="2:6" ht="31.5" x14ac:dyDescent="0.25">
      <c r="B19" s="278">
        <v>802</v>
      </c>
      <c r="C19" s="278" t="s">
        <v>497</v>
      </c>
      <c r="D19" s="285" t="s">
        <v>498</v>
      </c>
      <c r="E19" s="280">
        <v>-10279.799999999999</v>
      </c>
      <c r="F19" s="280">
        <v>-10279.799999999999</v>
      </c>
    </row>
    <row r="20" spans="2:6" ht="47.25" x14ac:dyDescent="0.25">
      <c r="B20" s="278">
        <v>802</v>
      </c>
      <c r="C20" s="278" t="s">
        <v>282</v>
      </c>
      <c r="D20" s="283" t="s">
        <v>499</v>
      </c>
      <c r="E20" s="286">
        <v>-10279.799999999999</v>
      </c>
      <c r="F20" s="286">
        <v>-10279.799999999999</v>
      </c>
    </row>
    <row r="21" spans="2:6" ht="15.75" x14ac:dyDescent="0.25">
      <c r="B21" s="278">
        <v>802</v>
      </c>
      <c r="C21" s="278" t="s">
        <v>500</v>
      </c>
      <c r="D21" s="283" t="s">
        <v>501</v>
      </c>
      <c r="E21" s="280">
        <f t="shared" ref="E21:F22" si="1">E22</f>
        <v>10279.799999999999</v>
      </c>
      <c r="F21" s="280">
        <f t="shared" si="1"/>
        <v>10279.799999999999</v>
      </c>
    </row>
    <row r="22" spans="2:6" ht="31.5" x14ac:dyDescent="0.25">
      <c r="B22" s="278">
        <v>802</v>
      </c>
      <c r="C22" s="284" t="s">
        <v>502</v>
      </c>
      <c r="D22" s="283" t="s">
        <v>503</v>
      </c>
      <c r="E22" s="280">
        <f t="shared" si="1"/>
        <v>10279.799999999999</v>
      </c>
      <c r="F22" s="280">
        <f t="shared" si="1"/>
        <v>10279.799999999999</v>
      </c>
    </row>
    <row r="23" spans="2:6" ht="31.5" x14ac:dyDescent="0.25">
      <c r="B23" s="278">
        <v>802</v>
      </c>
      <c r="C23" s="278" t="s">
        <v>504</v>
      </c>
      <c r="D23" s="285" t="s">
        <v>505</v>
      </c>
      <c r="E23" s="280">
        <v>10279.799999999999</v>
      </c>
      <c r="F23" s="280">
        <v>10279.799999999999</v>
      </c>
    </row>
    <row r="24" spans="2:6" ht="47.25" x14ac:dyDescent="0.25">
      <c r="B24" s="278">
        <v>802</v>
      </c>
      <c r="C24" s="278" t="s">
        <v>283</v>
      </c>
      <c r="D24" s="283" t="s">
        <v>506</v>
      </c>
      <c r="E24" s="286">
        <v>10279.799999999999</v>
      </c>
      <c r="F24" s="286">
        <v>10279.799999999999</v>
      </c>
    </row>
    <row r="48" spans="3:3" x14ac:dyDescent="0.2">
      <c r="C48" s="11"/>
    </row>
  </sheetData>
  <mergeCells count="12">
    <mergeCell ref="F6:I6"/>
    <mergeCell ref="F7:I7"/>
    <mergeCell ref="B9:F9"/>
    <mergeCell ref="B10:D10"/>
    <mergeCell ref="B12:C12"/>
    <mergeCell ref="D12:D13"/>
    <mergeCell ref="E12:F12"/>
    <mergeCell ref="F1:G1"/>
    <mergeCell ref="F2:I2"/>
    <mergeCell ref="F3:I3"/>
    <mergeCell ref="F4:I4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opLeftCell="A85" zoomScaleNormal="100" workbookViewId="0">
      <selection activeCell="F14" sqref="F14"/>
    </sheetView>
  </sheetViews>
  <sheetFormatPr defaultColWidth="9.140625" defaultRowHeight="12.75" x14ac:dyDescent="0.2"/>
  <cols>
    <col min="1" max="1" width="0.28515625" style="1" customWidth="1"/>
    <col min="2" max="2" width="68.28515625" style="1" customWidth="1"/>
    <col min="3" max="3" width="21.140625" style="1" customWidth="1"/>
    <col min="4" max="4" width="23.28515625" style="1" customWidth="1"/>
    <col min="5" max="5" width="20.28515625" style="1" customWidth="1"/>
    <col min="6" max="6" width="29.85546875" style="1" customWidth="1"/>
    <col min="7" max="7" width="12.5703125" style="1" customWidth="1"/>
    <col min="8" max="9" width="9.140625" style="1" hidden="1" customWidth="1"/>
    <col min="10" max="16384" width="9.140625" style="1"/>
  </cols>
  <sheetData>
    <row r="1" spans="1:9" ht="18.75" x14ac:dyDescent="0.3">
      <c r="D1" s="13"/>
      <c r="E1" s="13"/>
      <c r="F1" s="288" t="s">
        <v>28</v>
      </c>
      <c r="G1" s="288"/>
    </row>
    <row r="2" spans="1:9" s="2" customFormat="1" ht="15.75" x14ac:dyDescent="0.25">
      <c r="A2" s="14"/>
      <c r="B2" s="14"/>
      <c r="C2" s="14"/>
      <c r="D2" s="14"/>
      <c r="E2" s="14"/>
      <c r="F2" s="289" t="s">
        <v>284</v>
      </c>
      <c r="G2" s="289"/>
      <c r="H2" s="289"/>
      <c r="I2" s="289"/>
    </row>
    <row r="3" spans="1:9" s="2" customFormat="1" ht="15.75" x14ac:dyDescent="0.25">
      <c r="A3" s="14"/>
      <c r="B3" s="14"/>
      <c r="C3" s="14"/>
      <c r="D3" s="14"/>
      <c r="E3" s="14"/>
      <c r="F3" s="289" t="s">
        <v>285</v>
      </c>
      <c r="G3" s="289"/>
      <c r="H3" s="289"/>
      <c r="I3" s="289"/>
    </row>
    <row r="4" spans="1:9" s="2" customFormat="1" ht="30" customHeight="1" x14ac:dyDescent="0.25">
      <c r="A4" s="14"/>
      <c r="B4" s="14"/>
      <c r="C4" s="14"/>
      <c r="D4" s="14"/>
      <c r="E4" s="14"/>
      <c r="F4" s="289" t="s">
        <v>286</v>
      </c>
      <c r="G4" s="289"/>
      <c r="H4" s="289"/>
      <c r="I4" s="289"/>
    </row>
    <row r="5" spans="1:9" s="2" customFormat="1" ht="15.75" x14ac:dyDescent="0.25">
      <c r="A5" s="14"/>
      <c r="B5" s="14"/>
      <c r="C5" s="14"/>
      <c r="D5" s="14"/>
      <c r="E5" s="14"/>
      <c r="F5" s="289" t="s">
        <v>287</v>
      </c>
      <c r="G5" s="289"/>
      <c r="H5" s="289"/>
      <c r="I5" s="289"/>
    </row>
    <row r="6" spans="1:9" s="2" customFormat="1" ht="15.75" x14ac:dyDescent="0.25">
      <c r="A6" s="14"/>
      <c r="B6" s="14"/>
      <c r="C6" s="14"/>
      <c r="D6" s="14"/>
      <c r="E6" s="14"/>
      <c r="F6" s="289" t="s">
        <v>288</v>
      </c>
      <c r="G6" s="289"/>
      <c r="H6" s="289"/>
      <c r="I6" s="289"/>
    </row>
    <row r="7" spans="1:9" s="2" customFormat="1" ht="15.75" x14ac:dyDescent="0.25">
      <c r="A7" s="14"/>
      <c r="B7" s="14"/>
      <c r="C7" s="14"/>
      <c r="D7" s="14"/>
      <c r="E7" s="14"/>
      <c r="F7" s="289" t="s">
        <v>289</v>
      </c>
      <c r="G7" s="289"/>
      <c r="H7" s="289"/>
      <c r="I7" s="289"/>
    </row>
    <row r="8" spans="1:9" s="2" customFormat="1" ht="15.75" x14ac:dyDescent="0.25">
      <c r="A8" s="3"/>
      <c r="B8" s="3"/>
      <c r="C8" s="3"/>
      <c r="D8" s="3"/>
      <c r="E8" s="3"/>
    </row>
    <row r="9" spans="1:9" ht="148.5" customHeight="1" x14ac:dyDescent="0.25">
      <c r="B9" s="290" t="s">
        <v>297</v>
      </c>
      <c r="C9" s="290"/>
      <c r="D9" s="290"/>
      <c r="E9" s="290"/>
      <c r="F9" s="290"/>
      <c r="G9" s="290"/>
    </row>
    <row r="10" spans="1:9" ht="15.75" x14ac:dyDescent="0.25">
      <c r="B10" s="291"/>
      <c r="C10" s="291"/>
      <c r="D10" s="291"/>
      <c r="E10" s="17"/>
    </row>
    <row r="11" spans="1:9" ht="15.75" x14ac:dyDescent="0.2">
      <c r="B11" s="306" t="s">
        <v>299</v>
      </c>
      <c r="C11" s="307" t="s">
        <v>300</v>
      </c>
      <c r="D11" s="307"/>
      <c r="E11" s="307"/>
      <c r="F11" s="307"/>
      <c r="G11" s="308" t="s">
        <v>4</v>
      </c>
      <c r="H11" s="308" t="s">
        <v>301</v>
      </c>
      <c r="I11" s="308" t="s">
        <v>302</v>
      </c>
    </row>
    <row r="12" spans="1:9" ht="15.75" customHeight="1" x14ac:dyDescent="0.2">
      <c r="B12" s="306"/>
      <c r="C12" s="307" t="s">
        <v>303</v>
      </c>
      <c r="D12" s="307" t="s">
        <v>68</v>
      </c>
      <c r="E12" s="307" t="s">
        <v>69</v>
      </c>
      <c r="F12" s="307" t="s">
        <v>304</v>
      </c>
      <c r="G12" s="308"/>
      <c r="H12" s="308"/>
      <c r="I12" s="308"/>
    </row>
    <row r="13" spans="1:9" ht="88.5" customHeight="1" x14ac:dyDescent="0.2">
      <c r="B13" s="306"/>
      <c r="C13" s="307"/>
      <c r="D13" s="307"/>
      <c r="E13" s="307"/>
      <c r="F13" s="307"/>
      <c r="G13" s="308"/>
      <c r="H13" s="308"/>
      <c r="I13" s="308"/>
    </row>
    <row r="14" spans="1:9" ht="15.75" x14ac:dyDescent="0.2">
      <c r="B14" s="149">
        <v>1</v>
      </c>
      <c r="C14" s="150">
        <v>2</v>
      </c>
      <c r="D14" s="150">
        <v>3</v>
      </c>
      <c r="E14" s="150">
        <v>4</v>
      </c>
      <c r="F14" s="150">
        <v>5</v>
      </c>
      <c r="G14" s="150">
        <v>6</v>
      </c>
      <c r="H14" s="150">
        <v>7</v>
      </c>
      <c r="I14" s="150">
        <v>8</v>
      </c>
    </row>
    <row r="15" spans="1:9" ht="15.75" x14ac:dyDescent="0.2">
      <c r="B15" s="151" t="s">
        <v>305</v>
      </c>
      <c r="C15" s="152" t="s">
        <v>73</v>
      </c>
      <c r="D15" s="152"/>
      <c r="E15" s="152"/>
      <c r="F15" s="152"/>
      <c r="G15" s="153">
        <v>938.6</v>
      </c>
      <c r="H15" s="154">
        <v>6717.9</v>
      </c>
      <c r="I15" s="154">
        <v>6734.1</v>
      </c>
    </row>
    <row r="16" spans="1:9" ht="60" customHeight="1" x14ac:dyDescent="0.2">
      <c r="B16" s="155" t="s">
        <v>306</v>
      </c>
      <c r="C16" s="156" t="s">
        <v>73</v>
      </c>
      <c r="D16" s="156" t="s">
        <v>78</v>
      </c>
      <c r="E16" s="157"/>
      <c r="F16" s="157"/>
      <c r="G16" s="158">
        <v>938.6</v>
      </c>
      <c r="H16" s="154">
        <v>736</v>
      </c>
      <c r="I16" s="154">
        <v>736</v>
      </c>
    </row>
    <row r="17" spans="2:9" ht="31.5" customHeight="1" x14ac:dyDescent="0.25">
      <c r="B17" s="184" t="s">
        <v>307</v>
      </c>
      <c r="C17" s="157" t="s">
        <v>73</v>
      </c>
      <c r="D17" s="157" t="s">
        <v>78</v>
      </c>
      <c r="E17" s="159" t="s">
        <v>308</v>
      </c>
      <c r="F17" s="157"/>
      <c r="G17" s="160">
        <v>938.6</v>
      </c>
      <c r="H17" s="161">
        <v>736</v>
      </c>
      <c r="I17" s="161">
        <v>736</v>
      </c>
    </row>
    <row r="18" spans="2:9" ht="81.75" customHeight="1" x14ac:dyDescent="0.25">
      <c r="B18" s="162" t="s">
        <v>309</v>
      </c>
      <c r="C18" s="157" t="s">
        <v>73</v>
      </c>
      <c r="D18" s="157" t="s">
        <v>78</v>
      </c>
      <c r="E18" s="159" t="s">
        <v>308</v>
      </c>
      <c r="F18" s="157" t="s">
        <v>310</v>
      </c>
      <c r="G18" s="160">
        <v>938.6</v>
      </c>
      <c r="H18" s="161">
        <v>736</v>
      </c>
      <c r="I18" s="161">
        <v>736</v>
      </c>
    </row>
    <row r="19" spans="2:9" ht="15.75" x14ac:dyDescent="0.2">
      <c r="B19" s="163" t="s">
        <v>311</v>
      </c>
      <c r="C19" s="157" t="s">
        <v>73</v>
      </c>
      <c r="D19" s="157" t="s">
        <v>78</v>
      </c>
      <c r="E19" s="159" t="s">
        <v>308</v>
      </c>
      <c r="F19" s="157" t="s">
        <v>312</v>
      </c>
      <c r="G19" s="160">
        <v>938.6</v>
      </c>
      <c r="H19" s="161">
        <v>736</v>
      </c>
      <c r="I19" s="161">
        <v>736</v>
      </c>
    </row>
    <row r="20" spans="2:9" ht="15.75" x14ac:dyDescent="0.2">
      <c r="B20" s="163" t="s">
        <v>313</v>
      </c>
      <c r="C20" s="157" t="s">
        <v>73</v>
      </c>
      <c r="D20" s="157" t="s">
        <v>78</v>
      </c>
      <c r="E20" s="159" t="s">
        <v>308</v>
      </c>
      <c r="F20" s="157" t="s">
        <v>84</v>
      </c>
      <c r="G20" s="160">
        <v>720.9</v>
      </c>
      <c r="H20" s="161">
        <v>565.29999999999995</v>
      </c>
      <c r="I20" s="161">
        <v>565.29999999999995</v>
      </c>
    </row>
    <row r="21" spans="2:9" ht="31.5" x14ac:dyDescent="0.2">
      <c r="B21" s="164" t="s">
        <v>314</v>
      </c>
      <c r="C21" s="157" t="s">
        <v>73</v>
      </c>
      <c r="D21" s="157" t="s">
        <v>78</v>
      </c>
      <c r="E21" s="159" t="s">
        <v>308</v>
      </c>
      <c r="F21" s="157" t="s">
        <v>90</v>
      </c>
      <c r="G21" s="160">
        <v>217.7</v>
      </c>
      <c r="H21" s="161">
        <v>170.7</v>
      </c>
      <c r="I21" s="161">
        <v>170.7</v>
      </c>
    </row>
    <row r="22" spans="2:9" ht="15.75" x14ac:dyDescent="0.2">
      <c r="B22" s="164" t="s">
        <v>315</v>
      </c>
      <c r="C22" s="157" t="s">
        <v>73</v>
      </c>
      <c r="D22" s="157" t="s">
        <v>78</v>
      </c>
      <c r="E22" s="159" t="s">
        <v>308</v>
      </c>
      <c r="F22" s="157" t="s">
        <v>186</v>
      </c>
      <c r="G22" s="160">
        <v>0</v>
      </c>
      <c r="H22" s="161">
        <v>0</v>
      </c>
      <c r="I22" s="161">
        <v>0</v>
      </c>
    </row>
    <row r="23" spans="2:9" ht="15.75" x14ac:dyDescent="0.2">
      <c r="B23" s="164" t="s">
        <v>316</v>
      </c>
      <c r="C23" s="157" t="s">
        <v>73</v>
      </c>
      <c r="D23" s="157" t="s">
        <v>78</v>
      </c>
      <c r="E23" s="159" t="s">
        <v>308</v>
      </c>
      <c r="F23" s="157" t="s">
        <v>110</v>
      </c>
      <c r="G23" s="160">
        <v>0</v>
      </c>
      <c r="H23" s="161">
        <v>0</v>
      </c>
      <c r="I23" s="161">
        <v>0</v>
      </c>
    </row>
    <row r="24" spans="2:9" ht="15.75" x14ac:dyDescent="0.2">
      <c r="B24" s="164" t="s">
        <v>317</v>
      </c>
      <c r="C24" s="157" t="s">
        <v>73</v>
      </c>
      <c r="D24" s="157" t="s">
        <v>78</v>
      </c>
      <c r="E24" s="159" t="s">
        <v>308</v>
      </c>
      <c r="F24" s="157" t="s">
        <v>110</v>
      </c>
      <c r="G24" s="160">
        <v>0</v>
      </c>
      <c r="H24" s="161">
        <v>0</v>
      </c>
      <c r="I24" s="161">
        <v>0</v>
      </c>
    </row>
    <row r="25" spans="2:9" ht="96" customHeight="1" x14ac:dyDescent="0.2">
      <c r="B25" s="165" t="s">
        <v>318</v>
      </c>
      <c r="C25" s="156" t="s">
        <v>73</v>
      </c>
      <c r="D25" s="156" t="s">
        <v>98</v>
      </c>
      <c r="E25" s="156"/>
      <c r="F25" s="156"/>
      <c r="G25" s="158">
        <v>1222</v>
      </c>
      <c r="H25" s="154">
        <v>972.3</v>
      </c>
      <c r="I25" s="154">
        <v>972.3</v>
      </c>
    </row>
    <row r="26" spans="2:9" ht="31.5" x14ac:dyDescent="0.2">
      <c r="B26" s="166" t="s">
        <v>319</v>
      </c>
      <c r="C26" s="157" t="s">
        <v>320</v>
      </c>
      <c r="D26" s="157" t="s">
        <v>98</v>
      </c>
      <c r="E26" s="159"/>
      <c r="F26" s="157"/>
      <c r="G26" s="160">
        <v>1222</v>
      </c>
      <c r="H26" s="161">
        <v>972.3</v>
      </c>
      <c r="I26" s="161">
        <v>972.3</v>
      </c>
    </row>
    <row r="27" spans="2:9" ht="84" customHeight="1" x14ac:dyDescent="0.2">
      <c r="B27" s="167" t="s">
        <v>309</v>
      </c>
      <c r="C27" s="157" t="s">
        <v>73</v>
      </c>
      <c r="D27" s="157" t="s">
        <v>98</v>
      </c>
      <c r="E27" s="168" t="s">
        <v>321</v>
      </c>
      <c r="F27" s="157" t="s">
        <v>310</v>
      </c>
      <c r="G27" s="160">
        <v>1136.0999999999999</v>
      </c>
      <c r="H27" s="161">
        <v>856.1</v>
      </c>
      <c r="I27" s="161">
        <v>856.1</v>
      </c>
    </row>
    <row r="28" spans="2:9" ht="55.5" customHeight="1" x14ac:dyDescent="0.2">
      <c r="B28" s="167" t="s">
        <v>322</v>
      </c>
      <c r="C28" s="157" t="s">
        <v>73</v>
      </c>
      <c r="D28" s="157" t="s">
        <v>98</v>
      </c>
      <c r="E28" s="168" t="s">
        <v>321</v>
      </c>
      <c r="F28" s="157" t="s">
        <v>312</v>
      </c>
      <c r="G28" s="160">
        <v>1136.0999999999999</v>
      </c>
      <c r="H28" s="161">
        <v>856.1</v>
      </c>
      <c r="I28" s="161">
        <v>856.1</v>
      </c>
    </row>
    <row r="29" spans="2:9" ht="15.75" x14ac:dyDescent="0.2">
      <c r="B29" s="163" t="s">
        <v>313</v>
      </c>
      <c r="C29" s="157" t="s">
        <v>73</v>
      </c>
      <c r="D29" s="157" t="s">
        <v>98</v>
      </c>
      <c r="E29" s="168" t="s">
        <v>321</v>
      </c>
      <c r="F29" s="157" t="s">
        <v>84</v>
      </c>
      <c r="G29" s="160">
        <v>872.6</v>
      </c>
      <c r="H29" s="161">
        <v>657.5</v>
      </c>
      <c r="I29" s="161">
        <v>657.5</v>
      </c>
    </row>
    <row r="30" spans="2:9" ht="15.75" x14ac:dyDescent="0.2">
      <c r="B30" s="163" t="s">
        <v>323</v>
      </c>
      <c r="C30" s="157" t="s">
        <v>73</v>
      </c>
      <c r="D30" s="157" t="s">
        <v>98</v>
      </c>
      <c r="E30" s="168" t="s">
        <v>100</v>
      </c>
      <c r="F30" s="157" t="s">
        <v>87</v>
      </c>
      <c r="G30" s="160">
        <v>0</v>
      </c>
      <c r="H30" s="161">
        <v>0</v>
      </c>
      <c r="I30" s="161">
        <v>0</v>
      </c>
    </row>
    <row r="31" spans="2:9" ht="54" customHeight="1" x14ac:dyDescent="0.2">
      <c r="B31" s="164" t="s">
        <v>314</v>
      </c>
      <c r="C31" s="157" t="s">
        <v>73</v>
      </c>
      <c r="D31" s="157" t="s">
        <v>98</v>
      </c>
      <c r="E31" s="168" t="s">
        <v>321</v>
      </c>
      <c r="F31" s="157" t="s">
        <v>90</v>
      </c>
      <c r="G31" s="160">
        <v>263.5</v>
      </c>
      <c r="H31" s="161">
        <v>198.6</v>
      </c>
      <c r="I31" s="161">
        <v>198.6</v>
      </c>
    </row>
    <row r="32" spans="2:9" ht="47.25" customHeight="1" x14ac:dyDescent="0.25">
      <c r="B32" s="169" t="s">
        <v>324</v>
      </c>
      <c r="C32" s="157" t="s">
        <v>73</v>
      </c>
      <c r="D32" s="157" t="s">
        <v>98</v>
      </c>
      <c r="E32" s="168" t="s">
        <v>321</v>
      </c>
      <c r="F32" s="157" t="s">
        <v>102</v>
      </c>
      <c r="G32" s="160">
        <v>85.9</v>
      </c>
      <c r="H32" s="161">
        <v>103.9</v>
      </c>
      <c r="I32" s="161">
        <v>103.9</v>
      </c>
    </row>
    <row r="33" spans="2:9" ht="48.75" customHeight="1" x14ac:dyDescent="0.2">
      <c r="B33" s="167" t="s">
        <v>325</v>
      </c>
      <c r="C33" s="157" t="s">
        <v>73</v>
      </c>
      <c r="D33" s="157" t="s">
        <v>98</v>
      </c>
      <c r="E33" s="168" t="s">
        <v>321</v>
      </c>
      <c r="F33" s="157" t="s">
        <v>326</v>
      </c>
      <c r="G33" s="160">
        <v>85.9</v>
      </c>
      <c r="H33" s="161">
        <v>103.9</v>
      </c>
      <c r="I33" s="161">
        <v>103.9</v>
      </c>
    </row>
    <row r="34" spans="2:9" ht="57" customHeight="1" x14ac:dyDescent="0.2">
      <c r="B34" s="164" t="s">
        <v>327</v>
      </c>
      <c r="C34" s="157" t="s">
        <v>73</v>
      </c>
      <c r="D34" s="157" t="s">
        <v>98</v>
      </c>
      <c r="E34" s="168" t="s">
        <v>321</v>
      </c>
      <c r="F34" s="157" t="s">
        <v>105</v>
      </c>
      <c r="G34" s="160">
        <v>85.9</v>
      </c>
      <c r="H34" s="161">
        <v>101.1</v>
      </c>
      <c r="I34" s="161">
        <v>101.1</v>
      </c>
    </row>
    <row r="35" spans="2:9" ht="15.75" x14ac:dyDescent="0.2">
      <c r="B35" s="163" t="s">
        <v>328</v>
      </c>
      <c r="C35" s="157" t="s">
        <v>73</v>
      </c>
      <c r="D35" s="157" t="s">
        <v>98</v>
      </c>
      <c r="E35" s="168" t="s">
        <v>321</v>
      </c>
      <c r="F35" s="157" t="s">
        <v>110</v>
      </c>
      <c r="G35" s="160">
        <v>0</v>
      </c>
      <c r="H35" s="161">
        <v>2.8</v>
      </c>
      <c r="I35" s="161">
        <v>2.8</v>
      </c>
    </row>
    <row r="36" spans="2:9" ht="15.75" x14ac:dyDescent="0.2">
      <c r="B36" s="155" t="s">
        <v>173</v>
      </c>
      <c r="C36" s="156" t="s">
        <v>73</v>
      </c>
      <c r="D36" s="156" t="s">
        <v>174</v>
      </c>
      <c r="E36" s="156"/>
      <c r="F36" s="156"/>
      <c r="G36" s="158">
        <f>G37</f>
        <v>1</v>
      </c>
      <c r="H36" s="161">
        <v>10</v>
      </c>
      <c r="I36" s="161">
        <v>10</v>
      </c>
    </row>
    <row r="37" spans="2:9" ht="31.5" x14ac:dyDescent="0.2">
      <c r="B37" s="163" t="s">
        <v>331</v>
      </c>
      <c r="C37" s="157" t="s">
        <v>73</v>
      </c>
      <c r="D37" s="157" t="s">
        <v>174</v>
      </c>
      <c r="E37" s="159" t="s">
        <v>332</v>
      </c>
      <c r="F37" s="157"/>
      <c r="G37" s="160">
        <v>1</v>
      </c>
      <c r="H37" s="161">
        <v>10</v>
      </c>
      <c r="I37" s="161">
        <v>10</v>
      </c>
    </row>
    <row r="38" spans="2:9" ht="33.75" customHeight="1" x14ac:dyDescent="0.25">
      <c r="B38" s="162" t="s">
        <v>324</v>
      </c>
      <c r="C38" s="157" t="s">
        <v>73</v>
      </c>
      <c r="D38" s="157" t="s">
        <v>174</v>
      </c>
      <c r="E38" s="159" t="s">
        <v>332</v>
      </c>
      <c r="F38" s="157" t="s">
        <v>329</v>
      </c>
      <c r="G38" s="160">
        <v>1</v>
      </c>
      <c r="H38" s="161">
        <v>10</v>
      </c>
      <c r="I38" s="161">
        <v>10</v>
      </c>
    </row>
    <row r="39" spans="2:9" ht="15.75" x14ac:dyDescent="0.2">
      <c r="B39" s="163" t="s">
        <v>333</v>
      </c>
      <c r="C39" s="157" t="s">
        <v>73</v>
      </c>
      <c r="D39" s="157" t="s">
        <v>174</v>
      </c>
      <c r="E39" s="159" t="s">
        <v>332</v>
      </c>
      <c r="F39" s="157" t="s">
        <v>177</v>
      </c>
      <c r="G39" s="160">
        <v>1</v>
      </c>
      <c r="H39" s="161">
        <v>10</v>
      </c>
      <c r="I39" s="161">
        <v>10</v>
      </c>
    </row>
    <row r="40" spans="2:9" ht="36" customHeight="1" x14ac:dyDescent="0.2">
      <c r="B40" s="155" t="s">
        <v>179</v>
      </c>
      <c r="C40" s="156" t="s">
        <v>73</v>
      </c>
      <c r="D40" s="156" t="s">
        <v>180</v>
      </c>
      <c r="E40" s="157"/>
      <c r="F40" s="156"/>
      <c r="G40" s="158">
        <v>5449.4</v>
      </c>
      <c r="H40" s="154">
        <v>4999.6000000000004</v>
      </c>
      <c r="I40" s="154">
        <v>5015.8</v>
      </c>
    </row>
    <row r="41" spans="2:9" ht="77.25" customHeight="1" x14ac:dyDescent="0.25">
      <c r="B41" s="170" t="s">
        <v>309</v>
      </c>
      <c r="C41" s="157" t="s">
        <v>73</v>
      </c>
      <c r="D41" s="157" t="s">
        <v>180</v>
      </c>
      <c r="E41" s="159" t="s">
        <v>334</v>
      </c>
      <c r="F41" s="157" t="s">
        <v>310</v>
      </c>
      <c r="G41" s="171">
        <v>4993.8</v>
      </c>
      <c r="H41" s="161">
        <v>4999.6000000000004</v>
      </c>
      <c r="I41" s="161">
        <v>5015.8</v>
      </c>
    </row>
    <row r="42" spans="2:9" ht="39" customHeight="1" x14ac:dyDescent="0.25">
      <c r="B42" s="170" t="s">
        <v>335</v>
      </c>
      <c r="C42" s="157" t="s">
        <v>73</v>
      </c>
      <c r="D42" s="157" t="s">
        <v>180</v>
      </c>
      <c r="E42" s="159" t="s">
        <v>334</v>
      </c>
      <c r="F42" s="157" t="s">
        <v>336</v>
      </c>
      <c r="G42" s="172">
        <v>4993.8</v>
      </c>
      <c r="H42" s="161">
        <v>4482.4000000000005</v>
      </c>
      <c r="I42" s="161">
        <v>4482.4000000000005</v>
      </c>
    </row>
    <row r="43" spans="2:9" ht="15.75" x14ac:dyDescent="0.25">
      <c r="B43" s="170" t="s">
        <v>337</v>
      </c>
      <c r="C43" s="157" t="s">
        <v>73</v>
      </c>
      <c r="D43" s="157" t="s">
        <v>180</v>
      </c>
      <c r="E43" s="159" t="s">
        <v>334</v>
      </c>
      <c r="F43" s="157" t="s">
        <v>184</v>
      </c>
      <c r="G43" s="172">
        <v>3835.5</v>
      </c>
      <c r="H43" s="161">
        <v>3460.8</v>
      </c>
      <c r="I43" s="161">
        <v>3460.8</v>
      </c>
    </row>
    <row r="44" spans="2:9" ht="49.5" customHeight="1" x14ac:dyDescent="0.25">
      <c r="B44" s="170" t="s">
        <v>338</v>
      </c>
      <c r="C44" s="157" t="s">
        <v>73</v>
      </c>
      <c r="D44" s="157" t="s">
        <v>180</v>
      </c>
      <c r="E44" s="159" t="s">
        <v>334</v>
      </c>
      <c r="F44" s="157" t="s">
        <v>186</v>
      </c>
      <c r="G44" s="172">
        <v>0</v>
      </c>
      <c r="H44" s="161">
        <v>58</v>
      </c>
      <c r="I44" s="161">
        <v>58</v>
      </c>
    </row>
    <row r="45" spans="2:9" ht="45" customHeight="1" x14ac:dyDescent="0.25">
      <c r="B45" s="170" t="s">
        <v>314</v>
      </c>
      <c r="C45" s="157" t="s">
        <v>73</v>
      </c>
      <c r="D45" s="157" t="s">
        <v>180</v>
      </c>
      <c r="E45" s="159" t="s">
        <v>334</v>
      </c>
      <c r="F45" s="157" t="s">
        <v>185</v>
      </c>
      <c r="G45" s="172">
        <v>1158.3</v>
      </c>
      <c r="H45" s="161">
        <v>1021.6</v>
      </c>
      <c r="I45" s="161">
        <v>1021.6</v>
      </c>
    </row>
    <row r="46" spans="2:9" ht="49.5" customHeight="1" x14ac:dyDescent="0.25">
      <c r="B46" s="162" t="s">
        <v>324</v>
      </c>
      <c r="C46" s="157" t="s">
        <v>73</v>
      </c>
      <c r="D46" s="157" t="s">
        <v>180</v>
      </c>
      <c r="E46" s="159" t="s">
        <v>334</v>
      </c>
      <c r="F46" s="157" t="s">
        <v>102</v>
      </c>
      <c r="G46" s="172">
        <v>423.95</v>
      </c>
      <c r="H46" s="161">
        <v>338.6</v>
      </c>
      <c r="I46" s="161">
        <v>354.8</v>
      </c>
    </row>
    <row r="47" spans="2:9" ht="15.75" x14ac:dyDescent="0.25">
      <c r="B47" s="163" t="s">
        <v>333</v>
      </c>
      <c r="C47" s="157" t="s">
        <v>73</v>
      </c>
      <c r="D47" s="157" t="s">
        <v>180</v>
      </c>
      <c r="E47" s="159" t="s">
        <v>334</v>
      </c>
      <c r="F47" s="157" t="s">
        <v>326</v>
      </c>
      <c r="G47" s="172">
        <v>423.95</v>
      </c>
      <c r="H47" s="161">
        <v>338.6</v>
      </c>
      <c r="I47" s="161">
        <v>354.8</v>
      </c>
    </row>
    <row r="48" spans="2:9" ht="15.75" x14ac:dyDescent="0.25">
      <c r="B48" s="163" t="s">
        <v>328</v>
      </c>
      <c r="C48" s="157" t="s">
        <v>73</v>
      </c>
      <c r="D48" s="157" t="s">
        <v>180</v>
      </c>
      <c r="E48" s="159" t="s">
        <v>334</v>
      </c>
      <c r="F48" s="157" t="s">
        <v>110</v>
      </c>
      <c r="G48" s="172">
        <v>381.45</v>
      </c>
      <c r="H48" s="161">
        <v>338.6</v>
      </c>
      <c r="I48" s="161">
        <v>354.8</v>
      </c>
    </row>
    <row r="49" spans="2:9" ht="15.75" x14ac:dyDescent="0.25">
      <c r="B49" s="163" t="s">
        <v>187</v>
      </c>
      <c r="C49" s="157" t="s">
        <v>73</v>
      </c>
      <c r="D49" s="157" t="s">
        <v>180</v>
      </c>
      <c r="E49" s="159" t="s">
        <v>334</v>
      </c>
      <c r="F49" s="157" t="s">
        <v>189</v>
      </c>
      <c r="G49" s="172">
        <v>42.5</v>
      </c>
      <c r="H49" s="161"/>
      <c r="I49" s="161"/>
    </row>
    <row r="50" spans="2:9" ht="42.75" customHeight="1" x14ac:dyDescent="0.25">
      <c r="B50" s="162" t="s">
        <v>324</v>
      </c>
      <c r="C50" s="157" t="s">
        <v>73</v>
      </c>
      <c r="D50" s="157" t="s">
        <v>180</v>
      </c>
      <c r="E50" s="159" t="s">
        <v>334</v>
      </c>
      <c r="F50" s="157" t="s">
        <v>329</v>
      </c>
      <c r="G50" s="172">
        <v>31.6</v>
      </c>
      <c r="H50" s="161">
        <v>120.6</v>
      </c>
      <c r="I50" s="161">
        <v>120.6</v>
      </c>
    </row>
    <row r="51" spans="2:9" ht="15.75" x14ac:dyDescent="0.25">
      <c r="B51" s="187" t="s">
        <v>139</v>
      </c>
      <c r="C51" s="157" t="s">
        <v>73</v>
      </c>
      <c r="D51" s="157" t="s">
        <v>180</v>
      </c>
      <c r="E51" s="159" t="s">
        <v>334</v>
      </c>
      <c r="F51" s="157" t="s">
        <v>339</v>
      </c>
      <c r="G51" s="172">
        <v>31.6</v>
      </c>
      <c r="H51" s="161">
        <v>120.6</v>
      </c>
      <c r="I51" s="161">
        <v>120.6</v>
      </c>
    </row>
    <row r="52" spans="2:9" ht="15.75" x14ac:dyDescent="0.25">
      <c r="B52" s="164" t="s">
        <v>330</v>
      </c>
      <c r="C52" s="157" t="s">
        <v>73</v>
      </c>
      <c r="D52" s="157" t="s">
        <v>180</v>
      </c>
      <c r="E52" s="159" t="s">
        <v>334</v>
      </c>
      <c r="F52" s="157" t="s">
        <v>95</v>
      </c>
      <c r="G52" s="172">
        <v>1.1000000000000001</v>
      </c>
      <c r="H52" s="161">
        <v>120.6</v>
      </c>
      <c r="I52" s="161">
        <v>120.6</v>
      </c>
    </row>
    <row r="53" spans="2:9" ht="15.75" x14ac:dyDescent="0.25">
      <c r="B53" s="164" t="s">
        <v>330</v>
      </c>
      <c r="C53" s="157" t="s">
        <v>73</v>
      </c>
      <c r="D53" s="157" t="s">
        <v>180</v>
      </c>
      <c r="E53" s="159" t="s">
        <v>334</v>
      </c>
      <c r="F53" s="157" t="s">
        <v>147</v>
      </c>
      <c r="G53" s="172">
        <v>30.5</v>
      </c>
      <c r="H53" s="161"/>
      <c r="I53" s="161"/>
    </row>
    <row r="54" spans="2:9" ht="15.75" x14ac:dyDescent="0.2">
      <c r="B54" s="165" t="s">
        <v>340</v>
      </c>
      <c r="C54" s="173" t="s">
        <v>78</v>
      </c>
      <c r="D54" s="173"/>
      <c r="E54" s="173"/>
      <c r="F54" s="173"/>
      <c r="G54" s="158"/>
      <c r="H54" s="154">
        <v>178.6</v>
      </c>
      <c r="I54" s="154">
        <v>185.4</v>
      </c>
    </row>
    <row r="55" spans="2:9" ht="15.75" x14ac:dyDescent="0.2">
      <c r="B55" s="167" t="s">
        <v>341</v>
      </c>
      <c r="C55" s="174" t="s">
        <v>78</v>
      </c>
      <c r="D55" s="174" t="s">
        <v>221</v>
      </c>
      <c r="E55" s="174"/>
      <c r="F55" s="173"/>
      <c r="G55" s="158">
        <v>289.3</v>
      </c>
      <c r="H55" s="161">
        <v>158.02000000000001</v>
      </c>
      <c r="I55" s="161">
        <v>163.84</v>
      </c>
    </row>
    <row r="56" spans="2:9" ht="56.25" customHeight="1" x14ac:dyDescent="0.2">
      <c r="B56" s="167" t="s">
        <v>342</v>
      </c>
      <c r="C56" s="175" t="s">
        <v>78</v>
      </c>
      <c r="D56" s="175" t="s">
        <v>221</v>
      </c>
      <c r="E56" s="176" t="s">
        <v>343</v>
      </c>
      <c r="F56" s="177"/>
      <c r="G56" s="160">
        <v>289.3</v>
      </c>
      <c r="H56" s="161">
        <v>158.02000000000001</v>
      </c>
      <c r="I56" s="161">
        <v>163.84</v>
      </c>
    </row>
    <row r="57" spans="2:9" ht="35.25" customHeight="1" x14ac:dyDescent="0.25">
      <c r="B57" s="178" t="s">
        <v>220</v>
      </c>
      <c r="C57" s="175" t="s">
        <v>78</v>
      </c>
      <c r="D57" s="175" t="s">
        <v>221</v>
      </c>
      <c r="E57" s="159" t="s">
        <v>343</v>
      </c>
      <c r="F57" s="157" t="s">
        <v>310</v>
      </c>
      <c r="G57" s="160">
        <v>168.8</v>
      </c>
      <c r="H57" s="161">
        <v>158.02000000000001</v>
      </c>
      <c r="I57" s="161">
        <v>163.84</v>
      </c>
    </row>
    <row r="58" spans="2:9" ht="15.75" x14ac:dyDescent="0.25">
      <c r="B58" s="170" t="s">
        <v>337</v>
      </c>
      <c r="C58" s="175" t="s">
        <v>78</v>
      </c>
      <c r="D58" s="175" t="s">
        <v>221</v>
      </c>
      <c r="E58" s="176" t="s">
        <v>343</v>
      </c>
      <c r="F58" s="157" t="s">
        <v>84</v>
      </c>
      <c r="G58" s="172">
        <v>129.69999999999999</v>
      </c>
      <c r="H58" s="161">
        <v>118.75</v>
      </c>
      <c r="I58" s="161">
        <v>122.7</v>
      </c>
    </row>
    <row r="59" spans="2:9" ht="39" customHeight="1" x14ac:dyDescent="0.25">
      <c r="B59" s="170" t="s">
        <v>338</v>
      </c>
      <c r="C59" s="175" t="s">
        <v>78</v>
      </c>
      <c r="D59" s="175" t="s">
        <v>221</v>
      </c>
      <c r="E59" s="176" t="s">
        <v>343</v>
      </c>
      <c r="F59" s="157" t="s">
        <v>87</v>
      </c>
      <c r="G59" s="172">
        <v>0</v>
      </c>
      <c r="H59" s="161">
        <v>3.3600000000000003</v>
      </c>
      <c r="I59" s="161">
        <v>3.5200000000000005</v>
      </c>
    </row>
    <row r="60" spans="2:9" ht="48" customHeight="1" x14ac:dyDescent="0.25">
      <c r="B60" s="170" t="s">
        <v>314</v>
      </c>
      <c r="C60" s="175" t="s">
        <v>78</v>
      </c>
      <c r="D60" s="175" t="s">
        <v>221</v>
      </c>
      <c r="E60" s="176" t="s">
        <v>343</v>
      </c>
      <c r="F60" s="157" t="s">
        <v>90</v>
      </c>
      <c r="G60" s="172">
        <v>39.1</v>
      </c>
      <c r="H60" s="161">
        <v>35.910000000000004</v>
      </c>
      <c r="I60" s="161">
        <v>37.620000000000005</v>
      </c>
    </row>
    <row r="61" spans="2:9" ht="46.5" customHeight="1" x14ac:dyDescent="0.25">
      <c r="B61" s="162" t="s">
        <v>324</v>
      </c>
      <c r="C61" s="175" t="s">
        <v>78</v>
      </c>
      <c r="D61" s="175" t="s">
        <v>221</v>
      </c>
      <c r="E61" s="176" t="s">
        <v>343</v>
      </c>
      <c r="F61" s="157" t="s">
        <v>102</v>
      </c>
      <c r="G61" s="172">
        <v>120.5</v>
      </c>
      <c r="H61" s="161">
        <v>20.580000000000002</v>
      </c>
      <c r="I61" s="161">
        <v>21.560000000000002</v>
      </c>
    </row>
    <row r="62" spans="2:9" ht="15.75" x14ac:dyDescent="0.25">
      <c r="B62" s="163" t="s">
        <v>333</v>
      </c>
      <c r="C62" s="175" t="s">
        <v>78</v>
      </c>
      <c r="D62" s="175" t="s">
        <v>221</v>
      </c>
      <c r="E62" s="176" t="s">
        <v>343</v>
      </c>
      <c r="F62" s="157" t="s">
        <v>326</v>
      </c>
      <c r="G62" s="172">
        <v>120.5</v>
      </c>
      <c r="H62" s="161">
        <v>20.580000000000002</v>
      </c>
      <c r="I62" s="161">
        <v>21.560000000000002</v>
      </c>
    </row>
    <row r="63" spans="2:9" ht="15.75" x14ac:dyDescent="0.25">
      <c r="B63" s="163" t="s">
        <v>328</v>
      </c>
      <c r="C63" s="175" t="s">
        <v>78</v>
      </c>
      <c r="D63" s="175" t="s">
        <v>221</v>
      </c>
      <c r="E63" s="176" t="s">
        <v>343</v>
      </c>
      <c r="F63" s="157" t="s">
        <v>110</v>
      </c>
      <c r="G63" s="172">
        <v>120.5</v>
      </c>
      <c r="H63" s="161">
        <v>20.580000000000002</v>
      </c>
      <c r="I63" s="161">
        <v>21.560000000000002</v>
      </c>
    </row>
    <row r="64" spans="2:9" ht="63.75" customHeight="1" x14ac:dyDescent="0.2">
      <c r="B64" s="155" t="s">
        <v>344</v>
      </c>
      <c r="C64" s="156" t="s">
        <v>221</v>
      </c>
      <c r="D64" s="156" t="s">
        <v>232</v>
      </c>
      <c r="E64" s="157"/>
      <c r="F64" s="157"/>
      <c r="G64" s="158">
        <v>90.7</v>
      </c>
      <c r="H64" s="154">
        <v>275.39999999999998</v>
      </c>
      <c r="I64" s="154">
        <v>275.39999999999998</v>
      </c>
    </row>
    <row r="65" spans="2:9" ht="45" customHeight="1" x14ac:dyDescent="0.25">
      <c r="B65" s="162" t="s">
        <v>324</v>
      </c>
      <c r="C65" s="157" t="s">
        <v>221</v>
      </c>
      <c r="D65" s="157" t="s">
        <v>232</v>
      </c>
      <c r="E65" s="159" t="s">
        <v>345</v>
      </c>
      <c r="F65" s="157" t="s">
        <v>102</v>
      </c>
      <c r="G65" s="160">
        <v>90.7</v>
      </c>
      <c r="H65" s="161">
        <v>275.39999999999998</v>
      </c>
      <c r="I65" s="161">
        <v>275.39999999999998</v>
      </c>
    </row>
    <row r="66" spans="2:9" ht="15.75" x14ac:dyDescent="0.2">
      <c r="B66" s="163" t="s">
        <v>333</v>
      </c>
      <c r="C66" s="157" t="s">
        <v>221</v>
      </c>
      <c r="D66" s="157" t="s">
        <v>232</v>
      </c>
      <c r="E66" s="159" t="s">
        <v>345</v>
      </c>
      <c r="F66" s="157" t="s">
        <v>326</v>
      </c>
      <c r="G66" s="160">
        <v>90.7</v>
      </c>
      <c r="H66" s="161">
        <v>275.39999999999998</v>
      </c>
      <c r="I66" s="161">
        <v>275.39999999999998</v>
      </c>
    </row>
    <row r="67" spans="2:9" ht="15.75" x14ac:dyDescent="0.2">
      <c r="B67" s="163" t="s">
        <v>328</v>
      </c>
      <c r="C67" s="157" t="s">
        <v>221</v>
      </c>
      <c r="D67" s="157" t="s">
        <v>232</v>
      </c>
      <c r="E67" s="159" t="s">
        <v>345</v>
      </c>
      <c r="F67" s="157" t="s">
        <v>110</v>
      </c>
      <c r="G67" s="160">
        <v>90.7</v>
      </c>
      <c r="H67" s="161">
        <v>275.39999999999998</v>
      </c>
      <c r="I67" s="161">
        <v>275.39999999999998</v>
      </c>
    </row>
    <row r="68" spans="2:9" ht="15.75" x14ac:dyDescent="0.2">
      <c r="B68" s="165" t="s">
        <v>346</v>
      </c>
      <c r="C68" s="156" t="s">
        <v>242</v>
      </c>
      <c r="D68" s="156"/>
      <c r="E68" s="179"/>
      <c r="F68" s="156"/>
      <c r="G68" s="158"/>
      <c r="H68" s="154">
        <v>194.7</v>
      </c>
      <c r="I68" s="154">
        <v>194.7</v>
      </c>
    </row>
    <row r="69" spans="2:9" ht="15.75" x14ac:dyDescent="0.2">
      <c r="B69" s="180" t="s">
        <v>251</v>
      </c>
      <c r="C69" s="157" t="s">
        <v>242</v>
      </c>
      <c r="D69" s="157" t="s">
        <v>221</v>
      </c>
      <c r="E69" s="159"/>
      <c r="F69" s="157"/>
      <c r="G69" s="158">
        <v>254.6</v>
      </c>
      <c r="H69" s="161">
        <v>194.7</v>
      </c>
      <c r="I69" s="161">
        <v>194.7</v>
      </c>
    </row>
    <row r="70" spans="2:9" ht="47.25" customHeight="1" x14ac:dyDescent="0.25">
      <c r="B70" s="162" t="s">
        <v>324</v>
      </c>
      <c r="C70" s="157" t="s">
        <v>242</v>
      </c>
      <c r="D70" s="157" t="s">
        <v>221</v>
      </c>
      <c r="E70" s="159" t="s">
        <v>347</v>
      </c>
      <c r="F70" s="157" t="s">
        <v>102</v>
      </c>
      <c r="G70" s="160">
        <v>254.6</v>
      </c>
      <c r="H70" s="161">
        <v>194.7</v>
      </c>
      <c r="I70" s="161">
        <v>194.7</v>
      </c>
    </row>
    <row r="71" spans="2:9" ht="15.75" x14ac:dyDescent="0.2">
      <c r="B71" s="163" t="s">
        <v>333</v>
      </c>
      <c r="C71" s="157" t="s">
        <v>242</v>
      </c>
      <c r="D71" s="157" t="s">
        <v>221</v>
      </c>
      <c r="E71" s="159" t="s">
        <v>347</v>
      </c>
      <c r="F71" s="157" t="s">
        <v>326</v>
      </c>
      <c r="G71" s="160">
        <v>254.6</v>
      </c>
      <c r="H71" s="161">
        <v>194.7</v>
      </c>
      <c r="I71" s="161">
        <v>194.7</v>
      </c>
    </row>
    <row r="72" spans="2:9" ht="15.75" x14ac:dyDescent="0.2">
      <c r="B72" s="163" t="s">
        <v>328</v>
      </c>
      <c r="C72" s="157" t="s">
        <v>242</v>
      </c>
      <c r="D72" s="157" t="s">
        <v>221</v>
      </c>
      <c r="E72" s="159" t="s">
        <v>347</v>
      </c>
      <c r="F72" s="157" t="s">
        <v>189</v>
      </c>
      <c r="G72" s="160">
        <v>254.6</v>
      </c>
      <c r="H72" s="161">
        <v>194.7</v>
      </c>
      <c r="I72" s="161">
        <v>194.7</v>
      </c>
    </row>
    <row r="73" spans="2:9" ht="15.75" x14ac:dyDescent="0.2">
      <c r="B73" s="155" t="s">
        <v>348</v>
      </c>
      <c r="C73" s="156" t="s">
        <v>232</v>
      </c>
      <c r="D73" s="156"/>
      <c r="E73" s="156"/>
      <c r="F73" s="156"/>
      <c r="G73" s="158"/>
      <c r="H73" s="154">
        <v>156.19999999999999</v>
      </c>
      <c r="I73" s="154">
        <v>156.19999999999999</v>
      </c>
    </row>
    <row r="74" spans="2:9" ht="15.75" x14ac:dyDescent="0.2">
      <c r="B74" s="155" t="s">
        <v>260</v>
      </c>
      <c r="C74" s="156" t="s">
        <v>232</v>
      </c>
      <c r="D74" s="156" t="s">
        <v>73</v>
      </c>
      <c r="E74" s="156"/>
      <c r="F74" s="156"/>
      <c r="G74" s="158">
        <v>478.95</v>
      </c>
      <c r="H74" s="161">
        <v>156.19999999999999</v>
      </c>
      <c r="I74" s="161">
        <v>156.19999999999999</v>
      </c>
    </row>
    <row r="75" spans="2:9" ht="15.75" x14ac:dyDescent="0.2">
      <c r="B75" s="163" t="s">
        <v>349</v>
      </c>
      <c r="C75" s="157" t="s">
        <v>232</v>
      </c>
      <c r="D75" s="157" t="s">
        <v>73</v>
      </c>
      <c r="E75" s="159" t="s">
        <v>350</v>
      </c>
      <c r="F75" s="157" t="s">
        <v>262</v>
      </c>
      <c r="G75" s="160">
        <v>478.95</v>
      </c>
      <c r="H75" s="161">
        <v>156.19999999999999</v>
      </c>
      <c r="I75" s="161">
        <v>156.19999999999999</v>
      </c>
    </row>
    <row r="76" spans="2:9" ht="28.5" customHeight="1" x14ac:dyDescent="0.25">
      <c r="B76" s="169" t="s">
        <v>351</v>
      </c>
      <c r="C76" s="156"/>
      <c r="D76" s="156"/>
      <c r="E76" s="179"/>
      <c r="F76" s="156"/>
      <c r="G76" s="158">
        <v>1505</v>
      </c>
      <c r="H76" s="154">
        <v>1229.5999999999999</v>
      </c>
      <c r="I76" s="154">
        <v>1229.5999999999999</v>
      </c>
    </row>
    <row r="77" spans="2:9" ht="47.25" customHeight="1" x14ac:dyDescent="0.25">
      <c r="B77" s="181" t="s">
        <v>352</v>
      </c>
      <c r="C77" s="157" t="s">
        <v>73</v>
      </c>
      <c r="D77" s="157" t="s">
        <v>180</v>
      </c>
      <c r="E77" s="159" t="s">
        <v>353</v>
      </c>
      <c r="F77" s="156"/>
      <c r="G77" s="158">
        <v>0</v>
      </c>
      <c r="H77" s="154">
        <v>1175.5999999999999</v>
      </c>
      <c r="I77" s="154">
        <v>1175.5999999999999</v>
      </c>
    </row>
    <row r="78" spans="2:9" ht="33.75" customHeight="1" x14ac:dyDescent="0.25">
      <c r="B78" s="162" t="s">
        <v>324</v>
      </c>
      <c r="C78" s="157" t="s">
        <v>73</v>
      </c>
      <c r="D78" s="157" t="s">
        <v>180</v>
      </c>
      <c r="E78" s="159" t="s">
        <v>353</v>
      </c>
      <c r="F78" s="157" t="s">
        <v>102</v>
      </c>
      <c r="G78" s="160">
        <v>0</v>
      </c>
      <c r="H78" s="161">
        <v>1175.5999999999999</v>
      </c>
      <c r="I78" s="161">
        <v>1175.5999999999999</v>
      </c>
    </row>
    <row r="79" spans="2:9" ht="15.75" x14ac:dyDescent="0.2">
      <c r="B79" s="164" t="s">
        <v>328</v>
      </c>
      <c r="C79" s="157" t="s">
        <v>73</v>
      </c>
      <c r="D79" s="157" t="s">
        <v>180</v>
      </c>
      <c r="E79" s="159" t="s">
        <v>353</v>
      </c>
      <c r="F79" s="157" t="s">
        <v>110</v>
      </c>
      <c r="G79" s="160">
        <v>0</v>
      </c>
      <c r="H79" s="161">
        <v>1175.5999999999999</v>
      </c>
      <c r="I79" s="161">
        <v>1175.5999999999999</v>
      </c>
    </row>
    <row r="80" spans="2:9" ht="127.5" customHeight="1" x14ac:dyDescent="0.25">
      <c r="B80" s="181" t="s">
        <v>354</v>
      </c>
      <c r="C80" s="157" t="s">
        <v>73</v>
      </c>
      <c r="D80" s="157" t="s">
        <v>180</v>
      </c>
      <c r="E80" s="159" t="s">
        <v>355</v>
      </c>
      <c r="F80" s="157"/>
      <c r="G80" s="158">
        <v>1.5</v>
      </c>
      <c r="H80" s="154">
        <v>1.5</v>
      </c>
      <c r="I80" s="154">
        <v>1.5</v>
      </c>
    </row>
    <row r="81" spans="2:9" ht="47.25" customHeight="1" x14ac:dyDescent="0.25">
      <c r="B81" s="162" t="s">
        <v>324</v>
      </c>
      <c r="C81" s="157" t="s">
        <v>73</v>
      </c>
      <c r="D81" s="157" t="s">
        <v>180</v>
      </c>
      <c r="E81" s="159" t="s">
        <v>355</v>
      </c>
      <c r="F81" s="157" t="s">
        <v>102</v>
      </c>
      <c r="G81" s="160">
        <v>1.5</v>
      </c>
      <c r="H81" s="161">
        <v>1.5</v>
      </c>
      <c r="I81" s="161">
        <v>1.5</v>
      </c>
    </row>
    <row r="82" spans="2:9" ht="15.75" x14ac:dyDescent="0.2">
      <c r="B82" s="164" t="s">
        <v>328</v>
      </c>
      <c r="C82" s="157" t="s">
        <v>73</v>
      </c>
      <c r="D82" s="157" t="s">
        <v>180</v>
      </c>
      <c r="E82" s="159" t="s">
        <v>355</v>
      </c>
      <c r="F82" s="182" t="s">
        <v>110</v>
      </c>
      <c r="G82" s="160">
        <v>1.5</v>
      </c>
      <c r="H82" s="161">
        <v>1.5</v>
      </c>
      <c r="I82" s="161">
        <v>1.5</v>
      </c>
    </row>
    <row r="83" spans="2:9" ht="62.25" customHeight="1" x14ac:dyDescent="0.2">
      <c r="B83" s="183" t="s">
        <v>356</v>
      </c>
      <c r="C83" s="157" t="s">
        <v>221</v>
      </c>
      <c r="D83" s="157" t="s">
        <v>228</v>
      </c>
      <c r="E83" s="159" t="s">
        <v>357</v>
      </c>
      <c r="F83" s="157"/>
      <c r="G83" s="158">
        <v>5</v>
      </c>
      <c r="H83" s="154">
        <v>5</v>
      </c>
      <c r="I83" s="154">
        <v>5</v>
      </c>
    </row>
    <row r="84" spans="2:9" ht="42.75" customHeight="1" x14ac:dyDescent="0.25">
      <c r="B84" s="162" t="s">
        <v>324</v>
      </c>
      <c r="C84" s="157" t="s">
        <v>221</v>
      </c>
      <c r="D84" s="157" t="s">
        <v>228</v>
      </c>
      <c r="E84" s="159" t="s">
        <v>357</v>
      </c>
      <c r="F84" s="157" t="s">
        <v>102</v>
      </c>
      <c r="G84" s="160">
        <v>5</v>
      </c>
      <c r="H84" s="161">
        <v>5</v>
      </c>
      <c r="I84" s="161">
        <v>5</v>
      </c>
    </row>
    <row r="85" spans="2:9" ht="15.75" x14ac:dyDescent="0.2">
      <c r="B85" s="164" t="s">
        <v>328</v>
      </c>
      <c r="C85" s="157" t="s">
        <v>221</v>
      </c>
      <c r="D85" s="157" t="s">
        <v>228</v>
      </c>
      <c r="E85" s="159" t="s">
        <v>357</v>
      </c>
      <c r="F85" s="182" t="s">
        <v>110</v>
      </c>
      <c r="G85" s="160">
        <v>5</v>
      </c>
      <c r="H85" s="161">
        <v>5</v>
      </c>
      <c r="I85" s="161">
        <v>5</v>
      </c>
    </row>
    <row r="86" spans="2:9" ht="99.75" customHeight="1" x14ac:dyDescent="0.2">
      <c r="B86" s="183" t="s">
        <v>358</v>
      </c>
      <c r="C86" s="157" t="s">
        <v>73</v>
      </c>
      <c r="D86" s="157" t="s">
        <v>180</v>
      </c>
      <c r="E86" s="157" t="s">
        <v>359</v>
      </c>
      <c r="F86" s="157"/>
      <c r="G86" s="158">
        <f>G87</f>
        <v>5</v>
      </c>
      <c r="H86" s="154">
        <v>5</v>
      </c>
      <c r="I86" s="154">
        <v>5</v>
      </c>
    </row>
    <row r="87" spans="2:9" ht="45" customHeight="1" x14ac:dyDescent="0.25">
      <c r="B87" s="162" t="s">
        <v>324</v>
      </c>
      <c r="C87" s="157" t="s">
        <v>73</v>
      </c>
      <c r="D87" s="157" t="s">
        <v>180</v>
      </c>
      <c r="E87" s="157" t="s">
        <v>359</v>
      </c>
      <c r="F87" s="157" t="s">
        <v>102</v>
      </c>
      <c r="G87" s="160">
        <f>G88</f>
        <v>5</v>
      </c>
      <c r="H87" s="161">
        <v>5</v>
      </c>
      <c r="I87" s="161">
        <v>5</v>
      </c>
    </row>
    <row r="88" spans="2:9" ht="15.75" x14ac:dyDescent="0.2">
      <c r="B88" s="164" t="s">
        <v>328</v>
      </c>
      <c r="C88" s="157" t="s">
        <v>73</v>
      </c>
      <c r="D88" s="157" t="s">
        <v>180</v>
      </c>
      <c r="E88" s="157" t="s">
        <v>359</v>
      </c>
      <c r="F88" s="182" t="s">
        <v>110</v>
      </c>
      <c r="G88" s="160">
        <f>[1]роспись!H190</f>
        <v>5</v>
      </c>
      <c r="H88" s="161">
        <v>5</v>
      </c>
      <c r="I88" s="161">
        <v>5</v>
      </c>
    </row>
    <row r="89" spans="2:9" ht="63" customHeight="1" x14ac:dyDescent="0.25">
      <c r="B89" s="184" t="s">
        <v>360</v>
      </c>
      <c r="C89" s="157" t="s">
        <v>73</v>
      </c>
      <c r="D89" s="157" t="s">
        <v>180</v>
      </c>
      <c r="E89" s="157" t="s">
        <v>361</v>
      </c>
      <c r="F89" s="157"/>
      <c r="G89" s="158">
        <v>16.5</v>
      </c>
      <c r="H89" s="154">
        <v>16.5</v>
      </c>
      <c r="I89" s="154">
        <v>16.5</v>
      </c>
    </row>
    <row r="90" spans="2:9" ht="45.75" customHeight="1" x14ac:dyDescent="0.25">
      <c r="B90" s="162" t="s">
        <v>324</v>
      </c>
      <c r="C90" s="157" t="s">
        <v>73</v>
      </c>
      <c r="D90" s="157" t="s">
        <v>180</v>
      </c>
      <c r="E90" s="157" t="s">
        <v>361</v>
      </c>
      <c r="F90" s="157" t="s">
        <v>102</v>
      </c>
      <c r="G90" s="160">
        <v>16.5</v>
      </c>
      <c r="H90" s="161">
        <v>16.5</v>
      </c>
      <c r="I90" s="161">
        <v>16.5</v>
      </c>
    </row>
    <row r="91" spans="2:9" ht="15.75" x14ac:dyDescent="0.2">
      <c r="B91" s="164" t="s">
        <v>328</v>
      </c>
      <c r="C91" s="157" t="s">
        <v>73</v>
      </c>
      <c r="D91" s="157" t="s">
        <v>180</v>
      </c>
      <c r="E91" s="157" t="s">
        <v>361</v>
      </c>
      <c r="F91" s="182" t="s">
        <v>110</v>
      </c>
      <c r="G91" s="160">
        <v>16.5</v>
      </c>
      <c r="H91" s="161">
        <v>16.5</v>
      </c>
      <c r="I91" s="161">
        <v>16.5</v>
      </c>
    </row>
    <row r="92" spans="2:9" ht="31.5" x14ac:dyDescent="0.25">
      <c r="B92" s="184" t="s">
        <v>365</v>
      </c>
      <c r="C92" s="157" t="s">
        <v>73</v>
      </c>
      <c r="D92" s="157" t="s">
        <v>180</v>
      </c>
      <c r="E92" s="157" t="s">
        <v>366</v>
      </c>
      <c r="F92" s="182"/>
      <c r="G92" s="158">
        <v>2</v>
      </c>
      <c r="H92" s="161"/>
      <c r="I92" s="161"/>
    </row>
    <row r="93" spans="2:9" ht="31.5" x14ac:dyDescent="0.25">
      <c r="B93" s="162" t="s">
        <v>324</v>
      </c>
      <c r="C93" s="157" t="s">
        <v>73</v>
      </c>
      <c r="D93" s="157" t="s">
        <v>180</v>
      </c>
      <c r="E93" s="157" t="s">
        <v>366</v>
      </c>
      <c r="F93" s="182" t="s">
        <v>102</v>
      </c>
      <c r="G93" s="160">
        <v>2</v>
      </c>
      <c r="H93" s="161"/>
      <c r="I93" s="161"/>
    </row>
    <row r="94" spans="2:9" ht="15.75" x14ac:dyDescent="0.2">
      <c r="B94" s="164" t="s">
        <v>369</v>
      </c>
      <c r="C94" s="157" t="s">
        <v>73</v>
      </c>
      <c r="D94" s="157" t="s">
        <v>180</v>
      </c>
      <c r="E94" s="157" t="s">
        <v>366</v>
      </c>
      <c r="F94" s="182" t="s">
        <v>110</v>
      </c>
      <c r="G94" s="160">
        <v>2</v>
      </c>
      <c r="H94" s="161"/>
      <c r="I94" s="161"/>
    </row>
    <row r="95" spans="2:9" ht="52.5" customHeight="1" x14ac:dyDescent="0.2">
      <c r="B95" s="185" t="s">
        <v>370</v>
      </c>
      <c r="C95" s="157" t="s">
        <v>242</v>
      </c>
      <c r="D95" s="157" t="s">
        <v>78</v>
      </c>
      <c r="E95" s="157" t="s">
        <v>247</v>
      </c>
      <c r="F95" s="156"/>
      <c r="G95" s="158">
        <v>1440</v>
      </c>
      <c r="H95" s="154">
        <v>15</v>
      </c>
      <c r="I95" s="154">
        <v>15</v>
      </c>
    </row>
    <row r="96" spans="2:9" ht="33" customHeight="1" x14ac:dyDescent="0.25">
      <c r="B96" s="162" t="s">
        <v>324</v>
      </c>
      <c r="C96" s="157" t="s">
        <v>242</v>
      </c>
      <c r="D96" s="157" t="s">
        <v>78</v>
      </c>
      <c r="E96" s="157" t="s">
        <v>247</v>
      </c>
      <c r="F96" s="157" t="s">
        <v>102</v>
      </c>
      <c r="G96" s="160">
        <v>1440</v>
      </c>
      <c r="H96" s="161">
        <v>15</v>
      </c>
      <c r="I96" s="161">
        <v>15</v>
      </c>
    </row>
    <row r="97" spans="2:9" ht="15.75" x14ac:dyDescent="0.2">
      <c r="B97" s="164" t="s">
        <v>328</v>
      </c>
      <c r="C97" s="157" t="s">
        <v>242</v>
      </c>
      <c r="D97" s="157" t="s">
        <v>78</v>
      </c>
      <c r="E97" s="157" t="s">
        <v>353</v>
      </c>
      <c r="F97" s="182" t="s">
        <v>110</v>
      </c>
      <c r="G97" s="160">
        <v>1389</v>
      </c>
      <c r="H97" s="161">
        <v>15</v>
      </c>
      <c r="I97" s="161">
        <v>15</v>
      </c>
    </row>
    <row r="98" spans="2:9" ht="15.75" x14ac:dyDescent="0.2">
      <c r="B98" s="164" t="s">
        <v>328</v>
      </c>
      <c r="C98" s="157" t="s">
        <v>242</v>
      </c>
      <c r="D98" s="157" t="s">
        <v>78</v>
      </c>
      <c r="E98" s="157" t="s">
        <v>353</v>
      </c>
      <c r="F98" s="182" t="s">
        <v>189</v>
      </c>
      <c r="G98" s="160">
        <v>51</v>
      </c>
      <c r="H98" s="161"/>
      <c r="I98" s="161"/>
    </row>
    <row r="99" spans="2:9" ht="31.5" x14ac:dyDescent="0.2">
      <c r="B99" s="185" t="s">
        <v>371</v>
      </c>
      <c r="C99" s="157" t="s">
        <v>242</v>
      </c>
      <c r="D99" s="157" t="s">
        <v>221</v>
      </c>
      <c r="E99" s="157" t="s">
        <v>362</v>
      </c>
      <c r="F99" s="182"/>
      <c r="G99" s="158">
        <v>15</v>
      </c>
      <c r="H99" s="161"/>
      <c r="I99" s="161"/>
    </row>
    <row r="100" spans="2:9" ht="31.5" x14ac:dyDescent="0.25">
      <c r="B100" s="162" t="s">
        <v>324</v>
      </c>
      <c r="C100" s="157" t="s">
        <v>242</v>
      </c>
      <c r="D100" s="157" t="s">
        <v>221</v>
      </c>
      <c r="E100" s="157" t="s">
        <v>362</v>
      </c>
      <c r="F100" s="182" t="s">
        <v>102</v>
      </c>
      <c r="G100" s="160">
        <v>15</v>
      </c>
      <c r="H100" s="161"/>
      <c r="I100" s="161"/>
    </row>
    <row r="101" spans="2:9" ht="15.75" x14ac:dyDescent="0.2">
      <c r="B101" s="164" t="s">
        <v>328</v>
      </c>
      <c r="C101" s="157" t="s">
        <v>242</v>
      </c>
      <c r="D101" s="157" t="s">
        <v>221</v>
      </c>
      <c r="E101" s="157" t="s">
        <v>362</v>
      </c>
      <c r="F101" s="182" t="s">
        <v>110</v>
      </c>
      <c r="G101" s="160">
        <v>15</v>
      </c>
      <c r="H101" s="161"/>
      <c r="I101" s="161"/>
    </row>
    <row r="102" spans="2:9" ht="50.25" customHeight="1" x14ac:dyDescent="0.2">
      <c r="B102" s="185" t="s">
        <v>363</v>
      </c>
      <c r="C102" s="157" t="s">
        <v>242</v>
      </c>
      <c r="D102" s="157" t="s">
        <v>221</v>
      </c>
      <c r="E102" s="157" t="s">
        <v>364</v>
      </c>
      <c r="F102" s="156"/>
      <c r="G102" s="158">
        <v>20</v>
      </c>
      <c r="H102" s="154">
        <v>10</v>
      </c>
      <c r="I102" s="154">
        <v>10</v>
      </c>
    </row>
    <row r="103" spans="2:9" ht="45.75" customHeight="1" x14ac:dyDescent="0.25">
      <c r="B103" s="162" t="s">
        <v>324</v>
      </c>
      <c r="C103" s="157" t="s">
        <v>242</v>
      </c>
      <c r="D103" s="157" t="s">
        <v>221</v>
      </c>
      <c r="E103" s="157" t="s">
        <v>364</v>
      </c>
      <c r="F103" s="157" t="s">
        <v>102</v>
      </c>
      <c r="G103" s="160">
        <v>20</v>
      </c>
      <c r="H103" s="161">
        <v>10</v>
      </c>
      <c r="I103" s="161">
        <v>10</v>
      </c>
    </row>
    <row r="104" spans="2:9" ht="15.75" x14ac:dyDescent="0.2">
      <c r="B104" s="164" t="s">
        <v>328</v>
      </c>
      <c r="C104" s="157" t="s">
        <v>242</v>
      </c>
      <c r="D104" s="157" t="s">
        <v>221</v>
      </c>
      <c r="E104" s="157" t="s">
        <v>364</v>
      </c>
      <c r="F104" s="182" t="s">
        <v>110</v>
      </c>
      <c r="G104" s="160">
        <v>20</v>
      </c>
      <c r="H104" s="161">
        <v>10</v>
      </c>
      <c r="I104" s="161">
        <v>10</v>
      </c>
    </row>
    <row r="105" spans="2:9" ht="32.25" customHeight="1" x14ac:dyDescent="0.2">
      <c r="B105" s="164" t="s">
        <v>367</v>
      </c>
      <c r="C105" s="157" t="s">
        <v>368</v>
      </c>
      <c r="D105" s="157" t="s">
        <v>221</v>
      </c>
      <c r="E105" s="157" t="s">
        <v>273</v>
      </c>
      <c r="F105" s="157"/>
      <c r="G105" s="158">
        <v>3.9</v>
      </c>
      <c r="H105" s="154">
        <v>3.6</v>
      </c>
      <c r="I105" s="154">
        <v>3.6</v>
      </c>
    </row>
    <row r="106" spans="2:9" ht="35.25" customHeight="1" x14ac:dyDescent="0.2">
      <c r="B106" s="164" t="s">
        <v>367</v>
      </c>
      <c r="C106" s="157" t="s">
        <v>272</v>
      </c>
      <c r="D106" s="157" t="s">
        <v>221</v>
      </c>
      <c r="E106" s="157" t="s">
        <v>273</v>
      </c>
      <c r="F106" s="157" t="s">
        <v>102</v>
      </c>
      <c r="G106" s="160">
        <v>3.9</v>
      </c>
      <c r="H106" s="161">
        <v>3.6</v>
      </c>
      <c r="I106" s="161">
        <v>3.6</v>
      </c>
    </row>
    <row r="107" spans="2:9" ht="30.75" customHeight="1" x14ac:dyDescent="0.2">
      <c r="B107" s="164" t="s">
        <v>367</v>
      </c>
      <c r="C107" s="157" t="s">
        <v>272</v>
      </c>
      <c r="D107" s="157" t="s">
        <v>221</v>
      </c>
      <c r="E107" s="157" t="s">
        <v>273</v>
      </c>
      <c r="F107" s="182" t="s">
        <v>110</v>
      </c>
      <c r="G107" s="160">
        <v>3.9</v>
      </c>
      <c r="H107" s="161">
        <v>3.6</v>
      </c>
      <c r="I107" s="161">
        <v>3.6</v>
      </c>
    </row>
    <row r="108" spans="2:9" ht="30.75" customHeight="1" x14ac:dyDescent="0.2">
      <c r="B108" s="164" t="s">
        <v>406</v>
      </c>
      <c r="C108" s="220" t="s">
        <v>73</v>
      </c>
      <c r="D108" s="220" t="s">
        <v>166</v>
      </c>
      <c r="E108" s="220" t="s">
        <v>172</v>
      </c>
      <c r="F108" s="182"/>
      <c r="G108" s="160">
        <v>0</v>
      </c>
      <c r="H108" s="161"/>
      <c r="I108" s="161"/>
    </row>
    <row r="109" spans="2:9" ht="30.75" customHeight="1" x14ac:dyDescent="0.2">
      <c r="B109" s="164" t="s">
        <v>406</v>
      </c>
      <c r="C109" s="220" t="s">
        <v>73</v>
      </c>
      <c r="D109" s="220" t="s">
        <v>166</v>
      </c>
      <c r="E109" s="220" t="s">
        <v>172</v>
      </c>
      <c r="F109" s="182" t="s">
        <v>96</v>
      </c>
      <c r="G109" s="160">
        <v>0</v>
      </c>
      <c r="H109" s="161"/>
      <c r="I109" s="161"/>
    </row>
    <row r="110" spans="2:9" ht="30.75" customHeight="1" x14ac:dyDescent="0.2">
      <c r="B110" s="164" t="s">
        <v>406</v>
      </c>
      <c r="C110" s="220" t="s">
        <v>73</v>
      </c>
      <c r="D110" s="220" t="s">
        <v>166</v>
      </c>
      <c r="E110" s="220" t="s">
        <v>172</v>
      </c>
      <c r="F110" s="182" t="s">
        <v>408</v>
      </c>
      <c r="G110" s="160">
        <v>0</v>
      </c>
      <c r="H110" s="161"/>
      <c r="I110" s="161"/>
    </row>
    <row r="111" spans="2:9" ht="15.75" x14ac:dyDescent="0.2">
      <c r="B111" s="155" t="s">
        <v>277</v>
      </c>
      <c r="C111" s="157"/>
      <c r="D111" s="157"/>
      <c r="E111" s="157"/>
      <c r="F111" s="157"/>
      <c r="G111" s="214">
        <v>10233.4</v>
      </c>
      <c r="H111" s="186">
        <v>12823.9</v>
      </c>
      <c r="I111" s="186">
        <v>12846.9</v>
      </c>
    </row>
  </sheetData>
  <mergeCells count="18">
    <mergeCell ref="F6:I6"/>
    <mergeCell ref="F7:I7"/>
    <mergeCell ref="B11:B13"/>
    <mergeCell ref="C11:F11"/>
    <mergeCell ref="G11:G13"/>
    <mergeCell ref="H11:H13"/>
    <mergeCell ref="I11:I13"/>
    <mergeCell ref="B9:G9"/>
    <mergeCell ref="B10:D10"/>
    <mergeCell ref="D12:D13"/>
    <mergeCell ref="C12:C13"/>
    <mergeCell ref="E12:E13"/>
    <mergeCell ref="F12:F13"/>
    <mergeCell ref="F1:G1"/>
    <mergeCell ref="F2:I2"/>
    <mergeCell ref="F3:I3"/>
    <mergeCell ref="F4:I4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Normal="100" workbookViewId="0">
      <selection activeCell="H21" sqref="H21"/>
    </sheetView>
  </sheetViews>
  <sheetFormatPr defaultColWidth="9.140625" defaultRowHeight="12.75" x14ac:dyDescent="0.2"/>
  <cols>
    <col min="1" max="1" width="9" style="1" customWidth="1"/>
    <col min="2" max="2" width="47.5703125" style="1" customWidth="1"/>
    <col min="3" max="3" width="11.7109375" style="1" customWidth="1"/>
    <col min="4" max="4" width="40" style="1" customWidth="1"/>
    <col min="5" max="5" width="15.140625" style="1" customWidth="1"/>
    <col min="6" max="6" width="18.7109375" style="1" customWidth="1"/>
    <col min="7" max="7" width="19.28515625" style="1" customWidth="1"/>
    <col min="8" max="8" width="40.5703125" style="1" customWidth="1"/>
    <col min="9" max="9" width="0.7109375" style="1" customWidth="1"/>
    <col min="10" max="11" width="9.140625" style="1" hidden="1" customWidth="1"/>
    <col min="12" max="16384" width="9.140625" style="1"/>
  </cols>
  <sheetData>
    <row r="1" spans="1:11" ht="18.75" x14ac:dyDescent="0.25">
      <c r="D1" s="13"/>
      <c r="E1" s="13"/>
      <c r="F1" s="15"/>
      <c r="H1" s="303" t="s">
        <v>29</v>
      </c>
      <c r="I1" s="303"/>
    </row>
    <row r="2" spans="1:11" s="2" customFormat="1" ht="15.75" x14ac:dyDescent="0.25">
      <c r="A2" s="14"/>
      <c r="B2" s="14"/>
      <c r="C2" s="14"/>
      <c r="D2" s="14"/>
      <c r="E2" s="14"/>
      <c r="H2" s="289" t="s">
        <v>284</v>
      </c>
      <c r="I2" s="289"/>
      <c r="J2" s="289"/>
      <c r="K2" s="289"/>
    </row>
    <row r="3" spans="1:11" s="2" customFormat="1" ht="15.75" x14ac:dyDescent="0.25">
      <c r="A3" s="14"/>
      <c r="B3" s="14"/>
      <c r="C3" s="14"/>
      <c r="D3" s="14"/>
      <c r="E3" s="14"/>
      <c r="H3" s="289" t="s">
        <v>285</v>
      </c>
      <c r="I3" s="289"/>
      <c r="J3" s="289"/>
      <c r="K3" s="289"/>
    </row>
    <row r="4" spans="1:11" s="2" customFormat="1" ht="26.25" customHeight="1" x14ac:dyDescent="0.25">
      <c r="A4" s="14"/>
      <c r="B4" s="14"/>
      <c r="C4" s="14"/>
      <c r="D4" s="14"/>
      <c r="E4" s="14"/>
      <c r="F4" s="16"/>
      <c r="H4" s="289" t="s">
        <v>286</v>
      </c>
      <c r="I4" s="289"/>
      <c r="J4" s="289"/>
      <c r="K4" s="289"/>
    </row>
    <row r="5" spans="1:11" s="2" customFormat="1" ht="15.75" x14ac:dyDescent="0.25">
      <c r="A5" s="14"/>
      <c r="B5" s="14"/>
      <c r="C5" s="14"/>
      <c r="D5" s="14"/>
      <c r="E5" s="14"/>
      <c r="H5" s="289" t="s">
        <v>287</v>
      </c>
      <c r="I5" s="289"/>
      <c r="J5" s="289"/>
      <c r="K5" s="289"/>
    </row>
    <row r="6" spans="1:11" s="2" customFormat="1" ht="15.75" x14ac:dyDescent="0.25">
      <c r="A6" s="14"/>
      <c r="B6" s="14"/>
      <c r="C6" s="14"/>
      <c r="D6" s="14"/>
      <c r="E6" s="14"/>
      <c r="H6" s="289" t="s">
        <v>288</v>
      </c>
      <c r="I6" s="289"/>
      <c r="J6" s="289"/>
      <c r="K6" s="289"/>
    </row>
    <row r="7" spans="1:11" s="2" customFormat="1" ht="15.75" x14ac:dyDescent="0.25">
      <c r="A7" s="14"/>
      <c r="B7" s="14"/>
      <c r="C7" s="14"/>
      <c r="D7" s="14"/>
      <c r="E7" s="14"/>
      <c r="H7" s="289" t="s">
        <v>289</v>
      </c>
      <c r="I7" s="289"/>
      <c r="J7" s="289"/>
      <c r="K7" s="289"/>
    </row>
    <row r="8" spans="1:11" s="2" customFormat="1" ht="15.75" x14ac:dyDescent="0.25">
      <c r="A8" s="3"/>
      <c r="B8" s="3"/>
      <c r="C8" s="3"/>
      <c r="D8" s="3"/>
      <c r="E8" s="3"/>
    </row>
    <row r="9" spans="1:11" ht="148.5" customHeight="1" x14ac:dyDescent="0.25">
      <c r="B9" s="290" t="s">
        <v>372</v>
      </c>
      <c r="C9" s="290"/>
      <c r="D9" s="290"/>
      <c r="E9" s="290"/>
      <c r="F9" s="290"/>
      <c r="G9" s="290"/>
      <c r="H9" s="290"/>
    </row>
    <row r="10" spans="1:11" ht="15.75" x14ac:dyDescent="0.25">
      <c r="B10" s="291"/>
      <c r="C10" s="291"/>
      <c r="D10" s="291"/>
      <c r="E10" s="17"/>
    </row>
    <row r="11" spans="1:11" ht="15.75" x14ac:dyDescent="0.25">
      <c r="B11" s="5"/>
      <c r="C11" s="5"/>
      <c r="D11" s="5"/>
      <c r="E11" s="5"/>
      <c r="H11" s="1" t="s">
        <v>22</v>
      </c>
    </row>
    <row r="12" spans="1:11" ht="15.75" customHeight="1" x14ac:dyDescent="0.2">
      <c r="B12" s="309" t="s">
        <v>30</v>
      </c>
      <c r="C12" s="309" t="s">
        <v>24</v>
      </c>
      <c r="D12" s="309" t="s">
        <v>25</v>
      </c>
      <c r="E12" s="309" t="s">
        <v>26</v>
      </c>
      <c r="F12" s="309" t="s">
        <v>27</v>
      </c>
      <c r="G12" s="294" t="s">
        <v>21</v>
      </c>
      <c r="H12" s="294"/>
    </row>
    <row r="13" spans="1:11" ht="88.5" customHeight="1" x14ac:dyDescent="0.2">
      <c r="B13" s="310"/>
      <c r="C13" s="310"/>
      <c r="D13" s="310"/>
      <c r="E13" s="310"/>
      <c r="F13" s="310"/>
      <c r="G13" s="22" t="s">
        <v>6</v>
      </c>
      <c r="H13" s="22" t="s">
        <v>31</v>
      </c>
    </row>
    <row r="14" spans="1:11" ht="15.75" x14ac:dyDescent="0.25">
      <c r="B14" s="26">
        <v>1</v>
      </c>
      <c r="C14" s="26">
        <v>2</v>
      </c>
      <c r="D14" s="26">
        <v>3</v>
      </c>
      <c r="E14" s="26">
        <v>4</v>
      </c>
      <c r="F14" s="26">
        <v>5</v>
      </c>
      <c r="G14" s="26">
        <v>6</v>
      </c>
      <c r="H14" s="26">
        <v>7</v>
      </c>
    </row>
    <row r="15" spans="1:11" ht="33" customHeight="1" x14ac:dyDescent="0.2">
      <c r="B15" s="151" t="s">
        <v>305</v>
      </c>
      <c r="C15" s="152" t="s">
        <v>73</v>
      </c>
      <c r="D15" s="152"/>
      <c r="E15" s="152"/>
      <c r="F15" s="152"/>
      <c r="G15" s="153">
        <v>938.6</v>
      </c>
      <c r="H15" s="153">
        <v>938.6</v>
      </c>
    </row>
    <row r="16" spans="1:11" ht="62.25" customHeight="1" x14ac:dyDescent="0.2">
      <c r="B16" s="155" t="s">
        <v>306</v>
      </c>
      <c r="C16" s="156" t="s">
        <v>73</v>
      </c>
      <c r="D16" s="156" t="s">
        <v>78</v>
      </c>
      <c r="E16" s="157"/>
      <c r="F16" s="157"/>
      <c r="G16" s="158">
        <v>938.6</v>
      </c>
      <c r="H16" s="158">
        <v>938.6</v>
      </c>
    </row>
    <row r="17" spans="2:8" ht="42" customHeight="1" x14ac:dyDescent="0.25">
      <c r="B17" s="184" t="s">
        <v>307</v>
      </c>
      <c r="C17" s="157" t="s">
        <v>73</v>
      </c>
      <c r="D17" s="157" t="s">
        <v>78</v>
      </c>
      <c r="E17" s="159" t="s">
        <v>308</v>
      </c>
      <c r="F17" s="157"/>
      <c r="G17" s="160">
        <v>938.6</v>
      </c>
      <c r="H17" s="160">
        <v>938.6</v>
      </c>
    </row>
    <row r="18" spans="2:8" ht="100.5" customHeight="1" x14ac:dyDescent="0.25">
      <c r="B18" s="162" t="s">
        <v>309</v>
      </c>
      <c r="C18" s="157" t="s">
        <v>73</v>
      </c>
      <c r="D18" s="157" t="s">
        <v>78</v>
      </c>
      <c r="E18" s="159" t="s">
        <v>308</v>
      </c>
      <c r="F18" s="157" t="s">
        <v>310</v>
      </c>
      <c r="G18" s="160">
        <v>938.6</v>
      </c>
      <c r="H18" s="160">
        <v>938.6</v>
      </c>
    </row>
    <row r="19" spans="2:8" ht="47.25" customHeight="1" x14ac:dyDescent="0.2">
      <c r="B19" s="163" t="s">
        <v>311</v>
      </c>
      <c r="C19" s="157" t="s">
        <v>73</v>
      </c>
      <c r="D19" s="157" t="s">
        <v>78</v>
      </c>
      <c r="E19" s="159" t="s">
        <v>308</v>
      </c>
      <c r="F19" s="157" t="s">
        <v>312</v>
      </c>
      <c r="G19" s="160">
        <v>938.6</v>
      </c>
      <c r="H19" s="160">
        <v>938.6</v>
      </c>
    </row>
    <row r="20" spans="2:8" ht="41.25" customHeight="1" x14ac:dyDescent="0.2">
      <c r="B20" s="163" t="s">
        <v>313</v>
      </c>
      <c r="C20" s="157" t="s">
        <v>73</v>
      </c>
      <c r="D20" s="157" t="s">
        <v>78</v>
      </c>
      <c r="E20" s="159" t="s">
        <v>308</v>
      </c>
      <c r="F20" s="157" t="s">
        <v>84</v>
      </c>
      <c r="G20" s="160">
        <v>720.9</v>
      </c>
      <c r="H20" s="160">
        <v>720.9</v>
      </c>
    </row>
    <row r="21" spans="2:8" ht="62.25" customHeight="1" x14ac:dyDescent="0.2">
      <c r="B21" s="164" t="s">
        <v>314</v>
      </c>
      <c r="C21" s="157" t="s">
        <v>73</v>
      </c>
      <c r="D21" s="157" t="s">
        <v>78</v>
      </c>
      <c r="E21" s="159" t="s">
        <v>308</v>
      </c>
      <c r="F21" s="157" t="s">
        <v>90</v>
      </c>
      <c r="G21" s="160">
        <v>217.7</v>
      </c>
      <c r="H21" s="160">
        <v>217.7</v>
      </c>
    </row>
    <row r="22" spans="2:8" ht="28.5" customHeight="1" x14ac:dyDescent="0.2">
      <c r="B22" s="164" t="s">
        <v>315</v>
      </c>
      <c r="C22" s="157" t="s">
        <v>73</v>
      </c>
      <c r="D22" s="157" t="s">
        <v>78</v>
      </c>
      <c r="E22" s="159" t="s">
        <v>308</v>
      </c>
      <c r="F22" s="157" t="s">
        <v>186</v>
      </c>
      <c r="G22" s="160">
        <v>0</v>
      </c>
      <c r="H22" s="160">
        <v>0</v>
      </c>
    </row>
    <row r="23" spans="2:8" ht="21.75" customHeight="1" x14ac:dyDescent="0.2">
      <c r="B23" s="164" t="s">
        <v>316</v>
      </c>
      <c r="C23" s="157" t="s">
        <v>73</v>
      </c>
      <c r="D23" s="157" t="s">
        <v>78</v>
      </c>
      <c r="E23" s="159" t="s">
        <v>308</v>
      </c>
      <c r="F23" s="157" t="s">
        <v>110</v>
      </c>
      <c r="G23" s="160">
        <v>0</v>
      </c>
      <c r="H23" s="160">
        <v>0</v>
      </c>
    </row>
    <row r="24" spans="2:8" ht="15.75" x14ac:dyDescent="0.2">
      <c r="B24" s="164" t="s">
        <v>317</v>
      </c>
      <c r="C24" s="157" t="s">
        <v>73</v>
      </c>
      <c r="D24" s="157" t="s">
        <v>78</v>
      </c>
      <c r="E24" s="159" t="s">
        <v>308</v>
      </c>
      <c r="F24" s="157" t="s">
        <v>110</v>
      </c>
      <c r="G24" s="160">
        <v>0</v>
      </c>
      <c r="H24" s="160">
        <v>0</v>
      </c>
    </row>
    <row r="25" spans="2:8" ht="84.75" customHeight="1" x14ac:dyDescent="0.2">
      <c r="B25" s="165" t="s">
        <v>318</v>
      </c>
      <c r="C25" s="156" t="s">
        <v>73</v>
      </c>
      <c r="D25" s="156" t="s">
        <v>98</v>
      </c>
      <c r="E25" s="156"/>
      <c r="F25" s="156"/>
      <c r="G25" s="158">
        <v>1224.7</v>
      </c>
      <c r="H25" s="158">
        <v>1224.7</v>
      </c>
    </row>
    <row r="26" spans="2:8" ht="75" customHeight="1" x14ac:dyDescent="0.2">
      <c r="B26" s="166" t="s">
        <v>319</v>
      </c>
      <c r="C26" s="157" t="s">
        <v>320</v>
      </c>
      <c r="D26" s="157" t="s">
        <v>98</v>
      </c>
      <c r="E26" s="159"/>
      <c r="F26" s="157"/>
      <c r="G26" s="160">
        <v>1224.7</v>
      </c>
      <c r="H26" s="160">
        <v>1224.7</v>
      </c>
    </row>
    <row r="27" spans="2:8" ht="123" customHeight="1" x14ac:dyDescent="0.2">
      <c r="B27" s="167" t="s">
        <v>309</v>
      </c>
      <c r="C27" s="157" t="s">
        <v>73</v>
      </c>
      <c r="D27" s="157" t="s">
        <v>98</v>
      </c>
      <c r="E27" s="168" t="s">
        <v>321</v>
      </c>
      <c r="F27" s="157" t="s">
        <v>310</v>
      </c>
      <c r="G27" s="160">
        <v>1136.0999999999999</v>
      </c>
      <c r="H27" s="160">
        <v>1136.0999999999999</v>
      </c>
    </row>
    <row r="28" spans="2:8" ht="71.25" customHeight="1" x14ac:dyDescent="0.2">
      <c r="B28" s="167" t="s">
        <v>322</v>
      </c>
      <c r="C28" s="157" t="s">
        <v>73</v>
      </c>
      <c r="D28" s="157" t="s">
        <v>98</v>
      </c>
      <c r="E28" s="168" t="s">
        <v>321</v>
      </c>
      <c r="F28" s="157" t="s">
        <v>312</v>
      </c>
      <c r="G28" s="160">
        <v>1136.0999999999999</v>
      </c>
      <c r="H28" s="160">
        <v>1136.0999999999999</v>
      </c>
    </row>
    <row r="29" spans="2:8" ht="42" customHeight="1" x14ac:dyDescent="0.2">
      <c r="B29" s="163" t="s">
        <v>313</v>
      </c>
      <c r="C29" s="157" t="s">
        <v>73</v>
      </c>
      <c r="D29" s="157" t="s">
        <v>98</v>
      </c>
      <c r="E29" s="168" t="s">
        <v>321</v>
      </c>
      <c r="F29" s="157" t="s">
        <v>84</v>
      </c>
      <c r="G29" s="160">
        <v>872.6</v>
      </c>
      <c r="H29" s="160">
        <v>872.6</v>
      </c>
    </row>
    <row r="30" spans="2:8" ht="15.75" x14ac:dyDescent="0.2">
      <c r="B30" s="163" t="s">
        <v>323</v>
      </c>
      <c r="C30" s="157" t="s">
        <v>73</v>
      </c>
      <c r="D30" s="157" t="s">
        <v>98</v>
      </c>
      <c r="E30" s="168" t="s">
        <v>100</v>
      </c>
      <c r="F30" s="157" t="s">
        <v>87</v>
      </c>
      <c r="G30" s="160">
        <v>0</v>
      </c>
      <c r="H30" s="160">
        <v>0</v>
      </c>
    </row>
    <row r="31" spans="2:8" ht="69" customHeight="1" x14ac:dyDescent="0.2">
      <c r="B31" s="164" t="s">
        <v>314</v>
      </c>
      <c r="C31" s="157" t="s">
        <v>73</v>
      </c>
      <c r="D31" s="157" t="s">
        <v>98</v>
      </c>
      <c r="E31" s="168" t="s">
        <v>321</v>
      </c>
      <c r="F31" s="157" t="s">
        <v>90</v>
      </c>
      <c r="G31" s="160">
        <v>263.5</v>
      </c>
      <c r="H31" s="160">
        <v>263.5</v>
      </c>
    </row>
    <row r="32" spans="2:8" ht="56.25" customHeight="1" x14ac:dyDescent="0.25">
      <c r="B32" s="169" t="s">
        <v>324</v>
      </c>
      <c r="C32" s="157" t="s">
        <v>73</v>
      </c>
      <c r="D32" s="157" t="s">
        <v>98</v>
      </c>
      <c r="E32" s="168" t="s">
        <v>321</v>
      </c>
      <c r="F32" s="157" t="s">
        <v>102</v>
      </c>
      <c r="G32" s="160">
        <v>88.6</v>
      </c>
      <c r="H32" s="160">
        <v>88.6</v>
      </c>
    </row>
    <row r="33" spans="2:8" ht="55.5" customHeight="1" x14ac:dyDescent="0.2">
      <c r="B33" s="167" t="s">
        <v>325</v>
      </c>
      <c r="C33" s="157" t="s">
        <v>73</v>
      </c>
      <c r="D33" s="157" t="s">
        <v>98</v>
      </c>
      <c r="E33" s="168" t="s">
        <v>321</v>
      </c>
      <c r="F33" s="157" t="s">
        <v>326</v>
      </c>
      <c r="G33" s="160">
        <v>88.6</v>
      </c>
      <c r="H33" s="160">
        <v>88.6</v>
      </c>
    </row>
    <row r="34" spans="2:8" ht="56.25" customHeight="1" x14ac:dyDescent="0.2">
      <c r="B34" s="164" t="s">
        <v>327</v>
      </c>
      <c r="C34" s="157" t="s">
        <v>73</v>
      </c>
      <c r="D34" s="157" t="s">
        <v>98</v>
      </c>
      <c r="E34" s="168" t="s">
        <v>321</v>
      </c>
      <c r="F34" s="157" t="s">
        <v>105</v>
      </c>
      <c r="G34" s="160">
        <v>62.2</v>
      </c>
      <c r="H34" s="160">
        <v>62.2</v>
      </c>
    </row>
    <row r="35" spans="2:8" ht="54" customHeight="1" x14ac:dyDescent="0.2">
      <c r="B35" s="163" t="s">
        <v>328</v>
      </c>
      <c r="C35" s="157" t="s">
        <v>73</v>
      </c>
      <c r="D35" s="157" t="s">
        <v>98</v>
      </c>
      <c r="E35" s="168" t="s">
        <v>321</v>
      </c>
      <c r="F35" s="157" t="s">
        <v>110</v>
      </c>
      <c r="G35" s="160">
        <v>26.4</v>
      </c>
      <c r="H35" s="160">
        <v>26.4</v>
      </c>
    </row>
    <row r="36" spans="2:8" ht="15.75" x14ac:dyDescent="0.2">
      <c r="B36" s="155" t="s">
        <v>173</v>
      </c>
      <c r="C36" s="156" t="s">
        <v>73</v>
      </c>
      <c r="D36" s="156" t="s">
        <v>174</v>
      </c>
      <c r="E36" s="156"/>
      <c r="F36" s="156"/>
      <c r="G36" s="158">
        <f>G37</f>
        <v>1</v>
      </c>
      <c r="H36" s="158">
        <f>H37</f>
        <v>1</v>
      </c>
    </row>
    <row r="37" spans="2:8" ht="62.25" customHeight="1" x14ac:dyDescent="0.2">
      <c r="B37" s="163" t="s">
        <v>331</v>
      </c>
      <c r="C37" s="157" t="s">
        <v>73</v>
      </c>
      <c r="D37" s="157" t="s">
        <v>174</v>
      </c>
      <c r="E37" s="159" t="s">
        <v>332</v>
      </c>
      <c r="F37" s="157"/>
      <c r="G37" s="160">
        <v>1</v>
      </c>
      <c r="H37" s="160">
        <v>1</v>
      </c>
    </row>
    <row r="38" spans="2:8" ht="32.25" customHeight="1" x14ac:dyDescent="0.25">
      <c r="B38" s="162" t="s">
        <v>324</v>
      </c>
      <c r="C38" s="157" t="s">
        <v>73</v>
      </c>
      <c r="D38" s="157" t="s">
        <v>174</v>
      </c>
      <c r="E38" s="159" t="s">
        <v>332</v>
      </c>
      <c r="F38" s="157" t="s">
        <v>329</v>
      </c>
      <c r="G38" s="160">
        <v>1</v>
      </c>
      <c r="H38" s="160">
        <v>1</v>
      </c>
    </row>
    <row r="39" spans="2:8" ht="46.5" customHeight="1" x14ac:dyDescent="0.2">
      <c r="B39" s="163" t="s">
        <v>333</v>
      </c>
      <c r="C39" s="157" t="s">
        <v>73</v>
      </c>
      <c r="D39" s="157" t="s">
        <v>174</v>
      </c>
      <c r="E39" s="159" t="s">
        <v>332</v>
      </c>
      <c r="F39" s="157" t="s">
        <v>177</v>
      </c>
      <c r="G39" s="160">
        <v>1</v>
      </c>
      <c r="H39" s="160">
        <v>1</v>
      </c>
    </row>
    <row r="40" spans="2:8" ht="37.5" customHeight="1" x14ac:dyDescent="0.2">
      <c r="B40" s="155" t="s">
        <v>179</v>
      </c>
      <c r="C40" s="156" t="s">
        <v>73</v>
      </c>
      <c r="D40" s="156" t="s">
        <v>180</v>
      </c>
      <c r="E40" s="157"/>
      <c r="F40" s="156"/>
      <c r="G40" s="158">
        <v>5454.05</v>
      </c>
      <c r="H40" s="158">
        <v>5454.05</v>
      </c>
    </row>
    <row r="41" spans="2:8" ht="76.5" customHeight="1" x14ac:dyDescent="0.25">
      <c r="B41" s="170" t="s">
        <v>309</v>
      </c>
      <c r="C41" s="157" t="s">
        <v>73</v>
      </c>
      <c r="D41" s="157" t="s">
        <v>180</v>
      </c>
      <c r="E41" s="159" t="s">
        <v>334</v>
      </c>
      <c r="F41" s="157" t="s">
        <v>310</v>
      </c>
      <c r="G41" s="160">
        <v>4993.8</v>
      </c>
      <c r="H41" s="160">
        <v>4993.8</v>
      </c>
    </row>
    <row r="42" spans="2:8" ht="47.25" customHeight="1" x14ac:dyDescent="0.25">
      <c r="B42" s="170" t="s">
        <v>335</v>
      </c>
      <c r="C42" s="157" t="s">
        <v>73</v>
      </c>
      <c r="D42" s="157" t="s">
        <v>180</v>
      </c>
      <c r="E42" s="159" t="s">
        <v>334</v>
      </c>
      <c r="F42" s="157" t="s">
        <v>336</v>
      </c>
      <c r="G42" s="172">
        <v>4993.8</v>
      </c>
      <c r="H42" s="172">
        <v>4993.8</v>
      </c>
    </row>
    <row r="43" spans="2:8" ht="32.25" customHeight="1" x14ac:dyDescent="0.25">
      <c r="B43" s="170" t="s">
        <v>337</v>
      </c>
      <c r="C43" s="157" t="s">
        <v>73</v>
      </c>
      <c r="D43" s="157" t="s">
        <v>180</v>
      </c>
      <c r="E43" s="159" t="s">
        <v>334</v>
      </c>
      <c r="F43" s="157" t="s">
        <v>184</v>
      </c>
      <c r="G43" s="172">
        <v>3835.5</v>
      </c>
      <c r="H43" s="172">
        <v>3835.5</v>
      </c>
    </row>
    <row r="44" spans="2:8" ht="47.25" customHeight="1" x14ac:dyDescent="0.25">
      <c r="B44" s="170" t="s">
        <v>338</v>
      </c>
      <c r="C44" s="157" t="s">
        <v>73</v>
      </c>
      <c r="D44" s="157" t="s">
        <v>180</v>
      </c>
      <c r="E44" s="159" t="s">
        <v>334</v>
      </c>
      <c r="F44" s="157" t="s">
        <v>186</v>
      </c>
      <c r="G44" s="172">
        <v>0</v>
      </c>
      <c r="H44" s="172">
        <v>0</v>
      </c>
    </row>
    <row r="45" spans="2:8" ht="53.25" customHeight="1" x14ac:dyDescent="0.25">
      <c r="B45" s="170" t="s">
        <v>314</v>
      </c>
      <c r="C45" s="157" t="s">
        <v>73</v>
      </c>
      <c r="D45" s="157" t="s">
        <v>180</v>
      </c>
      <c r="E45" s="159" t="s">
        <v>334</v>
      </c>
      <c r="F45" s="157" t="s">
        <v>185</v>
      </c>
      <c r="G45" s="172">
        <v>1158.3</v>
      </c>
      <c r="H45" s="172">
        <v>1158.3</v>
      </c>
    </row>
    <row r="46" spans="2:8" ht="38.25" customHeight="1" x14ac:dyDescent="0.25">
      <c r="B46" s="162" t="s">
        <v>324</v>
      </c>
      <c r="C46" s="157" t="s">
        <v>73</v>
      </c>
      <c r="D46" s="157" t="s">
        <v>180</v>
      </c>
      <c r="E46" s="159" t="s">
        <v>334</v>
      </c>
      <c r="F46" s="157" t="s">
        <v>102</v>
      </c>
      <c r="G46" s="172">
        <v>460.25</v>
      </c>
      <c r="H46" s="172">
        <v>460.25</v>
      </c>
    </row>
    <row r="47" spans="2:8" ht="49.5" customHeight="1" x14ac:dyDescent="0.25">
      <c r="B47" s="163" t="s">
        <v>333</v>
      </c>
      <c r="C47" s="157" t="s">
        <v>73</v>
      </c>
      <c r="D47" s="157" t="s">
        <v>180</v>
      </c>
      <c r="E47" s="159" t="s">
        <v>334</v>
      </c>
      <c r="F47" s="157" t="s">
        <v>326</v>
      </c>
      <c r="G47" s="172">
        <v>428.65</v>
      </c>
      <c r="H47" s="172">
        <v>428.65</v>
      </c>
    </row>
    <row r="48" spans="2:8" ht="49.5" customHeight="1" x14ac:dyDescent="0.25">
      <c r="B48" s="163" t="s">
        <v>328</v>
      </c>
      <c r="C48" s="157" t="s">
        <v>73</v>
      </c>
      <c r="D48" s="157" t="s">
        <v>180</v>
      </c>
      <c r="E48" s="159" t="s">
        <v>334</v>
      </c>
      <c r="F48" s="157" t="s">
        <v>110</v>
      </c>
      <c r="G48" s="172">
        <v>28.2</v>
      </c>
      <c r="H48" s="172">
        <v>28.2</v>
      </c>
    </row>
    <row r="49" spans="2:8" ht="15.75" x14ac:dyDescent="0.25">
      <c r="B49" s="163" t="s">
        <v>187</v>
      </c>
      <c r="C49" s="157" t="s">
        <v>73</v>
      </c>
      <c r="D49" s="157" t="s">
        <v>180</v>
      </c>
      <c r="E49" s="159" t="s">
        <v>334</v>
      </c>
      <c r="F49" s="157" t="s">
        <v>110</v>
      </c>
      <c r="G49" s="172">
        <v>352.25</v>
      </c>
      <c r="H49" s="172">
        <v>352.25</v>
      </c>
    </row>
    <row r="50" spans="2:8" ht="15.75" x14ac:dyDescent="0.25">
      <c r="B50" s="163" t="s">
        <v>187</v>
      </c>
      <c r="C50" s="230" t="s">
        <v>73</v>
      </c>
      <c r="D50" s="230" t="s">
        <v>180</v>
      </c>
      <c r="E50" s="159" t="s">
        <v>334</v>
      </c>
      <c r="F50" s="230" t="s">
        <v>189</v>
      </c>
      <c r="G50" s="172">
        <v>49.7</v>
      </c>
      <c r="H50" s="172">
        <v>49.7</v>
      </c>
    </row>
    <row r="51" spans="2:8" ht="42" customHeight="1" x14ac:dyDescent="0.25">
      <c r="B51" s="162" t="s">
        <v>324</v>
      </c>
      <c r="C51" s="157" t="s">
        <v>73</v>
      </c>
      <c r="D51" s="157" t="s">
        <v>180</v>
      </c>
      <c r="E51" s="159" t="s">
        <v>334</v>
      </c>
      <c r="F51" s="157" t="s">
        <v>329</v>
      </c>
      <c r="G51" s="172">
        <v>31.1</v>
      </c>
      <c r="H51" s="172">
        <v>31.1</v>
      </c>
    </row>
    <row r="52" spans="2:8" ht="31.5" customHeight="1" x14ac:dyDescent="0.25">
      <c r="B52" s="187" t="s">
        <v>139</v>
      </c>
      <c r="C52" s="157" t="s">
        <v>73</v>
      </c>
      <c r="D52" s="157" t="s">
        <v>180</v>
      </c>
      <c r="E52" s="159" t="s">
        <v>334</v>
      </c>
      <c r="F52" s="157" t="s">
        <v>339</v>
      </c>
      <c r="G52" s="172">
        <v>31.1</v>
      </c>
      <c r="H52" s="172">
        <v>31.1</v>
      </c>
    </row>
    <row r="53" spans="2:8" ht="35.25" customHeight="1" x14ac:dyDescent="0.25">
      <c r="B53" s="164" t="s">
        <v>330</v>
      </c>
      <c r="C53" s="157" t="s">
        <v>73</v>
      </c>
      <c r="D53" s="157" t="s">
        <v>180</v>
      </c>
      <c r="E53" s="159" t="s">
        <v>334</v>
      </c>
      <c r="F53" s="157" t="s">
        <v>95</v>
      </c>
      <c r="G53" s="172">
        <v>1.1000000000000001</v>
      </c>
      <c r="H53" s="172">
        <v>1.1000000000000001</v>
      </c>
    </row>
    <row r="54" spans="2:8" ht="44.25" customHeight="1" x14ac:dyDescent="0.25">
      <c r="B54" s="164" t="s">
        <v>330</v>
      </c>
      <c r="C54" s="157" t="s">
        <v>73</v>
      </c>
      <c r="D54" s="157" t="s">
        <v>180</v>
      </c>
      <c r="E54" s="159" t="s">
        <v>334</v>
      </c>
      <c r="F54" s="157" t="s">
        <v>147</v>
      </c>
      <c r="G54" s="172">
        <v>30</v>
      </c>
      <c r="H54" s="172">
        <v>30</v>
      </c>
    </row>
    <row r="55" spans="2:8" ht="15.75" x14ac:dyDescent="0.2">
      <c r="B55" s="165" t="s">
        <v>340</v>
      </c>
      <c r="C55" s="173" t="s">
        <v>78</v>
      </c>
      <c r="D55" s="173"/>
      <c r="E55" s="173"/>
      <c r="F55" s="173"/>
      <c r="G55" s="158"/>
      <c r="H55" s="158"/>
    </row>
    <row r="56" spans="2:8" ht="30.75" customHeight="1" x14ac:dyDescent="0.2">
      <c r="B56" s="167" t="s">
        <v>341</v>
      </c>
      <c r="C56" s="174" t="s">
        <v>78</v>
      </c>
      <c r="D56" s="174" t="s">
        <v>221</v>
      </c>
      <c r="E56" s="174"/>
      <c r="F56" s="173"/>
      <c r="G56" s="158">
        <v>318.5</v>
      </c>
      <c r="H56" s="158">
        <v>318.5</v>
      </c>
    </row>
    <row r="57" spans="2:8" ht="66.75" customHeight="1" x14ac:dyDescent="0.2">
      <c r="B57" s="167" t="s">
        <v>342</v>
      </c>
      <c r="C57" s="175" t="s">
        <v>78</v>
      </c>
      <c r="D57" s="175" t="s">
        <v>221</v>
      </c>
      <c r="E57" s="176" t="s">
        <v>343</v>
      </c>
      <c r="F57" s="177"/>
      <c r="G57" s="160">
        <v>290.7</v>
      </c>
      <c r="H57" s="160">
        <v>290.7</v>
      </c>
    </row>
    <row r="58" spans="2:8" ht="34.5" customHeight="1" x14ac:dyDescent="0.25">
      <c r="B58" s="178" t="s">
        <v>220</v>
      </c>
      <c r="C58" s="175" t="s">
        <v>78</v>
      </c>
      <c r="D58" s="175" t="s">
        <v>221</v>
      </c>
      <c r="E58" s="159" t="s">
        <v>343</v>
      </c>
      <c r="F58" s="157" t="s">
        <v>310</v>
      </c>
      <c r="G58" s="160">
        <v>168.8</v>
      </c>
      <c r="H58" s="160">
        <v>168.8</v>
      </c>
    </row>
    <row r="59" spans="2:8" ht="27" customHeight="1" x14ac:dyDescent="0.25">
      <c r="B59" s="170" t="s">
        <v>337</v>
      </c>
      <c r="C59" s="175" t="s">
        <v>78</v>
      </c>
      <c r="D59" s="175" t="s">
        <v>221</v>
      </c>
      <c r="E59" s="176" t="s">
        <v>343</v>
      </c>
      <c r="F59" s="157" t="s">
        <v>84</v>
      </c>
      <c r="G59" s="172">
        <v>129.69999999999999</v>
      </c>
      <c r="H59" s="172">
        <v>129.69999999999999</v>
      </c>
    </row>
    <row r="60" spans="2:8" ht="36" customHeight="1" x14ac:dyDescent="0.25">
      <c r="B60" s="170" t="s">
        <v>338</v>
      </c>
      <c r="C60" s="175" t="s">
        <v>78</v>
      </c>
      <c r="D60" s="175" t="s">
        <v>221</v>
      </c>
      <c r="E60" s="176" t="s">
        <v>343</v>
      </c>
      <c r="F60" s="157" t="s">
        <v>87</v>
      </c>
      <c r="G60" s="172">
        <v>0</v>
      </c>
      <c r="H60" s="172">
        <v>0</v>
      </c>
    </row>
    <row r="61" spans="2:8" ht="53.25" customHeight="1" x14ac:dyDescent="0.25">
      <c r="B61" s="170" t="s">
        <v>314</v>
      </c>
      <c r="C61" s="175" t="s">
        <v>78</v>
      </c>
      <c r="D61" s="175" t="s">
        <v>221</v>
      </c>
      <c r="E61" s="176" t="s">
        <v>343</v>
      </c>
      <c r="F61" s="157" t="s">
        <v>90</v>
      </c>
      <c r="G61" s="172">
        <v>39.1</v>
      </c>
      <c r="H61" s="172">
        <v>39.1</v>
      </c>
    </row>
    <row r="62" spans="2:8" ht="45" customHeight="1" x14ac:dyDescent="0.25">
      <c r="B62" s="162" t="s">
        <v>324</v>
      </c>
      <c r="C62" s="175" t="s">
        <v>78</v>
      </c>
      <c r="D62" s="175" t="s">
        <v>221</v>
      </c>
      <c r="E62" s="176" t="s">
        <v>343</v>
      </c>
      <c r="F62" s="157" t="s">
        <v>102</v>
      </c>
      <c r="G62" s="172">
        <v>149.4</v>
      </c>
      <c r="H62" s="172">
        <v>149.4</v>
      </c>
    </row>
    <row r="63" spans="2:8" ht="51" customHeight="1" x14ac:dyDescent="0.25">
      <c r="B63" s="163" t="s">
        <v>333</v>
      </c>
      <c r="C63" s="175" t="s">
        <v>78</v>
      </c>
      <c r="D63" s="175" t="s">
        <v>221</v>
      </c>
      <c r="E63" s="176" t="s">
        <v>343</v>
      </c>
      <c r="F63" s="157" t="s">
        <v>326</v>
      </c>
      <c r="G63" s="172">
        <v>149.4</v>
      </c>
      <c r="H63" s="172">
        <v>149.4</v>
      </c>
    </row>
    <row r="64" spans="2:8" ht="46.5" customHeight="1" x14ac:dyDescent="0.25">
      <c r="B64" s="163" t="s">
        <v>328</v>
      </c>
      <c r="C64" s="175" t="s">
        <v>78</v>
      </c>
      <c r="D64" s="175" t="s">
        <v>221</v>
      </c>
      <c r="E64" s="176" t="s">
        <v>343</v>
      </c>
      <c r="F64" s="157" t="s">
        <v>110</v>
      </c>
      <c r="G64" s="172">
        <v>149.4</v>
      </c>
      <c r="H64" s="172">
        <v>149.4</v>
      </c>
    </row>
    <row r="65" spans="2:8" ht="63" customHeight="1" x14ac:dyDescent="0.2">
      <c r="B65" s="155" t="s">
        <v>344</v>
      </c>
      <c r="C65" s="156" t="s">
        <v>221</v>
      </c>
      <c r="D65" s="156" t="s">
        <v>232</v>
      </c>
      <c r="E65" s="157"/>
      <c r="F65" s="157"/>
      <c r="G65" s="158">
        <v>91.1</v>
      </c>
      <c r="H65" s="158">
        <v>91.1</v>
      </c>
    </row>
    <row r="66" spans="2:8" ht="43.5" customHeight="1" x14ac:dyDescent="0.25">
      <c r="B66" s="162" t="s">
        <v>324</v>
      </c>
      <c r="C66" s="157" t="s">
        <v>221</v>
      </c>
      <c r="D66" s="157" t="s">
        <v>232</v>
      </c>
      <c r="E66" s="159" t="s">
        <v>345</v>
      </c>
      <c r="F66" s="157" t="s">
        <v>102</v>
      </c>
      <c r="G66" s="160">
        <v>91.1</v>
      </c>
      <c r="H66" s="160">
        <v>91.1</v>
      </c>
    </row>
    <row r="67" spans="2:8" ht="42.75" customHeight="1" x14ac:dyDescent="0.2">
      <c r="B67" s="163" t="s">
        <v>333</v>
      </c>
      <c r="C67" s="157" t="s">
        <v>221</v>
      </c>
      <c r="D67" s="157" t="s">
        <v>232</v>
      </c>
      <c r="E67" s="159" t="s">
        <v>345</v>
      </c>
      <c r="F67" s="157" t="s">
        <v>326</v>
      </c>
      <c r="G67" s="160">
        <v>91.1</v>
      </c>
      <c r="H67" s="160">
        <v>91.1</v>
      </c>
    </row>
    <row r="68" spans="2:8" ht="36" customHeight="1" x14ac:dyDescent="0.2">
      <c r="B68" s="163" t="s">
        <v>328</v>
      </c>
      <c r="C68" s="157" t="s">
        <v>221</v>
      </c>
      <c r="D68" s="157" t="s">
        <v>232</v>
      </c>
      <c r="E68" s="159" t="s">
        <v>345</v>
      </c>
      <c r="F68" s="157" t="s">
        <v>110</v>
      </c>
      <c r="G68" s="160">
        <v>91.1</v>
      </c>
      <c r="H68" s="160">
        <v>91.1</v>
      </c>
    </row>
    <row r="69" spans="2:8" ht="30" customHeight="1" x14ac:dyDescent="0.2">
      <c r="B69" s="165" t="s">
        <v>346</v>
      </c>
      <c r="C69" s="156" t="s">
        <v>242</v>
      </c>
      <c r="D69" s="156"/>
      <c r="E69" s="179"/>
      <c r="F69" s="156"/>
      <c r="G69" s="158"/>
      <c r="H69" s="158"/>
    </row>
    <row r="70" spans="2:8" ht="21" customHeight="1" x14ac:dyDescent="0.2">
      <c r="B70" s="180" t="s">
        <v>251</v>
      </c>
      <c r="C70" s="157" t="s">
        <v>242</v>
      </c>
      <c r="D70" s="157" t="s">
        <v>221</v>
      </c>
      <c r="E70" s="159"/>
      <c r="F70" s="157"/>
      <c r="G70" s="158">
        <v>264</v>
      </c>
      <c r="H70" s="158">
        <v>264</v>
      </c>
    </row>
    <row r="71" spans="2:8" ht="36.75" customHeight="1" x14ac:dyDescent="0.25">
      <c r="B71" s="162" t="s">
        <v>324</v>
      </c>
      <c r="C71" s="157" t="s">
        <v>242</v>
      </c>
      <c r="D71" s="157" t="s">
        <v>221</v>
      </c>
      <c r="E71" s="159" t="s">
        <v>347</v>
      </c>
      <c r="F71" s="157" t="s">
        <v>102</v>
      </c>
      <c r="G71" s="160">
        <v>264</v>
      </c>
      <c r="H71" s="160">
        <v>264</v>
      </c>
    </row>
    <row r="72" spans="2:8" ht="45.75" customHeight="1" x14ac:dyDescent="0.2">
      <c r="B72" s="163" t="s">
        <v>333</v>
      </c>
      <c r="C72" s="157" t="s">
        <v>242</v>
      </c>
      <c r="D72" s="157" t="s">
        <v>221</v>
      </c>
      <c r="E72" s="159" t="s">
        <v>347</v>
      </c>
      <c r="F72" s="157" t="s">
        <v>326</v>
      </c>
      <c r="G72" s="160">
        <v>264</v>
      </c>
      <c r="H72" s="160">
        <v>264</v>
      </c>
    </row>
    <row r="73" spans="2:8" ht="42" customHeight="1" x14ac:dyDescent="0.2">
      <c r="B73" s="163" t="s">
        <v>328</v>
      </c>
      <c r="C73" s="157" t="s">
        <v>242</v>
      </c>
      <c r="D73" s="157" t="s">
        <v>221</v>
      </c>
      <c r="E73" s="159" t="s">
        <v>347</v>
      </c>
      <c r="F73" s="157" t="s">
        <v>189</v>
      </c>
      <c r="G73" s="160">
        <v>264</v>
      </c>
      <c r="H73" s="160">
        <v>264</v>
      </c>
    </row>
    <row r="74" spans="2:8" ht="15.75" x14ac:dyDescent="0.2">
      <c r="B74" s="155" t="s">
        <v>348</v>
      </c>
      <c r="C74" s="156" t="s">
        <v>232</v>
      </c>
      <c r="D74" s="156"/>
      <c r="E74" s="156"/>
      <c r="F74" s="156"/>
      <c r="G74" s="158"/>
      <c r="H74" s="158"/>
    </row>
    <row r="75" spans="2:8" ht="15.75" x14ac:dyDescent="0.2">
      <c r="B75" s="155" t="s">
        <v>260</v>
      </c>
      <c r="C75" s="156" t="s">
        <v>232</v>
      </c>
      <c r="D75" s="156" t="s">
        <v>73</v>
      </c>
      <c r="E75" s="156"/>
      <c r="F75" s="156"/>
      <c r="G75" s="158">
        <v>478.95</v>
      </c>
      <c r="H75" s="158">
        <v>478.95</v>
      </c>
    </row>
    <row r="76" spans="2:8" ht="25.5" customHeight="1" x14ac:dyDescent="0.2">
      <c r="B76" s="163" t="s">
        <v>349</v>
      </c>
      <c r="C76" s="157" t="s">
        <v>232</v>
      </c>
      <c r="D76" s="157" t="s">
        <v>73</v>
      </c>
      <c r="E76" s="159" t="s">
        <v>350</v>
      </c>
      <c r="F76" s="157" t="s">
        <v>262</v>
      </c>
      <c r="G76" s="160">
        <v>478.95</v>
      </c>
      <c r="H76" s="160">
        <v>478.95</v>
      </c>
    </row>
    <row r="77" spans="2:8" ht="39.75" customHeight="1" x14ac:dyDescent="0.25">
      <c r="B77" s="169" t="s">
        <v>351</v>
      </c>
      <c r="C77" s="156"/>
      <c r="D77" s="156"/>
      <c r="E77" s="179"/>
      <c r="F77" s="156"/>
      <c r="G77" s="158">
        <v>1505</v>
      </c>
      <c r="H77" s="158">
        <v>1505</v>
      </c>
    </row>
    <row r="78" spans="2:8" ht="47.25" customHeight="1" x14ac:dyDescent="0.25">
      <c r="B78" s="181" t="s">
        <v>352</v>
      </c>
      <c r="C78" s="157" t="s">
        <v>73</v>
      </c>
      <c r="D78" s="157" t="s">
        <v>180</v>
      </c>
      <c r="E78" s="159" t="s">
        <v>353</v>
      </c>
      <c r="F78" s="156"/>
      <c r="G78" s="158"/>
      <c r="H78" s="158"/>
    </row>
    <row r="79" spans="2:8" ht="48.75" customHeight="1" x14ac:dyDescent="0.25">
      <c r="B79" s="162" t="s">
        <v>324</v>
      </c>
      <c r="C79" s="157" t="s">
        <v>73</v>
      </c>
      <c r="D79" s="157" t="s">
        <v>180</v>
      </c>
      <c r="E79" s="159" t="s">
        <v>353</v>
      </c>
      <c r="F79" s="157" t="s">
        <v>102</v>
      </c>
      <c r="G79" s="160"/>
      <c r="H79" s="160"/>
    </row>
    <row r="80" spans="2:8" ht="43.5" customHeight="1" x14ac:dyDescent="0.2">
      <c r="B80" s="164" t="s">
        <v>328</v>
      </c>
      <c r="C80" s="157" t="s">
        <v>73</v>
      </c>
      <c r="D80" s="157" t="s">
        <v>180</v>
      </c>
      <c r="E80" s="159" t="s">
        <v>353</v>
      </c>
      <c r="F80" s="157" t="s">
        <v>110</v>
      </c>
      <c r="G80" s="160"/>
      <c r="H80" s="160"/>
    </row>
    <row r="81" spans="2:8" ht="43.5" customHeight="1" x14ac:dyDescent="0.2">
      <c r="B81" s="164" t="s">
        <v>328</v>
      </c>
      <c r="C81" s="218" t="s">
        <v>73</v>
      </c>
      <c r="D81" s="218" t="s">
        <v>180</v>
      </c>
      <c r="E81" s="159" t="s">
        <v>353</v>
      </c>
      <c r="F81" s="218" t="s">
        <v>189</v>
      </c>
      <c r="G81" s="160"/>
      <c r="H81" s="160"/>
    </row>
    <row r="82" spans="2:8" ht="123" customHeight="1" x14ac:dyDescent="0.25">
      <c r="B82" s="181" t="s">
        <v>354</v>
      </c>
      <c r="C82" s="157" t="s">
        <v>73</v>
      </c>
      <c r="D82" s="157" t="s">
        <v>180</v>
      </c>
      <c r="E82" s="159" t="s">
        <v>355</v>
      </c>
      <c r="F82" s="157"/>
      <c r="G82" s="158">
        <v>1.5</v>
      </c>
      <c r="H82" s="158">
        <v>1.5</v>
      </c>
    </row>
    <row r="83" spans="2:8" ht="32.25" customHeight="1" x14ac:dyDescent="0.25">
      <c r="B83" s="162" t="s">
        <v>324</v>
      </c>
      <c r="C83" s="157" t="s">
        <v>73</v>
      </c>
      <c r="D83" s="157" t="s">
        <v>180</v>
      </c>
      <c r="E83" s="159" t="s">
        <v>355</v>
      </c>
      <c r="F83" s="157" t="s">
        <v>102</v>
      </c>
      <c r="G83" s="160">
        <v>1.5</v>
      </c>
      <c r="H83" s="160">
        <v>1.5</v>
      </c>
    </row>
    <row r="84" spans="2:8" ht="29.25" customHeight="1" x14ac:dyDescent="0.2">
      <c r="B84" s="164" t="s">
        <v>328</v>
      </c>
      <c r="C84" s="157" t="s">
        <v>73</v>
      </c>
      <c r="D84" s="157" t="s">
        <v>180</v>
      </c>
      <c r="E84" s="159" t="s">
        <v>355</v>
      </c>
      <c r="F84" s="182" t="s">
        <v>110</v>
      </c>
      <c r="G84" s="160">
        <v>1.5</v>
      </c>
      <c r="H84" s="160">
        <v>1.5</v>
      </c>
    </row>
    <row r="85" spans="2:8" ht="68.25" customHeight="1" x14ac:dyDescent="0.2">
      <c r="B85" s="183" t="s">
        <v>356</v>
      </c>
      <c r="C85" s="157" t="s">
        <v>221</v>
      </c>
      <c r="D85" s="157" t="s">
        <v>228</v>
      </c>
      <c r="E85" s="159" t="s">
        <v>357</v>
      </c>
      <c r="F85" s="157"/>
      <c r="G85" s="158">
        <v>5</v>
      </c>
      <c r="H85" s="158">
        <v>5</v>
      </c>
    </row>
    <row r="86" spans="2:8" ht="29.25" customHeight="1" x14ac:dyDescent="0.25">
      <c r="B86" s="162" t="s">
        <v>324</v>
      </c>
      <c r="C86" s="157" t="s">
        <v>221</v>
      </c>
      <c r="D86" s="157" t="s">
        <v>228</v>
      </c>
      <c r="E86" s="159" t="s">
        <v>357</v>
      </c>
      <c r="F86" s="157" t="s">
        <v>102</v>
      </c>
      <c r="G86" s="160">
        <v>5</v>
      </c>
      <c r="H86" s="160">
        <v>5</v>
      </c>
    </row>
    <row r="87" spans="2:8" ht="35.25" customHeight="1" x14ac:dyDescent="0.2">
      <c r="B87" s="164" t="s">
        <v>328</v>
      </c>
      <c r="C87" s="157" t="s">
        <v>221</v>
      </c>
      <c r="D87" s="157" t="s">
        <v>228</v>
      </c>
      <c r="E87" s="159" t="s">
        <v>357</v>
      </c>
      <c r="F87" s="182" t="s">
        <v>110</v>
      </c>
      <c r="G87" s="160">
        <v>5</v>
      </c>
      <c r="H87" s="160">
        <v>5</v>
      </c>
    </row>
    <row r="88" spans="2:8" ht="139.5" customHeight="1" x14ac:dyDescent="0.2">
      <c r="B88" s="183" t="s">
        <v>358</v>
      </c>
      <c r="C88" s="157" t="s">
        <v>73</v>
      </c>
      <c r="D88" s="157" t="s">
        <v>180</v>
      </c>
      <c r="E88" s="157" t="s">
        <v>359</v>
      </c>
      <c r="F88" s="157"/>
      <c r="G88" s="158">
        <f>G89</f>
        <v>5</v>
      </c>
      <c r="H88" s="158">
        <f>H89</f>
        <v>5</v>
      </c>
    </row>
    <row r="89" spans="2:8" ht="42.75" customHeight="1" x14ac:dyDescent="0.25">
      <c r="B89" s="162" t="s">
        <v>324</v>
      </c>
      <c r="C89" s="157" t="s">
        <v>73</v>
      </c>
      <c r="D89" s="157" t="s">
        <v>180</v>
      </c>
      <c r="E89" s="157" t="s">
        <v>359</v>
      </c>
      <c r="F89" s="157" t="s">
        <v>102</v>
      </c>
      <c r="G89" s="160">
        <f>G90</f>
        <v>5</v>
      </c>
      <c r="H89" s="160">
        <f>H90</f>
        <v>5</v>
      </c>
    </row>
    <row r="90" spans="2:8" ht="41.25" customHeight="1" x14ac:dyDescent="0.2">
      <c r="B90" s="164" t="s">
        <v>328</v>
      </c>
      <c r="C90" s="157" t="s">
        <v>73</v>
      </c>
      <c r="D90" s="157" t="s">
        <v>180</v>
      </c>
      <c r="E90" s="157" t="s">
        <v>359</v>
      </c>
      <c r="F90" s="182" t="s">
        <v>110</v>
      </c>
      <c r="G90" s="160">
        <f>[1]роспись!H190</f>
        <v>5</v>
      </c>
      <c r="H90" s="160">
        <f>[1]роспись!I190</f>
        <v>5</v>
      </c>
    </row>
    <row r="91" spans="2:8" ht="126" customHeight="1" x14ac:dyDescent="0.25">
      <c r="B91" s="184" t="s">
        <v>360</v>
      </c>
      <c r="C91" s="157" t="s">
        <v>73</v>
      </c>
      <c r="D91" s="157" t="s">
        <v>180</v>
      </c>
      <c r="E91" s="157" t="s">
        <v>361</v>
      </c>
      <c r="F91" s="157"/>
      <c r="G91" s="158">
        <v>16.5</v>
      </c>
      <c r="H91" s="158">
        <v>16.5</v>
      </c>
    </row>
    <row r="92" spans="2:8" ht="48.75" customHeight="1" x14ac:dyDescent="0.25">
      <c r="B92" s="162" t="s">
        <v>324</v>
      </c>
      <c r="C92" s="157" t="s">
        <v>73</v>
      </c>
      <c r="D92" s="157" t="s">
        <v>180</v>
      </c>
      <c r="E92" s="157" t="s">
        <v>361</v>
      </c>
      <c r="F92" s="157" t="s">
        <v>102</v>
      </c>
      <c r="G92" s="160">
        <v>16.5</v>
      </c>
      <c r="H92" s="160">
        <v>16.5</v>
      </c>
    </row>
    <row r="93" spans="2:8" ht="42.75" customHeight="1" x14ac:dyDescent="0.2">
      <c r="B93" s="164" t="s">
        <v>328</v>
      </c>
      <c r="C93" s="157" t="s">
        <v>73</v>
      </c>
      <c r="D93" s="157" t="s">
        <v>180</v>
      </c>
      <c r="E93" s="157" t="s">
        <v>361</v>
      </c>
      <c r="F93" s="182" t="s">
        <v>110</v>
      </c>
      <c r="G93" s="160">
        <v>16.5</v>
      </c>
      <c r="H93" s="160">
        <v>16.5</v>
      </c>
    </row>
    <row r="94" spans="2:8" ht="59.25" customHeight="1" x14ac:dyDescent="0.25">
      <c r="B94" s="184" t="s">
        <v>365</v>
      </c>
      <c r="C94" s="157" t="s">
        <v>73</v>
      </c>
      <c r="D94" s="157" t="s">
        <v>180</v>
      </c>
      <c r="E94" s="157" t="s">
        <v>366</v>
      </c>
      <c r="F94" s="182"/>
      <c r="G94" s="158">
        <v>2</v>
      </c>
      <c r="H94" s="158">
        <v>2</v>
      </c>
    </row>
    <row r="95" spans="2:8" ht="46.5" customHeight="1" x14ac:dyDescent="0.25">
      <c r="B95" s="162" t="s">
        <v>324</v>
      </c>
      <c r="C95" s="157" t="s">
        <v>73</v>
      </c>
      <c r="D95" s="157" t="s">
        <v>180</v>
      </c>
      <c r="E95" s="157" t="s">
        <v>366</v>
      </c>
      <c r="F95" s="182" t="s">
        <v>102</v>
      </c>
      <c r="G95" s="160">
        <v>2</v>
      </c>
      <c r="H95" s="160">
        <v>2</v>
      </c>
    </row>
    <row r="96" spans="2:8" ht="30.75" customHeight="1" x14ac:dyDescent="0.2">
      <c r="B96" s="164" t="s">
        <v>369</v>
      </c>
      <c r="C96" s="157" t="s">
        <v>73</v>
      </c>
      <c r="D96" s="157" t="s">
        <v>180</v>
      </c>
      <c r="E96" s="157" t="s">
        <v>366</v>
      </c>
      <c r="F96" s="182" t="s">
        <v>110</v>
      </c>
      <c r="G96" s="160">
        <v>2</v>
      </c>
      <c r="H96" s="160">
        <v>2</v>
      </c>
    </row>
    <row r="97" spans="2:8" ht="59.25" customHeight="1" x14ac:dyDescent="0.2">
      <c r="B97" s="185" t="s">
        <v>370</v>
      </c>
      <c r="C97" s="157" t="s">
        <v>242</v>
      </c>
      <c r="D97" s="157" t="s">
        <v>78</v>
      </c>
      <c r="E97" s="157" t="s">
        <v>247</v>
      </c>
      <c r="F97" s="156"/>
      <c r="G97" s="158">
        <v>1440</v>
      </c>
      <c r="H97" s="158">
        <v>1440</v>
      </c>
    </row>
    <row r="98" spans="2:8" ht="50.25" customHeight="1" x14ac:dyDescent="0.25">
      <c r="B98" s="162" t="s">
        <v>324</v>
      </c>
      <c r="C98" s="157" t="s">
        <v>242</v>
      </c>
      <c r="D98" s="157" t="s">
        <v>78</v>
      </c>
      <c r="E98" s="157" t="s">
        <v>247</v>
      </c>
      <c r="F98" s="157" t="s">
        <v>102</v>
      </c>
      <c r="G98" s="160">
        <v>1440</v>
      </c>
      <c r="H98" s="160">
        <v>1440</v>
      </c>
    </row>
    <row r="99" spans="2:8" ht="54" customHeight="1" x14ac:dyDescent="0.2">
      <c r="B99" s="164" t="s">
        <v>328</v>
      </c>
      <c r="C99" s="157" t="s">
        <v>242</v>
      </c>
      <c r="D99" s="157" t="s">
        <v>78</v>
      </c>
      <c r="E99" s="157" t="s">
        <v>353</v>
      </c>
      <c r="F99" s="182" t="s">
        <v>110</v>
      </c>
      <c r="G99" s="160">
        <v>1389</v>
      </c>
      <c r="H99" s="160">
        <v>1389</v>
      </c>
    </row>
    <row r="100" spans="2:8" ht="42.75" customHeight="1" x14ac:dyDescent="0.2">
      <c r="B100" s="164" t="s">
        <v>328</v>
      </c>
      <c r="C100" s="157" t="s">
        <v>242</v>
      </c>
      <c r="D100" s="157" t="s">
        <v>78</v>
      </c>
      <c r="E100" s="157" t="s">
        <v>353</v>
      </c>
      <c r="F100" s="182" t="s">
        <v>189</v>
      </c>
      <c r="G100" s="160">
        <v>51</v>
      </c>
      <c r="H100" s="160">
        <v>51</v>
      </c>
    </row>
    <row r="101" spans="2:8" ht="46.5" customHeight="1" x14ac:dyDescent="0.2">
      <c r="B101" s="185" t="s">
        <v>371</v>
      </c>
      <c r="C101" s="157" t="s">
        <v>242</v>
      </c>
      <c r="D101" s="157" t="s">
        <v>221</v>
      </c>
      <c r="E101" s="157" t="s">
        <v>362</v>
      </c>
      <c r="F101" s="182"/>
      <c r="G101" s="158">
        <v>15</v>
      </c>
      <c r="H101" s="158">
        <v>15</v>
      </c>
    </row>
    <row r="102" spans="2:8" ht="47.25" customHeight="1" x14ac:dyDescent="0.25">
      <c r="B102" s="162" t="s">
        <v>324</v>
      </c>
      <c r="C102" s="157" t="s">
        <v>242</v>
      </c>
      <c r="D102" s="157" t="s">
        <v>221</v>
      </c>
      <c r="E102" s="157" t="s">
        <v>362</v>
      </c>
      <c r="F102" s="182" t="s">
        <v>102</v>
      </c>
      <c r="G102" s="160">
        <v>15</v>
      </c>
      <c r="H102" s="160">
        <v>15</v>
      </c>
    </row>
    <row r="103" spans="2:8" ht="48.75" customHeight="1" x14ac:dyDescent="0.2">
      <c r="B103" s="164" t="s">
        <v>328</v>
      </c>
      <c r="C103" s="157" t="s">
        <v>242</v>
      </c>
      <c r="D103" s="157" t="s">
        <v>221</v>
      </c>
      <c r="E103" s="157" t="s">
        <v>362</v>
      </c>
      <c r="F103" s="182" t="s">
        <v>110</v>
      </c>
      <c r="G103" s="160">
        <v>15</v>
      </c>
      <c r="H103" s="160">
        <v>15</v>
      </c>
    </row>
    <row r="104" spans="2:8" ht="57" customHeight="1" x14ac:dyDescent="0.2">
      <c r="B104" s="185" t="s">
        <v>363</v>
      </c>
      <c r="C104" s="157" t="s">
        <v>242</v>
      </c>
      <c r="D104" s="157" t="s">
        <v>221</v>
      </c>
      <c r="E104" s="157" t="s">
        <v>366</v>
      </c>
      <c r="F104" s="156"/>
      <c r="G104" s="158">
        <v>20</v>
      </c>
      <c r="H104" s="158">
        <v>20</v>
      </c>
    </row>
    <row r="105" spans="2:8" ht="32.25" customHeight="1" x14ac:dyDescent="0.25">
      <c r="B105" s="162" t="s">
        <v>324</v>
      </c>
      <c r="C105" s="157" t="s">
        <v>242</v>
      </c>
      <c r="D105" s="157" t="s">
        <v>221</v>
      </c>
      <c r="E105" s="157" t="s">
        <v>366</v>
      </c>
      <c r="F105" s="157" t="s">
        <v>102</v>
      </c>
      <c r="G105" s="160">
        <v>20</v>
      </c>
      <c r="H105" s="160">
        <v>20</v>
      </c>
    </row>
    <row r="106" spans="2:8" ht="38.25" customHeight="1" x14ac:dyDescent="0.2">
      <c r="B106" s="164" t="s">
        <v>328</v>
      </c>
      <c r="C106" s="157" t="s">
        <v>242</v>
      </c>
      <c r="D106" s="157" t="s">
        <v>221</v>
      </c>
      <c r="E106" s="157" t="s">
        <v>366</v>
      </c>
      <c r="F106" s="182" t="s">
        <v>110</v>
      </c>
      <c r="G106" s="160">
        <v>20</v>
      </c>
      <c r="H106" s="160">
        <v>20</v>
      </c>
    </row>
    <row r="107" spans="2:8" ht="38.25" customHeight="1" x14ac:dyDescent="0.2">
      <c r="B107" s="164" t="s">
        <v>367</v>
      </c>
      <c r="C107" s="157" t="s">
        <v>368</v>
      </c>
      <c r="D107" s="157" t="s">
        <v>221</v>
      </c>
      <c r="E107" s="157" t="s">
        <v>273</v>
      </c>
      <c r="F107" s="157"/>
      <c r="G107" s="158">
        <v>3.9</v>
      </c>
      <c r="H107" s="158">
        <v>3.9</v>
      </c>
    </row>
    <row r="108" spans="2:8" ht="41.25" customHeight="1" x14ac:dyDescent="0.2">
      <c r="B108" s="164" t="s">
        <v>367</v>
      </c>
      <c r="C108" s="157" t="s">
        <v>272</v>
      </c>
      <c r="D108" s="157" t="s">
        <v>221</v>
      </c>
      <c r="E108" s="157" t="s">
        <v>273</v>
      </c>
      <c r="F108" s="157" t="s">
        <v>102</v>
      </c>
      <c r="G108" s="160">
        <v>3.9</v>
      </c>
      <c r="H108" s="160">
        <v>3.9</v>
      </c>
    </row>
    <row r="109" spans="2:8" ht="42" customHeight="1" x14ac:dyDescent="0.2">
      <c r="B109" s="164" t="s">
        <v>367</v>
      </c>
      <c r="C109" s="157" t="s">
        <v>272</v>
      </c>
      <c r="D109" s="157" t="s">
        <v>221</v>
      </c>
      <c r="E109" s="157" t="s">
        <v>273</v>
      </c>
      <c r="F109" s="182" t="s">
        <v>110</v>
      </c>
      <c r="G109" s="160">
        <v>3.9</v>
      </c>
      <c r="H109" s="160">
        <v>3.9</v>
      </c>
    </row>
    <row r="110" spans="2:8" ht="26.25" customHeight="1" x14ac:dyDescent="0.2">
      <c r="B110" s="155" t="s">
        <v>277</v>
      </c>
      <c r="C110" s="157"/>
      <c r="D110" s="157"/>
      <c r="E110" s="157"/>
      <c r="F110" s="157"/>
      <c r="G110" s="158">
        <v>10279.799999999999</v>
      </c>
      <c r="H110" s="158">
        <v>10279.799999999999</v>
      </c>
    </row>
  </sheetData>
  <mergeCells count="15">
    <mergeCell ref="H6:K6"/>
    <mergeCell ref="H7:K7"/>
    <mergeCell ref="G12:H12"/>
    <mergeCell ref="B9:H9"/>
    <mergeCell ref="B10:D10"/>
    <mergeCell ref="B12:B13"/>
    <mergeCell ref="C12:C13"/>
    <mergeCell ref="D12:D13"/>
    <mergeCell ref="E12:E13"/>
    <mergeCell ref="F12:F13"/>
    <mergeCell ref="H1:I1"/>
    <mergeCell ref="H2:K2"/>
    <mergeCell ref="H3:K3"/>
    <mergeCell ref="H4:K4"/>
    <mergeCell ref="H5:K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Normal="100" workbookViewId="0">
      <selection activeCell="I19" sqref="I19"/>
    </sheetView>
  </sheetViews>
  <sheetFormatPr defaultColWidth="9.140625" defaultRowHeight="12.75" x14ac:dyDescent="0.2"/>
  <cols>
    <col min="1" max="1" width="9" style="1" customWidth="1"/>
    <col min="2" max="2" width="61.7109375" style="1" customWidth="1"/>
    <col min="3" max="3" width="11.7109375" style="1" customWidth="1"/>
    <col min="4" max="4" width="18.85546875" style="1" customWidth="1"/>
    <col min="5" max="5" width="15.140625" style="1" customWidth="1"/>
    <col min="6" max="6" width="18.7109375" style="1" customWidth="1"/>
    <col min="7" max="7" width="14" style="1" customWidth="1"/>
    <col min="8" max="8" width="35.42578125" style="1" customWidth="1"/>
    <col min="9" max="9" width="16.28515625" style="1" customWidth="1"/>
    <col min="10" max="11" width="9.140625" style="1" hidden="1" customWidth="1"/>
    <col min="12" max="16384" width="9.140625" style="1"/>
  </cols>
  <sheetData>
    <row r="1" spans="1:11" ht="18.75" x14ac:dyDescent="0.25">
      <c r="D1" s="13"/>
      <c r="E1" s="13"/>
      <c r="F1" s="15"/>
      <c r="H1" s="303" t="s">
        <v>32</v>
      </c>
      <c r="I1" s="303"/>
    </row>
    <row r="2" spans="1:11" s="2" customFormat="1" ht="15.75" x14ac:dyDescent="0.25">
      <c r="A2" s="14"/>
      <c r="B2" s="14"/>
      <c r="C2" s="14"/>
      <c r="D2" s="14"/>
      <c r="E2" s="14"/>
      <c r="H2" s="289" t="s">
        <v>284</v>
      </c>
      <c r="I2" s="289"/>
      <c r="J2" s="289"/>
      <c r="K2" s="289"/>
    </row>
    <row r="3" spans="1:11" s="2" customFormat="1" ht="15.75" x14ac:dyDescent="0.25">
      <c r="A3" s="14"/>
      <c r="B3" s="14"/>
      <c r="C3" s="14"/>
      <c r="D3" s="14"/>
      <c r="E3" s="14"/>
      <c r="H3" s="289" t="s">
        <v>285</v>
      </c>
      <c r="I3" s="289"/>
      <c r="J3" s="289"/>
      <c r="K3" s="289"/>
    </row>
    <row r="4" spans="1:11" s="2" customFormat="1" ht="30.75" customHeight="1" x14ac:dyDescent="0.25">
      <c r="A4" s="14"/>
      <c r="B4" s="14"/>
      <c r="C4" s="14"/>
      <c r="D4" s="14"/>
      <c r="E4" s="14"/>
      <c r="F4" s="16"/>
      <c r="H4" s="289" t="s">
        <v>286</v>
      </c>
      <c r="I4" s="289"/>
      <c r="J4" s="289"/>
      <c r="K4" s="289"/>
    </row>
    <row r="5" spans="1:11" s="2" customFormat="1" ht="15.75" x14ac:dyDescent="0.25">
      <c r="A5" s="14"/>
      <c r="B5" s="14"/>
      <c r="C5" s="14"/>
      <c r="D5" s="14"/>
      <c r="E5" s="14"/>
      <c r="H5" s="289" t="s">
        <v>287</v>
      </c>
      <c r="I5" s="289"/>
      <c r="J5" s="289"/>
      <c r="K5" s="289"/>
    </row>
    <row r="6" spans="1:11" s="2" customFormat="1" ht="15.75" x14ac:dyDescent="0.25">
      <c r="A6" s="14"/>
      <c r="B6" s="14"/>
      <c r="C6" s="14"/>
      <c r="D6" s="14"/>
      <c r="E6" s="14"/>
      <c r="H6" s="289" t="s">
        <v>288</v>
      </c>
      <c r="I6" s="289"/>
      <c r="J6" s="289"/>
      <c r="K6" s="289"/>
    </row>
    <row r="7" spans="1:11" s="2" customFormat="1" ht="15.75" x14ac:dyDescent="0.25">
      <c r="A7" s="14"/>
      <c r="B7" s="14"/>
      <c r="C7" s="14"/>
      <c r="D7" s="14"/>
      <c r="E7" s="14"/>
      <c r="H7" s="289" t="s">
        <v>289</v>
      </c>
      <c r="I7" s="289"/>
      <c r="J7" s="289"/>
      <c r="K7" s="289"/>
    </row>
    <row r="8" spans="1:11" s="2" customFormat="1" ht="15.75" x14ac:dyDescent="0.25">
      <c r="A8" s="3"/>
      <c r="B8" s="3"/>
      <c r="C8" s="3"/>
      <c r="D8" s="3"/>
      <c r="E8" s="3"/>
    </row>
    <row r="9" spans="1:11" ht="89.25" customHeight="1" x14ac:dyDescent="0.25">
      <c r="B9" s="290" t="s">
        <v>373</v>
      </c>
      <c r="C9" s="290"/>
      <c r="D9" s="290"/>
      <c r="E9" s="290"/>
      <c r="F9" s="290"/>
      <c r="G9" s="290"/>
      <c r="H9" s="290"/>
    </row>
    <row r="10" spans="1:11" ht="15.75" x14ac:dyDescent="0.25">
      <c r="B10" s="291"/>
      <c r="C10" s="291"/>
      <c r="D10" s="291"/>
      <c r="E10" s="17"/>
    </row>
    <row r="11" spans="1:11" ht="15.75" x14ac:dyDescent="0.25">
      <c r="B11" s="5"/>
      <c r="C11" s="5"/>
      <c r="D11" s="5"/>
      <c r="E11" s="5"/>
      <c r="I11" s="1" t="s">
        <v>22</v>
      </c>
    </row>
    <row r="12" spans="1:11" ht="15.75" customHeight="1" x14ac:dyDescent="0.2">
      <c r="B12" s="311" t="s">
        <v>374</v>
      </c>
      <c r="C12" s="311" t="s">
        <v>33</v>
      </c>
      <c r="D12" s="294" t="s">
        <v>34</v>
      </c>
      <c r="E12" s="294"/>
      <c r="F12" s="294"/>
      <c r="G12" s="294"/>
      <c r="H12" s="294" t="s">
        <v>21</v>
      </c>
      <c r="I12" s="294"/>
    </row>
    <row r="13" spans="1:11" ht="192.75" customHeight="1" x14ac:dyDescent="0.2">
      <c r="B13" s="311"/>
      <c r="C13" s="311"/>
      <c r="D13" s="22" t="s">
        <v>35</v>
      </c>
      <c r="E13" s="22" t="s">
        <v>36</v>
      </c>
      <c r="F13" s="32" t="s">
        <v>37</v>
      </c>
      <c r="G13" s="22" t="s">
        <v>38</v>
      </c>
      <c r="H13" s="22" t="s">
        <v>17</v>
      </c>
      <c r="I13" s="33" t="s">
        <v>39</v>
      </c>
    </row>
    <row r="14" spans="1:11" ht="15.75" x14ac:dyDescent="0.25">
      <c r="B14" s="26">
        <v>1</v>
      </c>
      <c r="C14" s="27">
        <v>2</v>
      </c>
      <c r="D14" s="27">
        <v>3</v>
      </c>
      <c r="E14" s="27">
        <v>4</v>
      </c>
      <c r="F14" s="27">
        <v>5</v>
      </c>
      <c r="G14" s="27">
        <v>6</v>
      </c>
      <c r="H14" s="27">
        <v>7</v>
      </c>
      <c r="I14" s="27">
        <v>8</v>
      </c>
    </row>
    <row r="15" spans="1:11" ht="15.75" x14ac:dyDescent="0.2">
      <c r="B15" s="188" t="s">
        <v>71</v>
      </c>
      <c r="C15" s="31">
        <v>802</v>
      </c>
      <c r="D15" s="23"/>
      <c r="E15" s="23"/>
      <c r="F15" s="23"/>
      <c r="G15" s="23"/>
      <c r="H15" s="34"/>
      <c r="I15" s="34"/>
    </row>
    <row r="16" spans="1:11" ht="15.75" x14ac:dyDescent="0.25">
      <c r="B16" s="155" t="s">
        <v>305</v>
      </c>
      <c r="C16" s="203">
        <v>802</v>
      </c>
      <c r="D16" s="156" t="s">
        <v>73</v>
      </c>
      <c r="E16" s="209"/>
      <c r="F16" s="12"/>
      <c r="G16" s="12"/>
      <c r="H16" s="12"/>
      <c r="I16" s="12"/>
    </row>
    <row r="17" spans="2:9" ht="47.25" x14ac:dyDescent="0.3">
      <c r="B17" s="155" t="s">
        <v>306</v>
      </c>
      <c r="C17" s="203">
        <v>802</v>
      </c>
      <c r="D17" s="156" t="s">
        <v>73</v>
      </c>
      <c r="E17" s="156" t="s">
        <v>78</v>
      </c>
      <c r="F17" s="12"/>
      <c r="G17" s="12"/>
      <c r="H17" s="148">
        <v>938.6</v>
      </c>
      <c r="I17" s="12"/>
    </row>
    <row r="18" spans="2:9" ht="18.75" x14ac:dyDescent="0.3">
      <c r="B18" s="194" t="s">
        <v>307</v>
      </c>
      <c r="C18" s="203">
        <v>802</v>
      </c>
      <c r="D18" s="157" t="s">
        <v>73</v>
      </c>
      <c r="E18" s="157" t="s">
        <v>78</v>
      </c>
      <c r="F18" s="157" t="s">
        <v>308</v>
      </c>
      <c r="G18" s="12"/>
      <c r="H18" s="213">
        <v>938.6</v>
      </c>
      <c r="I18" s="12"/>
    </row>
    <row r="19" spans="2:9" ht="79.5" x14ac:dyDescent="0.3">
      <c r="B19" s="189" t="s">
        <v>309</v>
      </c>
      <c r="C19" s="203">
        <v>802</v>
      </c>
      <c r="D19" s="157" t="s">
        <v>73</v>
      </c>
      <c r="E19" s="157" t="s">
        <v>78</v>
      </c>
      <c r="F19" s="157" t="s">
        <v>308</v>
      </c>
      <c r="G19" s="157" t="s">
        <v>310</v>
      </c>
      <c r="H19" s="213">
        <v>938.6</v>
      </c>
      <c r="I19" s="12"/>
    </row>
    <row r="20" spans="2:9" ht="18.75" x14ac:dyDescent="0.3">
      <c r="B20" s="163" t="s">
        <v>311</v>
      </c>
      <c r="C20" s="203">
        <v>802</v>
      </c>
      <c r="D20" s="157" t="s">
        <v>73</v>
      </c>
      <c r="E20" s="157" t="s">
        <v>78</v>
      </c>
      <c r="F20" s="157" t="s">
        <v>308</v>
      </c>
      <c r="G20" s="157" t="s">
        <v>312</v>
      </c>
      <c r="H20" s="213">
        <v>938.6</v>
      </c>
      <c r="I20" s="12"/>
    </row>
    <row r="21" spans="2:9" ht="18.75" x14ac:dyDescent="0.3">
      <c r="B21" s="163" t="s">
        <v>313</v>
      </c>
      <c r="C21" s="203">
        <v>802</v>
      </c>
      <c r="D21" s="157" t="s">
        <v>73</v>
      </c>
      <c r="E21" s="157" t="s">
        <v>78</v>
      </c>
      <c r="F21" s="157" t="s">
        <v>308</v>
      </c>
      <c r="G21" s="157" t="s">
        <v>84</v>
      </c>
      <c r="H21" s="213">
        <v>720.9</v>
      </c>
      <c r="I21" s="12"/>
    </row>
    <row r="22" spans="2:9" ht="18.75" x14ac:dyDescent="0.3">
      <c r="B22" s="163"/>
      <c r="C22" s="203">
        <v>802</v>
      </c>
      <c r="D22" s="157" t="s">
        <v>73</v>
      </c>
      <c r="E22" s="157" t="s">
        <v>78</v>
      </c>
      <c r="F22" s="157" t="s">
        <v>308</v>
      </c>
      <c r="G22" s="157" t="s">
        <v>87</v>
      </c>
      <c r="H22" s="213"/>
      <c r="I22" s="12"/>
    </row>
    <row r="23" spans="2:9" ht="31.5" x14ac:dyDescent="0.3">
      <c r="B23" s="190" t="s">
        <v>314</v>
      </c>
      <c r="C23" s="203">
        <v>802</v>
      </c>
      <c r="D23" s="157" t="s">
        <v>73</v>
      </c>
      <c r="E23" s="157" t="s">
        <v>78</v>
      </c>
      <c r="F23" s="157" t="s">
        <v>308</v>
      </c>
      <c r="G23" s="157" t="s">
        <v>90</v>
      </c>
      <c r="H23" s="213">
        <v>217.7</v>
      </c>
      <c r="I23" s="12"/>
    </row>
    <row r="24" spans="2:9" ht="18.75" x14ac:dyDescent="0.3">
      <c r="B24" s="190" t="s">
        <v>92</v>
      </c>
      <c r="C24" s="203">
        <v>802</v>
      </c>
      <c r="D24" s="157" t="s">
        <v>73</v>
      </c>
      <c r="E24" s="157" t="s">
        <v>78</v>
      </c>
      <c r="F24" s="157" t="s">
        <v>308</v>
      </c>
      <c r="G24" s="157" t="s">
        <v>110</v>
      </c>
      <c r="H24" s="213"/>
      <c r="I24" s="12"/>
    </row>
    <row r="25" spans="2:9" ht="18.75" x14ac:dyDescent="0.3">
      <c r="B25" s="190" t="s">
        <v>317</v>
      </c>
      <c r="C25" s="203">
        <v>802</v>
      </c>
      <c r="D25" s="157" t="s">
        <v>73</v>
      </c>
      <c r="E25" s="157" t="s">
        <v>78</v>
      </c>
      <c r="F25" s="157" t="s">
        <v>308</v>
      </c>
      <c r="G25" s="157" t="s">
        <v>110</v>
      </c>
      <c r="H25" s="213"/>
      <c r="I25" s="12"/>
    </row>
    <row r="26" spans="2:9" ht="63" x14ac:dyDescent="0.3">
      <c r="B26" s="191" t="s">
        <v>318</v>
      </c>
      <c r="C26" s="203">
        <v>802</v>
      </c>
      <c r="D26" s="156" t="s">
        <v>73</v>
      </c>
      <c r="E26" s="156" t="s">
        <v>98</v>
      </c>
      <c r="F26" s="156"/>
      <c r="G26" s="156"/>
      <c r="H26" s="148">
        <v>1222</v>
      </c>
      <c r="I26" s="12"/>
    </row>
    <row r="27" spans="2:9" ht="31.5" x14ac:dyDescent="0.3">
      <c r="B27" s="192" t="s">
        <v>319</v>
      </c>
      <c r="C27" s="203">
        <v>802</v>
      </c>
      <c r="D27" s="157" t="s">
        <v>73</v>
      </c>
      <c r="E27" s="157" t="s">
        <v>98</v>
      </c>
      <c r="F27" s="157" t="s">
        <v>321</v>
      </c>
      <c r="G27" s="157"/>
      <c r="H27" s="213">
        <v>1222</v>
      </c>
      <c r="I27" s="12"/>
    </row>
    <row r="28" spans="2:9" ht="78.75" x14ac:dyDescent="0.3">
      <c r="B28" s="193" t="s">
        <v>309</v>
      </c>
      <c r="C28" s="203">
        <v>802</v>
      </c>
      <c r="D28" s="157" t="s">
        <v>73</v>
      </c>
      <c r="E28" s="157" t="s">
        <v>98</v>
      </c>
      <c r="F28" s="157" t="s">
        <v>321</v>
      </c>
      <c r="G28" s="157" t="s">
        <v>310</v>
      </c>
      <c r="H28" s="213">
        <v>1136.0999999999999</v>
      </c>
      <c r="I28" s="12"/>
    </row>
    <row r="29" spans="2:9" ht="31.5" x14ac:dyDescent="0.3">
      <c r="B29" s="193" t="s">
        <v>322</v>
      </c>
      <c r="C29" s="203">
        <v>802</v>
      </c>
      <c r="D29" s="157" t="s">
        <v>73</v>
      </c>
      <c r="E29" s="157" t="s">
        <v>98</v>
      </c>
      <c r="F29" s="157" t="s">
        <v>321</v>
      </c>
      <c r="G29" s="157" t="s">
        <v>312</v>
      </c>
      <c r="H29" s="213">
        <v>1136.0999999999999</v>
      </c>
      <c r="I29" s="12"/>
    </row>
    <row r="30" spans="2:9" ht="18.75" x14ac:dyDescent="0.3">
      <c r="B30" s="163" t="s">
        <v>313</v>
      </c>
      <c r="C30" s="203">
        <v>802</v>
      </c>
      <c r="D30" s="157" t="s">
        <v>73</v>
      </c>
      <c r="E30" s="157" t="s">
        <v>98</v>
      </c>
      <c r="F30" s="157" t="s">
        <v>321</v>
      </c>
      <c r="G30" s="157" t="s">
        <v>84</v>
      </c>
      <c r="H30" s="213">
        <v>872.6</v>
      </c>
      <c r="I30" s="12"/>
    </row>
    <row r="31" spans="2:9" ht="31.5" x14ac:dyDescent="0.3">
      <c r="B31" s="190" t="s">
        <v>314</v>
      </c>
      <c r="C31" s="203">
        <v>802</v>
      </c>
      <c r="D31" s="157" t="s">
        <v>73</v>
      </c>
      <c r="E31" s="157" t="s">
        <v>98</v>
      </c>
      <c r="F31" s="157" t="s">
        <v>321</v>
      </c>
      <c r="G31" s="157" t="s">
        <v>90</v>
      </c>
      <c r="H31" s="213">
        <v>263.5</v>
      </c>
      <c r="I31" s="12"/>
    </row>
    <row r="32" spans="2:9" ht="32.25" x14ac:dyDescent="0.3">
      <c r="B32" s="189" t="s">
        <v>324</v>
      </c>
      <c r="C32" s="203">
        <v>802</v>
      </c>
      <c r="D32" s="157" t="s">
        <v>73</v>
      </c>
      <c r="E32" s="157" t="s">
        <v>98</v>
      </c>
      <c r="F32" s="157" t="s">
        <v>321</v>
      </c>
      <c r="G32" s="157" t="s">
        <v>102</v>
      </c>
      <c r="H32" s="213">
        <v>85.9</v>
      </c>
      <c r="I32" s="12"/>
    </row>
    <row r="33" spans="2:9" ht="31.5" x14ac:dyDescent="0.3">
      <c r="B33" s="193" t="s">
        <v>325</v>
      </c>
      <c r="C33" s="203">
        <v>802</v>
      </c>
      <c r="D33" s="157" t="s">
        <v>73</v>
      </c>
      <c r="E33" s="157" t="s">
        <v>98</v>
      </c>
      <c r="F33" s="157" t="s">
        <v>321</v>
      </c>
      <c r="G33" s="157" t="s">
        <v>326</v>
      </c>
      <c r="H33" s="213">
        <v>85.9</v>
      </c>
      <c r="I33" s="12"/>
    </row>
    <row r="34" spans="2:9" ht="31.5" x14ac:dyDescent="0.3">
      <c r="B34" s="190" t="s">
        <v>327</v>
      </c>
      <c r="C34" s="203">
        <v>802</v>
      </c>
      <c r="D34" s="157" t="s">
        <v>73</v>
      </c>
      <c r="E34" s="157" t="s">
        <v>98</v>
      </c>
      <c r="F34" s="157" t="s">
        <v>321</v>
      </c>
      <c r="G34" s="157" t="s">
        <v>105</v>
      </c>
      <c r="H34" s="213">
        <v>85.9</v>
      </c>
      <c r="I34" s="12"/>
    </row>
    <row r="35" spans="2:9" ht="18.75" x14ac:dyDescent="0.3">
      <c r="B35" s="194" t="s">
        <v>375</v>
      </c>
      <c r="C35" s="203">
        <v>802</v>
      </c>
      <c r="D35" s="210" t="s">
        <v>73</v>
      </c>
      <c r="E35" s="210" t="s">
        <v>98</v>
      </c>
      <c r="F35" s="157" t="s">
        <v>321</v>
      </c>
      <c r="G35" s="211">
        <v>242</v>
      </c>
      <c r="H35" s="213">
        <v>0</v>
      </c>
      <c r="I35" s="12"/>
    </row>
    <row r="36" spans="2:9" ht="18.75" x14ac:dyDescent="0.3">
      <c r="B36" s="194" t="s">
        <v>375</v>
      </c>
      <c r="C36" s="203">
        <v>802</v>
      </c>
      <c r="D36" s="210" t="s">
        <v>73</v>
      </c>
      <c r="E36" s="210" t="s">
        <v>98</v>
      </c>
      <c r="F36" s="157" t="s">
        <v>321</v>
      </c>
      <c r="G36" s="211">
        <v>244</v>
      </c>
      <c r="H36" s="213">
        <v>0</v>
      </c>
      <c r="I36" s="12"/>
    </row>
    <row r="37" spans="2:9" ht="18.75" x14ac:dyDescent="0.3">
      <c r="B37" s="155" t="s">
        <v>173</v>
      </c>
      <c r="C37" s="203">
        <v>802</v>
      </c>
      <c r="D37" s="156" t="s">
        <v>73</v>
      </c>
      <c r="E37" s="156" t="s">
        <v>174</v>
      </c>
      <c r="F37" s="156"/>
      <c r="G37" s="156"/>
      <c r="H37" s="148">
        <v>1</v>
      </c>
      <c r="I37" s="12"/>
    </row>
    <row r="38" spans="2:9" ht="31.5" x14ac:dyDescent="0.3">
      <c r="B38" s="163" t="s">
        <v>331</v>
      </c>
      <c r="C38" s="203">
        <v>802</v>
      </c>
      <c r="D38" s="157" t="s">
        <v>73</v>
      </c>
      <c r="E38" s="157" t="s">
        <v>174</v>
      </c>
      <c r="F38" s="157" t="s">
        <v>332</v>
      </c>
      <c r="G38" s="157"/>
      <c r="H38" s="213">
        <v>1</v>
      </c>
      <c r="I38" s="12"/>
    </row>
    <row r="39" spans="2:9" ht="32.25" x14ac:dyDescent="0.3">
      <c r="B39" s="194" t="s">
        <v>324</v>
      </c>
      <c r="C39" s="203">
        <v>802</v>
      </c>
      <c r="D39" s="157" t="s">
        <v>73</v>
      </c>
      <c r="E39" s="157" t="s">
        <v>174</v>
      </c>
      <c r="F39" s="157" t="s">
        <v>332</v>
      </c>
      <c r="G39" s="157" t="s">
        <v>329</v>
      </c>
      <c r="H39" s="213">
        <v>1</v>
      </c>
      <c r="I39" s="12"/>
    </row>
    <row r="40" spans="2:9" ht="31.5" x14ac:dyDescent="0.3">
      <c r="B40" s="163" t="s">
        <v>333</v>
      </c>
      <c r="C40" s="203">
        <v>802</v>
      </c>
      <c r="D40" s="157" t="s">
        <v>73</v>
      </c>
      <c r="E40" s="157" t="s">
        <v>174</v>
      </c>
      <c r="F40" s="157" t="s">
        <v>332</v>
      </c>
      <c r="G40" s="157" t="s">
        <v>177</v>
      </c>
      <c r="H40" s="213">
        <v>1</v>
      </c>
      <c r="I40" s="12"/>
    </row>
    <row r="41" spans="2:9" ht="31.5" x14ac:dyDescent="0.3">
      <c r="B41" s="163" t="s">
        <v>328</v>
      </c>
      <c r="C41" s="203">
        <v>802</v>
      </c>
      <c r="D41" s="157" t="s">
        <v>73</v>
      </c>
      <c r="E41" s="157" t="s">
        <v>174</v>
      </c>
      <c r="F41" s="157" t="s">
        <v>332</v>
      </c>
      <c r="G41" s="157" t="s">
        <v>177</v>
      </c>
      <c r="H41" s="213">
        <v>1</v>
      </c>
      <c r="I41" s="12"/>
    </row>
    <row r="42" spans="2:9" ht="18.75" x14ac:dyDescent="0.3">
      <c r="B42" s="155" t="s">
        <v>179</v>
      </c>
      <c r="C42" s="203">
        <v>802</v>
      </c>
      <c r="D42" s="156" t="s">
        <v>73</v>
      </c>
      <c r="E42" s="156" t="s">
        <v>180</v>
      </c>
      <c r="F42" s="156"/>
      <c r="G42" s="156"/>
      <c r="H42" s="148">
        <v>5449.35</v>
      </c>
      <c r="I42" s="12"/>
    </row>
    <row r="43" spans="2:9" ht="79.5" x14ac:dyDescent="0.3">
      <c r="B43" s="195" t="s">
        <v>309</v>
      </c>
      <c r="C43" s="203">
        <v>802</v>
      </c>
      <c r="D43" s="157" t="s">
        <v>73</v>
      </c>
      <c r="E43" s="157" t="s">
        <v>180</v>
      </c>
      <c r="F43" s="157" t="s">
        <v>334</v>
      </c>
      <c r="G43" s="157" t="s">
        <v>310</v>
      </c>
      <c r="H43" s="213">
        <v>4993.8</v>
      </c>
      <c r="I43" s="12"/>
    </row>
    <row r="44" spans="2:9" ht="18.75" x14ac:dyDescent="0.3">
      <c r="B44" s="195" t="s">
        <v>335</v>
      </c>
      <c r="C44" s="203">
        <v>802</v>
      </c>
      <c r="D44" s="157" t="s">
        <v>73</v>
      </c>
      <c r="E44" s="157" t="s">
        <v>180</v>
      </c>
      <c r="F44" s="157" t="s">
        <v>334</v>
      </c>
      <c r="G44" s="157" t="s">
        <v>336</v>
      </c>
      <c r="H44" s="213">
        <v>4993.8</v>
      </c>
      <c r="I44" s="12"/>
    </row>
    <row r="45" spans="2:9" ht="18.75" x14ac:dyDescent="0.3">
      <c r="B45" s="195" t="s">
        <v>337</v>
      </c>
      <c r="C45" s="203">
        <v>802</v>
      </c>
      <c r="D45" s="157" t="s">
        <v>73</v>
      </c>
      <c r="E45" s="157" t="s">
        <v>180</v>
      </c>
      <c r="F45" s="157" t="s">
        <v>334</v>
      </c>
      <c r="G45" s="157" t="s">
        <v>184</v>
      </c>
      <c r="H45" s="213">
        <v>3835.5</v>
      </c>
      <c r="I45" s="12"/>
    </row>
    <row r="46" spans="2:9" ht="32.25" x14ac:dyDescent="0.3">
      <c r="B46" s="195" t="s">
        <v>338</v>
      </c>
      <c r="C46" s="203">
        <v>802</v>
      </c>
      <c r="D46" s="157" t="s">
        <v>73</v>
      </c>
      <c r="E46" s="157" t="s">
        <v>180</v>
      </c>
      <c r="F46" s="157" t="s">
        <v>334</v>
      </c>
      <c r="G46" s="157" t="s">
        <v>186</v>
      </c>
      <c r="H46" s="213"/>
      <c r="I46" s="12"/>
    </row>
    <row r="47" spans="2:9" ht="32.25" x14ac:dyDescent="0.3">
      <c r="B47" s="195" t="s">
        <v>314</v>
      </c>
      <c r="C47" s="203">
        <v>802</v>
      </c>
      <c r="D47" s="157" t="s">
        <v>73</v>
      </c>
      <c r="E47" s="157" t="s">
        <v>180</v>
      </c>
      <c r="F47" s="157" t="s">
        <v>334</v>
      </c>
      <c r="G47" s="157" t="s">
        <v>185</v>
      </c>
      <c r="H47" s="232">
        <v>1158.3</v>
      </c>
      <c r="I47" s="12"/>
    </row>
    <row r="48" spans="2:9" ht="32.25" x14ac:dyDescent="0.3">
      <c r="B48" s="194" t="s">
        <v>324</v>
      </c>
      <c r="C48" s="203">
        <v>802</v>
      </c>
      <c r="D48" s="157" t="s">
        <v>73</v>
      </c>
      <c r="E48" s="157" t="s">
        <v>180</v>
      </c>
      <c r="F48" s="157" t="s">
        <v>334</v>
      </c>
      <c r="G48" s="157" t="s">
        <v>102</v>
      </c>
      <c r="H48" s="232">
        <v>423.95</v>
      </c>
      <c r="I48" s="12"/>
    </row>
    <row r="49" spans="2:9" ht="31.5" x14ac:dyDescent="0.3">
      <c r="B49" s="163" t="s">
        <v>333</v>
      </c>
      <c r="C49" s="203">
        <v>802</v>
      </c>
      <c r="D49" s="157" t="s">
        <v>73</v>
      </c>
      <c r="E49" s="157" t="s">
        <v>180</v>
      </c>
      <c r="F49" s="157" t="s">
        <v>334</v>
      </c>
      <c r="G49" s="157" t="s">
        <v>326</v>
      </c>
      <c r="H49" s="232">
        <v>423.95</v>
      </c>
      <c r="I49" s="12"/>
    </row>
    <row r="50" spans="2:9" ht="18.75" x14ac:dyDescent="0.3">
      <c r="B50" s="163" t="s">
        <v>187</v>
      </c>
      <c r="C50" s="203">
        <v>802</v>
      </c>
      <c r="D50" s="157" t="s">
        <v>73</v>
      </c>
      <c r="E50" s="157" t="s">
        <v>180</v>
      </c>
      <c r="F50" s="157" t="s">
        <v>334</v>
      </c>
      <c r="G50" s="157" t="s">
        <v>110</v>
      </c>
      <c r="H50" s="213">
        <v>326.55</v>
      </c>
      <c r="I50" s="12"/>
    </row>
    <row r="51" spans="2:9" ht="18.75" x14ac:dyDescent="0.3">
      <c r="B51" s="163" t="s">
        <v>187</v>
      </c>
      <c r="C51" s="203">
        <v>802</v>
      </c>
      <c r="D51" s="228" t="s">
        <v>73</v>
      </c>
      <c r="E51" s="228" t="s">
        <v>180</v>
      </c>
      <c r="F51" s="228" t="s">
        <v>334</v>
      </c>
      <c r="G51" s="228" t="s">
        <v>189</v>
      </c>
      <c r="H51" s="213">
        <v>42.5</v>
      </c>
      <c r="I51" s="12"/>
    </row>
    <row r="52" spans="2:9" ht="18.75" x14ac:dyDescent="0.3">
      <c r="B52" s="194" t="s">
        <v>375</v>
      </c>
      <c r="C52" s="203">
        <v>802</v>
      </c>
      <c r="D52" s="157" t="s">
        <v>73</v>
      </c>
      <c r="E52" s="157" t="s">
        <v>180</v>
      </c>
      <c r="F52" s="157" t="s">
        <v>334</v>
      </c>
      <c r="G52" s="157" t="s">
        <v>110</v>
      </c>
      <c r="H52" s="213">
        <v>28.2</v>
      </c>
      <c r="I52" s="12"/>
    </row>
    <row r="53" spans="2:9" ht="18.75" x14ac:dyDescent="0.3">
      <c r="B53" s="195" t="s">
        <v>153</v>
      </c>
      <c r="C53" s="203">
        <v>802</v>
      </c>
      <c r="D53" s="157" t="s">
        <v>73</v>
      </c>
      <c r="E53" s="157" t="s">
        <v>180</v>
      </c>
      <c r="F53" s="157" t="s">
        <v>334</v>
      </c>
      <c r="G53" s="157" t="s">
        <v>110</v>
      </c>
      <c r="H53" s="213">
        <v>26.7</v>
      </c>
      <c r="I53" s="12"/>
    </row>
    <row r="54" spans="2:9" ht="32.25" x14ac:dyDescent="0.3">
      <c r="B54" s="194" t="s">
        <v>324</v>
      </c>
      <c r="C54" s="203">
        <v>802</v>
      </c>
      <c r="D54" s="59" t="s">
        <v>73</v>
      </c>
      <c r="E54" s="59" t="s">
        <v>180</v>
      </c>
      <c r="F54" s="59" t="s">
        <v>334</v>
      </c>
      <c r="G54" s="59" t="s">
        <v>329</v>
      </c>
      <c r="H54" s="213">
        <v>31.6</v>
      </c>
      <c r="I54" s="12"/>
    </row>
    <row r="55" spans="2:9" ht="31.5" x14ac:dyDescent="0.3">
      <c r="B55" s="163" t="s">
        <v>333</v>
      </c>
      <c r="C55" s="203">
        <v>802</v>
      </c>
      <c r="D55" s="59" t="s">
        <v>73</v>
      </c>
      <c r="E55" s="59" t="s">
        <v>180</v>
      </c>
      <c r="F55" s="59" t="s">
        <v>334</v>
      </c>
      <c r="G55" s="157" t="s">
        <v>339</v>
      </c>
      <c r="H55" s="213">
        <v>31.6</v>
      </c>
      <c r="I55" s="12"/>
    </row>
    <row r="56" spans="2:9" ht="18.75" x14ac:dyDescent="0.3">
      <c r="B56" s="195" t="s">
        <v>376</v>
      </c>
      <c r="C56" s="203">
        <v>802</v>
      </c>
      <c r="D56" s="59" t="s">
        <v>73</v>
      </c>
      <c r="E56" s="59" t="s">
        <v>180</v>
      </c>
      <c r="F56" s="59" t="s">
        <v>334</v>
      </c>
      <c r="G56" s="157" t="s">
        <v>95</v>
      </c>
      <c r="H56" s="213">
        <v>1.1000000000000001</v>
      </c>
      <c r="I56" s="12"/>
    </row>
    <row r="57" spans="2:9" ht="18.75" x14ac:dyDescent="0.3">
      <c r="B57" s="195" t="s">
        <v>376</v>
      </c>
      <c r="C57" s="203">
        <v>802</v>
      </c>
      <c r="D57" s="59" t="s">
        <v>73</v>
      </c>
      <c r="E57" s="59" t="s">
        <v>180</v>
      </c>
      <c r="F57" s="59" t="s">
        <v>334</v>
      </c>
      <c r="G57" s="157" t="s">
        <v>147</v>
      </c>
      <c r="H57" s="213">
        <v>30.5</v>
      </c>
      <c r="I57" s="12"/>
    </row>
    <row r="58" spans="2:9" ht="18.75" x14ac:dyDescent="0.3">
      <c r="B58" s="196" t="s">
        <v>340</v>
      </c>
      <c r="C58" s="203">
        <v>802</v>
      </c>
      <c r="D58" s="204" t="s">
        <v>78</v>
      </c>
      <c r="E58" s="204"/>
      <c r="F58" s="204"/>
      <c r="G58" s="204"/>
      <c r="H58" s="148">
        <v>289.3</v>
      </c>
      <c r="I58" s="12"/>
    </row>
    <row r="59" spans="2:9" ht="18.75" x14ac:dyDescent="0.3">
      <c r="B59" s="197" t="s">
        <v>341</v>
      </c>
      <c r="C59" s="203">
        <v>802</v>
      </c>
      <c r="D59" s="205" t="s">
        <v>78</v>
      </c>
      <c r="E59" s="205" t="s">
        <v>221</v>
      </c>
      <c r="F59" s="205"/>
      <c r="G59" s="204"/>
      <c r="H59" s="213">
        <v>289.3</v>
      </c>
      <c r="I59" s="12"/>
    </row>
    <row r="60" spans="2:9" ht="31.5" x14ac:dyDescent="0.3">
      <c r="B60" s="197" t="s">
        <v>342</v>
      </c>
      <c r="C60" s="203">
        <v>802</v>
      </c>
      <c r="D60" s="206" t="s">
        <v>78</v>
      </c>
      <c r="E60" s="206" t="s">
        <v>221</v>
      </c>
      <c r="F60" s="207" t="s">
        <v>343</v>
      </c>
      <c r="G60" s="207"/>
      <c r="H60" s="213">
        <v>289.3</v>
      </c>
      <c r="I60" s="12"/>
    </row>
    <row r="61" spans="2:9" ht="78.75" x14ac:dyDescent="0.3">
      <c r="B61" s="197" t="s">
        <v>309</v>
      </c>
      <c r="C61" s="203">
        <v>802</v>
      </c>
      <c r="D61" s="206" t="s">
        <v>78</v>
      </c>
      <c r="E61" s="206" t="s">
        <v>221</v>
      </c>
      <c r="F61" s="207" t="s">
        <v>343</v>
      </c>
      <c r="G61" s="157" t="s">
        <v>310</v>
      </c>
      <c r="H61" s="213">
        <v>168.8</v>
      </c>
      <c r="I61" s="12"/>
    </row>
    <row r="62" spans="2:9" ht="31.5" x14ac:dyDescent="0.3">
      <c r="B62" s="197" t="s">
        <v>322</v>
      </c>
      <c r="C62" s="203">
        <v>802</v>
      </c>
      <c r="D62" s="206" t="s">
        <v>78</v>
      </c>
      <c r="E62" s="206" t="s">
        <v>221</v>
      </c>
      <c r="F62" s="207" t="s">
        <v>343</v>
      </c>
      <c r="G62" s="157" t="s">
        <v>312</v>
      </c>
      <c r="H62" s="213">
        <v>168.8</v>
      </c>
      <c r="I62" s="12"/>
    </row>
    <row r="63" spans="2:9" ht="18.75" x14ac:dyDescent="0.3">
      <c r="B63" s="163" t="s">
        <v>313</v>
      </c>
      <c r="C63" s="203">
        <v>802</v>
      </c>
      <c r="D63" s="206" t="s">
        <v>78</v>
      </c>
      <c r="E63" s="206" t="s">
        <v>221</v>
      </c>
      <c r="F63" s="207" t="s">
        <v>343</v>
      </c>
      <c r="G63" s="157" t="s">
        <v>84</v>
      </c>
      <c r="H63" s="213">
        <v>129.69999999999999</v>
      </c>
      <c r="I63" s="12"/>
    </row>
    <row r="64" spans="2:9" ht="31.5" x14ac:dyDescent="0.3">
      <c r="B64" s="190" t="s">
        <v>314</v>
      </c>
      <c r="C64" s="203">
        <v>802</v>
      </c>
      <c r="D64" s="206" t="s">
        <v>78</v>
      </c>
      <c r="E64" s="206" t="s">
        <v>221</v>
      </c>
      <c r="F64" s="207" t="s">
        <v>343</v>
      </c>
      <c r="G64" s="157" t="s">
        <v>90</v>
      </c>
      <c r="H64" s="213">
        <v>39.1</v>
      </c>
      <c r="I64" s="12"/>
    </row>
    <row r="65" spans="2:9" ht="32.25" x14ac:dyDescent="0.3">
      <c r="B65" s="194" t="s">
        <v>324</v>
      </c>
      <c r="C65" s="203">
        <v>802</v>
      </c>
      <c r="D65" s="206" t="s">
        <v>78</v>
      </c>
      <c r="E65" s="206" t="s">
        <v>221</v>
      </c>
      <c r="F65" s="207" t="s">
        <v>343</v>
      </c>
      <c r="G65" s="157" t="s">
        <v>102</v>
      </c>
      <c r="H65" s="213">
        <v>120.5</v>
      </c>
      <c r="I65" s="12"/>
    </row>
    <row r="66" spans="2:9" ht="31.5" x14ac:dyDescent="0.3">
      <c r="B66" s="197" t="s">
        <v>325</v>
      </c>
      <c r="C66" s="203">
        <v>802</v>
      </c>
      <c r="D66" s="206" t="s">
        <v>78</v>
      </c>
      <c r="E66" s="206" t="s">
        <v>221</v>
      </c>
      <c r="F66" s="207" t="s">
        <v>343</v>
      </c>
      <c r="G66" s="157" t="s">
        <v>326</v>
      </c>
      <c r="H66" s="213">
        <v>120.5</v>
      </c>
      <c r="I66" s="12"/>
    </row>
    <row r="67" spans="2:9" ht="18.75" x14ac:dyDescent="0.3">
      <c r="B67" s="163" t="s">
        <v>377</v>
      </c>
      <c r="C67" s="203">
        <v>802</v>
      </c>
      <c r="D67" s="206" t="s">
        <v>78</v>
      </c>
      <c r="E67" s="206" t="s">
        <v>221</v>
      </c>
      <c r="F67" s="207" t="s">
        <v>385</v>
      </c>
      <c r="G67" s="157" t="s">
        <v>110</v>
      </c>
      <c r="H67" s="213"/>
      <c r="I67" s="12"/>
    </row>
    <row r="68" spans="2:9" ht="18.75" x14ac:dyDescent="0.3">
      <c r="B68" s="163" t="s">
        <v>375</v>
      </c>
      <c r="C68" s="203">
        <v>802</v>
      </c>
      <c r="D68" s="206" t="s">
        <v>78</v>
      </c>
      <c r="E68" s="206" t="s">
        <v>221</v>
      </c>
      <c r="F68" s="207" t="s">
        <v>385</v>
      </c>
      <c r="G68" s="157" t="s">
        <v>110</v>
      </c>
      <c r="H68" s="213"/>
      <c r="I68" s="12"/>
    </row>
    <row r="69" spans="2:9" ht="18.75" x14ac:dyDescent="0.3">
      <c r="B69" s="195" t="s">
        <v>153</v>
      </c>
      <c r="C69" s="203">
        <v>802</v>
      </c>
      <c r="D69" s="206" t="s">
        <v>78</v>
      </c>
      <c r="E69" s="206" t="s">
        <v>221</v>
      </c>
      <c r="F69" s="207" t="s">
        <v>385</v>
      </c>
      <c r="G69" s="157" t="s">
        <v>110</v>
      </c>
      <c r="H69" s="213">
        <v>120.5</v>
      </c>
      <c r="I69" s="12"/>
    </row>
    <row r="70" spans="2:9" ht="31.5" x14ac:dyDescent="0.3">
      <c r="B70" s="155" t="s">
        <v>378</v>
      </c>
      <c r="C70" s="203">
        <v>802</v>
      </c>
      <c r="D70" s="156" t="s">
        <v>221</v>
      </c>
      <c r="E70" s="156"/>
      <c r="F70" s="156"/>
      <c r="G70" s="156"/>
      <c r="H70" s="148">
        <v>90.7</v>
      </c>
      <c r="I70" s="12"/>
    </row>
    <row r="71" spans="2:9" ht="47.25" x14ac:dyDescent="0.3">
      <c r="B71" s="155" t="s">
        <v>344</v>
      </c>
      <c r="C71" s="203">
        <v>802</v>
      </c>
      <c r="D71" s="156" t="s">
        <v>221</v>
      </c>
      <c r="E71" s="156" t="s">
        <v>232</v>
      </c>
      <c r="F71" s="156" t="s">
        <v>345</v>
      </c>
      <c r="G71" s="156" t="s">
        <v>76</v>
      </c>
      <c r="H71" s="213">
        <v>90.7</v>
      </c>
      <c r="I71" s="12"/>
    </row>
    <row r="72" spans="2:9" ht="47.25" x14ac:dyDescent="0.3">
      <c r="B72" s="163" t="s">
        <v>344</v>
      </c>
      <c r="C72" s="203">
        <v>802</v>
      </c>
      <c r="D72" s="157" t="s">
        <v>221</v>
      </c>
      <c r="E72" s="157" t="s">
        <v>232</v>
      </c>
      <c r="F72" s="157" t="s">
        <v>74</v>
      </c>
      <c r="G72" s="157"/>
      <c r="H72" s="213">
        <v>90.7</v>
      </c>
      <c r="I72" s="12"/>
    </row>
    <row r="73" spans="2:9" ht="32.25" x14ac:dyDescent="0.3">
      <c r="B73" s="189" t="s">
        <v>324</v>
      </c>
      <c r="C73" s="203">
        <v>802</v>
      </c>
      <c r="D73" s="157" t="s">
        <v>221</v>
      </c>
      <c r="E73" s="157" t="s">
        <v>232</v>
      </c>
      <c r="F73" s="157" t="s">
        <v>345</v>
      </c>
      <c r="G73" s="157" t="s">
        <v>102</v>
      </c>
      <c r="H73" s="213">
        <v>90.7</v>
      </c>
      <c r="I73" s="12"/>
    </row>
    <row r="74" spans="2:9" ht="31.5" x14ac:dyDescent="0.3">
      <c r="B74" s="163" t="s">
        <v>333</v>
      </c>
      <c r="C74" s="203">
        <v>802</v>
      </c>
      <c r="D74" s="157" t="s">
        <v>221</v>
      </c>
      <c r="E74" s="157" t="s">
        <v>232</v>
      </c>
      <c r="F74" s="157" t="s">
        <v>345</v>
      </c>
      <c r="G74" s="157" t="s">
        <v>326</v>
      </c>
      <c r="H74" s="213">
        <v>90.7</v>
      </c>
      <c r="I74" s="12"/>
    </row>
    <row r="75" spans="2:9" ht="18.75" x14ac:dyDescent="0.3">
      <c r="B75" s="163" t="s">
        <v>375</v>
      </c>
      <c r="C75" s="203">
        <v>802</v>
      </c>
      <c r="D75" s="157" t="s">
        <v>221</v>
      </c>
      <c r="E75" s="157" t="s">
        <v>232</v>
      </c>
      <c r="F75" s="157" t="s">
        <v>345</v>
      </c>
      <c r="G75" s="157" t="s">
        <v>110</v>
      </c>
      <c r="H75" s="213">
        <v>90.7</v>
      </c>
      <c r="I75" s="12"/>
    </row>
    <row r="76" spans="2:9" ht="18.75" x14ac:dyDescent="0.3">
      <c r="B76" s="163" t="s">
        <v>379</v>
      </c>
      <c r="C76" s="203">
        <v>802</v>
      </c>
      <c r="D76" s="157" t="s">
        <v>221</v>
      </c>
      <c r="E76" s="157" t="s">
        <v>232</v>
      </c>
      <c r="F76" s="157" t="s">
        <v>345</v>
      </c>
      <c r="G76" s="157" t="s">
        <v>110</v>
      </c>
      <c r="H76" s="213"/>
      <c r="I76" s="12"/>
    </row>
    <row r="77" spans="2:9" ht="31.5" x14ac:dyDescent="0.3">
      <c r="B77" s="163" t="s">
        <v>328</v>
      </c>
      <c r="C77" s="203">
        <v>802</v>
      </c>
      <c r="D77" s="157" t="s">
        <v>221</v>
      </c>
      <c r="E77" s="157" t="s">
        <v>232</v>
      </c>
      <c r="F77" s="157" t="s">
        <v>345</v>
      </c>
      <c r="G77" s="157" t="s">
        <v>110</v>
      </c>
      <c r="H77" s="213"/>
      <c r="I77" s="12"/>
    </row>
    <row r="78" spans="2:9" ht="18.75" x14ac:dyDescent="0.3">
      <c r="B78" s="191" t="s">
        <v>346</v>
      </c>
      <c r="C78" s="203">
        <v>802</v>
      </c>
      <c r="D78" s="156" t="s">
        <v>242</v>
      </c>
      <c r="E78" s="156"/>
      <c r="F78" s="156"/>
      <c r="G78" s="156"/>
      <c r="H78" s="148">
        <v>254.6</v>
      </c>
      <c r="I78" s="12"/>
    </row>
    <row r="79" spans="2:9" ht="18.75" x14ac:dyDescent="0.3">
      <c r="B79" s="198" t="s">
        <v>251</v>
      </c>
      <c r="C79" s="203">
        <v>802</v>
      </c>
      <c r="D79" s="157" t="s">
        <v>242</v>
      </c>
      <c r="E79" s="157" t="s">
        <v>221</v>
      </c>
      <c r="F79" s="157"/>
      <c r="G79" s="157"/>
      <c r="H79" s="213">
        <v>254.6</v>
      </c>
      <c r="I79" s="12"/>
    </row>
    <row r="80" spans="2:9" ht="32.25" x14ac:dyDescent="0.3">
      <c r="B80" s="189" t="s">
        <v>324</v>
      </c>
      <c r="C80" s="203">
        <v>802</v>
      </c>
      <c r="D80" s="157" t="s">
        <v>242</v>
      </c>
      <c r="E80" s="157" t="s">
        <v>221</v>
      </c>
      <c r="F80" s="157" t="s">
        <v>347</v>
      </c>
      <c r="G80" s="157" t="s">
        <v>102</v>
      </c>
      <c r="H80" s="213">
        <v>254.6</v>
      </c>
      <c r="I80" s="12"/>
    </row>
    <row r="81" spans="2:9" ht="31.5" x14ac:dyDescent="0.3">
      <c r="B81" s="163" t="s">
        <v>333</v>
      </c>
      <c r="C81" s="203">
        <v>802</v>
      </c>
      <c r="D81" s="157" t="s">
        <v>242</v>
      </c>
      <c r="E81" s="157" t="s">
        <v>221</v>
      </c>
      <c r="F81" s="157" t="s">
        <v>347</v>
      </c>
      <c r="G81" s="157" t="s">
        <v>110</v>
      </c>
      <c r="H81" s="213"/>
      <c r="I81" s="12"/>
    </row>
    <row r="82" spans="2:9" ht="31.5" x14ac:dyDescent="0.3">
      <c r="B82" s="163" t="s">
        <v>328</v>
      </c>
      <c r="C82" s="203">
        <v>802</v>
      </c>
      <c r="D82" s="157" t="s">
        <v>242</v>
      </c>
      <c r="E82" s="157" t="s">
        <v>221</v>
      </c>
      <c r="F82" s="157" t="s">
        <v>347</v>
      </c>
      <c r="G82" s="157" t="s">
        <v>110</v>
      </c>
      <c r="H82" s="213"/>
      <c r="I82" s="12"/>
    </row>
    <row r="83" spans="2:9" ht="18.75" x14ac:dyDescent="0.3">
      <c r="B83" s="194" t="s">
        <v>375</v>
      </c>
      <c r="C83" s="203">
        <v>802</v>
      </c>
      <c r="D83" s="157" t="s">
        <v>242</v>
      </c>
      <c r="E83" s="157" t="s">
        <v>221</v>
      </c>
      <c r="F83" s="157" t="s">
        <v>347</v>
      </c>
      <c r="G83" s="157" t="s">
        <v>110</v>
      </c>
      <c r="H83" s="213"/>
      <c r="I83" s="12"/>
    </row>
    <row r="84" spans="2:9" ht="18.75" x14ac:dyDescent="0.3">
      <c r="B84" s="190" t="s">
        <v>148</v>
      </c>
      <c r="C84" s="203">
        <v>802</v>
      </c>
      <c r="D84" s="157" t="s">
        <v>242</v>
      </c>
      <c r="E84" s="157" t="s">
        <v>221</v>
      </c>
      <c r="F84" s="157" t="s">
        <v>347</v>
      </c>
      <c r="G84" s="157" t="s">
        <v>110</v>
      </c>
      <c r="H84" s="213"/>
      <c r="I84" s="12"/>
    </row>
    <row r="85" spans="2:9" ht="18.75" x14ac:dyDescent="0.3">
      <c r="B85" s="195" t="s">
        <v>153</v>
      </c>
      <c r="C85" s="203">
        <v>802</v>
      </c>
      <c r="D85" s="157" t="s">
        <v>242</v>
      </c>
      <c r="E85" s="157" t="s">
        <v>221</v>
      </c>
      <c r="F85" s="157" t="s">
        <v>347</v>
      </c>
      <c r="G85" s="157" t="s">
        <v>110</v>
      </c>
      <c r="H85" s="213"/>
      <c r="I85" s="12"/>
    </row>
    <row r="86" spans="2:9" ht="18.75" x14ac:dyDescent="0.3">
      <c r="B86" s="195" t="s">
        <v>187</v>
      </c>
      <c r="C86" s="203">
        <v>802</v>
      </c>
      <c r="D86" s="157" t="s">
        <v>242</v>
      </c>
      <c r="E86" s="157" t="s">
        <v>221</v>
      </c>
      <c r="F86" s="157" t="s">
        <v>347</v>
      </c>
      <c r="G86" s="157" t="s">
        <v>189</v>
      </c>
      <c r="H86" s="213">
        <v>254.6</v>
      </c>
      <c r="I86" s="12"/>
    </row>
    <row r="87" spans="2:9" ht="18.75" x14ac:dyDescent="0.3">
      <c r="B87" s="155" t="s">
        <v>348</v>
      </c>
      <c r="C87" s="203">
        <v>802</v>
      </c>
      <c r="D87" s="156" t="s">
        <v>232</v>
      </c>
      <c r="E87" s="156"/>
      <c r="F87" s="156"/>
      <c r="G87" s="156"/>
      <c r="H87" s="148">
        <v>478.95</v>
      </c>
      <c r="I87" s="12"/>
    </row>
    <row r="88" spans="2:9" ht="18.75" x14ac:dyDescent="0.3">
      <c r="B88" s="155" t="s">
        <v>260</v>
      </c>
      <c r="C88" s="203">
        <v>802</v>
      </c>
      <c r="D88" s="156" t="s">
        <v>232</v>
      </c>
      <c r="E88" s="156" t="s">
        <v>73</v>
      </c>
      <c r="F88" s="156"/>
      <c r="G88" s="156"/>
      <c r="H88" s="213">
        <v>478.95</v>
      </c>
      <c r="I88" s="12"/>
    </row>
    <row r="89" spans="2:9" ht="18.75" x14ac:dyDescent="0.3">
      <c r="B89" s="163" t="s">
        <v>349</v>
      </c>
      <c r="C89" s="203">
        <v>802</v>
      </c>
      <c r="D89" s="157" t="s">
        <v>232</v>
      </c>
      <c r="E89" s="157" t="s">
        <v>73</v>
      </c>
      <c r="F89" s="157" t="s">
        <v>350</v>
      </c>
      <c r="G89" s="157"/>
      <c r="H89" s="213">
        <v>478.95</v>
      </c>
      <c r="I89" s="12"/>
    </row>
    <row r="90" spans="2:9" ht="18.75" x14ac:dyDescent="0.3">
      <c r="B90" s="155" t="s">
        <v>271</v>
      </c>
      <c r="C90" s="203">
        <v>802</v>
      </c>
      <c r="D90" s="157" t="s">
        <v>272</v>
      </c>
      <c r="E90" s="157" t="s">
        <v>221</v>
      </c>
      <c r="F90" s="157" t="s">
        <v>386</v>
      </c>
      <c r="G90" s="157"/>
      <c r="H90" s="213">
        <v>3.9</v>
      </c>
      <c r="I90" s="12"/>
    </row>
    <row r="91" spans="2:9" ht="18.75" x14ac:dyDescent="0.3">
      <c r="B91" s="199" t="s">
        <v>380</v>
      </c>
      <c r="C91" s="203">
        <v>802</v>
      </c>
      <c r="D91" s="157" t="s">
        <v>272</v>
      </c>
      <c r="E91" s="157" t="s">
        <v>221</v>
      </c>
      <c r="F91" s="157" t="s">
        <v>386</v>
      </c>
      <c r="G91" s="157" t="s">
        <v>387</v>
      </c>
      <c r="H91" s="213">
        <v>3.9</v>
      </c>
      <c r="I91" s="12"/>
    </row>
    <row r="92" spans="2:9" ht="18.75" x14ac:dyDescent="0.3">
      <c r="B92" s="199" t="s">
        <v>380</v>
      </c>
      <c r="C92" s="203">
        <v>802</v>
      </c>
      <c r="D92" s="157" t="s">
        <v>272</v>
      </c>
      <c r="E92" s="157" t="s">
        <v>221</v>
      </c>
      <c r="F92" s="157" t="s">
        <v>386</v>
      </c>
      <c r="G92" s="157" t="s">
        <v>274</v>
      </c>
      <c r="H92" s="213">
        <v>3.9</v>
      </c>
      <c r="I92" s="12"/>
    </row>
    <row r="93" spans="2:9" ht="31.5" x14ac:dyDescent="0.3">
      <c r="B93" s="191" t="s">
        <v>381</v>
      </c>
      <c r="C93" s="203">
        <v>802</v>
      </c>
      <c r="D93" s="156"/>
      <c r="E93" s="156"/>
      <c r="F93" s="156"/>
      <c r="G93" s="156"/>
      <c r="H93" s="148">
        <v>1505</v>
      </c>
      <c r="I93" s="148">
        <v>1505</v>
      </c>
    </row>
    <row r="94" spans="2:9" ht="18.75" x14ac:dyDescent="0.3">
      <c r="B94" s="202" t="s">
        <v>351</v>
      </c>
      <c r="C94" s="203">
        <v>802</v>
      </c>
      <c r="D94" s="156"/>
      <c r="E94" s="156"/>
      <c r="F94" s="156"/>
      <c r="G94" s="156"/>
      <c r="H94" s="213"/>
      <c r="I94" s="213"/>
    </row>
    <row r="95" spans="2:9" ht="48" x14ac:dyDescent="0.3">
      <c r="B95" s="181" t="s">
        <v>382</v>
      </c>
      <c r="C95" s="203">
        <v>802</v>
      </c>
      <c r="D95" s="156" t="s">
        <v>242</v>
      </c>
      <c r="E95" s="156" t="s">
        <v>78</v>
      </c>
      <c r="F95" s="157" t="s">
        <v>353</v>
      </c>
      <c r="G95" s="156"/>
      <c r="H95" s="148">
        <v>1440</v>
      </c>
      <c r="I95" s="148">
        <v>1440</v>
      </c>
    </row>
    <row r="96" spans="2:9" ht="32.25" x14ac:dyDescent="0.3">
      <c r="B96" s="189" t="s">
        <v>324</v>
      </c>
      <c r="C96" s="203">
        <v>802</v>
      </c>
      <c r="D96" s="156" t="s">
        <v>242</v>
      </c>
      <c r="E96" s="156" t="s">
        <v>78</v>
      </c>
      <c r="F96" s="157" t="s">
        <v>353</v>
      </c>
      <c r="G96" s="157" t="s">
        <v>102</v>
      </c>
      <c r="H96" s="213">
        <v>1440</v>
      </c>
      <c r="I96" s="213">
        <v>1440</v>
      </c>
    </row>
    <row r="97" spans="2:9" ht="31.5" x14ac:dyDescent="0.3">
      <c r="B97" s="190" t="s">
        <v>328</v>
      </c>
      <c r="C97" s="203">
        <v>802</v>
      </c>
      <c r="D97" s="156" t="s">
        <v>242</v>
      </c>
      <c r="E97" s="156" t="s">
        <v>78</v>
      </c>
      <c r="F97" s="157" t="s">
        <v>353</v>
      </c>
      <c r="G97" s="208" t="s">
        <v>110</v>
      </c>
      <c r="H97" s="213">
        <v>1181.3</v>
      </c>
      <c r="I97" s="213">
        <v>1181.3</v>
      </c>
    </row>
    <row r="98" spans="2:9" ht="31.5" x14ac:dyDescent="0.3">
      <c r="B98" s="190" t="s">
        <v>328</v>
      </c>
      <c r="C98" s="203">
        <v>802</v>
      </c>
      <c r="D98" s="156" t="s">
        <v>242</v>
      </c>
      <c r="E98" s="156" t="s">
        <v>78</v>
      </c>
      <c r="F98" s="157" t="s">
        <v>353</v>
      </c>
      <c r="G98" s="208" t="s">
        <v>110</v>
      </c>
      <c r="H98" s="213">
        <v>80</v>
      </c>
      <c r="I98" s="213">
        <v>80</v>
      </c>
    </row>
    <row r="99" spans="2:9" ht="31.5" x14ac:dyDescent="0.3">
      <c r="B99" s="190" t="s">
        <v>328</v>
      </c>
      <c r="C99" s="203">
        <v>802</v>
      </c>
      <c r="D99" s="156" t="s">
        <v>242</v>
      </c>
      <c r="E99" s="156" t="s">
        <v>78</v>
      </c>
      <c r="F99" s="157" t="s">
        <v>353</v>
      </c>
      <c r="G99" s="208" t="s">
        <v>110</v>
      </c>
      <c r="H99" s="213">
        <v>28.8</v>
      </c>
      <c r="I99" s="213">
        <v>28.8</v>
      </c>
    </row>
    <row r="100" spans="2:9" ht="31.5" x14ac:dyDescent="0.3">
      <c r="B100" s="190" t="s">
        <v>328</v>
      </c>
      <c r="C100" s="203">
        <v>802</v>
      </c>
      <c r="D100" s="156" t="s">
        <v>242</v>
      </c>
      <c r="E100" s="156" t="s">
        <v>78</v>
      </c>
      <c r="F100" s="157" t="s">
        <v>353</v>
      </c>
      <c r="G100" s="208" t="s">
        <v>110</v>
      </c>
      <c r="H100" s="213">
        <v>98.9</v>
      </c>
      <c r="I100" s="213">
        <v>98.9</v>
      </c>
    </row>
    <row r="101" spans="2:9" ht="31.5" x14ac:dyDescent="0.3">
      <c r="B101" s="190" t="s">
        <v>328</v>
      </c>
      <c r="C101" s="203">
        <v>802</v>
      </c>
      <c r="D101" s="156" t="s">
        <v>242</v>
      </c>
      <c r="E101" s="156" t="s">
        <v>78</v>
      </c>
      <c r="F101" s="157" t="s">
        <v>353</v>
      </c>
      <c r="G101" s="208" t="s">
        <v>189</v>
      </c>
      <c r="H101" s="213">
        <v>51</v>
      </c>
      <c r="I101" s="213">
        <v>51</v>
      </c>
    </row>
    <row r="102" spans="2:9" ht="142.5" x14ac:dyDescent="0.3">
      <c r="B102" s="181" t="s">
        <v>354</v>
      </c>
      <c r="C102" s="203">
        <v>802</v>
      </c>
      <c r="D102" s="156" t="s">
        <v>73</v>
      </c>
      <c r="E102" s="156" t="s">
        <v>180</v>
      </c>
      <c r="F102" s="156" t="s">
        <v>355</v>
      </c>
      <c r="G102" s="156"/>
      <c r="H102" s="148">
        <v>1.5</v>
      </c>
      <c r="I102" s="148">
        <v>1.5</v>
      </c>
    </row>
    <row r="103" spans="2:9" ht="32.25" x14ac:dyDescent="0.3">
      <c r="B103" s="189" t="s">
        <v>324</v>
      </c>
      <c r="C103" s="203">
        <v>802</v>
      </c>
      <c r="D103" s="157" t="s">
        <v>73</v>
      </c>
      <c r="E103" s="157" t="s">
        <v>180</v>
      </c>
      <c r="F103" s="157" t="s">
        <v>355</v>
      </c>
      <c r="G103" s="157" t="s">
        <v>102</v>
      </c>
      <c r="H103" s="213">
        <v>1.5</v>
      </c>
      <c r="I103" s="213">
        <v>1.5</v>
      </c>
    </row>
    <row r="104" spans="2:9" ht="31.5" x14ac:dyDescent="0.3">
      <c r="B104" s="190" t="s">
        <v>328</v>
      </c>
      <c r="C104" s="203">
        <v>802</v>
      </c>
      <c r="D104" s="157" t="s">
        <v>73</v>
      </c>
      <c r="E104" s="157" t="s">
        <v>180</v>
      </c>
      <c r="F104" s="157" t="s">
        <v>355</v>
      </c>
      <c r="G104" s="208" t="s">
        <v>110</v>
      </c>
      <c r="H104" s="213">
        <v>1.5</v>
      </c>
      <c r="I104" s="213">
        <v>1.5</v>
      </c>
    </row>
    <row r="105" spans="2:9" ht="47.25" x14ac:dyDescent="0.3">
      <c r="B105" s="200" t="s">
        <v>356</v>
      </c>
      <c r="C105" s="203">
        <v>802</v>
      </c>
      <c r="D105" s="156" t="s">
        <v>221</v>
      </c>
      <c r="E105" s="156" t="s">
        <v>228</v>
      </c>
      <c r="F105" s="156" t="s">
        <v>357</v>
      </c>
      <c r="G105" s="156"/>
      <c r="H105" s="148">
        <v>5</v>
      </c>
      <c r="I105" s="148">
        <v>5</v>
      </c>
    </row>
    <row r="106" spans="2:9" ht="32.25" x14ac:dyDescent="0.3">
      <c r="B106" s="189" t="s">
        <v>324</v>
      </c>
      <c r="C106" s="203">
        <v>802</v>
      </c>
      <c r="D106" s="157" t="s">
        <v>221</v>
      </c>
      <c r="E106" s="157" t="s">
        <v>228</v>
      </c>
      <c r="F106" s="157" t="s">
        <v>357</v>
      </c>
      <c r="G106" s="157" t="s">
        <v>102</v>
      </c>
      <c r="H106" s="213">
        <v>5</v>
      </c>
      <c r="I106" s="213">
        <v>5</v>
      </c>
    </row>
    <row r="107" spans="2:9" ht="31.5" x14ac:dyDescent="0.3">
      <c r="B107" s="190" t="s">
        <v>328</v>
      </c>
      <c r="C107" s="203">
        <v>802</v>
      </c>
      <c r="D107" s="157" t="s">
        <v>221</v>
      </c>
      <c r="E107" s="157" t="s">
        <v>228</v>
      </c>
      <c r="F107" s="157" t="s">
        <v>357</v>
      </c>
      <c r="G107" s="208" t="s">
        <v>110</v>
      </c>
      <c r="H107" s="213">
        <v>5</v>
      </c>
      <c r="I107" s="213">
        <v>5</v>
      </c>
    </row>
    <row r="108" spans="2:9" ht="110.25" x14ac:dyDescent="0.3">
      <c r="B108" s="200" t="s">
        <v>358</v>
      </c>
      <c r="C108" s="203">
        <v>802</v>
      </c>
      <c r="D108" s="156" t="s">
        <v>73</v>
      </c>
      <c r="E108" s="156" t="s">
        <v>180</v>
      </c>
      <c r="F108" s="156" t="s">
        <v>359</v>
      </c>
      <c r="G108" s="156"/>
      <c r="H108" s="148">
        <v>5</v>
      </c>
      <c r="I108" s="148">
        <v>5</v>
      </c>
    </row>
    <row r="109" spans="2:9" ht="32.25" x14ac:dyDescent="0.3">
      <c r="B109" s="189" t="s">
        <v>324</v>
      </c>
      <c r="C109" s="203">
        <v>802</v>
      </c>
      <c r="D109" s="157" t="s">
        <v>73</v>
      </c>
      <c r="E109" s="157" t="s">
        <v>180</v>
      </c>
      <c r="F109" s="157" t="s">
        <v>359</v>
      </c>
      <c r="G109" s="157" t="s">
        <v>102</v>
      </c>
      <c r="H109" s="213">
        <v>5</v>
      </c>
      <c r="I109" s="213">
        <v>5</v>
      </c>
    </row>
    <row r="110" spans="2:9" ht="31.5" x14ac:dyDescent="0.3">
      <c r="B110" s="190" t="s">
        <v>328</v>
      </c>
      <c r="C110" s="203">
        <v>802</v>
      </c>
      <c r="D110" s="157" t="s">
        <v>73</v>
      </c>
      <c r="E110" s="157" t="s">
        <v>180</v>
      </c>
      <c r="F110" s="157" t="s">
        <v>359</v>
      </c>
      <c r="G110" s="208" t="s">
        <v>110</v>
      </c>
      <c r="H110" s="213">
        <v>5</v>
      </c>
      <c r="I110" s="213">
        <v>5</v>
      </c>
    </row>
    <row r="111" spans="2:9" ht="31.5" x14ac:dyDescent="0.3">
      <c r="B111" s="190" t="s">
        <v>328</v>
      </c>
      <c r="C111" s="203">
        <v>802</v>
      </c>
      <c r="D111" s="157" t="s">
        <v>73</v>
      </c>
      <c r="E111" s="157" t="s">
        <v>180</v>
      </c>
      <c r="F111" s="157" t="s">
        <v>359</v>
      </c>
      <c r="G111" s="208" t="s">
        <v>110</v>
      </c>
      <c r="H111" s="213">
        <v>5</v>
      </c>
      <c r="I111" s="213">
        <v>5</v>
      </c>
    </row>
    <row r="112" spans="2:9" ht="95.25" x14ac:dyDescent="0.3">
      <c r="B112" s="194" t="s">
        <v>360</v>
      </c>
      <c r="C112" s="203">
        <v>802</v>
      </c>
      <c r="D112" s="156" t="s">
        <v>73</v>
      </c>
      <c r="E112" s="156" t="s">
        <v>180</v>
      </c>
      <c r="F112" s="156" t="s">
        <v>361</v>
      </c>
      <c r="G112" s="156"/>
      <c r="H112" s="148">
        <v>16.5</v>
      </c>
      <c r="I112" s="148">
        <v>16.5</v>
      </c>
    </row>
    <row r="113" spans="2:9" ht="32.25" x14ac:dyDescent="0.3">
      <c r="B113" s="189" t="s">
        <v>324</v>
      </c>
      <c r="C113" s="203">
        <v>802</v>
      </c>
      <c r="D113" s="157" t="s">
        <v>73</v>
      </c>
      <c r="E113" s="157" t="s">
        <v>180</v>
      </c>
      <c r="F113" s="157" t="s">
        <v>361</v>
      </c>
      <c r="G113" s="157" t="s">
        <v>102</v>
      </c>
      <c r="H113" s="213">
        <v>16.5</v>
      </c>
      <c r="I113" s="213">
        <v>16.5</v>
      </c>
    </row>
    <row r="114" spans="2:9" ht="31.5" x14ac:dyDescent="0.3">
      <c r="B114" s="190" t="s">
        <v>328</v>
      </c>
      <c r="C114" s="203">
        <v>802</v>
      </c>
      <c r="D114" s="157" t="s">
        <v>73</v>
      </c>
      <c r="E114" s="157" t="s">
        <v>180</v>
      </c>
      <c r="F114" s="157" t="s">
        <v>361</v>
      </c>
      <c r="G114" s="208" t="s">
        <v>110</v>
      </c>
      <c r="H114" s="213">
        <v>9.5</v>
      </c>
      <c r="I114" s="213">
        <v>9</v>
      </c>
    </row>
    <row r="115" spans="2:9" ht="31.5" x14ac:dyDescent="0.3">
      <c r="B115" s="190" t="s">
        <v>328</v>
      </c>
      <c r="C115" s="203">
        <v>802</v>
      </c>
      <c r="D115" s="157" t="s">
        <v>73</v>
      </c>
      <c r="E115" s="157" t="s">
        <v>180</v>
      </c>
      <c r="F115" s="157" t="s">
        <v>361</v>
      </c>
      <c r="G115" s="208" t="s">
        <v>110</v>
      </c>
      <c r="H115" s="213">
        <v>7</v>
      </c>
      <c r="I115" s="213">
        <v>7.5</v>
      </c>
    </row>
    <row r="116" spans="2:9" ht="31.5" x14ac:dyDescent="0.3">
      <c r="B116" s="201" t="s">
        <v>383</v>
      </c>
      <c r="C116" s="203">
        <v>802</v>
      </c>
      <c r="D116" s="156" t="s">
        <v>242</v>
      </c>
      <c r="E116" s="156" t="s">
        <v>221</v>
      </c>
      <c r="F116" s="156" t="s">
        <v>366</v>
      </c>
      <c r="G116" s="156"/>
      <c r="H116" s="148">
        <v>2</v>
      </c>
      <c r="I116" s="148">
        <v>2</v>
      </c>
    </row>
    <row r="117" spans="2:9" ht="32.25" x14ac:dyDescent="0.3">
      <c r="B117" s="189" t="s">
        <v>324</v>
      </c>
      <c r="C117" s="203">
        <v>802</v>
      </c>
      <c r="D117" s="157" t="s">
        <v>242</v>
      </c>
      <c r="E117" s="157" t="s">
        <v>221</v>
      </c>
      <c r="F117" s="157" t="s">
        <v>366</v>
      </c>
      <c r="G117" s="157" t="s">
        <v>102</v>
      </c>
      <c r="H117" s="213">
        <v>2</v>
      </c>
      <c r="I117" s="213">
        <v>2</v>
      </c>
    </row>
    <row r="118" spans="2:9" ht="31.5" x14ac:dyDescent="0.3">
      <c r="B118" s="190" t="s">
        <v>328</v>
      </c>
      <c r="C118" s="203">
        <v>802</v>
      </c>
      <c r="D118" s="157" t="s">
        <v>242</v>
      </c>
      <c r="E118" s="157" t="s">
        <v>221</v>
      </c>
      <c r="F118" s="157" t="s">
        <v>366</v>
      </c>
      <c r="G118" s="208" t="s">
        <v>110</v>
      </c>
      <c r="H118" s="213">
        <v>2</v>
      </c>
      <c r="I118" s="213">
        <v>2</v>
      </c>
    </row>
    <row r="119" spans="2:9" ht="31.5" x14ac:dyDescent="0.3">
      <c r="B119" s="190" t="s">
        <v>328</v>
      </c>
      <c r="C119" s="203">
        <v>802</v>
      </c>
      <c r="D119" s="157" t="s">
        <v>242</v>
      </c>
      <c r="E119" s="157" t="s">
        <v>221</v>
      </c>
      <c r="F119" s="157" t="s">
        <v>366</v>
      </c>
      <c r="G119" s="208" t="s">
        <v>110</v>
      </c>
      <c r="H119" s="213">
        <v>2</v>
      </c>
      <c r="I119" s="213">
        <v>2</v>
      </c>
    </row>
    <row r="120" spans="2:9" ht="31.5" x14ac:dyDescent="0.3">
      <c r="B120" s="201" t="s">
        <v>363</v>
      </c>
      <c r="C120" s="203">
        <v>802</v>
      </c>
      <c r="D120" s="156" t="s">
        <v>242</v>
      </c>
      <c r="E120" s="156" t="s">
        <v>221</v>
      </c>
      <c r="F120" s="156" t="s">
        <v>362</v>
      </c>
      <c r="G120" s="156"/>
      <c r="H120" s="148">
        <v>15</v>
      </c>
      <c r="I120" s="148">
        <v>15</v>
      </c>
    </row>
    <row r="121" spans="2:9" ht="32.25" x14ac:dyDescent="0.3">
      <c r="B121" s="189" t="s">
        <v>324</v>
      </c>
      <c r="C121" s="203">
        <v>802</v>
      </c>
      <c r="D121" s="157" t="s">
        <v>242</v>
      </c>
      <c r="E121" s="157" t="s">
        <v>221</v>
      </c>
      <c r="F121" s="157" t="s">
        <v>362</v>
      </c>
      <c r="G121" s="157" t="s">
        <v>102</v>
      </c>
      <c r="H121" s="213">
        <v>15</v>
      </c>
      <c r="I121" s="213">
        <v>15</v>
      </c>
    </row>
    <row r="122" spans="2:9" ht="31.5" x14ac:dyDescent="0.3">
      <c r="B122" s="190" t="s">
        <v>328</v>
      </c>
      <c r="C122" s="203">
        <v>802</v>
      </c>
      <c r="D122" s="157" t="s">
        <v>242</v>
      </c>
      <c r="E122" s="157" t="s">
        <v>221</v>
      </c>
      <c r="F122" s="157" t="s">
        <v>362</v>
      </c>
      <c r="G122" s="208" t="s">
        <v>110</v>
      </c>
      <c r="H122" s="213">
        <v>5</v>
      </c>
      <c r="I122" s="213">
        <v>5</v>
      </c>
    </row>
    <row r="123" spans="2:9" ht="31.5" x14ac:dyDescent="0.3">
      <c r="B123" s="190" t="s">
        <v>328</v>
      </c>
      <c r="C123" s="203">
        <v>802</v>
      </c>
      <c r="D123" s="157" t="s">
        <v>242</v>
      </c>
      <c r="E123" s="157" t="s">
        <v>221</v>
      </c>
      <c r="F123" s="157" t="s">
        <v>362</v>
      </c>
      <c r="G123" s="208" t="s">
        <v>110</v>
      </c>
      <c r="H123" s="213">
        <v>10</v>
      </c>
      <c r="I123" s="213">
        <v>10</v>
      </c>
    </row>
    <row r="124" spans="2:9" ht="48" x14ac:dyDescent="0.3">
      <c r="B124" s="194" t="s">
        <v>384</v>
      </c>
      <c r="C124" s="203">
        <v>802</v>
      </c>
      <c r="D124" s="156" t="s">
        <v>242</v>
      </c>
      <c r="E124" s="156" t="s">
        <v>221</v>
      </c>
      <c r="F124" s="156" t="s">
        <v>362</v>
      </c>
      <c r="G124" s="156"/>
      <c r="H124" s="148">
        <v>20</v>
      </c>
      <c r="I124" s="148">
        <v>20</v>
      </c>
    </row>
    <row r="125" spans="2:9" ht="32.25" x14ac:dyDescent="0.3">
      <c r="B125" s="189" t="s">
        <v>324</v>
      </c>
      <c r="C125" s="203">
        <v>802</v>
      </c>
      <c r="D125" s="157" t="s">
        <v>73</v>
      </c>
      <c r="E125" s="157" t="s">
        <v>180</v>
      </c>
      <c r="F125" s="157" t="s">
        <v>366</v>
      </c>
      <c r="G125" s="157" t="s">
        <v>102</v>
      </c>
      <c r="H125" s="213">
        <v>20</v>
      </c>
      <c r="I125" s="213">
        <v>20</v>
      </c>
    </row>
    <row r="126" spans="2:9" ht="31.5" x14ac:dyDescent="0.3">
      <c r="B126" s="190" t="s">
        <v>328</v>
      </c>
      <c r="C126" s="203">
        <v>802</v>
      </c>
      <c r="D126" s="157" t="s">
        <v>73</v>
      </c>
      <c r="E126" s="157" t="s">
        <v>180</v>
      </c>
      <c r="F126" s="157" t="s">
        <v>366</v>
      </c>
      <c r="G126" s="208" t="s">
        <v>110</v>
      </c>
      <c r="H126" s="213">
        <v>8</v>
      </c>
      <c r="I126" s="213">
        <v>8</v>
      </c>
    </row>
    <row r="127" spans="2:9" ht="31.5" x14ac:dyDescent="0.3">
      <c r="B127" s="190" t="s">
        <v>328</v>
      </c>
      <c r="C127" s="203">
        <v>802</v>
      </c>
      <c r="D127" s="157" t="s">
        <v>73</v>
      </c>
      <c r="E127" s="157" t="s">
        <v>180</v>
      </c>
      <c r="F127" s="157" t="s">
        <v>366</v>
      </c>
      <c r="G127" s="208" t="s">
        <v>110</v>
      </c>
      <c r="H127" s="213">
        <v>2</v>
      </c>
      <c r="I127" s="213">
        <v>2</v>
      </c>
    </row>
    <row r="128" spans="2:9" ht="31.5" x14ac:dyDescent="0.3">
      <c r="B128" s="190" t="s">
        <v>328</v>
      </c>
      <c r="C128" s="203">
        <v>802</v>
      </c>
      <c r="D128" s="157" t="s">
        <v>73</v>
      </c>
      <c r="E128" s="157" t="s">
        <v>180</v>
      </c>
      <c r="F128" s="157" t="s">
        <v>366</v>
      </c>
      <c r="G128" s="208" t="s">
        <v>110</v>
      </c>
      <c r="H128" s="213">
        <v>10</v>
      </c>
      <c r="I128" s="213">
        <v>10</v>
      </c>
    </row>
    <row r="129" spans="2:9" ht="31.5" x14ac:dyDescent="0.3">
      <c r="B129" s="155" t="s">
        <v>409</v>
      </c>
      <c r="C129" s="203">
        <v>802</v>
      </c>
      <c r="D129" s="12"/>
      <c r="E129" s="12"/>
      <c r="F129" s="12"/>
      <c r="G129" s="12"/>
      <c r="H129" s="148"/>
      <c r="I129" s="212"/>
    </row>
    <row r="130" spans="2:9" ht="15" customHeight="1" x14ac:dyDescent="0.25">
      <c r="B130" s="12" t="s">
        <v>410</v>
      </c>
      <c r="C130" s="7">
        <v>802</v>
      </c>
      <c r="D130" s="223" t="s">
        <v>73</v>
      </c>
      <c r="E130" s="223" t="s">
        <v>166</v>
      </c>
      <c r="F130" s="223" t="s">
        <v>411</v>
      </c>
      <c r="G130" s="222"/>
      <c r="H130" s="224"/>
      <c r="I130" s="225"/>
    </row>
    <row r="131" spans="2:9" ht="16.5" customHeight="1" x14ac:dyDescent="0.25">
      <c r="B131" s="12" t="s">
        <v>410</v>
      </c>
      <c r="C131" s="221">
        <v>802</v>
      </c>
      <c r="D131" s="222" t="s">
        <v>73</v>
      </c>
      <c r="E131" s="222" t="s">
        <v>166</v>
      </c>
      <c r="F131" s="222" t="s">
        <v>411</v>
      </c>
      <c r="G131" s="222" t="s">
        <v>96</v>
      </c>
      <c r="H131" s="224"/>
      <c r="I131" s="225"/>
    </row>
    <row r="132" spans="2:9" ht="19.5" customHeight="1" x14ac:dyDescent="0.25">
      <c r="B132" s="12" t="s">
        <v>410</v>
      </c>
      <c r="C132" s="221">
        <v>802</v>
      </c>
      <c r="D132" s="222" t="s">
        <v>73</v>
      </c>
      <c r="E132" s="222" t="s">
        <v>166</v>
      </c>
      <c r="F132" s="222" t="s">
        <v>411</v>
      </c>
      <c r="G132" s="222" t="s">
        <v>408</v>
      </c>
      <c r="H132" s="224" t="s">
        <v>415</v>
      </c>
      <c r="I132" s="225"/>
    </row>
    <row r="133" spans="2:9" ht="18.75" x14ac:dyDescent="0.3">
      <c r="B133" s="155" t="s">
        <v>277</v>
      </c>
      <c r="C133" s="203">
        <v>802</v>
      </c>
      <c r="D133" s="12"/>
      <c r="E133" s="12"/>
      <c r="F133" s="12"/>
      <c r="G133" s="12"/>
      <c r="H133" s="148">
        <v>10233.4</v>
      </c>
      <c r="I133" s="212">
        <v>1505</v>
      </c>
    </row>
  </sheetData>
  <mergeCells count="13">
    <mergeCell ref="H6:K6"/>
    <mergeCell ref="H7:K7"/>
    <mergeCell ref="B9:H9"/>
    <mergeCell ref="B10:D10"/>
    <mergeCell ref="B12:B13"/>
    <mergeCell ref="C12:C13"/>
    <mergeCell ref="D12:G12"/>
    <mergeCell ref="H12:I12"/>
    <mergeCell ref="H1:I1"/>
    <mergeCell ref="H2:K2"/>
    <mergeCell ref="H3:K3"/>
    <mergeCell ref="H4:K4"/>
    <mergeCell ref="H5:K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view="pageBreakPreview" topLeftCell="A97" zoomScale="60" zoomScaleNormal="100" workbookViewId="0">
      <selection activeCell="K26" sqref="K26"/>
    </sheetView>
  </sheetViews>
  <sheetFormatPr defaultColWidth="9.140625" defaultRowHeight="12.75" x14ac:dyDescent="0.2"/>
  <cols>
    <col min="1" max="1" width="9" style="1" customWidth="1"/>
    <col min="2" max="2" width="47.7109375" style="1" customWidth="1"/>
    <col min="3" max="3" width="11.85546875" style="1" customWidth="1"/>
    <col min="4" max="4" width="14.28515625" style="1" customWidth="1"/>
    <col min="5" max="5" width="10.5703125" style="1" customWidth="1"/>
    <col min="6" max="6" width="18.7109375" style="1" customWidth="1"/>
    <col min="7" max="7" width="10.140625" style="1" customWidth="1"/>
    <col min="8" max="8" width="15.5703125" style="1" customWidth="1"/>
    <col min="9" max="9" width="13" style="1" customWidth="1"/>
    <col min="10" max="10" width="12.42578125" style="1" customWidth="1"/>
    <col min="11" max="11" width="35.7109375" style="1" customWidth="1"/>
    <col min="12" max="12" width="0.42578125" style="1" customWidth="1"/>
    <col min="13" max="14" width="9.140625" style="1" hidden="1" customWidth="1"/>
    <col min="15" max="16384" width="9.140625" style="1"/>
  </cols>
  <sheetData>
    <row r="1" spans="1:14" ht="18.75" x14ac:dyDescent="0.25">
      <c r="D1" s="13"/>
      <c r="E1" s="13"/>
      <c r="F1" s="15"/>
      <c r="H1" s="15"/>
      <c r="K1" s="312" t="s">
        <v>40</v>
      </c>
      <c r="L1" s="312"/>
    </row>
    <row r="2" spans="1:14" s="2" customFormat="1" ht="15.75" x14ac:dyDescent="0.25">
      <c r="A2" s="14"/>
      <c r="B2" s="14"/>
      <c r="C2" s="14"/>
      <c r="D2" s="14"/>
      <c r="E2" s="14"/>
      <c r="K2" s="289" t="s">
        <v>284</v>
      </c>
      <c r="L2" s="289"/>
      <c r="M2" s="289"/>
      <c r="N2" s="289"/>
    </row>
    <row r="3" spans="1:14" s="2" customFormat="1" ht="15.75" x14ac:dyDescent="0.25">
      <c r="A3" s="14"/>
      <c r="B3" s="14"/>
      <c r="C3" s="14"/>
      <c r="D3" s="14"/>
      <c r="E3" s="14"/>
      <c r="K3" s="289" t="s">
        <v>285</v>
      </c>
      <c r="L3" s="289"/>
      <c r="M3" s="289"/>
      <c r="N3" s="289"/>
    </row>
    <row r="4" spans="1:14" s="2" customFormat="1" ht="29.25" customHeight="1" x14ac:dyDescent="0.25">
      <c r="A4" s="14"/>
      <c r="B4" s="14"/>
      <c r="C4" s="14"/>
      <c r="D4" s="14"/>
      <c r="E4" s="14"/>
      <c r="F4" s="16"/>
      <c r="H4" s="16"/>
      <c r="K4" s="289" t="s">
        <v>286</v>
      </c>
      <c r="L4" s="289"/>
      <c r="M4" s="289"/>
      <c r="N4" s="289"/>
    </row>
    <row r="5" spans="1:14" s="2" customFormat="1" ht="15.75" x14ac:dyDescent="0.25">
      <c r="A5" s="14"/>
      <c r="B5" s="14"/>
      <c r="C5" s="14"/>
      <c r="D5" s="14"/>
      <c r="E5" s="14"/>
      <c r="K5" s="289" t="s">
        <v>287</v>
      </c>
      <c r="L5" s="289"/>
      <c r="M5" s="289"/>
      <c r="N5" s="289"/>
    </row>
    <row r="6" spans="1:14" s="2" customFormat="1" ht="15.75" x14ac:dyDescent="0.25">
      <c r="A6" s="14"/>
      <c r="B6" s="14"/>
      <c r="C6" s="14"/>
      <c r="D6" s="14"/>
      <c r="E6" s="14"/>
      <c r="K6" s="289" t="s">
        <v>288</v>
      </c>
      <c r="L6" s="289"/>
      <c r="M6" s="289"/>
      <c r="N6" s="289"/>
    </row>
    <row r="7" spans="1:14" s="2" customFormat="1" ht="18.75" customHeight="1" x14ac:dyDescent="0.25">
      <c r="A7" s="14"/>
      <c r="B7" s="14"/>
      <c r="C7" s="14"/>
      <c r="D7" s="14"/>
      <c r="E7" s="14"/>
      <c r="K7" s="289" t="s">
        <v>289</v>
      </c>
      <c r="L7" s="289"/>
      <c r="M7" s="289"/>
      <c r="N7" s="289"/>
    </row>
    <row r="8" spans="1:14" s="2" customFormat="1" ht="15.75" x14ac:dyDescent="0.25">
      <c r="A8" s="3"/>
      <c r="B8" s="3"/>
      <c r="C8" s="3"/>
      <c r="D8" s="3"/>
      <c r="E8" s="3"/>
    </row>
    <row r="9" spans="1:14" ht="57" customHeight="1" x14ac:dyDescent="0.25">
      <c r="B9" s="290" t="s">
        <v>388</v>
      </c>
      <c r="C9" s="290"/>
      <c r="D9" s="290"/>
      <c r="E9" s="290"/>
      <c r="F9" s="290"/>
      <c r="G9" s="290"/>
      <c r="H9" s="290"/>
      <c r="I9" s="290"/>
      <c r="J9" s="290"/>
      <c r="K9" s="290"/>
    </row>
    <row r="10" spans="1:14" ht="15.75" x14ac:dyDescent="0.25">
      <c r="B10" s="291"/>
      <c r="C10" s="291"/>
      <c r="D10" s="291"/>
      <c r="E10" s="17"/>
    </row>
    <row r="11" spans="1:14" ht="15.75" x14ac:dyDescent="0.25">
      <c r="B11" s="5"/>
      <c r="C11" s="5"/>
      <c r="D11" s="5"/>
      <c r="E11" s="5"/>
      <c r="K11" s="1" t="s">
        <v>22</v>
      </c>
    </row>
    <row r="12" spans="1:14" ht="15" customHeight="1" x14ac:dyDescent="0.2">
      <c r="B12" s="309" t="s">
        <v>389</v>
      </c>
      <c r="C12" s="309" t="s">
        <v>41</v>
      </c>
      <c r="D12" s="294" t="s">
        <v>42</v>
      </c>
      <c r="E12" s="294"/>
      <c r="F12" s="294"/>
      <c r="G12" s="294"/>
      <c r="H12" s="294" t="s">
        <v>47</v>
      </c>
      <c r="I12" s="294"/>
      <c r="J12" s="294" t="s">
        <v>62</v>
      </c>
      <c r="K12" s="294"/>
    </row>
    <row r="13" spans="1:14" ht="228.75" customHeight="1" x14ac:dyDescent="0.2">
      <c r="B13" s="309"/>
      <c r="C13" s="309"/>
      <c r="D13" s="22" t="s">
        <v>35</v>
      </c>
      <c r="E13" s="22" t="s">
        <v>36</v>
      </c>
      <c r="F13" s="32" t="s">
        <v>43</v>
      </c>
      <c r="G13" s="22" t="s">
        <v>44</v>
      </c>
      <c r="H13" s="22" t="s">
        <v>17</v>
      </c>
      <c r="I13" s="22" t="s">
        <v>45</v>
      </c>
      <c r="J13" s="22" t="s">
        <v>17</v>
      </c>
      <c r="K13" s="22" t="s">
        <v>46</v>
      </c>
    </row>
    <row r="14" spans="1:14" ht="15" customHeight="1" x14ac:dyDescent="0.25">
      <c r="B14" s="26">
        <v>1</v>
      </c>
      <c r="C14" s="27">
        <v>2</v>
      </c>
      <c r="D14" s="27">
        <v>3</v>
      </c>
      <c r="E14" s="27">
        <v>4</v>
      </c>
      <c r="F14" s="27">
        <v>5</v>
      </c>
      <c r="G14" s="27">
        <v>6</v>
      </c>
      <c r="H14" s="27">
        <v>7</v>
      </c>
      <c r="I14" s="27">
        <v>8</v>
      </c>
      <c r="J14" s="27">
        <v>9</v>
      </c>
      <c r="K14" s="27">
        <v>10</v>
      </c>
    </row>
    <row r="15" spans="1:14" ht="15" customHeight="1" x14ac:dyDescent="0.2">
      <c r="B15" s="188" t="s">
        <v>71</v>
      </c>
      <c r="C15" s="31">
        <v>802</v>
      </c>
      <c r="D15" s="23"/>
      <c r="E15" s="23"/>
      <c r="F15" s="23"/>
      <c r="G15" s="23"/>
      <c r="H15" s="34"/>
      <c r="I15" s="23"/>
      <c r="J15" s="23"/>
      <c r="K15" s="23"/>
    </row>
    <row r="16" spans="1:14" ht="28.5" customHeight="1" x14ac:dyDescent="0.25">
      <c r="B16" s="155" t="s">
        <v>305</v>
      </c>
      <c r="C16" s="203">
        <v>802</v>
      </c>
      <c r="D16" s="156" t="s">
        <v>73</v>
      </c>
      <c r="E16" s="209"/>
      <c r="F16" s="12"/>
      <c r="G16" s="12"/>
      <c r="H16" s="12"/>
      <c r="I16" s="12"/>
      <c r="J16" s="12"/>
      <c r="K16" s="12"/>
    </row>
    <row r="17" spans="2:11" ht="54" customHeight="1" x14ac:dyDescent="0.3">
      <c r="B17" s="155" t="s">
        <v>306</v>
      </c>
      <c r="C17" s="203">
        <v>802</v>
      </c>
      <c r="D17" s="156" t="s">
        <v>73</v>
      </c>
      <c r="E17" s="156" t="s">
        <v>78</v>
      </c>
      <c r="F17" s="12"/>
      <c r="G17" s="12"/>
      <c r="H17" s="148">
        <v>938.6</v>
      </c>
      <c r="I17" s="12"/>
      <c r="J17" s="148">
        <v>938.6</v>
      </c>
      <c r="K17" s="12"/>
    </row>
    <row r="18" spans="2:11" ht="39" customHeight="1" x14ac:dyDescent="0.3">
      <c r="B18" s="194" t="s">
        <v>307</v>
      </c>
      <c r="C18" s="203">
        <v>802</v>
      </c>
      <c r="D18" s="157" t="s">
        <v>73</v>
      </c>
      <c r="E18" s="157" t="s">
        <v>78</v>
      </c>
      <c r="F18" s="157" t="s">
        <v>308</v>
      </c>
      <c r="G18" s="12"/>
      <c r="H18" s="213">
        <v>938.6</v>
      </c>
      <c r="I18" s="12"/>
      <c r="J18" s="213">
        <v>938.6</v>
      </c>
      <c r="K18" s="12"/>
    </row>
    <row r="19" spans="2:11" ht="78" customHeight="1" x14ac:dyDescent="0.3">
      <c r="B19" s="189" t="s">
        <v>309</v>
      </c>
      <c r="C19" s="203">
        <v>802</v>
      </c>
      <c r="D19" s="157" t="s">
        <v>73</v>
      </c>
      <c r="E19" s="157" t="s">
        <v>78</v>
      </c>
      <c r="F19" s="157" t="s">
        <v>308</v>
      </c>
      <c r="G19" s="157" t="s">
        <v>310</v>
      </c>
      <c r="H19" s="213">
        <v>938.6</v>
      </c>
      <c r="I19" s="12"/>
      <c r="J19" s="213">
        <v>938.6</v>
      </c>
      <c r="K19" s="12"/>
    </row>
    <row r="20" spans="2:11" ht="42.75" customHeight="1" x14ac:dyDescent="0.3">
      <c r="B20" s="163" t="s">
        <v>311</v>
      </c>
      <c r="C20" s="203">
        <v>802</v>
      </c>
      <c r="D20" s="157" t="s">
        <v>73</v>
      </c>
      <c r="E20" s="157" t="s">
        <v>78</v>
      </c>
      <c r="F20" s="157" t="s">
        <v>308</v>
      </c>
      <c r="G20" s="157" t="s">
        <v>312</v>
      </c>
      <c r="H20" s="213">
        <v>938.6</v>
      </c>
      <c r="I20" s="12"/>
      <c r="J20" s="213">
        <v>938.6</v>
      </c>
      <c r="K20" s="12"/>
    </row>
    <row r="21" spans="2:11" ht="30" customHeight="1" x14ac:dyDescent="0.3">
      <c r="B21" s="163" t="s">
        <v>313</v>
      </c>
      <c r="C21" s="203">
        <v>802</v>
      </c>
      <c r="D21" s="157" t="s">
        <v>73</v>
      </c>
      <c r="E21" s="157" t="s">
        <v>78</v>
      </c>
      <c r="F21" s="157" t="s">
        <v>308</v>
      </c>
      <c r="G21" s="157" t="s">
        <v>84</v>
      </c>
      <c r="H21" s="213">
        <v>720.9</v>
      </c>
      <c r="I21" s="12"/>
      <c r="J21" s="213">
        <v>720.9</v>
      </c>
      <c r="K21" s="12"/>
    </row>
    <row r="22" spans="2:11" ht="18.75" x14ac:dyDescent="0.3">
      <c r="B22" s="163"/>
      <c r="C22" s="203">
        <v>802</v>
      </c>
      <c r="D22" s="157" t="s">
        <v>73</v>
      </c>
      <c r="E22" s="157" t="s">
        <v>78</v>
      </c>
      <c r="F22" s="157" t="s">
        <v>308</v>
      </c>
      <c r="G22" s="157" t="s">
        <v>87</v>
      </c>
      <c r="H22" s="213"/>
      <c r="I22" s="12"/>
      <c r="J22" s="213"/>
      <c r="K22" s="12"/>
    </row>
    <row r="23" spans="2:11" ht="60" customHeight="1" x14ac:dyDescent="0.3">
      <c r="B23" s="190" t="s">
        <v>314</v>
      </c>
      <c r="C23" s="203">
        <v>802</v>
      </c>
      <c r="D23" s="157" t="s">
        <v>73</v>
      </c>
      <c r="E23" s="157" t="s">
        <v>78</v>
      </c>
      <c r="F23" s="157" t="s">
        <v>308</v>
      </c>
      <c r="G23" s="157" t="s">
        <v>90</v>
      </c>
      <c r="H23" s="213">
        <v>217.7</v>
      </c>
      <c r="I23" s="12"/>
      <c r="J23" s="213">
        <v>217.7</v>
      </c>
      <c r="K23" s="12"/>
    </row>
    <row r="24" spans="2:11" ht="24" customHeight="1" x14ac:dyDescent="0.3">
      <c r="B24" s="190" t="s">
        <v>92</v>
      </c>
      <c r="C24" s="203">
        <v>802</v>
      </c>
      <c r="D24" s="157" t="s">
        <v>73</v>
      </c>
      <c r="E24" s="157" t="s">
        <v>78</v>
      </c>
      <c r="F24" s="157" t="s">
        <v>308</v>
      </c>
      <c r="G24" s="157" t="s">
        <v>110</v>
      </c>
      <c r="H24" s="213"/>
      <c r="I24" s="12"/>
      <c r="J24" s="213"/>
      <c r="K24" s="12"/>
    </row>
    <row r="25" spans="2:11" ht="18.75" x14ac:dyDescent="0.3">
      <c r="B25" s="190" t="s">
        <v>317</v>
      </c>
      <c r="C25" s="203">
        <v>802</v>
      </c>
      <c r="D25" s="157" t="s">
        <v>73</v>
      </c>
      <c r="E25" s="157" t="s">
        <v>78</v>
      </c>
      <c r="F25" s="157" t="s">
        <v>308</v>
      </c>
      <c r="G25" s="157" t="s">
        <v>110</v>
      </c>
      <c r="H25" s="213"/>
      <c r="I25" s="12"/>
      <c r="J25" s="213"/>
      <c r="K25" s="12"/>
    </row>
    <row r="26" spans="2:11" ht="90" customHeight="1" x14ac:dyDescent="0.3">
      <c r="B26" s="191" t="s">
        <v>318</v>
      </c>
      <c r="C26" s="203">
        <v>802</v>
      </c>
      <c r="D26" s="156" t="s">
        <v>73</v>
      </c>
      <c r="E26" s="156" t="s">
        <v>98</v>
      </c>
      <c r="F26" s="156"/>
      <c r="G26" s="156"/>
      <c r="H26" s="148">
        <v>1224.7</v>
      </c>
      <c r="I26" s="12"/>
      <c r="J26" s="148">
        <v>1224.7</v>
      </c>
      <c r="K26" s="12"/>
    </row>
    <row r="27" spans="2:11" ht="58.5" customHeight="1" x14ac:dyDescent="0.3">
      <c r="B27" s="192" t="s">
        <v>319</v>
      </c>
      <c r="C27" s="203">
        <v>802</v>
      </c>
      <c r="D27" s="157" t="s">
        <v>73</v>
      </c>
      <c r="E27" s="157" t="s">
        <v>98</v>
      </c>
      <c r="F27" s="157" t="s">
        <v>321</v>
      </c>
      <c r="G27" s="157"/>
      <c r="H27" s="213">
        <v>1224.7</v>
      </c>
      <c r="I27" s="12"/>
      <c r="J27" s="213">
        <v>1224.7</v>
      </c>
      <c r="K27" s="12"/>
    </row>
    <row r="28" spans="2:11" ht="98.25" customHeight="1" x14ac:dyDescent="0.3">
      <c r="B28" s="193" t="s">
        <v>309</v>
      </c>
      <c r="C28" s="203">
        <v>802</v>
      </c>
      <c r="D28" s="157" t="s">
        <v>73</v>
      </c>
      <c r="E28" s="157" t="s">
        <v>98</v>
      </c>
      <c r="F28" s="157" t="s">
        <v>321</v>
      </c>
      <c r="G28" s="157" t="s">
        <v>310</v>
      </c>
      <c r="H28" s="213">
        <v>1136.0999999999999</v>
      </c>
      <c r="I28" s="12"/>
      <c r="J28" s="213">
        <v>1136.0999999999999</v>
      </c>
      <c r="K28" s="12"/>
    </row>
    <row r="29" spans="2:11" ht="54.75" customHeight="1" x14ac:dyDescent="0.3">
      <c r="B29" s="193" t="s">
        <v>322</v>
      </c>
      <c r="C29" s="203">
        <v>802</v>
      </c>
      <c r="D29" s="157" t="s">
        <v>73</v>
      </c>
      <c r="E29" s="157" t="s">
        <v>98</v>
      </c>
      <c r="F29" s="157" t="s">
        <v>321</v>
      </c>
      <c r="G29" s="157" t="s">
        <v>312</v>
      </c>
      <c r="H29" s="213">
        <v>1136.0999999999999</v>
      </c>
      <c r="I29" s="12"/>
      <c r="J29" s="213">
        <v>1136.0999999999999</v>
      </c>
      <c r="K29" s="12"/>
    </row>
    <row r="30" spans="2:11" ht="42.75" customHeight="1" x14ac:dyDescent="0.3">
      <c r="B30" s="163" t="s">
        <v>313</v>
      </c>
      <c r="C30" s="203">
        <v>802</v>
      </c>
      <c r="D30" s="157" t="s">
        <v>73</v>
      </c>
      <c r="E30" s="157" t="s">
        <v>98</v>
      </c>
      <c r="F30" s="157" t="s">
        <v>321</v>
      </c>
      <c r="G30" s="157" t="s">
        <v>84</v>
      </c>
      <c r="H30" s="213">
        <v>872.6</v>
      </c>
      <c r="I30" s="12"/>
      <c r="J30" s="213">
        <v>872.6</v>
      </c>
      <c r="K30" s="12"/>
    </row>
    <row r="31" spans="2:11" ht="66.75" customHeight="1" x14ac:dyDescent="0.3">
      <c r="B31" s="190" t="s">
        <v>314</v>
      </c>
      <c r="C31" s="203">
        <v>802</v>
      </c>
      <c r="D31" s="157" t="s">
        <v>73</v>
      </c>
      <c r="E31" s="157" t="s">
        <v>98</v>
      </c>
      <c r="F31" s="157" t="s">
        <v>321</v>
      </c>
      <c r="G31" s="157" t="s">
        <v>90</v>
      </c>
      <c r="H31" s="213">
        <v>263.5</v>
      </c>
      <c r="I31" s="12"/>
      <c r="J31" s="213">
        <v>263.5</v>
      </c>
      <c r="K31" s="12"/>
    </row>
    <row r="32" spans="2:11" ht="39" customHeight="1" x14ac:dyDescent="0.3">
      <c r="B32" s="189" t="s">
        <v>324</v>
      </c>
      <c r="C32" s="203">
        <v>802</v>
      </c>
      <c r="D32" s="157" t="s">
        <v>73</v>
      </c>
      <c r="E32" s="157" t="s">
        <v>98</v>
      </c>
      <c r="F32" s="157" t="s">
        <v>321</v>
      </c>
      <c r="G32" s="157" t="s">
        <v>102</v>
      </c>
      <c r="H32" s="213">
        <v>88.6</v>
      </c>
      <c r="I32" s="12"/>
      <c r="J32" s="213">
        <v>88.6</v>
      </c>
      <c r="K32" s="12"/>
    </row>
    <row r="33" spans="2:11" ht="65.25" customHeight="1" x14ac:dyDescent="0.3">
      <c r="B33" s="193" t="s">
        <v>325</v>
      </c>
      <c r="C33" s="203">
        <v>802</v>
      </c>
      <c r="D33" s="157" t="s">
        <v>73</v>
      </c>
      <c r="E33" s="157" t="s">
        <v>98</v>
      </c>
      <c r="F33" s="157" t="s">
        <v>321</v>
      </c>
      <c r="G33" s="157" t="s">
        <v>326</v>
      </c>
      <c r="H33" s="213">
        <v>88.6</v>
      </c>
      <c r="I33" s="12"/>
      <c r="J33" s="213">
        <v>88.6</v>
      </c>
      <c r="K33" s="12"/>
    </row>
    <row r="34" spans="2:11" ht="69.75" customHeight="1" x14ac:dyDescent="0.3">
      <c r="B34" s="190" t="s">
        <v>327</v>
      </c>
      <c r="C34" s="203">
        <v>802</v>
      </c>
      <c r="D34" s="157" t="s">
        <v>73</v>
      </c>
      <c r="E34" s="157" t="s">
        <v>98</v>
      </c>
      <c r="F34" s="157" t="s">
        <v>321</v>
      </c>
      <c r="G34" s="157" t="s">
        <v>105</v>
      </c>
      <c r="H34" s="213">
        <v>62.2</v>
      </c>
      <c r="I34" s="12"/>
      <c r="J34" s="213">
        <v>62.2</v>
      </c>
      <c r="K34" s="12"/>
    </row>
    <row r="35" spans="2:11" ht="24.75" customHeight="1" x14ac:dyDescent="0.3">
      <c r="B35" s="194" t="s">
        <v>375</v>
      </c>
      <c r="C35" s="203">
        <v>802</v>
      </c>
      <c r="D35" s="210" t="s">
        <v>73</v>
      </c>
      <c r="E35" s="210" t="s">
        <v>98</v>
      </c>
      <c r="F35" s="157" t="s">
        <v>321</v>
      </c>
      <c r="G35" s="211">
        <v>242</v>
      </c>
      <c r="H35" s="213">
        <v>62.21</v>
      </c>
      <c r="I35" s="12"/>
      <c r="J35" s="213">
        <v>62.21</v>
      </c>
      <c r="K35" s="12"/>
    </row>
    <row r="36" spans="2:11" ht="20.25" customHeight="1" x14ac:dyDescent="0.3">
      <c r="B36" s="194" t="s">
        <v>375</v>
      </c>
      <c r="C36" s="203">
        <v>802</v>
      </c>
      <c r="D36" s="210" t="s">
        <v>73</v>
      </c>
      <c r="E36" s="210" t="s">
        <v>98</v>
      </c>
      <c r="F36" s="157" t="s">
        <v>321</v>
      </c>
      <c r="G36" s="211">
        <v>244</v>
      </c>
      <c r="H36" s="213">
        <v>26.4</v>
      </c>
      <c r="I36" s="12"/>
      <c r="J36" s="213">
        <v>26.4</v>
      </c>
      <c r="K36" s="12"/>
    </row>
    <row r="37" spans="2:11" ht="24" customHeight="1" x14ac:dyDescent="0.3">
      <c r="B37" s="155" t="s">
        <v>173</v>
      </c>
      <c r="C37" s="203">
        <v>802</v>
      </c>
      <c r="D37" s="156" t="s">
        <v>73</v>
      </c>
      <c r="E37" s="156" t="s">
        <v>174</v>
      </c>
      <c r="F37" s="156"/>
      <c r="G37" s="156"/>
      <c r="H37" s="148">
        <v>1</v>
      </c>
      <c r="I37" s="12"/>
      <c r="J37" s="148">
        <v>1</v>
      </c>
      <c r="K37" s="12"/>
    </row>
    <row r="38" spans="2:11" ht="54.75" customHeight="1" x14ac:dyDescent="0.3">
      <c r="B38" s="163" t="s">
        <v>331</v>
      </c>
      <c r="C38" s="203">
        <v>802</v>
      </c>
      <c r="D38" s="157" t="s">
        <v>73</v>
      </c>
      <c r="E38" s="157" t="s">
        <v>174</v>
      </c>
      <c r="F38" s="157" t="s">
        <v>332</v>
      </c>
      <c r="G38" s="157"/>
      <c r="H38" s="213">
        <v>1</v>
      </c>
      <c r="I38" s="12"/>
      <c r="J38" s="213">
        <v>1</v>
      </c>
      <c r="K38" s="12"/>
    </row>
    <row r="39" spans="2:11" ht="37.5" customHeight="1" x14ac:dyDescent="0.3">
      <c r="B39" s="194" t="s">
        <v>324</v>
      </c>
      <c r="C39" s="203">
        <v>802</v>
      </c>
      <c r="D39" s="157" t="s">
        <v>73</v>
      </c>
      <c r="E39" s="157" t="s">
        <v>174</v>
      </c>
      <c r="F39" s="157" t="s">
        <v>332</v>
      </c>
      <c r="G39" s="157" t="s">
        <v>329</v>
      </c>
      <c r="H39" s="213">
        <v>1</v>
      </c>
      <c r="I39" s="12"/>
      <c r="J39" s="213">
        <v>1</v>
      </c>
      <c r="K39" s="12"/>
    </row>
    <row r="40" spans="2:11" ht="34.5" customHeight="1" x14ac:dyDescent="0.3">
      <c r="B40" s="163" t="s">
        <v>333</v>
      </c>
      <c r="C40" s="203">
        <v>802</v>
      </c>
      <c r="D40" s="157" t="s">
        <v>73</v>
      </c>
      <c r="E40" s="157" t="s">
        <v>174</v>
      </c>
      <c r="F40" s="157" t="s">
        <v>332</v>
      </c>
      <c r="G40" s="157" t="s">
        <v>177</v>
      </c>
      <c r="H40" s="213">
        <v>1</v>
      </c>
      <c r="I40" s="12"/>
      <c r="J40" s="213">
        <v>1</v>
      </c>
      <c r="K40" s="12"/>
    </row>
    <row r="41" spans="2:11" ht="45" customHeight="1" x14ac:dyDescent="0.3">
      <c r="B41" s="163" t="s">
        <v>328</v>
      </c>
      <c r="C41" s="203">
        <v>802</v>
      </c>
      <c r="D41" s="157" t="s">
        <v>73</v>
      </c>
      <c r="E41" s="157" t="s">
        <v>174</v>
      </c>
      <c r="F41" s="157" t="s">
        <v>332</v>
      </c>
      <c r="G41" s="157" t="s">
        <v>177</v>
      </c>
      <c r="H41" s="213">
        <v>1</v>
      </c>
      <c r="I41" s="12"/>
      <c r="J41" s="213">
        <v>1</v>
      </c>
      <c r="K41" s="12"/>
    </row>
    <row r="42" spans="2:11" ht="31.5" customHeight="1" x14ac:dyDescent="0.3">
      <c r="B42" s="155" t="s">
        <v>179</v>
      </c>
      <c r="C42" s="203">
        <v>802</v>
      </c>
      <c r="D42" s="156" t="s">
        <v>73</v>
      </c>
      <c r="E42" s="156" t="s">
        <v>180</v>
      </c>
      <c r="F42" s="156"/>
      <c r="G42" s="156"/>
      <c r="H42" s="233">
        <v>5454.05</v>
      </c>
      <c r="I42" s="237"/>
      <c r="J42" s="233">
        <v>5454.05</v>
      </c>
      <c r="K42" s="12"/>
    </row>
    <row r="43" spans="2:11" ht="99" customHeight="1" x14ac:dyDescent="0.3">
      <c r="B43" s="195" t="s">
        <v>309</v>
      </c>
      <c r="C43" s="203">
        <v>802</v>
      </c>
      <c r="D43" s="157" t="s">
        <v>73</v>
      </c>
      <c r="E43" s="157" t="s">
        <v>180</v>
      </c>
      <c r="F43" s="157" t="s">
        <v>334</v>
      </c>
      <c r="G43" s="157" t="s">
        <v>310</v>
      </c>
      <c r="H43" s="232">
        <v>4993.8</v>
      </c>
      <c r="I43" s="237"/>
      <c r="J43" s="232">
        <v>4993.8</v>
      </c>
      <c r="K43" s="12"/>
    </row>
    <row r="44" spans="2:11" ht="42.75" customHeight="1" x14ac:dyDescent="0.3">
      <c r="B44" s="195" t="s">
        <v>335</v>
      </c>
      <c r="C44" s="203">
        <v>802</v>
      </c>
      <c r="D44" s="157" t="s">
        <v>73</v>
      </c>
      <c r="E44" s="157" t="s">
        <v>180</v>
      </c>
      <c r="F44" s="157" t="s">
        <v>334</v>
      </c>
      <c r="G44" s="157" t="s">
        <v>336</v>
      </c>
      <c r="H44" s="232">
        <v>4993.8</v>
      </c>
      <c r="I44" s="237"/>
      <c r="J44" s="232">
        <v>4993.8</v>
      </c>
      <c r="K44" s="12"/>
    </row>
    <row r="45" spans="2:11" ht="22.5" customHeight="1" x14ac:dyDescent="0.3">
      <c r="B45" s="195" t="s">
        <v>337</v>
      </c>
      <c r="C45" s="203">
        <v>802</v>
      </c>
      <c r="D45" s="157" t="s">
        <v>73</v>
      </c>
      <c r="E45" s="157" t="s">
        <v>180</v>
      </c>
      <c r="F45" s="157" t="s">
        <v>334</v>
      </c>
      <c r="G45" s="157" t="s">
        <v>184</v>
      </c>
      <c r="H45" s="232">
        <v>3835.5</v>
      </c>
      <c r="I45" s="237"/>
      <c r="J45" s="232">
        <v>3835.5</v>
      </c>
      <c r="K45" s="12"/>
    </row>
    <row r="46" spans="2:11" ht="39.75" customHeight="1" x14ac:dyDescent="0.3">
      <c r="B46" s="195" t="s">
        <v>338</v>
      </c>
      <c r="C46" s="203">
        <v>802</v>
      </c>
      <c r="D46" s="157" t="s">
        <v>73</v>
      </c>
      <c r="E46" s="157" t="s">
        <v>180</v>
      </c>
      <c r="F46" s="157" t="s">
        <v>334</v>
      </c>
      <c r="G46" s="157" t="s">
        <v>186</v>
      </c>
      <c r="H46" s="232"/>
      <c r="I46" s="237"/>
      <c r="J46" s="232"/>
      <c r="K46" s="12"/>
    </row>
    <row r="47" spans="2:11" ht="54" customHeight="1" x14ac:dyDescent="0.3">
      <c r="B47" s="195" t="s">
        <v>314</v>
      </c>
      <c r="C47" s="203">
        <v>802</v>
      </c>
      <c r="D47" s="157" t="s">
        <v>73</v>
      </c>
      <c r="E47" s="157" t="s">
        <v>180</v>
      </c>
      <c r="F47" s="157" t="s">
        <v>334</v>
      </c>
      <c r="G47" s="157" t="s">
        <v>185</v>
      </c>
      <c r="H47" s="232">
        <v>1158.3</v>
      </c>
      <c r="I47" s="237"/>
      <c r="J47" s="232">
        <v>1158.3</v>
      </c>
      <c r="K47" s="12"/>
    </row>
    <row r="48" spans="2:11" ht="37.5" customHeight="1" x14ac:dyDescent="0.3">
      <c r="B48" s="194" t="s">
        <v>324</v>
      </c>
      <c r="C48" s="203">
        <v>802</v>
      </c>
      <c r="D48" s="157" t="s">
        <v>73</v>
      </c>
      <c r="E48" s="157" t="s">
        <v>180</v>
      </c>
      <c r="F48" s="157" t="s">
        <v>334</v>
      </c>
      <c r="G48" s="157" t="s">
        <v>102</v>
      </c>
      <c r="H48" s="232">
        <v>460.25</v>
      </c>
      <c r="I48" s="237"/>
      <c r="J48" s="232">
        <v>460.25</v>
      </c>
      <c r="K48" s="12"/>
    </row>
    <row r="49" spans="2:15" ht="45.75" customHeight="1" x14ac:dyDescent="0.3">
      <c r="B49" s="163" t="s">
        <v>333</v>
      </c>
      <c r="C49" s="203">
        <v>802</v>
      </c>
      <c r="D49" s="157" t="s">
        <v>73</v>
      </c>
      <c r="E49" s="157" t="s">
        <v>180</v>
      </c>
      <c r="F49" s="157" t="s">
        <v>334</v>
      </c>
      <c r="G49" s="157" t="s">
        <v>326</v>
      </c>
      <c r="H49" s="232">
        <v>428.65</v>
      </c>
      <c r="I49" s="12"/>
      <c r="J49" s="232">
        <v>428.65</v>
      </c>
      <c r="K49" s="12"/>
      <c r="O49" s="1" t="s">
        <v>419</v>
      </c>
    </row>
    <row r="50" spans="2:15" ht="19.5" customHeight="1" x14ac:dyDescent="0.3">
      <c r="B50" s="163" t="s">
        <v>187</v>
      </c>
      <c r="C50" s="203">
        <v>802</v>
      </c>
      <c r="D50" s="157" t="s">
        <v>73</v>
      </c>
      <c r="E50" s="157" t="s">
        <v>180</v>
      </c>
      <c r="F50" s="157" t="s">
        <v>334</v>
      </c>
      <c r="G50" s="157" t="s">
        <v>110</v>
      </c>
      <c r="H50" s="232">
        <v>352.25</v>
      </c>
      <c r="I50" s="12"/>
      <c r="J50" s="232">
        <v>352.25</v>
      </c>
      <c r="K50" s="12"/>
    </row>
    <row r="51" spans="2:15" ht="21.75" customHeight="1" x14ac:dyDescent="0.3">
      <c r="B51" s="163" t="s">
        <v>187</v>
      </c>
      <c r="C51" s="203">
        <v>802</v>
      </c>
      <c r="D51" s="157" t="s">
        <v>73</v>
      </c>
      <c r="E51" s="157" t="s">
        <v>180</v>
      </c>
      <c r="F51" s="157" t="s">
        <v>334</v>
      </c>
      <c r="G51" s="157" t="s">
        <v>189</v>
      </c>
      <c r="H51" s="213">
        <v>49.7</v>
      </c>
      <c r="I51" s="12"/>
      <c r="J51" s="213">
        <v>49.7</v>
      </c>
      <c r="K51" s="12"/>
    </row>
    <row r="52" spans="2:15" ht="24" customHeight="1" x14ac:dyDescent="0.3">
      <c r="B52" s="195" t="s">
        <v>153</v>
      </c>
      <c r="C52" s="203">
        <v>802</v>
      </c>
      <c r="D52" s="157" t="s">
        <v>73</v>
      </c>
      <c r="E52" s="157" t="s">
        <v>180</v>
      </c>
      <c r="F52" s="157" t="s">
        <v>334</v>
      </c>
      <c r="G52" s="157" t="s">
        <v>110</v>
      </c>
      <c r="H52" s="213">
        <v>26.7</v>
      </c>
      <c r="I52" s="12"/>
      <c r="J52" s="213">
        <v>26.7</v>
      </c>
      <c r="K52" s="12"/>
    </row>
    <row r="53" spans="2:15" ht="32.25" customHeight="1" x14ac:dyDescent="0.3">
      <c r="B53" s="194" t="s">
        <v>324</v>
      </c>
      <c r="C53" s="203">
        <v>802</v>
      </c>
      <c r="D53" s="59" t="s">
        <v>73</v>
      </c>
      <c r="E53" s="59" t="s">
        <v>180</v>
      </c>
      <c r="F53" s="59" t="s">
        <v>334</v>
      </c>
      <c r="G53" s="59" t="s">
        <v>329</v>
      </c>
      <c r="H53" s="213">
        <v>31.6</v>
      </c>
      <c r="I53" s="12"/>
      <c r="J53" s="213">
        <v>31.6</v>
      </c>
      <c r="K53" s="12"/>
    </row>
    <row r="54" spans="2:15" ht="45.75" customHeight="1" x14ac:dyDescent="0.3">
      <c r="B54" s="163" t="s">
        <v>333</v>
      </c>
      <c r="C54" s="203">
        <v>802</v>
      </c>
      <c r="D54" s="59" t="s">
        <v>73</v>
      </c>
      <c r="E54" s="59" t="s">
        <v>180</v>
      </c>
      <c r="F54" s="59" t="s">
        <v>334</v>
      </c>
      <c r="G54" s="157" t="s">
        <v>339</v>
      </c>
      <c r="H54" s="213">
        <v>31.6</v>
      </c>
      <c r="I54" s="12"/>
      <c r="J54" s="213">
        <v>31.6</v>
      </c>
      <c r="K54" s="12"/>
    </row>
    <row r="55" spans="2:15" ht="22.5" customHeight="1" x14ac:dyDescent="0.3">
      <c r="B55" s="195" t="s">
        <v>376</v>
      </c>
      <c r="C55" s="203">
        <v>802</v>
      </c>
      <c r="D55" s="59" t="s">
        <v>73</v>
      </c>
      <c r="E55" s="59" t="s">
        <v>180</v>
      </c>
      <c r="F55" s="59" t="s">
        <v>334</v>
      </c>
      <c r="G55" s="157" t="s">
        <v>95</v>
      </c>
      <c r="H55" s="213">
        <v>1.1000000000000001</v>
      </c>
      <c r="I55" s="12"/>
      <c r="J55" s="213">
        <v>1.1000000000000001</v>
      </c>
      <c r="K55" s="12"/>
    </row>
    <row r="56" spans="2:15" ht="20.25" customHeight="1" x14ac:dyDescent="0.3">
      <c r="B56" s="195" t="s">
        <v>376</v>
      </c>
      <c r="C56" s="203">
        <v>802</v>
      </c>
      <c r="D56" s="59" t="s">
        <v>73</v>
      </c>
      <c r="E56" s="59" t="s">
        <v>180</v>
      </c>
      <c r="F56" s="59" t="s">
        <v>334</v>
      </c>
      <c r="G56" s="157" t="s">
        <v>147</v>
      </c>
      <c r="H56" s="213">
        <v>30.5</v>
      </c>
      <c r="I56" s="12"/>
      <c r="J56" s="213">
        <v>30.5</v>
      </c>
      <c r="K56" s="12"/>
    </row>
    <row r="57" spans="2:15" ht="23.25" customHeight="1" x14ac:dyDescent="0.3">
      <c r="B57" s="196" t="s">
        <v>340</v>
      </c>
      <c r="C57" s="203">
        <v>802</v>
      </c>
      <c r="D57" s="204" t="s">
        <v>78</v>
      </c>
      <c r="E57" s="204"/>
      <c r="F57" s="204"/>
      <c r="G57" s="204"/>
      <c r="H57" s="233">
        <v>318.5</v>
      </c>
      <c r="I57" s="237"/>
      <c r="J57" s="233">
        <v>318.5</v>
      </c>
      <c r="K57" s="12"/>
    </row>
    <row r="58" spans="2:15" ht="31.5" customHeight="1" x14ac:dyDescent="0.3">
      <c r="B58" s="197" t="s">
        <v>341</v>
      </c>
      <c r="C58" s="203">
        <v>802</v>
      </c>
      <c r="D58" s="205" t="s">
        <v>78</v>
      </c>
      <c r="E58" s="205" t="s">
        <v>221</v>
      </c>
      <c r="F58" s="205"/>
      <c r="G58" s="204"/>
      <c r="H58" s="213">
        <v>290.7</v>
      </c>
      <c r="I58" s="12"/>
      <c r="J58" s="213">
        <v>290.7</v>
      </c>
      <c r="K58" s="12"/>
    </row>
    <row r="59" spans="2:15" ht="60.75" customHeight="1" x14ac:dyDescent="0.3">
      <c r="B59" s="197" t="s">
        <v>342</v>
      </c>
      <c r="C59" s="203">
        <v>802</v>
      </c>
      <c r="D59" s="206" t="s">
        <v>78</v>
      </c>
      <c r="E59" s="206" t="s">
        <v>221</v>
      </c>
      <c r="F59" s="207" t="s">
        <v>343</v>
      </c>
      <c r="G59" s="207"/>
      <c r="H59" s="213">
        <v>290.7</v>
      </c>
      <c r="I59" s="12"/>
      <c r="J59" s="213">
        <v>290.7</v>
      </c>
      <c r="K59" s="12"/>
    </row>
    <row r="60" spans="2:15" ht="98.25" customHeight="1" x14ac:dyDescent="0.3">
      <c r="B60" s="197" t="s">
        <v>309</v>
      </c>
      <c r="C60" s="203">
        <v>802</v>
      </c>
      <c r="D60" s="206" t="s">
        <v>78</v>
      </c>
      <c r="E60" s="206" t="s">
        <v>221</v>
      </c>
      <c r="F60" s="207" t="s">
        <v>343</v>
      </c>
      <c r="G60" s="157" t="s">
        <v>310</v>
      </c>
      <c r="H60" s="213">
        <v>168.8</v>
      </c>
      <c r="I60" s="12"/>
      <c r="J60" s="213">
        <v>168.8</v>
      </c>
      <c r="K60" s="12"/>
    </row>
    <row r="61" spans="2:15" ht="42" customHeight="1" x14ac:dyDescent="0.3">
      <c r="B61" s="197" t="s">
        <v>322</v>
      </c>
      <c r="C61" s="203">
        <v>802</v>
      </c>
      <c r="D61" s="206" t="s">
        <v>78</v>
      </c>
      <c r="E61" s="206" t="s">
        <v>221</v>
      </c>
      <c r="F61" s="207" t="s">
        <v>343</v>
      </c>
      <c r="G61" s="157" t="s">
        <v>312</v>
      </c>
      <c r="H61" s="213">
        <v>168.8</v>
      </c>
      <c r="I61" s="12"/>
      <c r="J61" s="213">
        <v>168.8</v>
      </c>
      <c r="K61" s="12"/>
    </row>
    <row r="62" spans="2:15" ht="33.75" customHeight="1" x14ac:dyDescent="0.3">
      <c r="B62" s="163" t="s">
        <v>313</v>
      </c>
      <c r="C62" s="203">
        <v>802</v>
      </c>
      <c r="D62" s="206" t="s">
        <v>78</v>
      </c>
      <c r="E62" s="206" t="s">
        <v>221</v>
      </c>
      <c r="F62" s="207" t="s">
        <v>343</v>
      </c>
      <c r="G62" s="157" t="s">
        <v>84</v>
      </c>
      <c r="H62" s="213">
        <v>129.69999999999999</v>
      </c>
      <c r="I62" s="12"/>
      <c r="J62" s="213">
        <v>129.69999999999999</v>
      </c>
      <c r="K62" s="12"/>
    </row>
    <row r="63" spans="2:15" ht="54" customHeight="1" x14ac:dyDescent="0.3">
      <c r="B63" s="190" t="s">
        <v>314</v>
      </c>
      <c r="C63" s="203">
        <v>802</v>
      </c>
      <c r="D63" s="206" t="s">
        <v>78</v>
      </c>
      <c r="E63" s="206" t="s">
        <v>221</v>
      </c>
      <c r="F63" s="207" t="s">
        <v>343</v>
      </c>
      <c r="G63" s="157" t="s">
        <v>90</v>
      </c>
      <c r="H63" s="213">
        <v>39.1</v>
      </c>
      <c r="I63" s="12"/>
      <c r="J63" s="213">
        <v>39.1</v>
      </c>
      <c r="K63" s="12"/>
    </row>
    <row r="64" spans="2:15" ht="42" customHeight="1" x14ac:dyDescent="0.3">
      <c r="B64" s="194" t="s">
        <v>324</v>
      </c>
      <c r="C64" s="203">
        <v>802</v>
      </c>
      <c r="D64" s="206" t="s">
        <v>78</v>
      </c>
      <c r="E64" s="206" t="s">
        <v>221</v>
      </c>
      <c r="F64" s="207" t="s">
        <v>343</v>
      </c>
      <c r="G64" s="157" t="s">
        <v>102</v>
      </c>
      <c r="H64" s="213">
        <v>149.4</v>
      </c>
      <c r="I64" s="12"/>
      <c r="J64" s="213">
        <v>149.4</v>
      </c>
      <c r="K64" s="12"/>
    </row>
    <row r="65" spans="2:11" ht="65.25" customHeight="1" x14ac:dyDescent="0.3">
      <c r="B65" s="197" t="s">
        <v>325</v>
      </c>
      <c r="C65" s="203">
        <v>802</v>
      </c>
      <c r="D65" s="206" t="s">
        <v>78</v>
      </c>
      <c r="E65" s="206" t="s">
        <v>221</v>
      </c>
      <c r="F65" s="207" t="s">
        <v>343</v>
      </c>
      <c r="G65" s="157" t="s">
        <v>326</v>
      </c>
      <c r="H65" s="213">
        <v>149.4</v>
      </c>
      <c r="I65" s="12"/>
      <c r="J65" s="213">
        <v>149.4</v>
      </c>
      <c r="K65" s="12"/>
    </row>
    <row r="66" spans="2:11" ht="21" customHeight="1" x14ac:dyDescent="0.3">
      <c r="B66" s="163" t="s">
        <v>377</v>
      </c>
      <c r="C66" s="203">
        <v>802</v>
      </c>
      <c r="D66" s="206" t="s">
        <v>78</v>
      </c>
      <c r="E66" s="206" t="s">
        <v>221</v>
      </c>
      <c r="F66" s="207" t="s">
        <v>385</v>
      </c>
      <c r="G66" s="157" t="s">
        <v>110</v>
      </c>
      <c r="H66" s="213"/>
      <c r="I66" s="12"/>
      <c r="J66" s="213"/>
      <c r="K66" s="12"/>
    </row>
    <row r="67" spans="2:11" ht="18.75" x14ac:dyDescent="0.3">
      <c r="B67" s="163" t="s">
        <v>375</v>
      </c>
      <c r="C67" s="203">
        <v>802</v>
      </c>
      <c r="D67" s="206" t="s">
        <v>78</v>
      </c>
      <c r="E67" s="206" t="s">
        <v>221</v>
      </c>
      <c r="F67" s="207" t="s">
        <v>385</v>
      </c>
      <c r="G67" s="157" t="s">
        <v>110</v>
      </c>
      <c r="H67" s="213"/>
      <c r="I67" s="12"/>
      <c r="J67" s="213"/>
      <c r="K67" s="12"/>
    </row>
    <row r="68" spans="2:11" ht="25.5" customHeight="1" x14ac:dyDescent="0.3">
      <c r="B68" s="195" t="s">
        <v>153</v>
      </c>
      <c r="C68" s="203">
        <v>802</v>
      </c>
      <c r="D68" s="206" t="s">
        <v>78</v>
      </c>
      <c r="E68" s="206" t="s">
        <v>221</v>
      </c>
      <c r="F68" s="207" t="s">
        <v>385</v>
      </c>
      <c r="G68" s="157" t="s">
        <v>110</v>
      </c>
      <c r="H68" s="213">
        <v>149.4</v>
      </c>
      <c r="I68" s="12"/>
      <c r="J68" s="213">
        <v>149.4</v>
      </c>
      <c r="K68" s="12"/>
    </row>
    <row r="69" spans="2:11" ht="33.75" customHeight="1" x14ac:dyDescent="0.3">
      <c r="B69" s="155" t="s">
        <v>378</v>
      </c>
      <c r="C69" s="203">
        <v>802</v>
      </c>
      <c r="D69" s="156" t="s">
        <v>221</v>
      </c>
      <c r="E69" s="156"/>
      <c r="F69" s="156"/>
      <c r="G69" s="156"/>
      <c r="H69" s="148">
        <v>91.1</v>
      </c>
      <c r="I69" s="12"/>
      <c r="J69" s="148">
        <v>91.1</v>
      </c>
      <c r="K69" s="12"/>
    </row>
    <row r="70" spans="2:11" ht="58.5" customHeight="1" x14ac:dyDescent="0.3">
      <c r="B70" s="155" t="s">
        <v>344</v>
      </c>
      <c r="C70" s="203">
        <v>802</v>
      </c>
      <c r="D70" s="156" t="s">
        <v>221</v>
      </c>
      <c r="E70" s="156" t="s">
        <v>232</v>
      </c>
      <c r="F70" s="156" t="s">
        <v>345</v>
      </c>
      <c r="G70" s="156" t="s">
        <v>76</v>
      </c>
      <c r="H70" s="213">
        <v>91.1</v>
      </c>
      <c r="I70" s="12"/>
      <c r="J70" s="213">
        <v>91.1</v>
      </c>
      <c r="K70" s="12"/>
    </row>
    <row r="71" spans="2:11" ht="63" customHeight="1" x14ac:dyDescent="0.3">
      <c r="B71" s="163" t="s">
        <v>344</v>
      </c>
      <c r="C71" s="203">
        <v>802</v>
      </c>
      <c r="D71" s="157" t="s">
        <v>221</v>
      </c>
      <c r="E71" s="157" t="s">
        <v>232</v>
      </c>
      <c r="F71" s="157" t="s">
        <v>74</v>
      </c>
      <c r="G71" s="157"/>
      <c r="H71" s="213">
        <v>91.1</v>
      </c>
      <c r="I71" s="12"/>
      <c r="J71" s="213">
        <v>91.1</v>
      </c>
      <c r="K71" s="12"/>
    </row>
    <row r="72" spans="2:11" ht="37.5" customHeight="1" x14ac:dyDescent="0.3">
      <c r="B72" s="189" t="s">
        <v>324</v>
      </c>
      <c r="C72" s="203">
        <v>802</v>
      </c>
      <c r="D72" s="157" t="s">
        <v>221</v>
      </c>
      <c r="E72" s="157" t="s">
        <v>232</v>
      </c>
      <c r="F72" s="157" t="s">
        <v>345</v>
      </c>
      <c r="G72" s="157" t="s">
        <v>102</v>
      </c>
      <c r="H72" s="213">
        <v>91.1</v>
      </c>
      <c r="I72" s="12"/>
      <c r="J72" s="213">
        <v>91.1</v>
      </c>
      <c r="K72" s="12"/>
    </row>
    <row r="73" spans="2:11" ht="39" customHeight="1" x14ac:dyDescent="0.3">
      <c r="B73" s="163" t="s">
        <v>333</v>
      </c>
      <c r="C73" s="203">
        <v>802</v>
      </c>
      <c r="D73" s="157" t="s">
        <v>221</v>
      </c>
      <c r="E73" s="157" t="s">
        <v>232</v>
      </c>
      <c r="F73" s="157" t="s">
        <v>345</v>
      </c>
      <c r="G73" s="157" t="s">
        <v>326</v>
      </c>
      <c r="H73" s="213">
        <v>91.1</v>
      </c>
      <c r="I73" s="12"/>
      <c r="J73" s="213">
        <v>91.1</v>
      </c>
      <c r="K73" s="12"/>
    </row>
    <row r="74" spans="2:11" ht="21.75" customHeight="1" x14ac:dyDescent="0.3">
      <c r="B74" s="163" t="s">
        <v>375</v>
      </c>
      <c r="C74" s="203">
        <v>802</v>
      </c>
      <c r="D74" s="157" t="s">
        <v>221</v>
      </c>
      <c r="E74" s="157" t="s">
        <v>232</v>
      </c>
      <c r="F74" s="157" t="s">
        <v>345</v>
      </c>
      <c r="G74" s="157" t="s">
        <v>110</v>
      </c>
      <c r="H74" s="213">
        <v>91.05</v>
      </c>
      <c r="I74" s="12"/>
      <c r="J74" s="213">
        <v>91.05</v>
      </c>
      <c r="K74" s="12"/>
    </row>
    <row r="75" spans="2:11" ht="27.75" customHeight="1" x14ac:dyDescent="0.3">
      <c r="B75" s="163" t="s">
        <v>379</v>
      </c>
      <c r="C75" s="203">
        <v>802</v>
      </c>
      <c r="D75" s="157" t="s">
        <v>221</v>
      </c>
      <c r="E75" s="157" t="s">
        <v>232</v>
      </c>
      <c r="F75" s="157" t="s">
        <v>345</v>
      </c>
      <c r="G75" s="157" t="s">
        <v>110</v>
      </c>
      <c r="H75" s="213"/>
      <c r="I75" s="12"/>
      <c r="J75" s="213"/>
      <c r="K75" s="12"/>
    </row>
    <row r="76" spans="2:11" ht="35.25" customHeight="1" x14ac:dyDescent="0.3">
      <c r="B76" s="163" t="s">
        <v>328</v>
      </c>
      <c r="C76" s="203">
        <v>802</v>
      </c>
      <c r="D76" s="157" t="s">
        <v>221</v>
      </c>
      <c r="E76" s="157" t="s">
        <v>232</v>
      </c>
      <c r="F76" s="157" t="s">
        <v>345</v>
      </c>
      <c r="G76" s="157" t="s">
        <v>110</v>
      </c>
      <c r="H76" s="213"/>
      <c r="I76" s="12"/>
      <c r="J76" s="213"/>
      <c r="K76" s="12"/>
    </row>
    <row r="77" spans="2:11" ht="27.75" customHeight="1" x14ac:dyDescent="0.3">
      <c r="B77" s="191" t="s">
        <v>346</v>
      </c>
      <c r="C77" s="203">
        <v>802</v>
      </c>
      <c r="D77" s="156" t="s">
        <v>242</v>
      </c>
      <c r="E77" s="156"/>
      <c r="F77" s="156"/>
      <c r="G77" s="156"/>
      <c r="H77" s="148">
        <v>264</v>
      </c>
      <c r="I77" s="12"/>
      <c r="J77" s="148">
        <v>264</v>
      </c>
      <c r="K77" s="12"/>
    </row>
    <row r="78" spans="2:11" ht="21.75" customHeight="1" x14ac:dyDescent="0.3">
      <c r="B78" s="198" t="s">
        <v>251</v>
      </c>
      <c r="C78" s="203">
        <v>802</v>
      </c>
      <c r="D78" s="157" t="s">
        <v>242</v>
      </c>
      <c r="E78" s="157" t="s">
        <v>221</v>
      </c>
      <c r="F78" s="157"/>
      <c r="G78" s="157"/>
      <c r="H78" s="213">
        <v>264</v>
      </c>
      <c r="I78" s="12"/>
      <c r="J78" s="213">
        <v>264</v>
      </c>
      <c r="K78" s="12"/>
    </row>
    <row r="79" spans="2:11" ht="34.5" customHeight="1" x14ac:dyDescent="0.3">
      <c r="B79" s="189" t="s">
        <v>324</v>
      </c>
      <c r="C79" s="203">
        <v>802</v>
      </c>
      <c r="D79" s="157" t="s">
        <v>242</v>
      </c>
      <c r="E79" s="157" t="s">
        <v>221</v>
      </c>
      <c r="F79" s="157" t="s">
        <v>347</v>
      </c>
      <c r="G79" s="157" t="s">
        <v>102</v>
      </c>
      <c r="H79" s="213">
        <v>264</v>
      </c>
      <c r="I79" s="12"/>
      <c r="J79" s="213">
        <v>264</v>
      </c>
      <c r="K79" s="12"/>
    </row>
    <row r="80" spans="2:11" ht="39.75" customHeight="1" x14ac:dyDescent="0.3">
      <c r="B80" s="163" t="s">
        <v>333</v>
      </c>
      <c r="C80" s="203">
        <v>802</v>
      </c>
      <c r="D80" s="157" t="s">
        <v>242</v>
      </c>
      <c r="E80" s="157" t="s">
        <v>221</v>
      </c>
      <c r="F80" s="157" t="s">
        <v>347</v>
      </c>
      <c r="G80" s="157" t="s">
        <v>110</v>
      </c>
      <c r="H80" s="213"/>
      <c r="I80" s="12"/>
      <c r="J80" s="213"/>
      <c r="K80" s="12"/>
    </row>
    <row r="81" spans="2:11" ht="42" customHeight="1" x14ac:dyDescent="0.3">
      <c r="B81" s="163" t="s">
        <v>328</v>
      </c>
      <c r="C81" s="203">
        <v>802</v>
      </c>
      <c r="D81" s="157" t="s">
        <v>242</v>
      </c>
      <c r="E81" s="157" t="s">
        <v>221</v>
      </c>
      <c r="F81" s="157" t="s">
        <v>347</v>
      </c>
      <c r="G81" s="157" t="s">
        <v>110</v>
      </c>
      <c r="H81" s="213"/>
      <c r="I81" s="12"/>
      <c r="J81" s="213"/>
      <c r="K81" s="12"/>
    </row>
    <row r="82" spans="2:11" ht="20.25" customHeight="1" x14ac:dyDescent="0.3">
      <c r="B82" s="194" t="s">
        <v>375</v>
      </c>
      <c r="C82" s="203">
        <v>802</v>
      </c>
      <c r="D82" s="157" t="s">
        <v>242</v>
      </c>
      <c r="E82" s="157" t="s">
        <v>221</v>
      </c>
      <c r="F82" s="157" t="s">
        <v>347</v>
      </c>
      <c r="G82" s="157" t="s">
        <v>110</v>
      </c>
      <c r="H82" s="213"/>
      <c r="I82" s="12"/>
      <c r="J82" s="213"/>
      <c r="K82" s="12"/>
    </row>
    <row r="83" spans="2:11" ht="27" customHeight="1" x14ac:dyDescent="0.3">
      <c r="B83" s="190" t="s">
        <v>148</v>
      </c>
      <c r="C83" s="203">
        <v>802</v>
      </c>
      <c r="D83" s="157" t="s">
        <v>242</v>
      </c>
      <c r="E83" s="157" t="s">
        <v>221</v>
      </c>
      <c r="F83" s="157" t="s">
        <v>347</v>
      </c>
      <c r="G83" s="157" t="s">
        <v>110</v>
      </c>
      <c r="H83" s="213"/>
      <c r="I83" s="12"/>
      <c r="J83" s="213"/>
      <c r="K83" s="12"/>
    </row>
    <row r="84" spans="2:11" ht="24" customHeight="1" x14ac:dyDescent="0.3">
      <c r="B84" s="195" t="s">
        <v>153</v>
      </c>
      <c r="C84" s="203">
        <v>802</v>
      </c>
      <c r="D84" s="157" t="s">
        <v>242</v>
      </c>
      <c r="E84" s="157" t="s">
        <v>221</v>
      </c>
      <c r="F84" s="157" t="s">
        <v>347</v>
      </c>
      <c r="G84" s="157" t="s">
        <v>110</v>
      </c>
      <c r="H84" s="213"/>
      <c r="I84" s="12"/>
      <c r="J84" s="213"/>
      <c r="K84" s="12"/>
    </row>
    <row r="85" spans="2:11" ht="19.5" customHeight="1" x14ac:dyDescent="0.3">
      <c r="B85" s="195" t="s">
        <v>187</v>
      </c>
      <c r="C85" s="203">
        <v>802</v>
      </c>
      <c r="D85" s="157" t="s">
        <v>242</v>
      </c>
      <c r="E85" s="157" t="s">
        <v>221</v>
      </c>
      <c r="F85" s="157" t="s">
        <v>347</v>
      </c>
      <c r="G85" s="157" t="s">
        <v>189</v>
      </c>
      <c r="H85" s="232">
        <v>264</v>
      </c>
      <c r="I85" s="12"/>
      <c r="J85" s="232">
        <v>264</v>
      </c>
      <c r="K85" s="12"/>
    </row>
    <row r="86" spans="2:11" ht="23.25" customHeight="1" x14ac:dyDescent="0.3">
      <c r="B86" s="155" t="s">
        <v>348</v>
      </c>
      <c r="C86" s="203">
        <v>802</v>
      </c>
      <c r="D86" s="156" t="s">
        <v>232</v>
      </c>
      <c r="E86" s="156"/>
      <c r="F86" s="156"/>
      <c r="G86" s="156"/>
      <c r="H86" s="233">
        <v>478.95</v>
      </c>
      <c r="I86" s="12"/>
      <c r="J86" s="233">
        <v>478.95</v>
      </c>
      <c r="K86" s="12"/>
    </row>
    <row r="87" spans="2:11" ht="20.25" customHeight="1" x14ac:dyDescent="0.3">
      <c r="B87" s="155" t="s">
        <v>260</v>
      </c>
      <c r="C87" s="203">
        <v>802</v>
      </c>
      <c r="D87" s="156" t="s">
        <v>232</v>
      </c>
      <c r="E87" s="156" t="s">
        <v>73</v>
      </c>
      <c r="F87" s="156"/>
      <c r="G87" s="156"/>
      <c r="H87" s="232">
        <v>478.95</v>
      </c>
      <c r="I87" s="12"/>
      <c r="J87" s="232">
        <v>478.95</v>
      </c>
      <c r="K87" s="12"/>
    </row>
    <row r="88" spans="2:11" ht="30.75" customHeight="1" x14ac:dyDescent="0.3">
      <c r="B88" s="163" t="s">
        <v>349</v>
      </c>
      <c r="C88" s="203">
        <v>802</v>
      </c>
      <c r="D88" s="157" t="s">
        <v>232</v>
      </c>
      <c r="E88" s="157" t="s">
        <v>73</v>
      </c>
      <c r="F88" s="157" t="s">
        <v>350</v>
      </c>
      <c r="G88" s="157"/>
      <c r="H88" s="232">
        <v>478.95</v>
      </c>
      <c r="I88" s="12"/>
      <c r="J88" s="232">
        <v>478.95</v>
      </c>
      <c r="K88" s="12"/>
    </row>
    <row r="89" spans="2:11" ht="24" customHeight="1" x14ac:dyDescent="0.3">
      <c r="B89" s="155" t="s">
        <v>271</v>
      </c>
      <c r="C89" s="203">
        <v>802</v>
      </c>
      <c r="D89" s="157" t="s">
        <v>272</v>
      </c>
      <c r="E89" s="157" t="s">
        <v>221</v>
      </c>
      <c r="F89" s="157" t="s">
        <v>386</v>
      </c>
      <c r="G89" s="157"/>
      <c r="H89" s="148">
        <v>3.9</v>
      </c>
      <c r="I89" s="12"/>
      <c r="J89" s="213">
        <v>3.9</v>
      </c>
      <c r="K89" s="12"/>
    </row>
    <row r="90" spans="2:11" ht="27" customHeight="1" x14ac:dyDescent="0.3">
      <c r="B90" s="199" t="s">
        <v>380</v>
      </c>
      <c r="C90" s="203">
        <v>802</v>
      </c>
      <c r="D90" s="157" t="s">
        <v>272</v>
      </c>
      <c r="E90" s="157" t="s">
        <v>221</v>
      </c>
      <c r="F90" s="157" t="s">
        <v>386</v>
      </c>
      <c r="G90" s="157" t="s">
        <v>387</v>
      </c>
      <c r="H90" s="213">
        <v>3.9</v>
      </c>
      <c r="I90" s="12"/>
      <c r="J90" s="213">
        <v>3.9</v>
      </c>
      <c r="K90" s="12"/>
    </row>
    <row r="91" spans="2:11" ht="23.25" customHeight="1" x14ac:dyDescent="0.3">
      <c r="B91" s="199" t="s">
        <v>380</v>
      </c>
      <c r="C91" s="203">
        <v>802</v>
      </c>
      <c r="D91" s="157" t="s">
        <v>272</v>
      </c>
      <c r="E91" s="157" t="s">
        <v>221</v>
      </c>
      <c r="F91" s="157" t="s">
        <v>386</v>
      </c>
      <c r="G91" s="157" t="s">
        <v>274</v>
      </c>
      <c r="H91" s="213">
        <v>3.9</v>
      </c>
      <c r="I91" s="12"/>
      <c r="J91" s="213">
        <v>3.9</v>
      </c>
      <c r="K91" s="12"/>
    </row>
    <row r="92" spans="2:11" ht="60" customHeight="1" x14ac:dyDescent="0.3">
      <c r="B92" s="191" t="s">
        <v>381</v>
      </c>
      <c r="C92" s="203">
        <v>802</v>
      </c>
      <c r="D92" s="156"/>
      <c r="E92" s="156"/>
      <c r="F92" s="156"/>
      <c r="G92" s="156"/>
      <c r="H92" s="148">
        <v>1505</v>
      </c>
      <c r="I92" s="148">
        <v>1505</v>
      </c>
      <c r="J92" s="148">
        <v>1505</v>
      </c>
      <c r="K92" s="148">
        <v>1505</v>
      </c>
    </row>
    <row r="93" spans="2:11" ht="47.25" customHeight="1" x14ac:dyDescent="0.3">
      <c r="B93" s="202" t="s">
        <v>351</v>
      </c>
      <c r="C93" s="203">
        <v>802</v>
      </c>
      <c r="D93" s="156"/>
      <c r="E93" s="156"/>
      <c r="F93" s="156"/>
      <c r="G93" s="156"/>
      <c r="H93" s="213"/>
      <c r="I93" s="213"/>
      <c r="J93" s="213"/>
      <c r="K93" s="213"/>
    </row>
    <row r="94" spans="2:11" ht="47.25" customHeight="1" x14ac:dyDescent="0.3">
      <c r="B94" s="181" t="s">
        <v>382</v>
      </c>
      <c r="C94" s="203">
        <v>802</v>
      </c>
      <c r="D94" s="156" t="s">
        <v>242</v>
      </c>
      <c r="E94" s="156" t="s">
        <v>78</v>
      </c>
      <c r="F94" s="157" t="s">
        <v>353</v>
      </c>
      <c r="G94" s="156"/>
      <c r="H94" s="148">
        <v>1505</v>
      </c>
      <c r="I94" s="148">
        <v>1505</v>
      </c>
      <c r="J94" s="148">
        <v>1505</v>
      </c>
      <c r="K94" s="148">
        <v>1505</v>
      </c>
    </row>
    <row r="95" spans="2:11" ht="36" customHeight="1" x14ac:dyDescent="0.3">
      <c r="B95" s="189" t="s">
        <v>324</v>
      </c>
      <c r="C95" s="203">
        <v>802</v>
      </c>
      <c r="D95" s="156" t="s">
        <v>242</v>
      </c>
      <c r="E95" s="156" t="s">
        <v>78</v>
      </c>
      <c r="F95" s="157" t="s">
        <v>353</v>
      </c>
      <c r="G95" s="157" t="s">
        <v>102</v>
      </c>
      <c r="H95" s="213">
        <v>1440</v>
      </c>
      <c r="I95" s="213">
        <v>1440</v>
      </c>
      <c r="J95" s="213">
        <v>1440</v>
      </c>
      <c r="K95" s="213">
        <v>1440</v>
      </c>
    </row>
    <row r="96" spans="2:11" ht="41.25" customHeight="1" x14ac:dyDescent="0.3">
      <c r="B96" s="190" t="s">
        <v>328</v>
      </c>
      <c r="C96" s="203">
        <v>802</v>
      </c>
      <c r="D96" s="156" t="s">
        <v>242</v>
      </c>
      <c r="E96" s="156" t="s">
        <v>78</v>
      </c>
      <c r="F96" s="157" t="s">
        <v>353</v>
      </c>
      <c r="G96" s="208" t="s">
        <v>110</v>
      </c>
      <c r="H96" s="213">
        <v>1181.3</v>
      </c>
      <c r="I96" s="213">
        <v>1181.3</v>
      </c>
      <c r="J96" s="213">
        <v>1181.3</v>
      </c>
      <c r="K96" s="213">
        <v>1181.3</v>
      </c>
    </row>
    <row r="97" spans="2:11" ht="40.5" customHeight="1" x14ac:dyDescent="0.3">
      <c r="B97" s="190" t="s">
        <v>328</v>
      </c>
      <c r="C97" s="203">
        <v>802</v>
      </c>
      <c r="D97" s="156" t="s">
        <v>242</v>
      </c>
      <c r="E97" s="156" t="s">
        <v>78</v>
      </c>
      <c r="F97" s="157" t="s">
        <v>353</v>
      </c>
      <c r="G97" s="208" t="s">
        <v>110</v>
      </c>
      <c r="H97" s="213">
        <v>98.9</v>
      </c>
      <c r="I97" s="213">
        <v>98.9</v>
      </c>
      <c r="J97" s="213">
        <v>98.9</v>
      </c>
      <c r="K97" s="213">
        <v>98.9</v>
      </c>
    </row>
    <row r="98" spans="2:11" ht="37.5" customHeight="1" x14ac:dyDescent="0.3">
      <c r="B98" s="190" t="s">
        <v>328</v>
      </c>
      <c r="C98" s="203">
        <v>802</v>
      </c>
      <c r="D98" s="156" t="s">
        <v>242</v>
      </c>
      <c r="E98" s="156" t="s">
        <v>78</v>
      </c>
      <c r="F98" s="157" t="s">
        <v>353</v>
      </c>
      <c r="G98" s="208" t="s">
        <v>110</v>
      </c>
      <c r="H98" s="213">
        <v>28.8</v>
      </c>
      <c r="I98" s="213">
        <v>28.8</v>
      </c>
      <c r="J98" s="213">
        <v>28.8</v>
      </c>
      <c r="K98" s="213">
        <v>28.8</v>
      </c>
    </row>
    <row r="99" spans="2:11" ht="42.75" customHeight="1" x14ac:dyDescent="0.3">
      <c r="B99" s="190" t="s">
        <v>328</v>
      </c>
      <c r="C99" s="203">
        <v>802</v>
      </c>
      <c r="D99" s="156" t="s">
        <v>242</v>
      </c>
      <c r="E99" s="156" t="s">
        <v>78</v>
      </c>
      <c r="F99" s="157" t="s">
        <v>353</v>
      </c>
      <c r="G99" s="208" t="s">
        <v>110</v>
      </c>
      <c r="H99" s="213">
        <v>80</v>
      </c>
      <c r="I99" s="213">
        <v>80</v>
      </c>
      <c r="J99" s="213">
        <v>80</v>
      </c>
      <c r="K99" s="213">
        <v>80</v>
      </c>
    </row>
    <row r="100" spans="2:11" ht="36" customHeight="1" x14ac:dyDescent="0.3">
      <c r="B100" s="190" t="s">
        <v>328</v>
      </c>
      <c r="C100" s="203">
        <v>802</v>
      </c>
      <c r="D100" s="156" t="s">
        <v>242</v>
      </c>
      <c r="E100" s="156" t="s">
        <v>78</v>
      </c>
      <c r="F100" s="157" t="s">
        <v>353</v>
      </c>
      <c r="G100" s="208" t="s">
        <v>189</v>
      </c>
      <c r="H100" s="213">
        <v>51</v>
      </c>
      <c r="I100" s="213">
        <v>51</v>
      </c>
      <c r="J100" s="213">
        <v>51</v>
      </c>
      <c r="K100" s="213">
        <v>51</v>
      </c>
    </row>
    <row r="101" spans="2:11" ht="81" customHeight="1" x14ac:dyDescent="0.3">
      <c r="B101" s="181" t="s">
        <v>354</v>
      </c>
      <c r="C101" s="203">
        <v>802</v>
      </c>
      <c r="D101" s="156" t="s">
        <v>73</v>
      </c>
      <c r="E101" s="156" t="s">
        <v>180</v>
      </c>
      <c r="F101" s="156" t="s">
        <v>355</v>
      </c>
      <c r="G101" s="156"/>
      <c r="H101" s="213">
        <v>1.5</v>
      </c>
      <c r="I101" s="148">
        <v>1.5</v>
      </c>
      <c r="J101" s="148">
        <v>1.5</v>
      </c>
      <c r="K101" s="148">
        <v>1.5</v>
      </c>
    </row>
    <row r="102" spans="2:11" ht="34.5" customHeight="1" x14ac:dyDescent="0.3">
      <c r="B102" s="189" t="s">
        <v>324</v>
      </c>
      <c r="C102" s="203">
        <v>802</v>
      </c>
      <c r="D102" s="157" t="s">
        <v>73</v>
      </c>
      <c r="E102" s="157" t="s">
        <v>180</v>
      </c>
      <c r="F102" s="157" t="s">
        <v>355</v>
      </c>
      <c r="G102" s="157" t="s">
        <v>102</v>
      </c>
      <c r="H102" s="213">
        <v>1.5</v>
      </c>
      <c r="I102" s="213">
        <v>1.5</v>
      </c>
      <c r="J102" s="213">
        <v>1.5</v>
      </c>
      <c r="K102" s="213">
        <v>1.5</v>
      </c>
    </row>
    <row r="103" spans="2:11" ht="28.5" customHeight="1" x14ac:dyDescent="0.3">
      <c r="B103" s="190" t="s">
        <v>328</v>
      </c>
      <c r="C103" s="203">
        <v>802</v>
      </c>
      <c r="D103" s="157" t="s">
        <v>73</v>
      </c>
      <c r="E103" s="157" t="s">
        <v>180</v>
      </c>
      <c r="F103" s="157" t="s">
        <v>355</v>
      </c>
      <c r="G103" s="208" t="s">
        <v>110</v>
      </c>
      <c r="H103" s="213">
        <v>1.5</v>
      </c>
      <c r="I103" s="213">
        <v>1.5</v>
      </c>
      <c r="J103" s="213">
        <v>1.5</v>
      </c>
      <c r="K103" s="213">
        <v>1.5</v>
      </c>
    </row>
    <row r="104" spans="2:11" ht="56.25" customHeight="1" x14ac:dyDescent="0.3">
      <c r="B104" s="200" t="s">
        <v>356</v>
      </c>
      <c r="C104" s="203">
        <v>802</v>
      </c>
      <c r="D104" s="156" t="s">
        <v>221</v>
      </c>
      <c r="E104" s="156" t="s">
        <v>228</v>
      </c>
      <c r="F104" s="156" t="s">
        <v>357</v>
      </c>
      <c r="G104" s="156"/>
      <c r="H104" s="213">
        <v>5</v>
      </c>
      <c r="I104" s="148">
        <v>5</v>
      </c>
      <c r="J104" s="148">
        <v>5</v>
      </c>
      <c r="K104" s="148">
        <v>5</v>
      </c>
    </row>
    <row r="105" spans="2:11" ht="33" customHeight="1" x14ac:dyDescent="0.3">
      <c r="B105" s="189" t="s">
        <v>324</v>
      </c>
      <c r="C105" s="203">
        <v>802</v>
      </c>
      <c r="D105" s="157" t="s">
        <v>221</v>
      </c>
      <c r="E105" s="157" t="s">
        <v>228</v>
      </c>
      <c r="F105" s="157" t="s">
        <v>357</v>
      </c>
      <c r="G105" s="157" t="s">
        <v>102</v>
      </c>
      <c r="H105" s="213">
        <v>5</v>
      </c>
      <c r="I105" s="213">
        <v>5</v>
      </c>
      <c r="J105" s="213">
        <v>5</v>
      </c>
      <c r="K105" s="213">
        <v>5</v>
      </c>
    </row>
    <row r="106" spans="2:11" ht="36.75" customHeight="1" x14ac:dyDescent="0.3">
      <c r="B106" s="190" t="s">
        <v>328</v>
      </c>
      <c r="C106" s="203">
        <v>802</v>
      </c>
      <c r="D106" s="157" t="s">
        <v>221</v>
      </c>
      <c r="E106" s="157" t="s">
        <v>228</v>
      </c>
      <c r="F106" s="157" t="s">
        <v>357</v>
      </c>
      <c r="G106" s="208" t="s">
        <v>110</v>
      </c>
      <c r="H106" s="213">
        <v>5</v>
      </c>
      <c r="I106" s="213">
        <v>5</v>
      </c>
      <c r="J106" s="213">
        <v>5</v>
      </c>
      <c r="K106" s="213">
        <v>5</v>
      </c>
    </row>
    <row r="107" spans="2:11" ht="108.75" customHeight="1" x14ac:dyDescent="0.3">
      <c r="B107" s="200" t="s">
        <v>358</v>
      </c>
      <c r="C107" s="203">
        <v>802</v>
      </c>
      <c r="D107" s="156" t="s">
        <v>73</v>
      </c>
      <c r="E107" s="156" t="s">
        <v>180</v>
      </c>
      <c r="F107" s="156" t="s">
        <v>359</v>
      </c>
      <c r="G107" s="156"/>
      <c r="H107" s="213">
        <v>5</v>
      </c>
      <c r="I107" s="148">
        <v>5</v>
      </c>
      <c r="J107" s="148">
        <v>5</v>
      </c>
      <c r="K107" s="148">
        <v>5</v>
      </c>
    </row>
    <row r="108" spans="2:11" ht="33.75" customHeight="1" x14ac:dyDescent="0.3">
      <c r="B108" s="189" t="s">
        <v>324</v>
      </c>
      <c r="C108" s="203">
        <v>802</v>
      </c>
      <c r="D108" s="157" t="s">
        <v>73</v>
      </c>
      <c r="E108" s="157" t="s">
        <v>180</v>
      </c>
      <c r="F108" s="157" t="s">
        <v>359</v>
      </c>
      <c r="G108" s="157" t="s">
        <v>102</v>
      </c>
      <c r="H108" s="213">
        <v>5</v>
      </c>
      <c r="I108" s="213">
        <v>5</v>
      </c>
      <c r="J108" s="213">
        <v>5</v>
      </c>
      <c r="K108" s="213">
        <v>5</v>
      </c>
    </row>
    <row r="109" spans="2:11" ht="34.5" customHeight="1" x14ac:dyDescent="0.3">
      <c r="B109" s="190" t="s">
        <v>328</v>
      </c>
      <c r="C109" s="203">
        <v>802</v>
      </c>
      <c r="D109" s="157" t="s">
        <v>73</v>
      </c>
      <c r="E109" s="157" t="s">
        <v>180</v>
      </c>
      <c r="F109" s="157" t="s">
        <v>359</v>
      </c>
      <c r="G109" s="208" t="s">
        <v>110</v>
      </c>
      <c r="H109" s="213">
        <v>5</v>
      </c>
      <c r="I109" s="213">
        <v>5</v>
      </c>
      <c r="J109" s="213">
        <v>5</v>
      </c>
      <c r="K109" s="213">
        <v>5</v>
      </c>
    </row>
    <row r="110" spans="2:11" ht="40.5" customHeight="1" x14ac:dyDescent="0.3">
      <c r="B110" s="190" t="s">
        <v>328</v>
      </c>
      <c r="C110" s="203">
        <v>802</v>
      </c>
      <c r="D110" s="157" t="s">
        <v>73</v>
      </c>
      <c r="E110" s="157" t="s">
        <v>180</v>
      </c>
      <c r="F110" s="157" t="s">
        <v>359</v>
      </c>
      <c r="G110" s="208" t="s">
        <v>110</v>
      </c>
      <c r="H110" s="213">
        <v>5</v>
      </c>
      <c r="I110" s="213">
        <v>5</v>
      </c>
      <c r="J110" s="213">
        <v>5</v>
      </c>
      <c r="K110" s="213">
        <v>5</v>
      </c>
    </row>
    <row r="111" spans="2:11" ht="64.5" customHeight="1" x14ac:dyDescent="0.3">
      <c r="B111" s="194" t="s">
        <v>360</v>
      </c>
      <c r="C111" s="203">
        <v>802</v>
      </c>
      <c r="D111" s="156" t="s">
        <v>73</v>
      </c>
      <c r="E111" s="156" t="s">
        <v>180</v>
      </c>
      <c r="F111" s="156" t="s">
        <v>361</v>
      </c>
      <c r="G111" s="156"/>
      <c r="H111" s="213">
        <v>16.5</v>
      </c>
      <c r="I111" s="148">
        <v>16.5</v>
      </c>
      <c r="J111" s="148">
        <v>16.5</v>
      </c>
      <c r="K111" s="148">
        <v>16.5</v>
      </c>
    </row>
    <row r="112" spans="2:11" ht="32.25" customHeight="1" x14ac:dyDescent="0.3">
      <c r="B112" s="189" t="s">
        <v>324</v>
      </c>
      <c r="C112" s="203">
        <v>802</v>
      </c>
      <c r="D112" s="157" t="s">
        <v>73</v>
      </c>
      <c r="E112" s="157" t="s">
        <v>180</v>
      </c>
      <c r="F112" s="157" t="s">
        <v>361</v>
      </c>
      <c r="G112" s="157" t="s">
        <v>102</v>
      </c>
      <c r="H112" s="213">
        <v>16.5</v>
      </c>
      <c r="I112" s="213">
        <v>16.5</v>
      </c>
      <c r="J112" s="213">
        <v>16.5</v>
      </c>
      <c r="K112" s="213">
        <v>16.5</v>
      </c>
    </row>
    <row r="113" spans="2:11" ht="36" customHeight="1" x14ac:dyDescent="0.3">
      <c r="B113" s="190" t="s">
        <v>328</v>
      </c>
      <c r="C113" s="203">
        <v>802</v>
      </c>
      <c r="D113" s="157" t="s">
        <v>73</v>
      </c>
      <c r="E113" s="157" t="s">
        <v>180</v>
      </c>
      <c r="F113" s="157" t="s">
        <v>361</v>
      </c>
      <c r="G113" s="208" t="s">
        <v>110</v>
      </c>
      <c r="H113" s="213">
        <v>9.5</v>
      </c>
      <c r="I113" s="213">
        <v>9.5</v>
      </c>
      <c r="J113" s="213">
        <v>9.5</v>
      </c>
      <c r="K113" s="213">
        <v>9.5</v>
      </c>
    </row>
    <row r="114" spans="2:11" ht="34.5" customHeight="1" x14ac:dyDescent="0.3">
      <c r="B114" s="190" t="s">
        <v>328</v>
      </c>
      <c r="C114" s="203">
        <v>802</v>
      </c>
      <c r="D114" s="157" t="s">
        <v>73</v>
      </c>
      <c r="E114" s="157" t="s">
        <v>180</v>
      </c>
      <c r="F114" s="157" t="s">
        <v>361</v>
      </c>
      <c r="G114" s="208" t="s">
        <v>110</v>
      </c>
      <c r="H114" s="213">
        <v>7</v>
      </c>
      <c r="I114" s="213">
        <v>7</v>
      </c>
      <c r="J114" s="213">
        <v>7</v>
      </c>
      <c r="K114" s="213">
        <v>7</v>
      </c>
    </row>
    <row r="115" spans="2:11" ht="49.5" customHeight="1" x14ac:dyDescent="0.3">
      <c r="B115" s="201" t="s">
        <v>383</v>
      </c>
      <c r="C115" s="203">
        <v>802</v>
      </c>
      <c r="D115" s="156" t="s">
        <v>242</v>
      </c>
      <c r="E115" s="156" t="s">
        <v>221</v>
      </c>
      <c r="F115" s="156" t="s">
        <v>366</v>
      </c>
      <c r="G115" s="156"/>
      <c r="H115" s="213">
        <v>2</v>
      </c>
      <c r="I115" s="148">
        <v>2</v>
      </c>
      <c r="J115" s="148">
        <v>2</v>
      </c>
      <c r="K115" s="148">
        <v>2</v>
      </c>
    </row>
    <row r="116" spans="2:11" ht="35.25" customHeight="1" x14ac:dyDescent="0.3">
      <c r="B116" s="189" t="s">
        <v>324</v>
      </c>
      <c r="C116" s="203">
        <v>802</v>
      </c>
      <c r="D116" s="157" t="s">
        <v>242</v>
      </c>
      <c r="E116" s="157" t="s">
        <v>221</v>
      </c>
      <c r="F116" s="157" t="s">
        <v>366</v>
      </c>
      <c r="G116" s="157" t="s">
        <v>102</v>
      </c>
      <c r="H116" s="213">
        <v>2</v>
      </c>
      <c r="I116" s="213">
        <v>2</v>
      </c>
      <c r="J116" s="213">
        <v>2</v>
      </c>
      <c r="K116" s="213">
        <v>2</v>
      </c>
    </row>
    <row r="117" spans="2:11" ht="36.75" customHeight="1" x14ac:dyDescent="0.3">
      <c r="B117" s="190" t="s">
        <v>328</v>
      </c>
      <c r="C117" s="203">
        <v>802</v>
      </c>
      <c r="D117" s="157" t="s">
        <v>242</v>
      </c>
      <c r="E117" s="157" t="s">
        <v>221</v>
      </c>
      <c r="F117" s="157" t="s">
        <v>366</v>
      </c>
      <c r="G117" s="208" t="s">
        <v>110</v>
      </c>
      <c r="H117" s="213">
        <v>2</v>
      </c>
      <c r="I117" s="213">
        <v>2</v>
      </c>
      <c r="J117" s="213">
        <v>2</v>
      </c>
      <c r="K117" s="213">
        <v>2</v>
      </c>
    </row>
    <row r="118" spans="2:11" ht="33.75" customHeight="1" x14ac:dyDescent="0.3">
      <c r="B118" s="190" t="s">
        <v>328</v>
      </c>
      <c r="C118" s="203">
        <v>802</v>
      </c>
      <c r="D118" s="157" t="s">
        <v>242</v>
      </c>
      <c r="E118" s="157" t="s">
        <v>221</v>
      </c>
      <c r="F118" s="157" t="s">
        <v>366</v>
      </c>
      <c r="G118" s="208" t="s">
        <v>110</v>
      </c>
      <c r="H118" s="213">
        <v>2</v>
      </c>
      <c r="I118" s="213">
        <v>2</v>
      </c>
      <c r="J118" s="213">
        <v>2</v>
      </c>
      <c r="K118" s="213">
        <v>2</v>
      </c>
    </row>
    <row r="119" spans="2:11" ht="48.75" customHeight="1" x14ac:dyDescent="0.3">
      <c r="B119" s="201" t="s">
        <v>363</v>
      </c>
      <c r="C119" s="203">
        <v>802</v>
      </c>
      <c r="D119" s="156" t="s">
        <v>242</v>
      </c>
      <c r="E119" s="156" t="s">
        <v>221</v>
      </c>
      <c r="F119" s="156" t="s">
        <v>362</v>
      </c>
      <c r="G119" s="156"/>
      <c r="H119" s="213">
        <v>15</v>
      </c>
      <c r="I119" s="148">
        <v>15</v>
      </c>
      <c r="J119" s="148">
        <v>15</v>
      </c>
      <c r="K119" s="148">
        <v>15</v>
      </c>
    </row>
    <row r="120" spans="2:11" ht="30.75" customHeight="1" x14ac:dyDescent="0.3">
      <c r="B120" s="189" t="s">
        <v>324</v>
      </c>
      <c r="C120" s="203">
        <v>802</v>
      </c>
      <c r="D120" s="157" t="s">
        <v>242</v>
      </c>
      <c r="E120" s="157" t="s">
        <v>221</v>
      </c>
      <c r="F120" s="157" t="s">
        <v>362</v>
      </c>
      <c r="G120" s="157" t="s">
        <v>102</v>
      </c>
      <c r="H120" s="213">
        <v>15</v>
      </c>
      <c r="I120" s="213">
        <v>15</v>
      </c>
      <c r="J120" s="213">
        <v>15</v>
      </c>
      <c r="K120" s="213">
        <v>15</v>
      </c>
    </row>
    <row r="121" spans="2:11" ht="38.25" customHeight="1" x14ac:dyDescent="0.3">
      <c r="B121" s="190" t="s">
        <v>328</v>
      </c>
      <c r="C121" s="203">
        <v>802</v>
      </c>
      <c r="D121" s="157" t="s">
        <v>242</v>
      </c>
      <c r="E121" s="157" t="s">
        <v>221</v>
      </c>
      <c r="F121" s="157" t="s">
        <v>362</v>
      </c>
      <c r="G121" s="208" t="s">
        <v>110</v>
      </c>
      <c r="H121" s="213">
        <v>5</v>
      </c>
      <c r="I121" s="213">
        <v>5</v>
      </c>
      <c r="J121" s="213">
        <v>5</v>
      </c>
      <c r="K121" s="213">
        <v>5</v>
      </c>
    </row>
    <row r="122" spans="2:11" ht="33.75" customHeight="1" x14ac:dyDescent="0.3">
      <c r="B122" s="190" t="s">
        <v>328</v>
      </c>
      <c r="C122" s="203">
        <v>802</v>
      </c>
      <c r="D122" s="157" t="s">
        <v>242</v>
      </c>
      <c r="E122" s="157" t="s">
        <v>221</v>
      </c>
      <c r="F122" s="157" t="s">
        <v>362</v>
      </c>
      <c r="G122" s="208" t="s">
        <v>110</v>
      </c>
      <c r="H122" s="213">
        <v>10</v>
      </c>
      <c r="I122" s="213">
        <v>10</v>
      </c>
      <c r="J122" s="213">
        <v>10</v>
      </c>
      <c r="K122" s="213">
        <v>10</v>
      </c>
    </row>
    <row r="123" spans="2:11" ht="46.5" customHeight="1" x14ac:dyDescent="0.3">
      <c r="B123" s="194" t="s">
        <v>384</v>
      </c>
      <c r="C123" s="203">
        <v>802</v>
      </c>
      <c r="D123" s="156" t="s">
        <v>242</v>
      </c>
      <c r="E123" s="156" t="s">
        <v>221</v>
      </c>
      <c r="F123" s="156" t="s">
        <v>362</v>
      </c>
      <c r="G123" s="156"/>
      <c r="H123" s="213">
        <v>20</v>
      </c>
      <c r="I123" s="148">
        <v>20</v>
      </c>
      <c r="J123" s="148">
        <v>20</v>
      </c>
      <c r="K123" s="148">
        <v>20</v>
      </c>
    </row>
    <row r="124" spans="2:11" ht="34.5" customHeight="1" x14ac:dyDescent="0.3">
      <c r="B124" s="189" t="s">
        <v>324</v>
      </c>
      <c r="C124" s="203">
        <v>802</v>
      </c>
      <c r="D124" s="157" t="s">
        <v>73</v>
      </c>
      <c r="E124" s="157" t="s">
        <v>180</v>
      </c>
      <c r="F124" s="157" t="s">
        <v>366</v>
      </c>
      <c r="G124" s="157" t="s">
        <v>102</v>
      </c>
      <c r="H124" s="213">
        <v>20</v>
      </c>
      <c r="I124" s="213">
        <v>20</v>
      </c>
      <c r="J124" s="213">
        <v>20</v>
      </c>
      <c r="K124" s="213">
        <v>20</v>
      </c>
    </row>
    <row r="125" spans="2:11" ht="39" customHeight="1" x14ac:dyDescent="0.3">
      <c r="B125" s="190" t="s">
        <v>328</v>
      </c>
      <c r="C125" s="203">
        <v>802</v>
      </c>
      <c r="D125" s="157" t="s">
        <v>73</v>
      </c>
      <c r="E125" s="157" t="s">
        <v>180</v>
      </c>
      <c r="F125" s="157" t="s">
        <v>366</v>
      </c>
      <c r="G125" s="208" t="s">
        <v>110</v>
      </c>
      <c r="H125" s="213">
        <v>8</v>
      </c>
      <c r="I125" s="213">
        <v>8</v>
      </c>
      <c r="J125" s="213">
        <v>8</v>
      </c>
      <c r="K125" s="213">
        <v>8</v>
      </c>
    </row>
    <row r="126" spans="2:11" ht="38.25" customHeight="1" x14ac:dyDescent="0.3">
      <c r="B126" s="190" t="s">
        <v>328</v>
      </c>
      <c r="C126" s="203">
        <v>802</v>
      </c>
      <c r="D126" s="157" t="s">
        <v>73</v>
      </c>
      <c r="E126" s="157" t="s">
        <v>180</v>
      </c>
      <c r="F126" s="157" t="s">
        <v>366</v>
      </c>
      <c r="G126" s="208" t="s">
        <v>110</v>
      </c>
      <c r="H126" s="213">
        <v>2</v>
      </c>
      <c r="I126" s="213">
        <v>2</v>
      </c>
      <c r="J126" s="213">
        <v>2</v>
      </c>
      <c r="K126" s="213">
        <v>2</v>
      </c>
    </row>
    <row r="127" spans="2:11" ht="40.5" customHeight="1" x14ac:dyDescent="0.3">
      <c r="B127" s="190" t="s">
        <v>328</v>
      </c>
      <c r="C127" s="203">
        <v>802</v>
      </c>
      <c r="D127" s="157" t="s">
        <v>73</v>
      </c>
      <c r="E127" s="157" t="s">
        <v>180</v>
      </c>
      <c r="F127" s="157" t="s">
        <v>366</v>
      </c>
      <c r="G127" s="208" t="s">
        <v>110</v>
      </c>
      <c r="H127" s="213">
        <v>10</v>
      </c>
      <c r="I127" s="213">
        <v>10</v>
      </c>
      <c r="J127" s="213">
        <v>10</v>
      </c>
      <c r="K127" s="213">
        <v>10</v>
      </c>
    </row>
    <row r="128" spans="2:11" ht="18.75" x14ac:dyDescent="0.3">
      <c r="B128" s="155" t="s">
        <v>277</v>
      </c>
      <c r="C128" s="203">
        <v>802</v>
      </c>
      <c r="D128" s="12"/>
      <c r="E128" s="12"/>
      <c r="F128" s="12"/>
      <c r="G128" s="12"/>
      <c r="H128" s="233">
        <v>10279.799999999999</v>
      </c>
      <c r="I128" s="233">
        <v>1505</v>
      </c>
      <c r="J128" s="233">
        <v>10279.799999999999</v>
      </c>
      <c r="K128" s="233">
        <v>1505</v>
      </c>
    </row>
  </sheetData>
  <mergeCells count="14">
    <mergeCell ref="J12:K12"/>
    <mergeCell ref="B9:K9"/>
    <mergeCell ref="B10:D10"/>
    <mergeCell ref="B12:B13"/>
    <mergeCell ref="C12:C13"/>
    <mergeCell ref="D12:G12"/>
    <mergeCell ref="H12:I12"/>
    <mergeCell ref="K7:N7"/>
    <mergeCell ref="K1:L1"/>
    <mergeCell ref="K2:N2"/>
    <mergeCell ref="K3:N3"/>
    <mergeCell ref="K4:N4"/>
    <mergeCell ref="K5:N5"/>
    <mergeCell ref="K6:N6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14" sqref="A14:A15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27.5703125" style="1" customWidth="1"/>
    <col min="4" max="4" width="49" style="1" customWidth="1"/>
    <col min="5" max="5" width="30.85546875" style="1" customWidth="1"/>
    <col min="6" max="6" width="14" style="1" hidden="1" customWidth="1"/>
    <col min="7" max="7" width="26.140625" style="1" customWidth="1"/>
    <col min="8" max="8" width="9.140625" style="1"/>
    <col min="9" max="9" width="0.42578125" style="1" customWidth="1"/>
    <col min="10" max="10" width="9.140625" style="1" hidden="1" customWidth="1"/>
    <col min="11" max="16384" width="9.140625" style="1"/>
  </cols>
  <sheetData>
    <row r="1" spans="1:10" ht="18.75" x14ac:dyDescent="0.25">
      <c r="D1" s="13"/>
      <c r="E1" s="13"/>
      <c r="G1" s="303" t="s">
        <v>48</v>
      </c>
      <c r="H1" s="303"/>
      <c r="I1" s="303"/>
    </row>
    <row r="2" spans="1:10" s="2" customFormat="1" ht="15.75" x14ac:dyDescent="0.25">
      <c r="A2" s="14"/>
      <c r="B2" s="14"/>
      <c r="C2" s="14"/>
      <c r="D2" s="14"/>
      <c r="E2" s="14"/>
      <c r="G2" s="289" t="s">
        <v>284</v>
      </c>
      <c r="H2" s="289"/>
      <c r="I2" s="289"/>
      <c r="J2" s="289"/>
    </row>
    <row r="3" spans="1:10" s="2" customFormat="1" ht="15.75" x14ac:dyDescent="0.25">
      <c r="A3" s="14"/>
      <c r="B3" s="14"/>
      <c r="C3" s="14"/>
      <c r="D3" s="14"/>
      <c r="E3" s="14"/>
      <c r="G3" s="289" t="s">
        <v>285</v>
      </c>
      <c r="H3" s="289"/>
      <c r="I3" s="289"/>
      <c r="J3" s="289"/>
    </row>
    <row r="4" spans="1:10" s="2" customFormat="1" ht="29.25" customHeight="1" x14ac:dyDescent="0.25">
      <c r="A4" s="14"/>
      <c r="B4" s="14"/>
      <c r="C4" s="14"/>
      <c r="D4" s="14"/>
      <c r="E4" s="14"/>
      <c r="G4" s="289" t="s">
        <v>286</v>
      </c>
      <c r="H4" s="289"/>
      <c r="I4" s="289"/>
      <c r="J4" s="289"/>
    </row>
    <row r="5" spans="1:10" s="2" customFormat="1" ht="15.75" x14ac:dyDescent="0.25">
      <c r="A5" s="14"/>
      <c r="B5" s="14"/>
      <c r="C5" s="14"/>
      <c r="D5" s="14"/>
      <c r="E5" s="14"/>
      <c r="G5" s="289" t="s">
        <v>287</v>
      </c>
      <c r="H5" s="289"/>
      <c r="I5" s="289"/>
      <c r="J5" s="289"/>
    </row>
    <row r="6" spans="1:10" s="2" customFormat="1" ht="15.75" x14ac:dyDescent="0.25">
      <c r="A6" s="14"/>
      <c r="B6" s="14"/>
      <c r="C6" s="14"/>
      <c r="D6" s="14"/>
      <c r="E6" s="14"/>
      <c r="G6" s="289" t="s">
        <v>288</v>
      </c>
      <c r="H6" s="289"/>
      <c r="I6" s="289"/>
      <c r="J6" s="289"/>
    </row>
    <row r="7" spans="1:10" s="2" customFormat="1" ht="15.75" x14ac:dyDescent="0.25">
      <c r="A7" s="14"/>
      <c r="B7" s="14"/>
      <c r="C7" s="14"/>
      <c r="D7" s="14"/>
      <c r="E7" s="14"/>
      <c r="G7" s="289" t="s">
        <v>289</v>
      </c>
      <c r="H7" s="289"/>
      <c r="I7" s="289"/>
      <c r="J7" s="289"/>
    </row>
    <row r="8" spans="1:10" s="2" customFormat="1" ht="15.75" x14ac:dyDescent="0.25">
      <c r="A8" s="3"/>
      <c r="B8" s="3"/>
      <c r="C8" s="3"/>
      <c r="D8" s="3"/>
      <c r="E8" s="3"/>
    </row>
    <row r="9" spans="1:10" ht="96" customHeight="1" x14ac:dyDescent="0.25">
      <c r="B9" s="290" t="s">
        <v>478</v>
      </c>
      <c r="C9" s="290"/>
      <c r="D9" s="290"/>
      <c r="E9" s="290"/>
      <c r="F9" s="19"/>
      <c r="G9" s="19"/>
    </row>
    <row r="10" spans="1:10" ht="15.75" x14ac:dyDescent="0.25">
      <c r="B10" s="291"/>
      <c r="C10" s="291"/>
      <c r="D10" s="291"/>
      <c r="E10" s="239"/>
    </row>
    <row r="11" spans="1:10" ht="15.75" x14ac:dyDescent="0.25">
      <c r="B11" s="5"/>
      <c r="C11" s="5"/>
      <c r="D11" s="5"/>
      <c r="E11" s="238" t="s">
        <v>22</v>
      </c>
      <c r="F11" s="1" t="s">
        <v>22</v>
      </c>
    </row>
    <row r="12" spans="1:10" ht="15" customHeight="1" x14ac:dyDescent="0.2">
      <c r="B12" s="240" t="s">
        <v>479</v>
      </c>
      <c r="C12" s="240" t="s">
        <v>480</v>
      </c>
      <c r="D12" s="240" t="s">
        <v>9</v>
      </c>
      <c r="E12" s="240" t="s">
        <v>481</v>
      </c>
    </row>
    <row r="13" spans="1:10" ht="26.25" customHeight="1" x14ac:dyDescent="0.25">
      <c r="B13" s="26">
        <v>1</v>
      </c>
      <c r="C13" s="27">
        <v>2</v>
      </c>
      <c r="D13" s="26">
        <v>3</v>
      </c>
      <c r="E13" s="28">
        <v>4</v>
      </c>
    </row>
    <row r="14" spans="1:10" ht="129.75" customHeight="1" x14ac:dyDescent="0.25">
      <c r="B14" s="30">
        <v>802</v>
      </c>
      <c r="C14" s="275" t="s">
        <v>482</v>
      </c>
      <c r="D14" s="276" t="s">
        <v>483</v>
      </c>
      <c r="E14" s="277">
        <v>3.9</v>
      </c>
    </row>
    <row r="15" spans="1:10" ht="15" customHeight="1" x14ac:dyDescent="0.2">
      <c r="B15" s="25"/>
      <c r="C15" s="25"/>
      <c r="D15" s="25"/>
      <c r="E15" s="25"/>
    </row>
    <row r="16" spans="1:10" ht="15" x14ac:dyDescent="0.25">
      <c r="C16"/>
      <c r="D16"/>
      <c r="E16"/>
    </row>
    <row r="17" spans="2:5" ht="15.75" x14ac:dyDescent="0.25">
      <c r="B17"/>
      <c r="C17" s="5"/>
      <c r="D17" s="5"/>
      <c r="E17" s="5"/>
    </row>
    <row r="18" spans="2:5" ht="15.75" x14ac:dyDescent="0.25">
      <c r="B18" s="5"/>
    </row>
    <row r="47" spans="3:3" x14ac:dyDescent="0.2">
      <c r="C47" s="11"/>
    </row>
  </sheetData>
  <mergeCells count="9">
    <mergeCell ref="B9:E9"/>
    <mergeCell ref="B10:D10"/>
    <mergeCell ref="G6:J6"/>
    <mergeCell ref="G7:J7"/>
    <mergeCell ref="G1:I1"/>
    <mergeCell ref="G2:J2"/>
    <mergeCell ref="G3:J3"/>
    <mergeCell ref="G4:J4"/>
    <mergeCell ref="G5:J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E14" sqref="E14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14.28515625" style="1" customWidth="1"/>
    <col min="4" max="4" width="49" style="1" customWidth="1"/>
    <col min="5" max="5" width="47.85546875" style="1" customWidth="1"/>
    <col min="6" max="6" width="14" style="1" hidden="1" customWidth="1"/>
    <col min="7" max="7" width="40.85546875" style="1" customWidth="1"/>
    <col min="8" max="8" width="0.5703125" style="1" customWidth="1"/>
    <col min="9" max="10" width="9.140625" style="1" hidden="1" customWidth="1"/>
    <col min="11" max="16384" width="9.140625" style="1"/>
  </cols>
  <sheetData>
    <row r="1" spans="1:10" ht="18.75" x14ac:dyDescent="0.25">
      <c r="D1" s="13"/>
      <c r="E1" s="13"/>
      <c r="G1" s="303" t="s">
        <v>49</v>
      </c>
      <c r="H1" s="303"/>
    </row>
    <row r="2" spans="1:10" s="2" customFormat="1" ht="15.75" x14ac:dyDescent="0.25">
      <c r="A2" s="14"/>
      <c r="B2" s="14"/>
      <c r="C2" s="14"/>
      <c r="D2" s="14"/>
      <c r="E2" s="14"/>
      <c r="G2" s="289" t="s">
        <v>284</v>
      </c>
      <c r="H2" s="289"/>
      <c r="I2" s="289"/>
      <c r="J2" s="289"/>
    </row>
    <row r="3" spans="1:10" s="2" customFormat="1" ht="15.75" x14ac:dyDescent="0.25">
      <c r="A3" s="14"/>
      <c r="B3" s="14"/>
      <c r="C3" s="14"/>
      <c r="D3" s="14"/>
      <c r="E3" s="14"/>
      <c r="G3" s="289" t="s">
        <v>285</v>
      </c>
      <c r="H3" s="289"/>
      <c r="I3" s="289"/>
      <c r="J3" s="289"/>
    </row>
    <row r="4" spans="1:10" s="2" customFormat="1" ht="27.75" customHeight="1" x14ac:dyDescent="0.25">
      <c r="A4" s="14"/>
      <c r="B4" s="14"/>
      <c r="C4" s="14"/>
      <c r="D4" s="14"/>
      <c r="E4" s="14"/>
      <c r="G4" s="289" t="s">
        <v>286</v>
      </c>
      <c r="H4" s="289"/>
      <c r="I4" s="289"/>
      <c r="J4" s="289"/>
    </row>
    <row r="5" spans="1:10" s="2" customFormat="1" ht="15.75" x14ac:dyDescent="0.25">
      <c r="A5" s="14"/>
      <c r="B5" s="14"/>
      <c r="C5" s="14"/>
      <c r="D5" s="14"/>
      <c r="E5" s="14"/>
      <c r="G5" s="289" t="s">
        <v>287</v>
      </c>
      <c r="H5" s="289"/>
      <c r="I5" s="289"/>
      <c r="J5" s="289"/>
    </row>
    <row r="6" spans="1:10" s="2" customFormat="1" ht="15.75" x14ac:dyDescent="0.25">
      <c r="A6" s="14"/>
      <c r="B6" s="14"/>
      <c r="C6" s="14"/>
      <c r="D6" s="14"/>
      <c r="E6" s="14"/>
      <c r="G6" s="289" t="s">
        <v>288</v>
      </c>
      <c r="H6" s="289"/>
      <c r="I6" s="289"/>
      <c r="J6" s="289"/>
    </row>
    <row r="7" spans="1:10" s="2" customFormat="1" ht="15.75" x14ac:dyDescent="0.25">
      <c r="A7" s="14"/>
      <c r="B7" s="14"/>
      <c r="C7" s="14"/>
      <c r="D7" s="14"/>
      <c r="E7" s="14"/>
      <c r="G7" s="289" t="s">
        <v>289</v>
      </c>
      <c r="H7" s="289"/>
      <c r="I7" s="289"/>
      <c r="J7" s="289"/>
    </row>
    <row r="8" spans="1:10" s="2" customFormat="1" ht="15.75" x14ac:dyDescent="0.25">
      <c r="A8" s="3"/>
      <c r="B8" s="3"/>
      <c r="C8" s="3"/>
      <c r="D8" s="3"/>
      <c r="E8" s="3"/>
    </row>
    <row r="9" spans="1:10" ht="87" customHeight="1" x14ac:dyDescent="0.25">
      <c r="B9" s="290" t="s">
        <v>484</v>
      </c>
      <c r="C9" s="290"/>
      <c r="D9" s="290"/>
      <c r="E9" s="290"/>
      <c r="F9" s="19"/>
      <c r="G9" s="19"/>
    </row>
    <row r="10" spans="1:10" ht="15.75" x14ac:dyDescent="0.25">
      <c r="B10" s="291"/>
      <c r="C10" s="291"/>
      <c r="D10" s="291"/>
      <c r="E10" s="239"/>
    </row>
    <row r="11" spans="1:10" ht="15.75" x14ac:dyDescent="0.25">
      <c r="B11" s="5"/>
      <c r="C11" s="5"/>
      <c r="D11" s="5"/>
      <c r="E11" s="238" t="s">
        <v>22</v>
      </c>
      <c r="F11" s="1" t="s">
        <v>22</v>
      </c>
    </row>
    <row r="12" spans="1:10" ht="15.75" customHeight="1" x14ac:dyDescent="0.2">
      <c r="B12" s="240" t="s">
        <v>479</v>
      </c>
      <c r="C12" s="240" t="s">
        <v>480</v>
      </c>
      <c r="D12" s="240" t="s">
        <v>9</v>
      </c>
      <c r="E12" s="240" t="s">
        <v>481</v>
      </c>
    </row>
    <row r="13" spans="1:10" ht="63" customHeight="1" x14ac:dyDescent="0.25">
      <c r="B13" s="26">
        <v>1</v>
      </c>
      <c r="C13" s="27">
        <v>2</v>
      </c>
      <c r="D13" s="26">
        <v>3</v>
      </c>
      <c r="E13" s="28">
        <v>4</v>
      </c>
    </row>
    <row r="14" spans="1:10" ht="135" x14ac:dyDescent="0.25">
      <c r="B14" s="30">
        <v>802</v>
      </c>
      <c r="C14" s="275" t="s">
        <v>482</v>
      </c>
      <c r="D14" s="276" t="s">
        <v>483</v>
      </c>
      <c r="E14" s="277">
        <v>3.9</v>
      </c>
    </row>
    <row r="15" spans="1:10" ht="15.75" x14ac:dyDescent="0.2">
      <c r="B15" s="25"/>
      <c r="C15" s="25"/>
      <c r="D15" s="25"/>
      <c r="E15" s="25"/>
    </row>
    <row r="16" spans="1:10" ht="15" x14ac:dyDescent="0.25">
      <c r="C16"/>
      <c r="D16"/>
      <c r="E16"/>
    </row>
    <row r="17" spans="2:5" ht="15.75" x14ac:dyDescent="0.25">
      <c r="B17"/>
      <c r="C17" s="5"/>
      <c r="D17" s="5"/>
      <c r="E17" s="5"/>
    </row>
    <row r="18" spans="2:5" ht="15.75" x14ac:dyDescent="0.25">
      <c r="B18" s="5"/>
    </row>
    <row r="47" spans="3:3" x14ac:dyDescent="0.2">
      <c r="C47" s="11"/>
    </row>
  </sheetData>
  <mergeCells count="9">
    <mergeCell ref="B9:E9"/>
    <mergeCell ref="B10:D10"/>
    <mergeCell ref="G6:J6"/>
    <mergeCell ref="G7:J7"/>
    <mergeCell ref="G1:H1"/>
    <mergeCell ref="G2:J2"/>
    <mergeCell ref="G3:J3"/>
    <mergeCell ref="G4:J4"/>
    <mergeCell ref="G5:J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N47" sqref="N47"/>
    </sheetView>
  </sheetViews>
  <sheetFormatPr defaultColWidth="27" defaultRowHeight="12.75" x14ac:dyDescent="0.2"/>
  <cols>
    <col min="1" max="1" width="11.5703125" style="1" customWidth="1"/>
    <col min="2" max="2" width="18.5703125" style="1" customWidth="1"/>
    <col min="3" max="3" width="29.85546875" style="1" customWidth="1"/>
    <col min="4" max="4" width="53.85546875" style="1" customWidth="1"/>
    <col min="5" max="5" width="27" style="1"/>
    <col min="6" max="6" width="2" style="1" customWidth="1"/>
    <col min="7" max="7" width="40.85546875" style="1" customWidth="1"/>
    <col min="8" max="8" width="0.28515625" style="1" customWidth="1"/>
    <col min="9" max="10" width="27" style="1" hidden="1" customWidth="1"/>
    <col min="11" max="16384" width="27" style="1"/>
  </cols>
  <sheetData>
    <row r="1" spans="1:10" ht="18.75" x14ac:dyDescent="0.3">
      <c r="D1" s="13"/>
      <c r="E1" s="13"/>
      <c r="G1" s="36" t="s">
        <v>50</v>
      </c>
    </row>
    <row r="2" spans="1:10" s="2" customFormat="1" ht="15.75" x14ac:dyDescent="0.25">
      <c r="A2" s="14"/>
      <c r="B2" s="14"/>
      <c r="C2" s="14"/>
      <c r="D2" s="14"/>
      <c r="E2" s="14"/>
      <c r="G2" s="289" t="s">
        <v>284</v>
      </c>
      <c r="H2" s="289"/>
      <c r="I2" s="289"/>
      <c r="J2" s="289"/>
    </row>
    <row r="3" spans="1:10" s="2" customFormat="1" ht="15.75" x14ac:dyDescent="0.25">
      <c r="A3" s="14"/>
      <c r="B3" s="14"/>
      <c r="C3" s="14"/>
      <c r="D3" s="14"/>
      <c r="E3" s="14"/>
      <c r="G3" s="289" t="s">
        <v>285</v>
      </c>
      <c r="H3" s="289"/>
      <c r="I3" s="289"/>
      <c r="J3" s="289"/>
    </row>
    <row r="4" spans="1:10" s="2" customFormat="1" ht="15.75" x14ac:dyDescent="0.25">
      <c r="A4" s="14"/>
      <c r="B4" s="14"/>
      <c r="C4" s="14"/>
      <c r="D4" s="14"/>
      <c r="E4" s="14"/>
      <c r="G4" s="289" t="s">
        <v>286</v>
      </c>
      <c r="H4" s="289"/>
      <c r="I4" s="289"/>
      <c r="J4" s="289"/>
    </row>
    <row r="5" spans="1:10" s="2" customFormat="1" ht="15.75" x14ac:dyDescent="0.25">
      <c r="A5" s="14"/>
      <c r="B5" s="14"/>
      <c r="C5" s="14"/>
      <c r="D5" s="14"/>
      <c r="E5" s="14"/>
      <c r="G5" s="289" t="s">
        <v>287</v>
      </c>
      <c r="H5" s="289"/>
      <c r="I5" s="289"/>
      <c r="J5" s="289"/>
    </row>
    <row r="6" spans="1:10" s="2" customFormat="1" ht="15.75" x14ac:dyDescent="0.25">
      <c r="A6" s="14"/>
      <c r="B6" s="14"/>
      <c r="C6" s="14"/>
      <c r="D6" s="14"/>
      <c r="E6" s="14"/>
      <c r="G6" s="289" t="s">
        <v>288</v>
      </c>
      <c r="H6" s="289"/>
      <c r="I6" s="289"/>
      <c r="J6" s="289"/>
    </row>
    <row r="7" spans="1:10" s="2" customFormat="1" ht="15.75" x14ac:dyDescent="0.25">
      <c r="A7" s="14"/>
      <c r="B7" s="14"/>
      <c r="C7" s="14"/>
      <c r="D7" s="14"/>
      <c r="E7" s="14"/>
      <c r="G7" s="289" t="s">
        <v>289</v>
      </c>
      <c r="H7" s="289"/>
      <c r="I7" s="289"/>
      <c r="J7" s="289"/>
    </row>
    <row r="8" spans="1:10" s="2" customFormat="1" ht="15.75" x14ac:dyDescent="0.25">
      <c r="A8" s="3"/>
      <c r="B8" s="3"/>
      <c r="C8" s="3"/>
      <c r="D8" s="3"/>
      <c r="E8" s="3"/>
    </row>
    <row r="9" spans="1:10" ht="74.25" customHeight="1" x14ac:dyDescent="0.25">
      <c r="B9" s="290" t="s">
        <v>484</v>
      </c>
      <c r="C9" s="290"/>
      <c r="D9" s="290"/>
      <c r="E9" s="290"/>
      <c r="F9" s="19"/>
      <c r="G9" s="19"/>
    </row>
    <row r="10" spans="1:10" ht="15.75" x14ac:dyDescent="0.25">
      <c r="B10" s="291"/>
      <c r="C10" s="291"/>
      <c r="D10" s="291"/>
      <c r="E10" s="239"/>
    </row>
    <row r="11" spans="1:10" ht="15.75" x14ac:dyDescent="0.25">
      <c r="B11" s="5"/>
      <c r="C11" s="5"/>
      <c r="D11" s="5"/>
      <c r="E11" s="238" t="s">
        <v>22</v>
      </c>
    </row>
    <row r="12" spans="1:10" ht="15.75" customHeight="1" x14ac:dyDescent="0.2">
      <c r="B12" s="240" t="s">
        <v>479</v>
      </c>
      <c r="C12" s="240" t="s">
        <v>480</v>
      </c>
      <c r="D12" s="240" t="s">
        <v>9</v>
      </c>
      <c r="E12" s="240" t="s">
        <v>481</v>
      </c>
    </row>
    <row r="13" spans="1:10" ht="77.25" customHeight="1" x14ac:dyDescent="0.25">
      <c r="B13" s="26">
        <v>1</v>
      </c>
      <c r="C13" s="27">
        <v>2</v>
      </c>
      <c r="D13" s="26">
        <v>3</v>
      </c>
      <c r="E13" s="28">
        <v>4</v>
      </c>
    </row>
    <row r="14" spans="1:10" ht="125.25" customHeight="1" x14ac:dyDescent="0.25">
      <c r="B14" s="30">
        <v>802</v>
      </c>
      <c r="C14" s="275" t="s">
        <v>482</v>
      </c>
      <c r="D14" s="276" t="s">
        <v>483</v>
      </c>
      <c r="E14" s="277">
        <v>3.9</v>
      </c>
    </row>
    <row r="15" spans="1:10" ht="15.75" x14ac:dyDescent="0.2">
      <c r="B15" s="25"/>
      <c r="C15" s="25"/>
      <c r="D15" s="25"/>
      <c r="E15" s="25"/>
    </row>
    <row r="16" spans="1:10" ht="15" x14ac:dyDescent="0.25">
      <c r="C16"/>
      <c r="D16"/>
      <c r="E16"/>
    </row>
    <row r="17" spans="2:5" ht="15.75" x14ac:dyDescent="0.25">
      <c r="B17"/>
      <c r="C17" s="5"/>
      <c r="D17" s="5"/>
      <c r="E17" s="5"/>
    </row>
    <row r="18" spans="2:5" ht="15.75" x14ac:dyDescent="0.25">
      <c r="B18" s="5"/>
    </row>
    <row r="47" spans="3:3" x14ac:dyDescent="0.2">
      <c r="C47" s="11"/>
    </row>
  </sheetData>
  <mergeCells count="8">
    <mergeCell ref="B9:E9"/>
    <mergeCell ref="B10:D10"/>
    <mergeCell ref="G7:J7"/>
    <mergeCell ref="G2:J2"/>
    <mergeCell ref="G3:J3"/>
    <mergeCell ref="G4:J4"/>
    <mergeCell ref="G5:J5"/>
    <mergeCell ref="G6:J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Y52" sqref="Y52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6.140625" style="1" customWidth="1"/>
    <col min="4" max="4" width="29.28515625" style="1" customWidth="1"/>
    <col min="5" max="5" width="14" style="1" hidden="1" customWidth="1"/>
    <col min="6" max="6" width="33.5703125" style="1" customWidth="1"/>
    <col min="7" max="7" width="6.28515625" style="1" customWidth="1"/>
    <col min="8" max="9" width="9.140625" style="1" hidden="1" customWidth="1"/>
    <col min="10" max="16384" width="9.140625" style="1"/>
  </cols>
  <sheetData>
    <row r="1" spans="1:9" ht="18.75" x14ac:dyDescent="0.25">
      <c r="D1" s="13"/>
      <c r="F1" s="303" t="s">
        <v>51</v>
      </c>
      <c r="G1" s="303"/>
      <c r="H1" s="303"/>
    </row>
    <row r="2" spans="1:9" s="2" customFormat="1" ht="15.75" x14ac:dyDescent="0.25">
      <c r="A2" s="14"/>
      <c r="B2" s="14"/>
      <c r="C2" s="14"/>
      <c r="D2" s="14"/>
      <c r="F2" s="289" t="s">
        <v>284</v>
      </c>
      <c r="G2" s="289"/>
      <c r="H2" s="289"/>
      <c r="I2" s="289"/>
    </row>
    <row r="3" spans="1:9" s="2" customFormat="1" ht="15.75" x14ac:dyDescent="0.25">
      <c r="A3" s="14"/>
      <c r="B3" s="14"/>
      <c r="C3" s="14"/>
      <c r="D3" s="14"/>
      <c r="F3" s="289" t="s">
        <v>285</v>
      </c>
      <c r="G3" s="289"/>
      <c r="H3" s="289"/>
      <c r="I3" s="289"/>
    </row>
    <row r="4" spans="1:9" s="2" customFormat="1" ht="26.25" customHeight="1" x14ac:dyDescent="0.25">
      <c r="A4" s="14"/>
      <c r="B4" s="14"/>
      <c r="C4" s="14"/>
      <c r="D4" s="14"/>
      <c r="F4" s="289" t="s">
        <v>286</v>
      </c>
      <c r="G4" s="289"/>
      <c r="H4" s="289"/>
      <c r="I4" s="289"/>
    </row>
    <row r="5" spans="1:9" s="2" customFormat="1" ht="15.75" x14ac:dyDescent="0.25">
      <c r="A5" s="14"/>
      <c r="B5" s="14"/>
      <c r="C5" s="14"/>
      <c r="D5" s="14"/>
      <c r="F5" s="289" t="s">
        <v>287</v>
      </c>
      <c r="G5" s="289"/>
      <c r="H5" s="289"/>
      <c r="I5" s="289"/>
    </row>
    <row r="6" spans="1:9" s="2" customFormat="1" ht="15.75" x14ac:dyDescent="0.25">
      <c r="A6" s="14"/>
      <c r="B6" s="14"/>
      <c r="C6" s="14"/>
      <c r="D6" s="14"/>
      <c r="F6" s="289" t="s">
        <v>288</v>
      </c>
      <c r="G6" s="289"/>
      <c r="H6" s="289"/>
      <c r="I6" s="289"/>
    </row>
    <row r="7" spans="1:9" s="2" customFormat="1" ht="15.75" x14ac:dyDescent="0.25">
      <c r="A7" s="14"/>
      <c r="B7" s="14"/>
      <c r="C7" s="14"/>
      <c r="D7" s="14"/>
      <c r="F7" s="289" t="s">
        <v>289</v>
      </c>
      <c r="G7" s="289"/>
      <c r="H7" s="289"/>
      <c r="I7" s="289"/>
    </row>
    <row r="8" spans="1:9" s="2" customFormat="1" ht="15.75" x14ac:dyDescent="0.25">
      <c r="A8" s="3"/>
      <c r="B8" s="3"/>
      <c r="C8" s="3"/>
      <c r="D8" s="3"/>
    </row>
    <row r="9" spans="1:9" ht="75.75" customHeight="1" x14ac:dyDescent="0.25">
      <c r="B9" s="290" t="s">
        <v>510</v>
      </c>
      <c r="C9" s="290"/>
      <c r="D9" s="290"/>
      <c r="E9" s="19"/>
      <c r="F9" s="19"/>
      <c r="G9" s="19"/>
      <c r="H9" s="19"/>
    </row>
    <row r="10" spans="1:9" ht="15.75" x14ac:dyDescent="0.25">
      <c r="B10" s="291"/>
      <c r="C10" s="291"/>
      <c r="D10" s="291"/>
    </row>
    <row r="11" spans="1:9" ht="15.75" x14ac:dyDescent="0.25">
      <c r="B11" s="5"/>
      <c r="C11" s="5"/>
      <c r="D11" s="287" t="s">
        <v>22</v>
      </c>
      <c r="E11" s="1" t="s">
        <v>22</v>
      </c>
    </row>
    <row r="12" spans="1:9" ht="67.5" customHeight="1" x14ac:dyDescent="0.2">
      <c r="B12" s="29" t="s">
        <v>14</v>
      </c>
      <c r="C12" s="29" t="s">
        <v>55</v>
      </c>
      <c r="D12" s="29" t="s">
        <v>509</v>
      </c>
    </row>
    <row r="13" spans="1:9" ht="25.5" customHeight="1" x14ac:dyDescent="0.25">
      <c r="B13" s="26">
        <v>1</v>
      </c>
      <c r="C13" s="26">
        <v>2</v>
      </c>
      <c r="D13" s="26">
        <v>3</v>
      </c>
    </row>
    <row r="14" spans="1:9" ht="58.5" customHeight="1" x14ac:dyDescent="0.2">
      <c r="B14" s="215">
        <v>8.0210010000049104E+16</v>
      </c>
      <c r="C14" s="29" t="s">
        <v>508</v>
      </c>
      <c r="D14" s="229">
        <v>478.95</v>
      </c>
    </row>
    <row r="16" spans="1:9" ht="15" x14ac:dyDescent="0.25">
      <c r="C16" s="234"/>
      <c r="D16"/>
    </row>
    <row r="17" spans="2:4" ht="15.75" x14ac:dyDescent="0.25">
      <c r="B17"/>
      <c r="C17" s="227"/>
      <c r="D17" s="5"/>
    </row>
    <row r="18" spans="2:4" ht="15.75" x14ac:dyDescent="0.25">
      <c r="B18" s="5"/>
    </row>
    <row r="47" spans="3:3" x14ac:dyDescent="0.2">
      <c r="C47" s="11"/>
    </row>
  </sheetData>
  <mergeCells count="9">
    <mergeCell ref="B10:D10"/>
    <mergeCell ref="B9:D9"/>
    <mergeCell ref="F1:H1"/>
    <mergeCell ref="F2:I2"/>
    <mergeCell ref="F3:I3"/>
    <mergeCell ref="F4:I4"/>
    <mergeCell ref="F5:I5"/>
    <mergeCell ref="F6:I6"/>
    <mergeCell ref="F7:I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workbookViewId="0">
      <selection activeCell="E1" sqref="E1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1.5703125" style="1" customWidth="1"/>
    <col min="4" max="4" width="47.5703125" style="1" customWidth="1"/>
    <col min="5" max="5" width="41.85546875" style="1" customWidth="1"/>
    <col min="6" max="6" width="14" style="1" hidden="1" customWidth="1"/>
    <col min="7" max="7" width="1.5703125" style="1" customWidth="1"/>
    <col min="8" max="8" width="9.140625" style="1" hidden="1" customWidth="1"/>
    <col min="9" max="16384" width="9.140625" style="1"/>
  </cols>
  <sheetData>
    <row r="1" spans="1:9" ht="18.75" x14ac:dyDescent="0.3">
      <c r="D1" s="15"/>
      <c r="E1" s="36" t="s">
        <v>52</v>
      </c>
      <c r="F1" s="36"/>
      <c r="G1" s="36"/>
    </row>
    <row r="2" spans="1:9" s="2" customFormat="1" ht="15.75" x14ac:dyDescent="0.25">
      <c r="A2" s="14"/>
      <c r="B2" s="14"/>
      <c r="C2" s="14"/>
      <c r="E2" s="289" t="s">
        <v>284</v>
      </c>
      <c r="F2" s="289"/>
      <c r="G2" s="289"/>
      <c r="H2" s="289"/>
    </row>
    <row r="3" spans="1:9" s="2" customFormat="1" ht="15.75" x14ac:dyDescent="0.25">
      <c r="A3" s="14"/>
      <c r="B3" s="14"/>
      <c r="C3" s="14"/>
      <c r="E3" s="289" t="s">
        <v>285</v>
      </c>
      <c r="F3" s="289"/>
      <c r="G3" s="289"/>
      <c r="H3" s="289"/>
    </row>
    <row r="4" spans="1:9" s="2" customFormat="1" ht="26.25" customHeight="1" x14ac:dyDescent="0.25">
      <c r="A4" s="14"/>
      <c r="B4" s="14"/>
      <c r="C4" s="14"/>
      <c r="D4" s="16"/>
      <c r="E4" s="289" t="s">
        <v>286</v>
      </c>
      <c r="F4" s="289"/>
      <c r="G4" s="289"/>
      <c r="H4" s="289"/>
    </row>
    <row r="5" spans="1:9" s="2" customFormat="1" ht="15.75" x14ac:dyDescent="0.25">
      <c r="A5" s="14"/>
      <c r="B5" s="14"/>
      <c r="C5" s="14"/>
      <c r="E5" s="289" t="s">
        <v>287</v>
      </c>
      <c r="F5" s="289"/>
      <c r="G5" s="289"/>
      <c r="H5" s="289"/>
    </row>
    <row r="6" spans="1:9" s="2" customFormat="1" ht="15.75" x14ac:dyDescent="0.25">
      <c r="A6" s="14"/>
      <c r="B6" s="14"/>
      <c r="C6" s="14"/>
      <c r="D6" s="14"/>
      <c r="E6" s="289" t="s">
        <v>288</v>
      </c>
      <c r="F6" s="289"/>
      <c r="G6" s="289"/>
      <c r="H6" s="289"/>
    </row>
    <row r="7" spans="1:9" s="2" customFormat="1" ht="15.75" x14ac:dyDescent="0.25">
      <c r="A7" s="14"/>
      <c r="B7" s="14"/>
      <c r="C7" s="14"/>
      <c r="D7" s="14"/>
      <c r="E7" s="289" t="s">
        <v>289</v>
      </c>
      <c r="F7" s="289"/>
      <c r="G7" s="289"/>
      <c r="H7" s="289"/>
    </row>
    <row r="8" spans="1:9" s="2" customFormat="1" ht="15.75" x14ac:dyDescent="0.25">
      <c r="A8" s="3"/>
      <c r="B8" s="3"/>
      <c r="C8" s="3"/>
      <c r="D8" s="3"/>
      <c r="E8" s="3"/>
    </row>
    <row r="9" spans="1:9" ht="101.25" customHeight="1" x14ac:dyDescent="0.25">
      <c r="B9" s="290" t="s">
        <v>390</v>
      </c>
      <c r="C9" s="290"/>
      <c r="D9" s="290"/>
      <c r="E9" s="290"/>
      <c r="F9" s="19"/>
      <c r="G9" s="19"/>
      <c r="H9" s="19"/>
      <c r="I9" s="19"/>
    </row>
    <row r="10" spans="1:9" ht="15.75" x14ac:dyDescent="0.25">
      <c r="B10" s="291"/>
      <c r="C10" s="291"/>
      <c r="D10" s="291"/>
      <c r="E10" s="239"/>
    </row>
    <row r="11" spans="1:9" ht="15.75" x14ac:dyDescent="0.25">
      <c r="B11" s="5"/>
      <c r="C11" s="5"/>
      <c r="D11" s="5" t="s">
        <v>54</v>
      </c>
      <c r="E11" s="35" t="s">
        <v>63</v>
      </c>
      <c r="F11" s="1" t="s">
        <v>22</v>
      </c>
    </row>
    <row r="12" spans="1:9" ht="67.5" customHeight="1" x14ac:dyDescent="0.2">
      <c r="B12" s="240" t="s">
        <v>14</v>
      </c>
      <c r="C12" s="240" t="s">
        <v>55</v>
      </c>
      <c r="D12" s="240" t="s">
        <v>47</v>
      </c>
      <c r="E12" s="240" t="s">
        <v>62</v>
      </c>
    </row>
    <row r="13" spans="1:9" ht="25.5" customHeight="1" x14ac:dyDescent="0.25">
      <c r="B13" s="26">
        <v>1</v>
      </c>
      <c r="C13" s="26">
        <v>2</v>
      </c>
      <c r="D13" s="26">
        <v>3</v>
      </c>
      <c r="E13" s="26">
        <v>4</v>
      </c>
    </row>
    <row r="14" spans="1:9" ht="58.5" customHeight="1" x14ac:dyDescent="0.2">
      <c r="B14" s="215">
        <v>8.0210010000049104E+16</v>
      </c>
      <c r="C14" s="240" t="s">
        <v>508</v>
      </c>
      <c r="D14" s="241">
        <v>478.95</v>
      </c>
      <c r="E14" s="240">
        <v>478.95</v>
      </c>
    </row>
    <row r="16" spans="1:9" ht="15" x14ac:dyDescent="0.25">
      <c r="C16"/>
      <c r="D16"/>
      <c r="E16"/>
    </row>
    <row r="17" spans="2:2" ht="15.75" x14ac:dyDescent="0.25">
      <c r="B17" s="5"/>
    </row>
    <row r="46" spans="3:3" x14ac:dyDescent="0.2">
      <c r="C46" s="11"/>
    </row>
  </sheetData>
  <mergeCells count="8">
    <mergeCell ref="B10:D10"/>
    <mergeCell ref="E2:H2"/>
    <mergeCell ref="E3:H3"/>
    <mergeCell ref="E4:H4"/>
    <mergeCell ref="E5:H5"/>
    <mergeCell ref="E6:H6"/>
    <mergeCell ref="E7:H7"/>
    <mergeCell ref="B9:E9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workbookViewId="0">
      <selection activeCell="E18" sqref="E18"/>
    </sheetView>
  </sheetViews>
  <sheetFormatPr defaultColWidth="25" defaultRowHeight="12.75" x14ac:dyDescent="0.2"/>
  <cols>
    <col min="1" max="1" width="9" style="1" customWidth="1"/>
    <col min="2" max="2" width="15.28515625" style="1" customWidth="1"/>
    <col min="3" max="3" width="29.42578125" style="1" customWidth="1"/>
    <col min="4" max="4" width="63.42578125" style="1" customWidth="1"/>
    <col min="5" max="5" width="25" style="1"/>
    <col min="6" max="6" width="41.28515625" style="1" customWidth="1"/>
    <col min="7" max="7" width="0.42578125" style="1" customWidth="1"/>
    <col min="8" max="9" width="25" style="1" hidden="1" customWidth="1"/>
    <col min="10" max="16384" width="25" style="1"/>
  </cols>
  <sheetData>
    <row r="1" spans="1:9" ht="18.75" x14ac:dyDescent="0.3">
      <c r="D1" s="13"/>
      <c r="E1" s="15"/>
      <c r="F1" s="36" t="s">
        <v>5</v>
      </c>
    </row>
    <row r="2" spans="1:9" s="2" customFormat="1" ht="15.75" x14ac:dyDescent="0.25">
      <c r="A2" s="14"/>
      <c r="B2" s="14"/>
      <c r="C2" s="14"/>
      <c r="D2" s="14"/>
      <c r="F2" s="289" t="s">
        <v>284</v>
      </c>
      <c r="G2" s="289"/>
      <c r="H2" s="289"/>
      <c r="I2" s="289"/>
    </row>
    <row r="3" spans="1:9" s="2" customFormat="1" ht="15.75" x14ac:dyDescent="0.25">
      <c r="A3" s="14"/>
      <c r="B3" s="14"/>
      <c r="C3" s="14"/>
      <c r="D3" s="14"/>
      <c r="F3" s="289" t="s">
        <v>285</v>
      </c>
      <c r="G3" s="289"/>
      <c r="H3" s="289"/>
      <c r="I3" s="289"/>
    </row>
    <row r="4" spans="1:9" s="2" customFormat="1" ht="27" customHeight="1" x14ac:dyDescent="0.25">
      <c r="A4" s="14"/>
      <c r="B4" s="14"/>
      <c r="C4" s="14"/>
      <c r="D4" s="14"/>
      <c r="E4" s="16"/>
      <c r="F4" s="289" t="s">
        <v>286</v>
      </c>
      <c r="G4" s="289"/>
      <c r="H4" s="289"/>
      <c r="I4" s="289"/>
    </row>
    <row r="5" spans="1:9" s="2" customFormat="1" ht="15.75" x14ac:dyDescent="0.25">
      <c r="A5" s="14"/>
      <c r="B5" s="14"/>
      <c r="C5" s="14"/>
      <c r="D5" s="14"/>
      <c r="F5" s="289" t="s">
        <v>287</v>
      </c>
      <c r="G5" s="289"/>
      <c r="H5" s="289"/>
      <c r="I5" s="289"/>
    </row>
    <row r="6" spans="1:9" s="2" customFormat="1" ht="15" customHeight="1" x14ac:dyDescent="0.25">
      <c r="A6" s="14"/>
      <c r="B6" s="14"/>
      <c r="C6" s="14"/>
      <c r="D6" s="14"/>
      <c r="F6" s="289" t="s">
        <v>288</v>
      </c>
      <c r="G6" s="289"/>
      <c r="H6" s="289"/>
      <c r="I6" s="289"/>
    </row>
    <row r="7" spans="1:9" s="2" customFormat="1" ht="13.5" customHeight="1" x14ac:dyDescent="0.25">
      <c r="A7" s="14"/>
      <c r="B7" s="14"/>
      <c r="C7" s="14"/>
      <c r="D7" s="14"/>
      <c r="F7" s="289" t="s">
        <v>289</v>
      </c>
      <c r="G7" s="289"/>
      <c r="H7" s="289"/>
      <c r="I7" s="289"/>
    </row>
    <row r="8" spans="1:9" s="2" customFormat="1" ht="15.75" customHeight="1" x14ac:dyDescent="0.25">
      <c r="A8" s="3"/>
      <c r="B8" s="3"/>
      <c r="C8" s="3"/>
      <c r="D8" s="3"/>
    </row>
    <row r="9" spans="1:9" ht="89.25" customHeight="1" x14ac:dyDescent="0.25">
      <c r="B9" s="290" t="s">
        <v>290</v>
      </c>
      <c r="C9" s="290"/>
      <c r="D9" s="290"/>
      <c r="E9" s="4"/>
    </row>
    <row r="10" spans="1:9" ht="15.75" customHeight="1" x14ac:dyDescent="0.25">
      <c r="B10" s="291"/>
      <c r="C10" s="291"/>
      <c r="D10" s="291"/>
      <c r="E10" s="4"/>
    </row>
    <row r="11" spans="1:9" ht="15.75" x14ac:dyDescent="0.25">
      <c r="B11" s="5"/>
      <c r="C11" s="5"/>
      <c r="D11" s="293" t="s">
        <v>64</v>
      </c>
      <c r="E11" s="293"/>
      <c r="F11" s="293"/>
    </row>
    <row r="12" spans="1:9" ht="54.75" customHeight="1" x14ac:dyDescent="0.2">
      <c r="B12" s="292" t="s">
        <v>0</v>
      </c>
      <c r="C12" s="292"/>
      <c r="D12" s="292" t="s">
        <v>2</v>
      </c>
      <c r="E12" s="294" t="s">
        <v>4</v>
      </c>
      <c r="F12" s="294"/>
    </row>
    <row r="13" spans="1:9" ht="63" x14ac:dyDescent="0.2">
      <c r="B13" s="242" t="s">
        <v>1</v>
      </c>
      <c r="C13" s="242" t="s">
        <v>3</v>
      </c>
      <c r="D13" s="292"/>
      <c r="E13" s="240" t="s">
        <v>6</v>
      </c>
      <c r="F13" s="240" t="s">
        <v>7</v>
      </c>
    </row>
    <row r="14" spans="1:9" ht="15.75" x14ac:dyDescent="0.2">
      <c r="B14" s="242">
        <v>1</v>
      </c>
      <c r="C14" s="242">
        <v>2</v>
      </c>
      <c r="D14" s="242">
        <v>3</v>
      </c>
      <c r="E14" s="242">
        <v>4</v>
      </c>
      <c r="F14" s="12"/>
    </row>
    <row r="15" spans="1:9" ht="18.75" x14ac:dyDescent="0.2">
      <c r="B15" s="242"/>
      <c r="C15" s="242"/>
      <c r="D15" s="243" t="s">
        <v>420</v>
      </c>
      <c r="E15" s="244">
        <f>E16+E33</f>
        <v>10279.800000000001</v>
      </c>
      <c r="F15" s="244">
        <f>F16+F33</f>
        <v>10279.800000000001</v>
      </c>
    </row>
    <row r="16" spans="1:9" ht="18.75" x14ac:dyDescent="0.2">
      <c r="B16" s="242"/>
      <c r="C16" s="242"/>
      <c r="D16" s="243" t="s">
        <v>421</v>
      </c>
      <c r="E16" s="244">
        <f>E17+E29</f>
        <v>387.6</v>
      </c>
      <c r="F16" s="244">
        <f>F17+F29</f>
        <v>387.6</v>
      </c>
    </row>
    <row r="17" spans="2:6" ht="18.75" x14ac:dyDescent="0.2">
      <c r="B17" s="242"/>
      <c r="C17" s="242"/>
      <c r="D17" s="243" t="s">
        <v>422</v>
      </c>
      <c r="E17" s="244">
        <f>E18+E22+E24+E27+E20</f>
        <v>298.60000000000002</v>
      </c>
      <c r="F17" s="244">
        <f>F18+F22+F24+F27+F20</f>
        <v>298.60000000000002</v>
      </c>
    </row>
    <row r="18" spans="2:6" ht="18.75" x14ac:dyDescent="0.2">
      <c r="B18" s="245">
        <v>182</v>
      </c>
      <c r="C18" s="246" t="s">
        <v>423</v>
      </c>
      <c r="D18" s="243" t="s">
        <v>424</v>
      </c>
      <c r="E18" s="247">
        <f>E19</f>
        <v>90</v>
      </c>
      <c r="F18" s="247">
        <f>F19</f>
        <v>90</v>
      </c>
    </row>
    <row r="19" spans="2:6" ht="187.5" x14ac:dyDescent="0.2">
      <c r="B19" s="248">
        <v>182</v>
      </c>
      <c r="C19" s="249" t="s">
        <v>425</v>
      </c>
      <c r="D19" s="250" t="s">
        <v>426</v>
      </c>
      <c r="E19" s="251">
        <v>90</v>
      </c>
      <c r="F19" s="251">
        <v>90</v>
      </c>
    </row>
    <row r="20" spans="2:6" ht="37.5" x14ac:dyDescent="0.2">
      <c r="B20" s="245">
        <v>182</v>
      </c>
      <c r="C20" s="246" t="s">
        <v>427</v>
      </c>
      <c r="D20" s="252" t="s">
        <v>428</v>
      </c>
      <c r="E20" s="253">
        <f>E21</f>
        <v>10</v>
      </c>
      <c r="F20" s="253">
        <f>F21</f>
        <v>10</v>
      </c>
    </row>
    <row r="21" spans="2:6" ht="18.75" x14ac:dyDescent="0.25">
      <c r="B21" s="248">
        <v>182</v>
      </c>
      <c r="C21" s="249" t="s">
        <v>429</v>
      </c>
      <c r="D21" s="254" t="s">
        <v>291</v>
      </c>
      <c r="E21" s="255">
        <v>10</v>
      </c>
      <c r="F21" s="255">
        <v>10</v>
      </c>
    </row>
    <row r="22" spans="2:6" ht="37.5" x14ac:dyDescent="0.2">
      <c r="B22" s="245">
        <v>182</v>
      </c>
      <c r="C22" s="246" t="s">
        <v>430</v>
      </c>
      <c r="D22" s="252" t="s">
        <v>431</v>
      </c>
      <c r="E22" s="253">
        <f>E23</f>
        <v>30</v>
      </c>
      <c r="F22" s="253">
        <f>F23</f>
        <v>30</v>
      </c>
    </row>
    <row r="23" spans="2:6" ht="47.25" x14ac:dyDescent="0.25">
      <c r="B23" s="248">
        <v>182</v>
      </c>
      <c r="C23" s="249" t="s">
        <v>432</v>
      </c>
      <c r="D23" s="254" t="s">
        <v>433</v>
      </c>
      <c r="E23" s="255">
        <v>30</v>
      </c>
      <c r="F23" s="255">
        <v>30</v>
      </c>
    </row>
    <row r="24" spans="2:6" ht="18.75" x14ac:dyDescent="0.25">
      <c r="B24" s="245">
        <v>182</v>
      </c>
      <c r="C24" s="256" t="s">
        <v>434</v>
      </c>
      <c r="D24" s="257" t="s">
        <v>435</v>
      </c>
      <c r="E24" s="253">
        <f>E25+E26</f>
        <v>165</v>
      </c>
      <c r="F24" s="253">
        <f>F25+F26</f>
        <v>165</v>
      </c>
    </row>
    <row r="25" spans="2:6" ht="31.5" x14ac:dyDescent="0.25">
      <c r="B25" s="258">
        <v>182</v>
      </c>
      <c r="C25" s="249" t="s">
        <v>436</v>
      </c>
      <c r="D25" s="259" t="s">
        <v>437</v>
      </c>
      <c r="E25" s="255">
        <v>35</v>
      </c>
      <c r="F25" s="255">
        <v>35</v>
      </c>
    </row>
    <row r="26" spans="2:6" ht="47.25" x14ac:dyDescent="0.25">
      <c r="B26" s="258">
        <v>182</v>
      </c>
      <c r="C26" s="249" t="s">
        <v>438</v>
      </c>
      <c r="D26" s="259" t="s">
        <v>439</v>
      </c>
      <c r="E26" s="255">
        <v>130</v>
      </c>
      <c r="F26" s="255">
        <v>130</v>
      </c>
    </row>
    <row r="27" spans="2:6" ht="18.75" x14ac:dyDescent="0.2">
      <c r="B27" s="245">
        <v>182</v>
      </c>
      <c r="C27" s="246" t="s">
        <v>440</v>
      </c>
      <c r="D27" s="252" t="s">
        <v>441</v>
      </c>
      <c r="E27" s="253">
        <f>E28</f>
        <v>3.6</v>
      </c>
      <c r="F27" s="253">
        <f>F28</f>
        <v>3.6</v>
      </c>
    </row>
    <row r="28" spans="2:6" ht="78.75" x14ac:dyDescent="0.25">
      <c r="B28" s="248">
        <v>182</v>
      </c>
      <c r="C28" s="249" t="s">
        <v>442</v>
      </c>
      <c r="D28" s="259" t="s">
        <v>443</v>
      </c>
      <c r="E28" s="255">
        <v>3.6</v>
      </c>
      <c r="F28" s="255">
        <v>3.6</v>
      </c>
    </row>
    <row r="29" spans="2:6" ht="18.75" x14ac:dyDescent="0.2">
      <c r="B29" s="248">
        <v>802</v>
      </c>
      <c r="C29" s="246" t="s">
        <v>444</v>
      </c>
      <c r="D29" s="252" t="s">
        <v>445</v>
      </c>
      <c r="E29" s="253">
        <f>E30+E32</f>
        <v>89</v>
      </c>
      <c r="F29" s="253">
        <f>F30+F32</f>
        <v>89</v>
      </c>
    </row>
    <row r="30" spans="2:6" ht="150" x14ac:dyDescent="0.2">
      <c r="B30" s="248">
        <v>802</v>
      </c>
      <c r="C30" s="249" t="s">
        <v>446</v>
      </c>
      <c r="D30" s="260" t="s">
        <v>447</v>
      </c>
      <c r="E30" s="255">
        <v>57</v>
      </c>
      <c r="F30" s="255">
        <v>57</v>
      </c>
    </row>
    <row r="31" spans="2:6" ht="37.5" x14ac:dyDescent="0.2">
      <c r="B31" s="248">
        <v>802</v>
      </c>
      <c r="C31" s="249" t="s">
        <v>448</v>
      </c>
      <c r="D31" s="260" t="s">
        <v>449</v>
      </c>
      <c r="E31" s="251">
        <v>0</v>
      </c>
      <c r="F31" s="251">
        <v>0</v>
      </c>
    </row>
    <row r="32" spans="2:6" ht="37.5" x14ac:dyDescent="0.2">
      <c r="B32" s="249" t="s">
        <v>94</v>
      </c>
      <c r="C32" s="249" t="s">
        <v>450</v>
      </c>
      <c r="D32" s="260" t="s">
        <v>451</v>
      </c>
      <c r="E32" s="251">
        <v>32</v>
      </c>
      <c r="F32" s="251">
        <v>32</v>
      </c>
    </row>
    <row r="33" spans="2:6" ht="18.75" x14ac:dyDescent="0.2">
      <c r="B33" s="258"/>
      <c r="C33" s="246" t="s">
        <v>452</v>
      </c>
      <c r="D33" s="252" t="s">
        <v>453</v>
      </c>
      <c r="E33" s="253">
        <f>E34</f>
        <v>9892.2000000000007</v>
      </c>
      <c r="F33" s="253">
        <f>F34</f>
        <v>9892.2000000000007</v>
      </c>
    </row>
    <row r="34" spans="2:6" ht="56.25" x14ac:dyDescent="0.2">
      <c r="B34" s="261">
        <v>802</v>
      </c>
      <c r="C34" s="246" t="s">
        <v>454</v>
      </c>
      <c r="D34" s="252" t="s">
        <v>455</v>
      </c>
      <c r="E34" s="253">
        <f>E35+E37+E39</f>
        <v>9892.2000000000007</v>
      </c>
      <c r="F34" s="253">
        <f>F35+F37+F39</f>
        <v>9892.2000000000007</v>
      </c>
    </row>
    <row r="35" spans="2:6" ht="37.5" x14ac:dyDescent="0.2">
      <c r="B35" s="261">
        <v>802</v>
      </c>
      <c r="C35" s="246" t="s">
        <v>456</v>
      </c>
      <c r="D35" s="252" t="s">
        <v>457</v>
      </c>
      <c r="E35" s="253">
        <f>E36</f>
        <v>3937.7</v>
      </c>
      <c r="F35" s="253">
        <f>F36</f>
        <v>3937.7</v>
      </c>
    </row>
    <row r="36" spans="2:6" ht="37.5" x14ac:dyDescent="0.2">
      <c r="B36" s="258">
        <v>802</v>
      </c>
      <c r="C36" s="249" t="s">
        <v>458</v>
      </c>
      <c r="D36" s="260" t="s">
        <v>459</v>
      </c>
      <c r="E36" s="255">
        <v>3937.7</v>
      </c>
      <c r="F36" s="255">
        <v>3937.7</v>
      </c>
    </row>
    <row r="37" spans="2:6" ht="37.5" x14ac:dyDescent="0.2">
      <c r="B37" s="261">
        <v>802</v>
      </c>
      <c r="C37" s="246" t="s">
        <v>460</v>
      </c>
      <c r="D37" s="252" t="s">
        <v>461</v>
      </c>
      <c r="E37" s="253">
        <f>E38</f>
        <v>318.5</v>
      </c>
      <c r="F37" s="253">
        <f>F38</f>
        <v>318.5</v>
      </c>
    </row>
    <row r="38" spans="2:6" ht="75" x14ac:dyDescent="0.2">
      <c r="B38" s="258">
        <v>802</v>
      </c>
      <c r="C38" s="262" t="s">
        <v>462</v>
      </c>
      <c r="D38" s="260" t="s">
        <v>463</v>
      </c>
      <c r="E38" s="255">
        <v>318.5</v>
      </c>
      <c r="F38" s="255">
        <v>318.5</v>
      </c>
    </row>
    <row r="39" spans="2:6" ht="18.75" x14ac:dyDescent="0.2">
      <c r="B39" s="261">
        <v>802</v>
      </c>
      <c r="C39" s="246" t="s">
        <v>464</v>
      </c>
      <c r="D39" s="252" t="s">
        <v>465</v>
      </c>
      <c r="E39" s="253">
        <f>E40+E41</f>
        <v>5636</v>
      </c>
      <c r="F39" s="253">
        <f>F40+F41</f>
        <v>5636</v>
      </c>
    </row>
    <row r="40" spans="2:6" ht="112.5" x14ac:dyDescent="0.2">
      <c r="B40" s="258">
        <v>802</v>
      </c>
      <c r="C40" s="249" t="s">
        <v>466</v>
      </c>
      <c r="D40" s="260" t="s">
        <v>298</v>
      </c>
      <c r="E40" s="255">
        <v>1505</v>
      </c>
      <c r="F40" s="255">
        <v>1505</v>
      </c>
    </row>
    <row r="41" spans="2:6" ht="37.5" x14ac:dyDescent="0.2">
      <c r="B41" s="258">
        <v>802</v>
      </c>
      <c r="C41" s="262" t="s">
        <v>467</v>
      </c>
      <c r="D41" s="260" t="s">
        <v>468</v>
      </c>
      <c r="E41" s="255">
        <v>4131</v>
      </c>
      <c r="F41" s="255">
        <v>4131</v>
      </c>
    </row>
    <row r="42" spans="2:6" ht="18.75" x14ac:dyDescent="0.2">
      <c r="B42" s="263"/>
      <c r="C42" s="264"/>
      <c r="D42" s="265"/>
      <c r="E42" s="266"/>
      <c r="F42" s="266"/>
    </row>
    <row r="51" spans="3:3" x14ac:dyDescent="0.2">
      <c r="C51" s="11"/>
    </row>
  </sheetData>
  <mergeCells count="12">
    <mergeCell ref="B12:C12"/>
    <mergeCell ref="D12:D13"/>
    <mergeCell ref="E12:F12"/>
    <mergeCell ref="F2:I2"/>
    <mergeCell ref="F3:I3"/>
    <mergeCell ref="F4:I4"/>
    <mergeCell ref="F5:I5"/>
    <mergeCell ref="F6:I6"/>
    <mergeCell ref="F7:I7"/>
    <mergeCell ref="B9:D9"/>
    <mergeCell ref="B10:D10"/>
    <mergeCell ref="D11:F1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tabSelected="1" topLeftCell="A139" zoomScaleNormal="100" workbookViewId="0">
      <selection activeCell="J180" sqref="J180"/>
    </sheetView>
  </sheetViews>
  <sheetFormatPr defaultColWidth="9.140625" defaultRowHeight="12.75" x14ac:dyDescent="0.2"/>
  <cols>
    <col min="1" max="1" width="4" style="1" customWidth="1"/>
    <col min="2" max="2" width="47.42578125" style="1" customWidth="1"/>
    <col min="3" max="3" width="10.7109375" style="1" customWidth="1"/>
    <col min="4" max="4" width="5.28515625" style="1" customWidth="1"/>
    <col min="5" max="5" width="11.7109375" style="1" customWidth="1"/>
    <col min="6" max="6" width="12.7109375" style="1" customWidth="1"/>
    <col min="7" max="7" width="8.85546875" style="1" customWidth="1"/>
    <col min="8" max="8" width="9.42578125" style="1" customWidth="1"/>
    <col min="9" max="9" width="13.28515625" style="1" customWidth="1"/>
    <col min="10" max="10" width="13" style="1" customWidth="1"/>
    <col min="11" max="11" width="12.42578125" style="1" customWidth="1"/>
    <col min="12" max="16384" width="9.140625" style="1"/>
  </cols>
  <sheetData>
    <row r="1" spans="1:11" ht="18.75" x14ac:dyDescent="0.3">
      <c r="D1" s="13"/>
      <c r="E1" s="39"/>
      <c r="G1" s="39"/>
      <c r="H1" s="288" t="s">
        <v>53</v>
      </c>
      <c r="I1" s="288"/>
      <c r="J1" s="288"/>
      <c r="K1" s="288"/>
    </row>
    <row r="2" spans="1:11" s="40" customFormat="1" ht="15.75" x14ac:dyDescent="0.25">
      <c r="A2" s="14"/>
      <c r="B2" s="14"/>
      <c r="C2" s="14"/>
      <c r="D2" s="14"/>
      <c r="H2" s="289" t="s">
        <v>284</v>
      </c>
      <c r="I2" s="289"/>
      <c r="J2" s="289"/>
      <c r="K2" s="289"/>
    </row>
    <row r="3" spans="1:11" s="40" customFormat="1" ht="15.75" x14ac:dyDescent="0.25">
      <c r="A3" s="14"/>
      <c r="B3" s="14"/>
      <c r="C3" s="14"/>
      <c r="D3" s="14"/>
      <c r="H3" s="289" t="s">
        <v>285</v>
      </c>
      <c r="I3" s="289"/>
      <c r="J3" s="289"/>
      <c r="K3" s="289"/>
    </row>
    <row r="4" spans="1:11" s="40" customFormat="1" ht="24.75" customHeight="1" x14ac:dyDescent="0.25">
      <c r="A4" s="14"/>
      <c r="B4" s="14"/>
      <c r="C4" s="14"/>
      <c r="D4" s="14"/>
      <c r="E4" s="37"/>
      <c r="G4" s="37"/>
      <c r="H4" s="289" t="s">
        <v>286</v>
      </c>
      <c r="I4" s="289"/>
      <c r="J4" s="289"/>
      <c r="K4" s="289"/>
    </row>
    <row r="5" spans="1:11" s="40" customFormat="1" ht="15.75" x14ac:dyDescent="0.25">
      <c r="A5" s="14"/>
      <c r="B5" s="14"/>
      <c r="C5" s="14"/>
      <c r="D5" s="14"/>
      <c r="H5" s="289" t="s">
        <v>287</v>
      </c>
      <c r="I5" s="289"/>
      <c r="J5" s="289"/>
      <c r="K5" s="289"/>
    </row>
    <row r="6" spans="1:11" s="40" customFormat="1" ht="15.75" x14ac:dyDescent="0.25">
      <c r="A6" s="14"/>
      <c r="B6" s="14"/>
      <c r="C6" s="14"/>
      <c r="D6" s="14"/>
      <c r="H6" s="289" t="s">
        <v>288</v>
      </c>
      <c r="I6" s="289"/>
      <c r="J6" s="289"/>
      <c r="K6" s="289"/>
    </row>
    <row r="7" spans="1:11" s="40" customFormat="1" ht="15.75" x14ac:dyDescent="0.25">
      <c r="A7" s="14"/>
      <c r="B7" s="14"/>
      <c r="C7" s="14"/>
      <c r="D7" s="14"/>
      <c r="E7" s="14"/>
      <c r="H7" s="289" t="s">
        <v>289</v>
      </c>
      <c r="I7" s="289"/>
      <c r="J7" s="289"/>
      <c r="K7" s="289"/>
    </row>
    <row r="8" spans="1:11" s="40" customFormat="1" ht="15.75" x14ac:dyDescent="0.25">
      <c r="A8" s="3"/>
      <c r="B8" s="3"/>
      <c r="C8" s="3"/>
      <c r="D8" s="3"/>
      <c r="E8" s="3"/>
    </row>
    <row r="9" spans="1:11" ht="75.75" customHeight="1" x14ac:dyDescent="0.25">
      <c r="B9" s="290" t="s">
        <v>391</v>
      </c>
      <c r="C9" s="290"/>
      <c r="D9" s="290"/>
      <c r="E9" s="290"/>
      <c r="F9" s="290"/>
      <c r="G9" s="290"/>
      <c r="H9" s="290"/>
      <c r="I9" s="19"/>
    </row>
    <row r="10" spans="1:11" ht="15.75" x14ac:dyDescent="0.25">
      <c r="B10" s="291"/>
      <c r="C10" s="291"/>
      <c r="D10" s="291"/>
      <c r="E10" s="38"/>
    </row>
    <row r="11" spans="1:11" ht="15.75" x14ac:dyDescent="0.25">
      <c r="B11" s="5"/>
      <c r="C11" s="5"/>
      <c r="D11" s="5" t="s">
        <v>56</v>
      </c>
      <c r="E11" s="35" t="s">
        <v>57</v>
      </c>
      <c r="H11" s="1" t="s">
        <v>58</v>
      </c>
    </row>
    <row r="12" spans="1:11" ht="74.25" customHeight="1" x14ac:dyDescent="0.25">
      <c r="B12" s="41" t="s">
        <v>66</v>
      </c>
      <c r="C12" s="108"/>
      <c r="D12" s="41" t="s">
        <v>67</v>
      </c>
      <c r="E12" s="41" t="s">
        <v>68</v>
      </c>
      <c r="F12" s="41" t="s">
        <v>69</v>
      </c>
      <c r="G12" s="41"/>
      <c r="H12" s="42" t="s">
        <v>70</v>
      </c>
      <c r="I12" s="145" t="s">
        <v>279</v>
      </c>
      <c r="J12" s="146" t="s">
        <v>280</v>
      </c>
      <c r="K12" s="146" t="s">
        <v>281</v>
      </c>
    </row>
    <row r="13" spans="1:11" ht="25.5" customHeight="1" x14ac:dyDescent="0.2">
      <c r="B13" s="44" t="s">
        <v>71</v>
      </c>
      <c r="C13" s="109"/>
      <c r="D13" s="44"/>
      <c r="E13" s="44"/>
      <c r="F13" s="44"/>
      <c r="G13" s="44"/>
      <c r="H13" s="43"/>
      <c r="I13" s="45">
        <f>I15+I23+I81+I93+I95+I137+I149+I163+I172+I184+I188</f>
        <v>10233.400000000001</v>
      </c>
      <c r="J13" s="45">
        <f>J14+J137+J149+J163+J184+J188+J160+J172</f>
        <v>10279.800000000001</v>
      </c>
      <c r="K13" s="45">
        <f>K14+K137+K149+K163+K184+K188+K160+K172</f>
        <v>10279.800000000001</v>
      </c>
    </row>
    <row r="14" spans="1:11" ht="58.5" customHeight="1" x14ac:dyDescent="0.25">
      <c r="B14" s="127" t="s">
        <v>72</v>
      </c>
      <c r="C14" s="110">
        <v>802</v>
      </c>
      <c r="D14" s="46" t="s">
        <v>73</v>
      </c>
      <c r="E14" s="46" t="s">
        <v>74</v>
      </c>
      <c r="F14" s="46" t="s">
        <v>75</v>
      </c>
      <c r="G14" s="46" t="s">
        <v>76</v>
      </c>
      <c r="H14" s="46" t="s">
        <v>76</v>
      </c>
      <c r="I14" s="47">
        <f>I15+I23+I93+I95+I81</f>
        <v>7635.9500000000007</v>
      </c>
      <c r="J14" s="47">
        <f t="shared" ref="J14:K14" si="0">J15+J23+J93+J95+J81</f>
        <v>7643.3500000000013</v>
      </c>
      <c r="K14" s="147">
        <f t="shared" si="0"/>
        <v>7643.3500000000013</v>
      </c>
    </row>
    <row r="15" spans="1:11" ht="60" customHeight="1" x14ac:dyDescent="0.25">
      <c r="B15" s="128" t="s">
        <v>77</v>
      </c>
      <c r="C15" s="110">
        <v>802</v>
      </c>
      <c r="D15" s="46" t="s">
        <v>73</v>
      </c>
      <c r="E15" s="46" t="s">
        <v>78</v>
      </c>
      <c r="F15" s="46" t="s">
        <v>75</v>
      </c>
      <c r="G15" s="46" t="s">
        <v>76</v>
      </c>
      <c r="H15" s="46" t="s">
        <v>76</v>
      </c>
      <c r="I15" s="98">
        <f>I16</f>
        <v>938.59999999999991</v>
      </c>
      <c r="J15" s="47">
        <f t="shared" ref="J15:K16" si="1">J16</f>
        <v>938.59999999999991</v>
      </c>
      <c r="K15" s="47">
        <f t="shared" si="1"/>
        <v>938.59999999999991</v>
      </c>
    </row>
    <row r="16" spans="1:11" ht="15" x14ac:dyDescent="0.25">
      <c r="B16" s="128" t="s">
        <v>79</v>
      </c>
      <c r="C16" s="110">
        <v>802</v>
      </c>
      <c r="D16" s="46" t="s">
        <v>73</v>
      </c>
      <c r="E16" s="46" t="s">
        <v>78</v>
      </c>
      <c r="F16" s="46" t="s">
        <v>80</v>
      </c>
      <c r="G16" s="46" t="s">
        <v>76</v>
      </c>
      <c r="H16" s="46" t="s">
        <v>76</v>
      </c>
      <c r="I16" s="47">
        <f>I17</f>
        <v>938.59999999999991</v>
      </c>
      <c r="J16" s="47">
        <f t="shared" si="1"/>
        <v>938.59999999999991</v>
      </c>
      <c r="K16" s="47">
        <f t="shared" si="1"/>
        <v>938.59999999999991</v>
      </c>
    </row>
    <row r="17" spans="2:12" ht="58.5" customHeight="1" x14ac:dyDescent="0.25">
      <c r="B17" s="129" t="s">
        <v>81</v>
      </c>
      <c r="C17" s="110">
        <v>802</v>
      </c>
      <c r="D17" s="46" t="s">
        <v>73</v>
      </c>
      <c r="E17" s="46" t="s">
        <v>78</v>
      </c>
      <c r="F17" s="46" t="s">
        <v>80</v>
      </c>
      <c r="G17" s="46" t="s">
        <v>76</v>
      </c>
      <c r="H17" s="46" t="s">
        <v>82</v>
      </c>
      <c r="I17" s="47">
        <f>I18+I20</f>
        <v>938.59999999999991</v>
      </c>
      <c r="J17" s="47">
        <f t="shared" ref="J17:K17" si="2">J18+J19+J20</f>
        <v>938.59999999999991</v>
      </c>
      <c r="K17" s="47">
        <f t="shared" si="2"/>
        <v>938.59999999999991</v>
      </c>
    </row>
    <row r="18" spans="2:12" ht="15" customHeight="1" x14ac:dyDescent="0.2">
      <c r="B18" s="64" t="s">
        <v>83</v>
      </c>
      <c r="C18" s="111">
        <v>802</v>
      </c>
      <c r="D18" s="48" t="s">
        <v>73</v>
      </c>
      <c r="E18" s="48" t="s">
        <v>78</v>
      </c>
      <c r="F18" s="48" t="s">
        <v>80</v>
      </c>
      <c r="G18" s="48" t="s">
        <v>84</v>
      </c>
      <c r="H18" s="48" t="s">
        <v>85</v>
      </c>
      <c r="I18" s="49">
        <v>720.9</v>
      </c>
      <c r="J18" s="50">
        <v>720.9</v>
      </c>
      <c r="K18" s="50">
        <v>720.9</v>
      </c>
      <c r="L18" s="1" t="s">
        <v>416</v>
      </c>
    </row>
    <row r="19" spans="2:12" ht="15" customHeight="1" x14ac:dyDescent="0.2">
      <c r="B19" s="64" t="s">
        <v>86</v>
      </c>
      <c r="C19" s="111">
        <v>802</v>
      </c>
      <c r="D19" s="48" t="s">
        <v>73</v>
      </c>
      <c r="E19" s="48" t="s">
        <v>78</v>
      </c>
      <c r="F19" s="48" t="s">
        <v>80</v>
      </c>
      <c r="G19" s="48" t="s">
        <v>87</v>
      </c>
      <c r="H19" s="48" t="s">
        <v>88</v>
      </c>
      <c r="I19" s="49"/>
      <c r="J19" s="50"/>
      <c r="K19" s="50"/>
    </row>
    <row r="20" spans="2:12" ht="15" customHeight="1" x14ac:dyDescent="0.2">
      <c r="B20" s="64" t="s">
        <v>89</v>
      </c>
      <c r="C20" s="111">
        <v>802</v>
      </c>
      <c r="D20" s="48" t="s">
        <v>73</v>
      </c>
      <c r="E20" s="48" t="s">
        <v>78</v>
      </c>
      <c r="F20" s="48" t="s">
        <v>80</v>
      </c>
      <c r="G20" s="48" t="s">
        <v>90</v>
      </c>
      <c r="H20" s="48" t="s">
        <v>91</v>
      </c>
      <c r="I20" s="49">
        <v>217.7</v>
      </c>
      <c r="J20" s="50">
        <v>217.7</v>
      </c>
      <c r="K20" s="50">
        <v>217.7</v>
      </c>
    </row>
    <row r="21" spans="2:12" ht="15" customHeight="1" x14ac:dyDescent="0.2">
      <c r="B21" s="64" t="s">
        <v>92</v>
      </c>
      <c r="C21" s="111">
        <v>802</v>
      </c>
      <c r="D21" s="48" t="s">
        <v>73</v>
      </c>
      <c r="E21" s="48" t="s">
        <v>78</v>
      </c>
      <c r="F21" s="48" t="s">
        <v>80</v>
      </c>
      <c r="G21" s="48" t="s">
        <v>87</v>
      </c>
      <c r="H21" s="48" t="s">
        <v>93</v>
      </c>
      <c r="I21" s="49"/>
      <c r="J21" s="51"/>
      <c r="K21" s="51"/>
    </row>
    <row r="22" spans="2:12" ht="15" customHeight="1" x14ac:dyDescent="0.2">
      <c r="B22" s="64"/>
      <c r="C22" s="111" t="s">
        <v>94</v>
      </c>
      <c r="D22" s="48" t="s">
        <v>73</v>
      </c>
      <c r="E22" s="48" t="s">
        <v>78</v>
      </c>
      <c r="F22" s="48" t="s">
        <v>80</v>
      </c>
      <c r="G22" s="48" t="s">
        <v>95</v>
      </c>
      <c r="H22" s="48" t="s">
        <v>96</v>
      </c>
      <c r="I22" s="49"/>
      <c r="J22" s="51"/>
      <c r="K22" s="52"/>
    </row>
    <row r="23" spans="2:12" ht="15" customHeight="1" x14ac:dyDescent="0.25">
      <c r="B23" s="128" t="s">
        <v>97</v>
      </c>
      <c r="C23" s="110">
        <v>802</v>
      </c>
      <c r="D23" s="46" t="s">
        <v>73</v>
      </c>
      <c r="E23" s="46" t="s">
        <v>98</v>
      </c>
      <c r="F23" s="46" t="s">
        <v>75</v>
      </c>
      <c r="G23" s="46" t="s">
        <v>76</v>
      </c>
      <c r="H23" s="46" t="s">
        <v>76</v>
      </c>
      <c r="I23" s="98">
        <f>I24</f>
        <v>1222</v>
      </c>
      <c r="J23" s="47">
        <f t="shared" ref="J23:K24" si="3">J24</f>
        <v>1224.7</v>
      </c>
      <c r="K23" s="47">
        <f t="shared" si="3"/>
        <v>1224.7</v>
      </c>
    </row>
    <row r="24" spans="2:12" ht="15" customHeight="1" x14ac:dyDescent="0.25">
      <c r="B24" s="128" t="s">
        <v>99</v>
      </c>
      <c r="C24" s="110">
        <v>802</v>
      </c>
      <c r="D24" s="46" t="s">
        <v>73</v>
      </c>
      <c r="E24" s="46" t="s">
        <v>98</v>
      </c>
      <c r="F24" s="46" t="s">
        <v>100</v>
      </c>
      <c r="G24" s="46" t="s">
        <v>76</v>
      </c>
      <c r="H24" s="46" t="s">
        <v>76</v>
      </c>
      <c r="I24" s="47">
        <f>I25</f>
        <v>1222</v>
      </c>
      <c r="J24" s="47">
        <f t="shared" si="3"/>
        <v>1224.7</v>
      </c>
      <c r="K24" s="47">
        <f t="shared" si="3"/>
        <v>1224.7</v>
      </c>
    </row>
    <row r="25" spans="2:12" ht="15" customHeight="1" x14ac:dyDescent="0.25">
      <c r="B25" s="129" t="s">
        <v>101</v>
      </c>
      <c r="C25" s="110">
        <v>802</v>
      </c>
      <c r="D25" s="46" t="s">
        <v>73</v>
      </c>
      <c r="E25" s="46" t="s">
        <v>98</v>
      </c>
      <c r="F25" s="46" t="s">
        <v>100</v>
      </c>
      <c r="G25" s="46" t="s">
        <v>76</v>
      </c>
      <c r="H25" s="46" t="s">
        <v>102</v>
      </c>
      <c r="I25" s="47">
        <f>I26+I30+I37+I41+I49+I61</f>
        <v>1222</v>
      </c>
      <c r="J25" s="47">
        <f t="shared" ref="J25:K25" si="4">J26+J30+J37+J41+J61+J69+J73+J34</f>
        <v>1224.7</v>
      </c>
      <c r="K25" s="47">
        <f t="shared" si="4"/>
        <v>1224.7</v>
      </c>
    </row>
    <row r="26" spans="2:12" ht="15" customHeight="1" x14ac:dyDescent="0.25">
      <c r="B26" s="129" t="s">
        <v>81</v>
      </c>
      <c r="C26" s="110">
        <v>802</v>
      </c>
      <c r="D26" s="46" t="s">
        <v>73</v>
      </c>
      <c r="E26" s="46" t="s">
        <v>98</v>
      </c>
      <c r="F26" s="46" t="s">
        <v>100</v>
      </c>
      <c r="G26" s="46" t="s">
        <v>76</v>
      </c>
      <c r="H26" s="46" t="s">
        <v>82</v>
      </c>
      <c r="I26" s="47">
        <f>I27+I29</f>
        <v>1136.0999999999999</v>
      </c>
      <c r="J26" s="47">
        <f t="shared" ref="J26:K26" si="5">J27+J28+J29</f>
        <v>1136.0999999999999</v>
      </c>
      <c r="K26" s="47">
        <f t="shared" si="5"/>
        <v>1136.0999999999999</v>
      </c>
    </row>
    <row r="27" spans="2:12" ht="15" customHeight="1" x14ac:dyDescent="0.2">
      <c r="B27" s="64" t="s">
        <v>83</v>
      </c>
      <c r="C27" s="111">
        <v>802</v>
      </c>
      <c r="D27" s="48" t="s">
        <v>73</v>
      </c>
      <c r="E27" s="48" t="s">
        <v>98</v>
      </c>
      <c r="F27" s="48" t="s">
        <v>100</v>
      </c>
      <c r="G27" s="48" t="s">
        <v>84</v>
      </c>
      <c r="H27" s="48" t="s">
        <v>85</v>
      </c>
      <c r="I27" s="49">
        <v>872.6</v>
      </c>
      <c r="J27" s="50">
        <v>872.6</v>
      </c>
      <c r="K27" s="50">
        <v>872.6</v>
      </c>
      <c r="L27" s="1" t="s">
        <v>417</v>
      </c>
    </row>
    <row r="28" spans="2:12" ht="15" customHeight="1" x14ac:dyDescent="0.2">
      <c r="B28" s="53" t="s">
        <v>103</v>
      </c>
      <c r="C28" s="111">
        <v>802</v>
      </c>
      <c r="D28" s="48" t="s">
        <v>73</v>
      </c>
      <c r="E28" s="48" t="s">
        <v>98</v>
      </c>
      <c r="F28" s="48" t="s">
        <v>100</v>
      </c>
      <c r="G28" s="48" t="s">
        <v>87</v>
      </c>
      <c r="H28" s="48" t="s">
        <v>88</v>
      </c>
      <c r="I28" s="49"/>
      <c r="J28" s="50"/>
      <c r="K28" s="50"/>
    </row>
    <row r="29" spans="2:12" ht="15" customHeight="1" x14ac:dyDescent="0.2">
      <c r="B29" s="64" t="s">
        <v>89</v>
      </c>
      <c r="C29" s="111">
        <v>802</v>
      </c>
      <c r="D29" s="48" t="s">
        <v>73</v>
      </c>
      <c r="E29" s="48" t="s">
        <v>98</v>
      </c>
      <c r="F29" s="48" t="s">
        <v>100</v>
      </c>
      <c r="G29" s="48" t="s">
        <v>90</v>
      </c>
      <c r="H29" s="48" t="s">
        <v>91</v>
      </c>
      <c r="I29" s="49">
        <v>263.5</v>
      </c>
      <c r="J29" s="50">
        <v>263.5</v>
      </c>
      <c r="K29" s="50">
        <v>263.5</v>
      </c>
    </row>
    <row r="30" spans="2:12" ht="15" customHeight="1" x14ac:dyDescent="0.2">
      <c r="B30" s="85" t="s">
        <v>104</v>
      </c>
      <c r="C30" s="112">
        <v>802</v>
      </c>
      <c r="D30" s="54" t="s">
        <v>73</v>
      </c>
      <c r="E30" s="54" t="s">
        <v>98</v>
      </c>
      <c r="F30" s="54" t="s">
        <v>100</v>
      </c>
      <c r="G30" s="54" t="s">
        <v>105</v>
      </c>
      <c r="H30" s="54" t="s">
        <v>106</v>
      </c>
      <c r="I30" s="55">
        <f>I31+I32+I33</f>
        <v>59.5</v>
      </c>
      <c r="J30" s="55">
        <f t="shared" ref="J30:K30" si="6">J31+J32+J33</f>
        <v>62.2</v>
      </c>
      <c r="K30" s="55">
        <f t="shared" si="6"/>
        <v>62.2</v>
      </c>
    </row>
    <row r="31" spans="2:12" ht="15" customHeight="1" x14ac:dyDescent="0.2">
      <c r="B31" s="63" t="s">
        <v>107</v>
      </c>
      <c r="C31" s="113">
        <v>802</v>
      </c>
      <c r="D31" s="56" t="s">
        <v>73</v>
      </c>
      <c r="E31" s="56" t="s">
        <v>98</v>
      </c>
      <c r="F31" s="56" t="s">
        <v>100</v>
      </c>
      <c r="G31" s="56" t="s">
        <v>105</v>
      </c>
      <c r="H31" s="56" t="s">
        <v>106</v>
      </c>
      <c r="I31" s="49"/>
      <c r="J31" s="50"/>
      <c r="K31" s="50"/>
    </row>
    <row r="32" spans="2:12" ht="15" customHeight="1" x14ac:dyDescent="0.2">
      <c r="B32" s="63" t="s">
        <v>108</v>
      </c>
      <c r="C32" s="113">
        <v>802</v>
      </c>
      <c r="D32" s="56" t="s">
        <v>73</v>
      </c>
      <c r="E32" s="56" t="s">
        <v>98</v>
      </c>
      <c r="F32" s="56" t="s">
        <v>100</v>
      </c>
      <c r="G32" s="56" t="s">
        <v>105</v>
      </c>
      <c r="H32" s="56" t="s">
        <v>106</v>
      </c>
      <c r="I32" s="49">
        <v>59.5</v>
      </c>
      <c r="J32" s="50">
        <v>62.2</v>
      </c>
      <c r="K32" s="50">
        <v>62.2</v>
      </c>
    </row>
    <row r="33" spans="2:11" ht="15" customHeight="1" x14ac:dyDescent="0.2">
      <c r="B33" s="63" t="s">
        <v>109</v>
      </c>
      <c r="C33" s="113">
        <v>802</v>
      </c>
      <c r="D33" s="56" t="s">
        <v>73</v>
      </c>
      <c r="E33" s="56" t="s">
        <v>98</v>
      </c>
      <c r="F33" s="56" t="s">
        <v>100</v>
      </c>
      <c r="G33" s="56" t="s">
        <v>110</v>
      </c>
      <c r="H33" s="56" t="s">
        <v>106</v>
      </c>
      <c r="I33" s="49"/>
      <c r="J33" s="50"/>
      <c r="K33" s="50"/>
    </row>
    <row r="34" spans="2:11" ht="15" customHeight="1" x14ac:dyDescent="0.2">
      <c r="B34" s="130" t="s">
        <v>111</v>
      </c>
      <c r="C34" s="114">
        <v>802</v>
      </c>
      <c r="D34" s="57" t="s">
        <v>73</v>
      </c>
      <c r="E34" s="57" t="s">
        <v>98</v>
      </c>
      <c r="F34" s="57" t="s">
        <v>100</v>
      </c>
      <c r="G34" s="57" t="s">
        <v>87</v>
      </c>
      <c r="H34" s="57" t="s">
        <v>76</v>
      </c>
      <c r="I34" s="58">
        <f>I35</f>
        <v>0</v>
      </c>
      <c r="J34" s="58">
        <f t="shared" ref="J34:K34" si="7">J35</f>
        <v>0</v>
      </c>
      <c r="K34" s="58">
        <f t="shared" si="7"/>
        <v>0</v>
      </c>
    </row>
    <row r="35" spans="2:11" ht="15" customHeight="1" x14ac:dyDescent="0.2">
      <c r="B35" s="74" t="s">
        <v>112</v>
      </c>
      <c r="C35" s="115" t="s">
        <v>94</v>
      </c>
      <c r="D35" s="59" t="s">
        <v>73</v>
      </c>
      <c r="E35" s="59" t="s">
        <v>98</v>
      </c>
      <c r="F35" s="59" t="s">
        <v>100</v>
      </c>
      <c r="G35" s="59" t="s">
        <v>87</v>
      </c>
      <c r="H35" s="59" t="s">
        <v>93</v>
      </c>
      <c r="I35" s="60"/>
      <c r="J35" s="61"/>
      <c r="K35" s="61"/>
    </row>
    <row r="36" spans="2:11" ht="15" customHeight="1" x14ac:dyDescent="0.2">
      <c r="B36" s="131"/>
      <c r="C36" s="116"/>
      <c r="D36" s="62"/>
      <c r="E36" s="62"/>
      <c r="F36" s="62"/>
      <c r="G36" s="62"/>
      <c r="H36" s="62"/>
      <c r="I36" s="60"/>
      <c r="J36" s="61"/>
      <c r="K36" s="61"/>
    </row>
    <row r="37" spans="2:11" ht="15" customHeight="1" x14ac:dyDescent="0.2">
      <c r="B37" s="85" t="s">
        <v>113</v>
      </c>
      <c r="C37" s="112">
        <v>802</v>
      </c>
      <c r="D37" s="54" t="s">
        <v>73</v>
      </c>
      <c r="E37" s="54" t="s">
        <v>98</v>
      </c>
      <c r="F37" s="54" t="s">
        <v>100</v>
      </c>
      <c r="G37" s="54" t="s">
        <v>76</v>
      </c>
      <c r="H37" s="54" t="s">
        <v>114</v>
      </c>
      <c r="I37" s="55">
        <f>I38+I40</f>
        <v>0</v>
      </c>
      <c r="J37" s="55">
        <f t="shared" ref="J37:K37" si="8">J38+J40</f>
        <v>0</v>
      </c>
      <c r="K37" s="55">
        <f t="shared" si="8"/>
        <v>0</v>
      </c>
    </row>
    <row r="38" spans="2:11" ht="15" customHeight="1" x14ac:dyDescent="0.2">
      <c r="B38" s="63" t="s">
        <v>115</v>
      </c>
      <c r="C38" s="111">
        <v>802</v>
      </c>
      <c r="D38" s="48" t="s">
        <v>73</v>
      </c>
      <c r="E38" s="48" t="s">
        <v>98</v>
      </c>
      <c r="F38" s="48" t="s">
        <v>100</v>
      </c>
      <c r="G38" s="48" t="s">
        <v>105</v>
      </c>
      <c r="H38" s="48" t="s">
        <v>114</v>
      </c>
      <c r="I38" s="49"/>
      <c r="J38" s="50"/>
      <c r="K38" s="50"/>
    </row>
    <row r="39" spans="2:11" ht="15" customHeight="1" x14ac:dyDescent="0.2">
      <c r="B39" s="63" t="s">
        <v>116</v>
      </c>
      <c r="C39" s="111" t="s">
        <v>94</v>
      </c>
      <c r="D39" s="48" t="s">
        <v>73</v>
      </c>
      <c r="E39" s="48" t="s">
        <v>98</v>
      </c>
      <c r="F39" s="48" t="s">
        <v>100</v>
      </c>
      <c r="G39" s="48" t="s">
        <v>110</v>
      </c>
      <c r="H39" s="48" t="s">
        <v>114</v>
      </c>
      <c r="I39" s="49"/>
      <c r="J39" s="50"/>
      <c r="K39" s="50"/>
    </row>
    <row r="40" spans="2:11" ht="15" customHeight="1" x14ac:dyDescent="0.2">
      <c r="B40" s="63" t="s">
        <v>117</v>
      </c>
      <c r="C40" s="113">
        <v>802</v>
      </c>
      <c r="D40" s="56" t="s">
        <v>73</v>
      </c>
      <c r="E40" s="56" t="s">
        <v>98</v>
      </c>
      <c r="F40" s="56" t="s">
        <v>100</v>
      </c>
      <c r="G40" s="56" t="s">
        <v>110</v>
      </c>
      <c r="H40" s="56" t="s">
        <v>114</v>
      </c>
      <c r="I40" s="49"/>
      <c r="J40" s="50"/>
      <c r="K40" s="50"/>
    </row>
    <row r="41" spans="2:11" ht="15" customHeight="1" x14ac:dyDescent="0.2">
      <c r="B41" s="85" t="s">
        <v>118</v>
      </c>
      <c r="C41" s="112">
        <v>802</v>
      </c>
      <c r="D41" s="54" t="s">
        <v>73</v>
      </c>
      <c r="E41" s="54" t="s">
        <v>98</v>
      </c>
      <c r="F41" s="54" t="s">
        <v>100</v>
      </c>
      <c r="G41" s="54" t="s">
        <v>76</v>
      </c>
      <c r="H41" s="54" t="s">
        <v>119</v>
      </c>
      <c r="I41" s="55">
        <f>I42</f>
        <v>26.4</v>
      </c>
      <c r="J41" s="55">
        <f t="shared" ref="J41:K41" si="9">J42+J49</f>
        <v>26.4</v>
      </c>
      <c r="K41" s="55">
        <f t="shared" si="9"/>
        <v>26.4</v>
      </c>
    </row>
    <row r="42" spans="2:11" ht="15" customHeight="1" x14ac:dyDescent="0.2">
      <c r="B42" s="85" t="s">
        <v>120</v>
      </c>
      <c r="C42" s="112">
        <v>802</v>
      </c>
      <c r="D42" s="54" t="s">
        <v>73</v>
      </c>
      <c r="E42" s="54" t="s">
        <v>98</v>
      </c>
      <c r="F42" s="54" t="s">
        <v>100</v>
      </c>
      <c r="G42" s="54" t="s">
        <v>105</v>
      </c>
      <c r="H42" s="54" t="s">
        <v>119</v>
      </c>
      <c r="I42" s="55">
        <f>I43+I44+I45+I46+I47+I48</f>
        <v>26.4</v>
      </c>
      <c r="J42" s="55">
        <f t="shared" ref="J42:K42" si="10">J43+J44+J45+J46+J48</f>
        <v>26.4</v>
      </c>
      <c r="K42" s="55">
        <f t="shared" si="10"/>
        <v>26.4</v>
      </c>
    </row>
    <row r="43" spans="2:11" ht="15" customHeight="1" x14ac:dyDescent="0.2">
      <c r="B43" s="74" t="s">
        <v>121</v>
      </c>
      <c r="C43" s="113">
        <v>802</v>
      </c>
      <c r="D43" s="56" t="s">
        <v>73</v>
      </c>
      <c r="E43" s="56" t="s">
        <v>98</v>
      </c>
      <c r="F43" s="56" t="s">
        <v>100</v>
      </c>
      <c r="G43" s="59" t="s">
        <v>105</v>
      </c>
      <c r="H43" s="59" t="s">
        <v>119</v>
      </c>
      <c r="I43" s="60"/>
      <c r="J43" s="50"/>
      <c r="K43" s="50"/>
    </row>
    <row r="44" spans="2:11" ht="15" customHeight="1" x14ac:dyDescent="0.2">
      <c r="B44" s="74" t="s">
        <v>122</v>
      </c>
      <c r="C44" s="113">
        <v>802</v>
      </c>
      <c r="D44" s="56" t="s">
        <v>73</v>
      </c>
      <c r="E44" s="56" t="s">
        <v>98</v>
      </c>
      <c r="F44" s="56" t="s">
        <v>100</v>
      </c>
      <c r="G44" s="59" t="s">
        <v>105</v>
      </c>
      <c r="H44" s="59" t="s">
        <v>119</v>
      </c>
      <c r="I44" s="60">
        <v>26.4</v>
      </c>
      <c r="J44" s="50">
        <v>26.4</v>
      </c>
      <c r="K44" s="50">
        <v>26.4</v>
      </c>
    </row>
    <row r="45" spans="2:11" ht="15" customHeight="1" x14ac:dyDescent="0.2">
      <c r="B45" s="74" t="s">
        <v>123</v>
      </c>
      <c r="C45" s="113">
        <v>802</v>
      </c>
      <c r="D45" s="56" t="s">
        <v>73</v>
      </c>
      <c r="E45" s="56" t="s">
        <v>98</v>
      </c>
      <c r="F45" s="56" t="s">
        <v>100</v>
      </c>
      <c r="G45" s="59" t="s">
        <v>105</v>
      </c>
      <c r="H45" s="59" t="s">
        <v>119</v>
      </c>
      <c r="I45" s="60"/>
      <c r="J45" s="50"/>
      <c r="K45" s="50"/>
    </row>
    <row r="46" spans="2:11" ht="28.5" x14ac:dyDescent="0.2">
      <c r="B46" s="74" t="s">
        <v>124</v>
      </c>
      <c r="C46" s="113">
        <v>802</v>
      </c>
      <c r="D46" s="56" t="s">
        <v>73</v>
      </c>
      <c r="E46" s="56" t="s">
        <v>98</v>
      </c>
      <c r="F46" s="56" t="s">
        <v>100</v>
      </c>
      <c r="G46" s="59" t="s">
        <v>105</v>
      </c>
      <c r="H46" s="59" t="s">
        <v>119</v>
      </c>
      <c r="I46" s="60"/>
      <c r="J46" s="50"/>
      <c r="K46" s="50"/>
    </row>
    <row r="47" spans="2:11" ht="15" customHeight="1" x14ac:dyDescent="0.2">
      <c r="B47" s="74" t="s">
        <v>125</v>
      </c>
      <c r="C47" s="113">
        <v>802</v>
      </c>
      <c r="D47" s="56" t="s">
        <v>73</v>
      </c>
      <c r="E47" s="56" t="s">
        <v>98</v>
      </c>
      <c r="F47" s="56" t="s">
        <v>100</v>
      </c>
      <c r="G47" s="59" t="s">
        <v>105</v>
      </c>
      <c r="H47" s="59" t="s">
        <v>119</v>
      </c>
      <c r="I47" s="60"/>
      <c r="J47" s="50"/>
      <c r="K47" s="50"/>
    </row>
    <row r="48" spans="2:11" ht="15" customHeight="1" x14ac:dyDescent="0.2">
      <c r="B48" s="74" t="s">
        <v>126</v>
      </c>
      <c r="C48" s="113">
        <v>802</v>
      </c>
      <c r="D48" s="56" t="s">
        <v>73</v>
      </c>
      <c r="E48" s="56" t="s">
        <v>98</v>
      </c>
      <c r="F48" s="56" t="s">
        <v>100</v>
      </c>
      <c r="G48" s="59" t="s">
        <v>105</v>
      </c>
      <c r="H48" s="59" t="s">
        <v>119</v>
      </c>
      <c r="I48" s="60"/>
      <c r="J48" s="50"/>
      <c r="K48" s="50"/>
    </row>
    <row r="49" spans="2:11" ht="15" customHeight="1" x14ac:dyDescent="0.2">
      <c r="B49" s="73" t="s">
        <v>127</v>
      </c>
      <c r="C49" s="112">
        <v>802</v>
      </c>
      <c r="D49" s="54" t="s">
        <v>73</v>
      </c>
      <c r="E49" s="54" t="s">
        <v>98</v>
      </c>
      <c r="F49" s="54" t="s">
        <v>100</v>
      </c>
      <c r="G49" s="54" t="s">
        <v>110</v>
      </c>
      <c r="H49" s="54" t="s">
        <v>119</v>
      </c>
      <c r="I49" s="55">
        <f>I50+I53+I58+I55</f>
        <v>0</v>
      </c>
      <c r="J49" s="55">
        <f t="shared" ref="J49:K49" si="11">J50+J53+J58</f>
        <v>0</v>
      </c>
      <c r="K49" s="55">
        <f t="shared" si="11"/>
        <v>0</v>
      </c>
    </row>
    <row r="50" spans="2:11" ht="15" customHeight="1" x14ac:dyDescent="0.2">
      <c r="B50" s="63" t="s">
        <v>128</v>
      </c>
      <c r="C50" s="113">
        <v>802</v>
      </c>
      <c r="D50" s="56" t="s">
        <v>73</v>
      </c>
      <c r="E50" s="56" t="s">
        <v>98</v>
      </c>
      <c r="F50" s="56" t="s">
        <v>100</v>
      </c>
      <c r="G50" s="56" t="s">
        <v>110</v>
      </c>
      <c r="H50" s="59" t="s">
        <v>119</v>
      </c>
      <c r="I50" s="49"/>
      <c r="J50" s="50"/>
      <c r="K50" s="50"/>
    </row>
    <row r="51" spans="2:11" ht="15" customHeight="1" x14ac:dyDescent="0.2">
      <c r="B51" s="63" t="s">
        <v>129</v>
      </c>
      <c r="C51" s="113">
        <v>802</v>
      </c>
      <c r="D51" s="56" t="s">
        <v>73</v>
      </c>
      <c r="E51" s="56" t="s">
        <v>98</v>
      </c>
      <c r="F51" s="56" t="s">
        <v>100</v>
      </c>
      <c r="G51" s="56" t="s">
        <v>110</v>
      </c>
      <c r="H51" s="59" t="s">
        <v>119</v>
      </c>
      <c r="I51" s="49"/>
      <c r="J51" s="50"/>
      <c r="K51" s="50"/>
    </row>
    <row r="52" spans="2:11" ht="15" customHeight="1" x14ac:dyDescent="0.2">
      <c r="B52" s="63" t="s">
        <v>130</v>
      </c>
      <c r="C52" s="113">
        <v>802</v>
      </c>
      <c r="D52" s="56" t="s">
        <v>73</v>
      </c>
      <c r="E52" s="56" t="s">
        <v>98</v>
      </c>
      <c r="F52" s="56" t="s">
        <v>100</v>
      </c>
      <c r="G52" s="56" t="s">
        <v>110</v>
      </c>
      <c r="H52" s="59" t="s">
        <v>119</v>
      </c>
      <c r="I52" s="49"/>
      <c r="J52" s="50"/>
      <c r="K52" s="50"/>
    </row>
    <row r="53" spans="2:11" ht="15" customHeight="1" x14ac:dyDescent="0.2">
      <c r="B53" s="63" t="s">
        <v>131</v>
      </c>
      <c r="C53" s="113">
        <v>802</v>
      </c>
      <c r="D53" s="56" t="s">
        <v>73</v>
      </c>
      <c r="E53" s="56" t="s">
        <v>98</v>
      </c>
      <c r="F53" s="56" t="s">
        <v>100</v>
      </c>
      <c r="G53" s="56" t="s">
        <v>110</v>
      </c>
      <c r="H53" s="59" t="s">
        <v>119</v>
      </c>
      <c r="I53" s="49"/>
      <c r="J53" s="50"/>
      <c r="K53" s="50"/>
    </row>
    <row r="54" spans="2:11" ht="15" customHeight="1" x14ac:dyDescent="0.2">
      <c r="B54" s="63" t="s">
        <v>132</v>
      </c>
      <c r="C54" s="113">
        <v>802</v>
      </c>
      <c r="D54" s="56" t="s">
        <v>73</v>
      </c>
      <c r="E54" s="56" t="s">
        <v>98</v>
      </c>
      <c r="F54" s="56" t="s">
        <v>100</v>
      </c>
      <c r="G54" s="56" t="s">
        <v>110</v>
      </c>
      <c r="H54" s="59" t="s">
        <v>119</v>
      </c>
      <c r="I54" s="49"/>
      <c r="J54" s="50"/>
      <c r="K54" s="50"/>
    </row>
    <row r="55" spans="2:11" ht="15" customHeight="1" x14ac:dyDescent="0.2">
      <c r="B55" s="63" t="s">
        <v>133</v>
      </c>
      <c r="C55" s="113">
        <v>802</v>
      </c>
      <c r="D55" s="56" t="s">
        <v>73</v>
      </c>
      <c r="E55" s="56" t="s">
        <v>98</v>
      </c>
      <c r="F55" s="56" t="s">
        <v>100</v>
      </c>
      <c r="G55" s="56" t="s">
        <v>110</v>
      </c>
      <c r="H55" s="59" t="s">
        <v>119</v>
      </c>
      <c r="I55" s="49"/>
      <c r="J55" s="50"/>
      <c r="K55" s="50"/>
    </row>
    <row r="56" spans="2:11" ht="15" customHeight="1" x14ac:dyDescent="0.2">
      <c r="B56" s="63" t="s">
        <v>134</v>
      </c>
      <c r="C56" s="113">
        <v>802</v>
      </c>
      <c r="D56" s="56" t="s">
        <v>73</v>
      </c>
      <c r="E56" s="56" t="s">
        <v>98</v>
      </c>
      <c r="F56" s="56" t="s">
        <v>100</v>
      </c>
      <c r="G56" s="56" t="s">
        <v>110</v>
      </c>
      <c r="H56" s="59" t="s">
        <v>119</v>
      </c>
      <c r="I56" s="49"/>
      <c r="J56" s="50"/>
      <c r="K56" s="50"/>
    </row>
    <row r="57" spans="2:11" ht="15" customHeight="1" x14ac:dyDescent="0.2">
      <c r="B57" s="63" t="s">
        <v>135</v>
      </c>
      <c r="C57" s="113">
        <v>802</v>
      </c>
      <c r="D57" s="56" t="s">
        <v>73</v>
      </c>
      <c r="E57" s="56" t="s">
        <v>98</v>
      </c>
      <c r="F57" s="56" t="s">
        <v>100</v>
      </c>
      <c r="G57" s="56" t="s">
        <v>110</v>
      </c>
      <c r="H57" s="59" t="s">
        <v>119</v>
      </c>
      <c r="I57" s="49"/>
      <c r="J57" s="50"/>
      <c r="K57" s="50"/>
    </row>
    <row r="58" spans="2:11" ht="15" customHeight="1" x14ac:dyDescent="0.2">
      <c r="B58" s="63" t="s">
        <v>136</v>
      </c>
      <c r="C58" s="113">
        <v>802</v>
      </c>
      <c r="D58" s="56" t="s">
        <v>73</v>
      </c>
      <c r="E58" s="56" t="s">
        <v>98</v>
      </c>
      <c r="F58" s="56" t="s">
        <v>100</v>
      </c>
      <c r="G58" s="56" t="s">
        <v>110</v>
      </c>
      <c r="H58" s="59" t="s">
        <v>119</v>
      </c>
      <c r="I58" s="49"/>
      <c r="J58" s="50"/>
      <c r="K58" s="50"/>
    </row>
    <row r="59" spans="2:11" ht="15" customHeight="1" x14ac:dyDescent="0.2">
      <c r="B59" s="63" t="s">
        <v>137</v>
      </c>
      <c r="C59" s="113">
        <v>802</v>
      </c>
      <c r="D59" s="56" t="s">
        <v>73</v>
      </c>
      <c r="E59" s="56" t="s">
        <v>98</v>
      </c>
      <c r="F59" s="56" t="s">
        <v>100</v>
      </c>
      <c r="G59" s="56" t="s">
        <v>110</v>
      </c>
      <c r="H59" s="59" t="s">
        <v>119</v>
      </c>
      <c r="I59" s="49"/>
      <c r="J59" s="50"/>
      <c r="K59" s="50"/>
    </row>
    <row r="60" spans="2:11" ht="15" customHeight="1" x14ac:dyDescent="0.2">
      <c r="B60" s="63" t="s">
        <v>138</v>
      </c>
      <c r="C60" s="113"/>
      <c r="D60" s="56" t="s">
        <v>73</v>
      </c>
      <c r="E60" s="56" t="s">
        <v>98</v>
      </c>
      <c r="F60" s="56" t="s">
        <v>100</v>
      </c>
      <c r="G60" s="56" t="s">
        <v>110</v>
      </c>
      <c r="H60" s="59" t="s">
        <v>119</v>
      </c>
      <c r="I60" s="49"/>
      <c r="J60" s="50"/>
      <c r="K60" s="50"/>
    </row>
    <row r="61" spans="2:11" ht="15" customHeight="1" x14ac:dyDescent="0.2">
      <c r="B61" s="132" t="s">
        <v>139</v>
      </c>
      <c r="C61" s="112">
        <v>802</v>
      </c>
      <c r="D61" s="54" t="s">
        <v>73</v>
      </c>
      <c r="E61" s="54" t="s">
        <v>98</v>
      </c>
      <c r="F61" s="54" t="s">
        <v>100</v>
      </c>
      <c r="G61" s="54" t="s">
        <v>76</v>
      </c>
      <c r="H61" s="54" t="s">
        <v>96</v>
      </c>
      <c r="I61" s="55">
        <f>I64+I68+I63</f>
        <v>0</v>
      </c>
      <c r="J61" s="55">
        <f t="shared" ref="J61:K61" si="12">J64+J68+J63</f>
        <v>0</v>
      </c>
      <c r="K61" s="55">
        <f t="shared" si="12"/>
        <v>0</v>
      </c>
    </row>
    <row r="62" spans="2:11" ht="15" customHeight="1" x14ac:dyDescent="0.2">
      <c r="B62" s="63" t="s">
        <v>140</v>
      </c>
      <c r="C62" s="113">
        <v>802</v>
      </c>
      <c r="D62" s="56" t="s">
        <v>73</v>
      </c>
      <c r="E62" s="56" t="s">
        <v>98</v>
      </c>
      <c r="F62" s="56" t="s">
        <v>100</v>
      </c>
      <c r="G62" s="56" t="s">
        <v>110</v>
      </c>
      <c r="H62" s="56" t="s">
        <v>96</v>
      </c>
      <c r="I62" s="60"/>
      <c r="J62" s="50"/>
      <c r="K62" s="50"/>
    </row>
    <row r="63" spans="2:11" ht="15" customHeight="1" x14ac:dyDescent="0.2">
      <c r="B63" s="63" t="s">
        <v>141</v>
      </c>
      <c r="C63" s="113">
        <v>802</v>
      </c>
      <c r="D63" s="56" t="s">
        <v>73</v>
      </c>
      <c r="E63" s="56" t="s">
        <v>98</v>
      </c>
      <c r="F63" s="56" t="s">
        <v>100</v>
      </c>
      <c r="G63" s="56" t="s">
        <v>142</v>
      </c>
      <c r="H63" s="56" t="s">
        <v>96</v>
      </c>
      <c r="I63" s="60"/>
      <c r="J63" s="50"/>
      <c r="K63" s="50"/>
    </row>
    <row r="64" spans="2:11" ht="15" customHeight="1" x14ac:dyDescent="0.2">
      <c r="B64" s="63" t="s">
        <v>143</v>
      </c>
      <c r="C64" s="113">
        <v>802</v>
      </c>
      <c r="D64" s="56" t="s">
        <v>73</v>
      </c>
      <c r="E64" s="56" t="s">
        <v>98</v>
      </c>
      <c r="F64" s="56" t="s">
        <v>100</v>
      </c>
      <c r="G64" s="56" t="s">
        <v>95</v>
      </c>
      <c r="H64" s="56" t="s">
        <v>96</v>
      </c>
      <c r="I64" s="60"/>
      <c r="J64" s="50"/>
      <c r="K64" s="50"/>
    </row>
    <row r="65" spans="2:11" ht="15" customHeight="1" x14ac:dyDescent="0.2">
      <c r="B65" s="63" t="s">
        <v>144</v>
      </c>
      <c r="C65" s="113">
        <v>802</v>
      </c>
      <c r="D65" s="56" t="s">
        <v>73</v>
      </c>
      <c r="E65" s="56" t="s">
        <v>98</v>
      </c>
      <c r="F65" s="56" t="s">
        <v>100</v>
      </c>
      <c r="G65" s="56" t="s">
        <v>95</v>
      </c>
      <c r="H65" s="56" t="s">
        <v>96</v>
      </c>
      <c r="I65" s="60"/>
      <c r="J65" s="50"/>
      <c r="K65" s="50"/>
    </row>
    <row r="66" spans="2:11" ht="15" customHeight="1" x14ac:dyDescent="0.2">
      <c r="B66" s="63"/>
      <c r="C66" s="113">
        <v>802</v>
      </c>
      <c r="D66" s="56" t="s">
        <v>73</v>
      </c>
      <c r="E66" s="56" t="s">
        <v>98</v>
      </c>
      <c r="F66" s="56" t="s">
        <v>100</v>
      </c>
      <c r="G66" s="56" t="s">
        <v>95</v>
      </c>
      <c r="H66" s="56" t="s">
        <v>96</v>
      </c>
      <c r="I66" s="60"/>
      <c r="J66" s="50"/>
      <c r="K66" s="50"/>
    </row>
    <row r="67" spans="2:11" ht="15" customHeight="1" x14ac:dyDescent="0.2">
      <c r="B67" s="63" t="s">
        <v>145</v>
      </c>
      <c r="C67" s="113">
        <v>802</v>
      </c>
      <c r="D67" s="56" t="s">
        <v>73</v>
      </c>
      <c r="E67" s="56" t="s">
        <v>98</v>
      </c>
      <c r="F67" s="56" t="s">
        <v>100</v>
      </c>
      <c r="G67" s="56" t="s">
        <v>95</v>
      </c>
      <c r="H67" s="56" t="s">
        <v>96</v>
      </c>
      <c r="I67" s="60"/>
      <c r="J67" s="50"/>
      <c r="K67" s="50"/>
    </row>
    <row r="68" spans="2:11" ht="15" customHeight="1" x14ac:dyDescent="0.2">
      <c r="B68" s="64" t="s">
        <v>146</v>
      </c>
      <c r="C68" s="113">
        <v>802</v>
      </c>
      <c r="D68" s="56" t="s">
        <v>73</v>
      </c>
      <c r="E68" s="56" t="s">
        <v>98</v>
      </c>
      <c r="F68" s="56" t="s">
        <v>100</v>
      </c>
      <c r="G68" s="56" t="s">
        <v>147</v>
      </c>
      <c r="H68" s="56" t="s">
        <v>96</v>
      </c>
      <c r="I68" s="60"/>
      <c r="J68" s="50"/>
      <c r="K68" s="50"/>
    </row>
    <row r="69" spans="2:11" ht="15" customHeight="1" x14ac:dyDescent="0.2">
      <c r="B69" s="85" t="s">
        <v>148</v>
      </c>
      <c r="C69" s="112">
        <v>802</v>
      </c>
      <c r="D69" s="54" t="s">
        <v>73</v>
      </c>
      <c r="E69" s="54" t="s">
        <v>98</v>
      </c>
      <c r="F69" s="54" t="s">
        <v>100</v>
      </c>
      <c r="G69" s="54" t="s">
        <v>76</v>
      </c>
      <c r="H69" s="54" t="s">
        <v>149</v>
      </c>
      <c r="I69" s="55">
        <f>I70</f>
        <v>0</v>
      </c>
      <c r="J69" s="55">
        <v>0</v>
      </c>
      <c r="K69" s="55">
        <v>0</v>
      </c>
    </row>
    <row r="70" spans="2:11" ht="15" customHeight="1" x14ac:dyDescent="0.2">
      <c r="B70" s="63" t="s">
        <v>150</v>
      </c>
      <c r="C70" s="113">
        <v>802</v>
      </c>
      <c r="D70" s="56" t="s">
        <v>73</v>
      </c>
      <c r="E70" s="56" t="s">
        <v>98</v>
      </c>
      <c r="F70" s="56" t="s">
        <v>100</v>
      </c>
      <c r="G70" s="56" t="s">
        <v>105</v>
      </c>
      <c r="H70" s="56" t="s">
        <v>149</v>
      </c>
      <c r="I70" s="49"/>
      <c r="J70" s="50"/>
      <c r="K70" s="50"/>
    </row>
    <row r="71" spans="2:11" ht="15" customHeight="1" x14ac:dyDescent="0.2">
      <c r="B71" s="63" t="s">
        <v>151</v>
      </c>
      <c r="C71" s="113">
        <v>802</v>
      </c>
      <c r="D71" s="56" t="s">
        <v>73</v>
      </c>
      <c r="E71" s="56" t="s">
        <v>98</v>
      </c>
      <c r="F71" s="56" t="s">
        <v>100</v>
      </c>
      <c r="G71" s="56" t="s">
        <v>110</v>
      </c>
      <c r="H71" s="56" t="s">
        <v>149</v>
      </c>
      <c r="I71" s="49"/>
      <c r="J71" s="50"/>
      <c r="K71" s="50"/>
    </row>
    <row r="72" spans="2:11" ht="15" customHeight="1" x14ac:dyDescent="0.2">
      <c r="B72" s="63"/>
      <c r="C72" s="113"/>
      <c r="D72" s="56"/>
      <c r="E72" s="56"/>
      <c r="F72" s="56"/>
      <c r="G72" s="56" t="s">
        <v>152</v>
      </c>
      <c r="H72" s="56" t="s">
        <v>149</v>
      </c>
      <c r="I72" s="49"/>
      <c r="J72" s="50"/>
      <c r="K72" s="50"/>
    </row>
    <row r="73" spans="2:11" ht="15" customHeight="1" x14ac:dyDescent="0.25">
      <c r="B73" s="85" t="s">
        <v>153</v>
      </c>
      <c r="C73" s="112">
        <v>802</v>
      </c>
      <c r="D73" s="54" t="s">
        <v>73</v>
      </c>
      <c r="E73" s="54" t="s">
        <v>98</v>
      </c>
      <c r="F73" s="54" t="s">
        <v>100</v>
      </c>
      <c r="G73" s="54" t="s">
        <v>76</v>
      </c>
      <c r="H73" s="54" t="s">
        <v>154</v>
      </c>
      <c r="I73" s="65">
        <f>I74+I75+I77+I78+I79+I76</f>
        <v>0</v>
      </c>
      <c r="J73" s="65">
        <f t="shared" ref="J73:K73" si="13">J74+J75+J77+J78+J79+J76</f>
        <v>0</v>
      </c>
      <c r="K73" s="65">
        <f t="shared" si="13"/>
        <v>0</v>
      </c>
    </row>
    <row r="74" spans="2:11" ht="15" customHeight="1" x14ac:dyDescent="0.2">
      <c r="B74" s="70" t="s">
        <v>155</v>
      </c>
      <c r="C74" s="113">
        <v>802</v>
      </c>
      <c r="D74" s="56" t="s">
        <v>73</v>
      </c>
      <c r="E74" s="56" t="s">
        <v>98</v>
      </c>
      <c r="F74" s="56" t="s">
        <v>100</v>
      </c>
      <c r="G74" s="56" t="s">
        <v>110</v>
      </c>
      <c r="H74" s="56" t="s">
        <v>156</v>
      </c>
      <c r="I74" s="49"/>
      <c r="J74" s="50"/>
      <c r="K74" s="50"/>
    </row>
    <row r="75" spans="2:11" ht="15" customHeight="1" x14ac:dyDescent="0.2">
      <c r="B75" s="70" t="s">
        <v>157</v>
      </c>
      <c r="C75" s="113">
        <v>802</v>
      </c>
      <c r="D75" s="56" t="s">
        <v>73</v>
      </c>
      <c r="E75" s="56" t="s">
        <v>98</v>
      </c>
      <c r="F75" s="56" t="s">
        <v>100</v>
      </c>
      <c r="G75" s="56" t="s">
        <v>110</v>
      </c>
      <c r="H75" s="56" t="s">
        <v>158</v>
      </c>
      <c r="I75" s="49"/>
      <c r="J75" s="50"/>
      <c r="K75" s="50"/>
    </row>
    <row r="76" spans="2:11" ht="15" customHeight="1" x14ac:dyDescent="0.2">
      <c r="B76" s="70" t="s">
        <v>159</v>
      </c>
      <c r="C76" s="113">
        <v>802</v>
      </c>
      <c r="D76" s="56" t="s">
        <v>73</v>
      </c>
      <c r="E76" s="56" t="s">
        <v>98</v>
      </c>
      <c r="F76" s="56" t="s">
        <v>100</v>
      </c>
      <c r="G76" s="56" t="s">
        <v>110</v>
      </c>
      <c r="H76" s="56" t="s">
        <v>158</v>
      </c>
      <c r="I76" s="49"/>
      <c r="J76" s="50"/>
      <c r="K76" s="50"/>
    </row>
    <row r="77" spans="2:11" ht="15" customHeight="1" x14ac:dyDescent="0.2">
      <c r="B77" s="70" t="s">
        <v>160</v>
      </c>
      <c r="C77" s="113">
        <v>802</v>
      </c>
      <c r="D77" s="56" t="s">
        <v>73</v>
      </c>
      <c r="E77" s="56" t="s">
        <v>98</v>
      </c>
      <c r="F77" s="56" t="s">
        <v>100</v>
      </c>
      <c r="G77" s="56" t="s">
        <v>110</v>
      </c>
      <c r="H77" s="56" t="s">
        <v>161</v>
      </c>
      <c r="I77" s="49"/>
      <c r="J77" s="50"/>
      <c r="K77" s="50"/>
    </row>
    <row r="78" spans="2:11" ht="15" customHeight="1" x14ac:dyDescent="0.2">
      <c r="B78" s="70" t="s">
        <v>162</v>
      </c>
      <c r="C78" s="113">
        <v>802</v>
      </c>
      <c r="D78" s="56" t="s">
        <v>73</v>
      </c>
      <c r="E78" s="56" t="s">
        <v>98</v>
      </c>
      <c r="F78" s="56" t="s">
        <v>100</v>
      </c>
      <c r="G78" s="56" t="s">
        <v>110</v>
      </c>
      <c r="H78" s="56" t="s">
        <v>158</v>
      </c>
      <c r="I78" s="49"/>
      <c r="J78" s="50"/>
      <c r="K78" s="50"/>
    </row>
    <row r="79" spans="2:11" ht="15" customHeight="1" x14ac:dyDescent="0.2">
      <c r="B79" s="70" t="s">
        <v>163</v>
      </c>
      <c r="C79" s="113">
        <v>802</v>
      </c>
      <c r="D79" s="56" t="s">
        <v>73</v>
      </c>
      <c r="E79" s="56" t="s">
        <v>98</v>
      </c>
      <c r="F79" s="56" t="s">
        <v>100</v>
      </c>
      <c r="G79" s="56" t="s">
        <v>110</v>
      </c>
      <c r="H79" s="56" t="s">
        <v>158</v>
      </c>
      <c r="I79" s="49"/>
      <c r="J79" s="50"/>
      <c r="K79" s="50"/>
    </row>
    <row r="80" spans="2:11" ht="15" customHeight="1" x14ac:dyDescent="0.2">
      <c r="B80" s="70" t="s">
        <v>164</v>
      </c>
      <c r="C80" s="113">
        <v>802</v>
      </c>
      <c r="D80" s="56" t="s">
        <v>73</v>
      </c>
      <c r="E80" s="56" t="s">
        <v>98</v>
      </c>
      <c r="F80" s="56" t="s">
        <v>165</v>
      </c>
      <c r="G80" s="56" t="s">
        <v>110</v>
      </c>
      <c r="H80" s="56" t="s">
        <v>154</v>
      </c>
      <c r="I80" s="49"/>
      <c r="J80" s="50"/>
      <c r="K80" s="50"/>
    </row>
    <row r="81" spans="2:11" ht="15" customHeight="1" x14ac:dyDescent="0.25">
      <c r="B81" s="66" t="s">
        <v>412</v>
      </c>
      <c r="C81" s="110">
        <v>802</v>
      </c>
      <c r="D81" s="46" t="s">
        <v>73</v>
      </c>
      <c r="E81" s="46" t="s">
        <v>166</v>
      </c>
      <c r="F81" s="46" t="s">
        <v>75</v>
      </c>
      <c r="G81" s="46" t="s">
        <v>76</v>
      </c>
      <c r="H81" s="46" t="s">
        <v>74</v>
      </c>
      <c r="I81" s="47">
        <v>0</v>
      </c>
      <c r="J81" s="47">
        <f>J82+J88</f>
        <v>0</v>
      </c>
      <c r="K81" s="47">
        <f>K82+K88</f>
        <v>0</v>
      </c>
    </row>
    <row r="82" spans="2:11" ht="15" customHeight="1" x14ac:dyDescent="0.25">
      <c r="B82" s="67" t="s">
        <v>413</v>
      </c>
      <c r="C82" s="112">
        <v>802</v>
      </c>
      <c r="D82" s="54" t="s">
        <v>73</v>
      </c>
      <c r="E82" s="54" t="s">
        <v>166</v>
      </c>
      <c r="F82" s="54" t="s">
        <v>168</v>
      </c>
      <c r="G82" s="54" t="s">
        <v>110</v>
      </c>
      <c r="H82" s="54" t="s">
        <v>76</v>
      </c>
      <c r="I82" s="65">
        <f>I83+I84+I85+I86+I87</f>
        <v>0</v>
      </c>
      <c r="J82" s="68"/>
      <c r="K82" s="68"/>
    </row>
    <row r="83" spans="2:11" ht="15" customHeight="1" x14ac:dyDescent="0.2">
      <c r="B83" s="63" t="s">
        <v>169</v>
      </c>
      <c r="C83" s="113">
        <v>802</v>
      </c>
      <c r="D83" s="56" t="s">
        <v>73</v>
      </c>
      <c r="E83" s="56" t="s">
        <v>166</v>
      </c>
      <c r="F83" s="56" t="s">
        <v>168</v>
      </c>
      <c r="G83" s="56" t="s">
        <v>110</v>
      </c>
      <c r="H83" s="56" t="s">
        <v>119</v>
      </c>
      <c r="I83" s="49"/>
      <c r="J83" s="50"/>
      <c r="K83" s="50"/>
    </row>
    <row r="84" spans="2:11" ht="15" customHeight="1" x14ac:dyDescent="0.2">
      <c r="B84" s="69" t="s">
        <v>170</v>
      </c>
      <c r="C84" s="113">
        <v>802</v>
      </c>
      <c r="D84" s="56" t="s">
        <v>73</v>
      </c>
      <c r="E84" s="56" t="s">
        <v>166</v>
      </c>
      <c r="F84" s="56" t="s">
        <v>168</v>
      </c>
      <c r="G84" s="56" t="s">
        <v>110</v>
      </c>
      <c r="H84" s="56" t="s">
        <v>119</v>
      </c>
      <c r="I84" s="49">
        <v>0</v>
      </c>
      <c r="J84" s="50"/>
      <c r="K84" s="50"/>
    </row>
    <row r="85" spans="2:11" ht="15" customHeight="1" x14ac:dyDescent="0.2">
      <c r="B85" s="69" t="s">
        <v>171</v>
      </c>
      <c r="C85" s="113">
        <v>802</v>
      </c>
      <c r="D85" s="56" t="s">
        <v>73</v>
      </c>
      <c r="E85" s="56" t="s">
        <v>166</v>
      </c>
      <c r="F85" s="56" t="s">
        <v>168</v>
      </c>
      <c r="G85" s="56" t="s">
        <v>110</v>
      </c>
      <c r="H85" s="56" t="s">
        <v>114</v>
      </c>
      <c r="I85" s="49">
        <v>0</v>
      </c>
      <c r="J85" s="50"/>
      <c r="K85" s="50"/>
    </row>
    <row r="86" spans="2:11" ht="15" customHeight="1" x14ac:dyDescent="0.2">
      <c r="B86" s="70" t="s">
        <v>160</v>
      </c>
      <c r="C86" s="113">
        <v>802</v>
      </c>
      <c r="D86" s="56" t="s">
        <v>73</v>
      </c>
      <c r="E86" s="56" t="s">
        <v>166</v>
      </c>
      <c r="F86" s="56" t="s">
        <v>168</v>
      </c>
      <c r="G86" s="56" t="s">
        <v>110</v>
      </c>
      <c r="H86" s="56" t="s">
        <v>154</v>
      </c>
      <c r="I86" s="49">
        <v>0</v>
      </c>
      <c r="J86" s="50"/>
      <c r="K86" s="50"/>
    </row>
    <row r="87" spans="2:11" ht="15" customHeight="1" x14ac:dyDescent="0.2">
      <c r="B87" s="70" t="s">
        <v>157</v>
      </c>
      <c r="C87" s="113">
        <v>802</v>
      </c>
      <c r="D87" s="56" t="s">
        <v>73</v>
      </c>
      <c r="E87" s="56" t="s">
        <v>166</v>
      </c>
      <c r="F87" s="56" t="s">
        <v>168</v>
      </c>
      <c r="G87" s="56" t="s">
        <v>110</v>
      </c>
      <c r="H87" s="56" t="s">
        <v>154</v>
      </c>
      <c r="I87" s="49">
        <v>0</v>
      </c>
      <c r="J87" s="50"/>
      <c r="K87" s="50"/>
    </row>
    <row r="88" spans="2:11" ht="15" customHeight="1" x14ac:dyDescent="0.25">
      <c r="B88" s="67" t="s">
        <v>167</v>
      </c>
      <c r="C88" s="112">
        <v>802</v>
      </c>
      <c r="D88" s="54" t="s">
        <v>73</v>
      </c>
      <c r="E88" s="54" t="s">
        <v>166</v>
      </c>
      <c r="F88" s="54" t="s">
        <v>172</v>
      </c>
      <c r="G88" s="54" t="s">
        <v>407</v>
      </c>
      <c r="H88" s="54" t="s">
        <v>96</v>
      </c>
      <c r="I88" s="65">
        <v>0</v>
      </c>
      <c r="J88" s="68"/>
      <c r="K88" s="68"/>
    </row>
    <row r="89" spans="2:11" ht="15" customHeight="1" x14ac:dyDescent="0.2">
      <c r="B89" s="63" t="s">
        <v>169</v>
      </c>
      <c r="C89" s="113">
        <v>802</v>
      </c>
      <c r="D89" s="56" t="s">
        <v>73</v>
      </c>
      <c r="E89" s="56" t="s">
        <v>166</v>
      </c>
      <c r="F89" s="56" t="s">
        <v>172</v>
      </c>
      <c r="G89" s="56" t="s">
        <v>407</v>
      </c>
      <c r="H89" s="56" t="s">
        <v>408</v>
      </c>
      <c r="I89" s="49">
        <v>0</v>
      </c>
      <c r="J89" s="50"/>
      <c r="K89" s="50"/>
    </row>
    <row r="90" spans="2:11" ht="15" customHeight="1" x14ac:dyDescent="0.2">
      <c r="B90" s="69" t="s">
        <v>170</v>
      </c>
      <c r="C90" s="113">
        <v>802</v>
      </c>
      <c r="D90" s="56" t="s">
        <v>73</v>
      </c>
      <c r="E90" s="56" t="s">
        <v>166</v>
      </c>
      <c r="F90" s="56" t="s">
        <v>172</v>
      </c>
      <c r="G90" s="56" t="s">
        <v>407</v>
      </c>
      <c r="H90" s="56" t="s">
        <v>408</v>
      </c>
      <c r="I90" s="49">
        <v>0</v>
      </c>
      <c r="J90" s="50"/>
      <c r="K90" s="50"/>
    </row>
    <row r="91" spans="2:11" ht="15" customHeight="1" x14ac:dyDescent="0.2">
      <c r="B91" s="69" t="s">
        <v>171</v>
      </c>
      <c r="C91" s="113">
        <v>802</v>
      </c>
      <c r="D91" s="56" t="s">
        <v>73</v>
      </c>
      <c r="E91" s="56" t="s">
        <v>166</v>
      </c>
      <c r="F91" s="56" t="s">
        <v>172</v>
      </c>
      <c r="G91" s="56" t="s">
        <v>407</v>
      </c>
      <c r="H91" s="56" t="s">
        <v>408</v>
      </c>
      <c r="I91" s="49">
        <v>0</v>
      </c>
      <c r="J91" s="50"/>
      <c r="K91" s="50"/>
    </row>
    <row r="92" spans="2:11" ht="15" customHeight="1" x14ac:dyDescent="0.2">
      <c r="B92" s="70" t="s">
        <v>157</v>
      </c>
      <c r="C92" s="113">
        <v>802</v>
      </c>
      <c r="D92" s="56" t="s">
        <v>73</v>
      </c>
      <c r="E92" s="56" t="s">
        <v>166</v>
      </c>
      <c r="F92" s="56" t="s">
        <v>172</v>
      </c>
      <c r="G92" s="56" t="s">
        <v>407</v>
      </c>
      <c r="H92" s="56" t="s">
        <v>408</v>
      </c>
      <c r="I92" s="49">
        <v>0</v>
      </c>
      <c r="J92" s="50"/>
      <c r="K92" s="50"/>
    </row>
    <row r="93" spans="2:11" ht="15" customHeight="1" x14ac:dyDescent="0.25">
      <c r="B93" s="128" t="s">
        <v>173</v>
      </c>
      <c r="C93" s="110">
        <v>802</v>
      </c>
      <c r="D93" s="46" t="s">
        <v>73</v>
      </c>
      <c r="E93" s="46" t="s">
        <v>174</v>
      </c>
      <c r="F93" s="46" t="s">
        <v>75</v>
      </c>
      <c r="G93" s="46" t="s">
        <v>76</v>
      </c>
      <c r="H93" s="46" t="s">
        <v>76</v>
      </c>
      <c r="I93" s="98">
        <f>I94</f>
        <v>1</v>
      </c>
      <c r="J93" s="47">
        <f t="shared" ref="J93:K93" si="14">J94</f>
        <v>1</v>
      </c>
      <c r="K93" s="47">
        <f t="shared" si="14"/>
        <v>1</v>
      </c>
    </row>
    <row r="94" spans="2:11" ht="15" customHeight="1" x14ac:dyDescent="0.2">
      <c r="B94" s="53" t="s">
        <v>175</v>
      </c>
      <c r="C94" s="111">
        <v>802</v>
      </c>
      <c r="D94" s="48" t="s">
        <v>73</v>
      </c>
      <c r="E94" s="48" t="s">
        <v>174</v>
      </c>
      <c r="F94" s="48" t="s">
        <v>176</v>
      </c>
      <c r="G94" s="48" t="s">
        <v>177</v>
      </c>
      <c r="H94" s="48" t="s">
        <v>178</v>
      </c>
      <c r="I94" s="49">
        <v>1</v>
      </c>
      <c r="J94" s="50">
        <v>1</v>
      </c>
      <c r="K94" s="50">
        <v>1</v>
      </c>
    </row>
    <row r="95" spans="2:11" ht="15" customHeight="1" x14ac:dyDescent="0.25">
      <c r="B95" s="66" t="s">
        <v>179</v>
      </c>
      <c r="C95" s="110">
        <v>802</v>
      </c>
      <c r="D95" s="46" t="s">
        <v>73</v>
      </c>
      <c r="E95" s="46" t="s">
        <v>180</v>
      </c>
      <c r="F95" s="46" t="s">
        <v>75</v>
      </c>
      <c r="G95" s="46" t="s">
        <v>76</v>
      </c>
      <c r="H95" s="46" t="s">
        <v>76</v>
      </c>
      <c r="I95" s="98">
        <f>I96+I104+I100+I107+I117+I120+I123+I125+I128+I133</f>
        <v>5474.35</v>
      </c>
      <c r="J95" s="47">
        <f>J96+J100+J107+J117+J120+J123+J125+J128+J133</f>
        <v>5479.0500000000011</v>
      </c>
      <c r="K95" s="47">
        <f>K96+K100+K107+K117+K120+K123+K125+K128+K133</f>
        <v>5479.0500000000011</v>
      </c>
    </row>
    <row r="96" spans="2:11" ht="15" customHeight="1" x14ac:dyDescent="0.25">
      <c r="B96" s="85" t="s">
        <v>181</v>
      </c>
      <c r="C96" s="112">
        <v>802</v>
      </c>
      <c r="D96" s="54" t="s">
        <v>73</v>
      </c>
      <c r="E96" s="54" t="s">
        <v>180</v>
      </c>
      <c r="F96" s="54" t="s">
        <v>182</v>
      </c>
      <c r="G96" s="54" t="s">
        <v>76</v>
      </c>
      <c r="H96" s="54" t="s">
        <v>82</v>
      </c>
      <c r="I96" s="65">
        <f>I97+I98</f>
        <v>4993.8</v>
      </c>
      <c r="J96" s="65">
        <f>J97+J98</f>
        <v>4993.8</v>
      </c>
      <c r="K96" s="65">
        <f t="shared" ref="K96" si="15">K97+K98</f>
        <v>4993.8</v>
      </c>
    </row>
    <row r="97" spans="2:12" ht="15" customHeight="1" x14ac:dyDescent="0.2">
      <c r="B97" s="99" t="s">
        <v>183</v>
      </c>
      <c r="C97" s="111">
        <v>802</v>
      </c>
      <c r="D97" s="48" t="s">
        <v>73</v>
      </c>
      <c r="E97" s="48" t="s">
        <v>180</v>
      </c>
      <c r="F97" s="48" t="s">
        <v>182</v>
      </c>
      <c r="G97" s="48" t="s">
        <v>184</v>
      </c>
      <c r="H97" s="48" t="s">
        <v>85</v>
      </c>
      <c r="I97" s="49">
        <v>3835.5</v>
      </c>
      <c r="J97" s="50">
        <v>3835.5</v>
      </c>
      <c r="K97" s="50">
        <v>3835.5</v>
      </c>
      <c r="L97" s="1" t="s">
        <v>418</v>
      </c>
    </row>
    <row r="98" spans="2:12" ht="15" customHeight="1" x14ac:dyDescent="0.2">
      <c r="B98" s="99" t="s">
        <v>89</v>
      </c>
      <c r="C98" s="111">
        <v>802</v>
      </c>
      <c r="D98" s="48" t="s">
        <v>73</v>
      </c>
      <c r="E98" s="48" t="s">
        <v>180</v>
      </c>
      <c r="F98" s="48" t="s">
        <v>182</v>
      </c>
      <c r="G98" s="48" t="s">
        <v>185</v>
      </c>
      <c r="H98" s="48" t="s">
        <v>91</v>
      </c>
      <c r="I98" s="49">
        <v>1158.3</v>
      </c>
      <c r="J98" s="50">
        <v>1158.3</v>
      </c>
      <c r="K98" s="50">
        <v>1158.3</v>
      </c>
    </row>
    <row r="99" spans="2:12" ht="15" customHeight="1" x14ac:dyDescent="0.25">
      <c r="B99" s="71" t="s">
        <v>111</v>
      </c>
      <c r="C99" s="111">
        <v>802</v>
      </c>
      <c r="D99" s="48" t="s">
        <v>73</v>
      </c>
      <c r="E99" s="48" t="s">
        <v>180</v>
      </c>
      <c r="F99" s="48" t="s">
        <v>182</v>
      </c>
      <c r="G99" s="48" t="s">
        <v>186</v>
      </c>
      <c r="H99" s="48" t="s">
        <v>93</v>
      </c>
      <c r="I99" s="72"/>
      <c r="J99" s="50"/>
      <c r="K99" s="50"/>
    </row>
    <row r="100" spans="2:12" ht="15" customHeight="1" x14ac:dyDescent="0.2">
      <c r="B100" s="133" t="s">
        <v>187</v>
      </c>
      <c r="C100" s="112">
        <v>802</v>
      </c>
      <c r="D100" s="54" t="s">
        <v>73</v>
      </c>
      <c r="E100" s="54" t="s">
        <v>180</v>
      </c>
      <c r="F100" s="54" t="s">
        <v>182</v>
      </c>
      <c r="G100" s="54" t="s">
        <v>110</v>
      </c>
      <c r="H100" s="54" t="s">
        <v>156</v>
      </c>
      <c r="I100" s="55">
        <f>I101+I102+I103</f>
        <v>369.05</v>
      </c>
      <c r="J100" s="55">
        <f>J101+J102+J103</f>
        <v>376.85</v>
      </c>
      <c r="K100" s="55">
        <f t="shared" ref="K100" si="16">K101+K102+K103</f>
        <v>376.85</v>
      </c>
    </row>
    <row r="101" spans="2:12" ht="15" customHeight="1" x14ac:dyDescent="0.2">
      <c r="B101" s="63" t="s">
        <v>188</v>
      </c>
      <c r="C101" s="113">
        <v>802</v>
      </c>
      <c r="D101" s="56" t="s">
        <v>73</v>
      </c>
      <c r="E101" s="56" t="s">
        <v>180</v>
      </c>
      <c r="F101" s="56" t="s">
        <v>182</v>
      </c>
      <c r="G101" s="56" t="s">
        <v>189</v>
      </c>
      <c r="H101" s="56" t="s">
        <v>156</v>
      </c>
      <c r="I101" s="49">
        <v>42.5</v>
      </c>
      <c r="J101" s="50">
        <v>49.7</v>
      </c>
      <c r="K101" s="50">
        <v>49.7</v>
      </c>
    </row>
    <row r="102" spans="2:12" ht="15" customHeight="1" x14ac:dyDescent="0.2">
      <c r="B102" s="63" t="s">
        <v>190</v>
      </c>
      <c r="C102" s="113">
        <v>802</v>
      </c>
      <c r="D102" s="56" t="s">
        <v>73</v>
      </c>
      <c r="E102" s="56" t="s">
        <v>180</v>
      </c>
      <c r="F102" s="56" t="s">
        <v>182</v>
      </c>
      <c r="G102" s="56" t="s">
        <v>110</v>
      </c>
      <c r="H102" s="56" t="s">
        <v>156</v>
      </c>
      <c r="I102" s="49">
        <v>10.199999999999999</v>
      </c>
      <c r="J102" s="50">
        <v>10.8</v>
      </c>
      <c r="K102" s="50">
        <v>10.8</v>
      </c>
    </row>
    <row r="103" spans="2:12" ht="15" customHeight="1" x14ac:dyDescent="0.2">
      <c r="B103" s="63" t="s">
        <v>250</v>
      </c>
      <c r="C103" s="113" t="s">
        <v>94</v>
      </c>
      <c r="D103" s="56" t="s">
        <v>73</v>
      </c>
      <c r="E103" s="56" t="s">
        <v>180</v>
      </c>
      <c r="F103" s="56" t="s">
        <v>182</v>
      </c>
      <c r="G103" s="56" t="s">
        <v>110</v>
      </c>
      <c r="H103" s="56" t="s">
        <v>156</v>
      </c>
      <c r="I103" s="49">
        <v>316.35000000000002</v>
      </c>
      <c r="J103" s="50">
        <v>316.35000000000002</v>
      </c>
      <c r="K103" s="50">
        <v>316.35000000000002</v>
      </c>
    </row>
    <row r="104" spans="2:12" ht="15" customHeight="1" x14ac:dyDescent="0.2">
      <c r="B104" s="73" t="s">
        <v>113</v>
      </c>
      <c r="C104" s="112" t="s">
        <v>94</v>
      </c>
      <c r="D104" s="54" t="s">
        <v>73</v>
      </c>
      <c r="E104" s="54" t="s">
        <v>180</v>
      </c>
      <c r="F104" s="54" t="s">
        <v>182</v>
      </c>
      <c r="G104" s="54" t="s">
        <v>110</v>
      </c>
      <c r="H104" s="54" t="s">
        <v>114</v>
      </c>
      <c r="I104" s="55">
        <f>I105</f>
        <v>0</v>
      </c>
      <c r="J104" s="55">
        <f t="shared" ref="J104:K104" si="17">J105</f>
        <v>0</v>
      </c>
      <c r="K104" s="55">
        <f t="shared" si="17"/>
        <v>0</v>
      </c>
    </row>
    <row r="105" spans="2:12" ht="15" customHeight="1" x14ac:dyDescent="0.2">
      <c r="B105" s="63" t="s">
        <v>191</v>
      </c>
      <c r="C105" s="113" t="s">
        <v>94</v>
      </c>
      <c r="D105" s="56" t="s">
        <v>73</v>
      </c>
      <c r="E105" s="56" t="s">
        <v>180</v>
      </c>
      <c r="F105" s="56" t="s">
        <v>182</v>
      </c>
      <c r="G105" s="56" t="s">
        <v>110</v>
      </c>
      <c r="H105" s="56" t="s">
        <v>114</v>
      </c>
      <c r="I105" s="49"/>
      <c r="J105" s="50"/>
      <c r="K105" s="50"/>
    </row>
    <row r="106" spans="2:12" ht="15" customHeight="1" x14ac:dyDescent="0.2">
      <c r="B106" s="63"/>
      <c r="C106" s="113"/>
      <c r="D106" s="56"/>
      <c r="E106" s="56"/>
      <c r="F106" s="56"/>
      <c r="G106" s="56"/>
      <c r="H106" s="56"/>
      <c r="I106" s="49"/>
      <c r="J106" s="50"/>
      <c r="K106" s="50"/>
    </row>
    <row r="107" spans="2:12" ht="15" customHeight="1" x14ac:dyDescent="0.25">
      <c r="B107" s="73" t="s">
        <v>192</v>
      </c>
      <c r="C107" s="112" t="s">
        <v>94</v>
      </c>
      <c r="D107" s="54" t="s">
        <v>73</v>
      </c>
      <c r="E107" s="54" t="s">
        <v>180</v>
      </c>
      <c r="F107" s="54" t="s">
        <v>182</v>
      </c>
      <c r="G107" s="54" t="s">
        <v>110</v>
      </c>
      <c r="H107" s="54" t="s">
        <v>119</v>
      </c>
      <c r="I107" s="65">
        <f>I108+I110+I111+I112+I116+I115</f>
        <v>28.2</v>
      </c>
      <c r="J107" s="65">
        <f>J108+J111+J112</f>
        <v>25.1</v>
      </c>
      <c r="K107" s="65">
        <f>K108+K111+K112</f>
        <v>25.1</v>
      </c>
    </row>
    <row r="108" spans="2:12" ht="15" customHeight="1" x14ac:dyDescent="0.2">
      <c r="B108" s="74" t="s">
        <v>193</v>
      </c>
      <c r="C108" s="115" t="s">
        <v>94</v>
      </c>
      <c r="D108" s="59" t="s">
        <v>73</v>
      </c>
      <c r="E108" s="59" t="s">
        <v>180</v>
      </c>
      <c r="F108" s="59" t="s">
        <v>182</v>
      </c>
      <c r="G108" s="59" t="s">
        <v>110</v>
      </c>
      <c r="H108" s="59" t="s">
        <v>119</v>
      </c>
      <c r="I108" s="60">
        <v>3</v>
      </c>
      <c r="J108" s="60">
        <v>3</v>
      </c>
      <c r="K108" s="60">
        <v>3</v>
      </c>
    </row>
    <row r="109" spans="2:12" ht="15" customHeight="1" x14ac:dyDescent="0.2">
      <c r="B109" s="63" t="s">
        <v>194</v>
      </c>
      <c r="C109" s="113" t="s">
        <v>94</v>
      </c>
      <c r="D109" s="56" t="s">
        <v>73</v>
      </c>
      <c r="E109" s="56" t="s">
        <v>180</v>
      </c>
      <c r="F109" s="56" t="s">
        <v>182</v>
      </c>
      <c r="G109" s="56" t="s">
        <v>110</v>
      </c>
      <c r="H109" s="56" t="s">
        <v>119</v>
      </c>
      <c r="I109" s="49"/>
      <c r="J109" s="50"/>
      <c r="K109" s="50"/>
    </row>
    <row r="110" spans="2:12" ht="15" customHeight="1" x14ac:dyDescent="0.2">
      <c r="B110" s="63" t="s">
        <v>392</v>
      </c>
      <c r="C110" s="113" t="s">
        <v>94</v>
      </c>
      <c r="D110" s="56" t="s">
        <v>73</v>
      </c>
      <c r="E110" s="56" t="s">
        <v>180</v>
      </c>
      <c r="F110" s="56" t="s">
        <v>182</v>
      </c>
      <c r="G110" s="56" t="s">
        <v>110</v>
      </c>
      <c r="H110" s="56" t="s">
        <v>119</v>
      </c>
      <c r="I110" s="49">
        <v>0</v>
      </c>
      <c r="J110" s="50"/>
      <c r="K110" s="50"/>
    </row>
    <row r="111" spans="2:12" ht="15" customHeight="1" x14ac:dyDescent="0.2">
      <c r="B111" s="63" t="s">
        <v>393</v>
      </c>
      <c r="C111" s="113" t="s">
        <v>94</v>
      </c>
      <c r="D111" s="56" t="s">
        <v>73</v>
      </c>
      <c r="E111" s="56" t="s">
        <v>180</v>
      </c>
      <c r="F111" s="56" t="s">
        <v>182</v>
      </c>
      <c r="G111" s="56" t="s">
        <v>110</v>
      </c>
      <c r="H111" s="56" t="s">
        <v>119</v>
      </c>
      <c r="I111" s="49">
        <v>6</v>
      </c>
      <c r="J111" s="50">
        <v>6</v>
      </c>
      <c r="K111" s="50">
        <v>6</v>
      </c>
    </row>
    <row r="112" spans="2:12" ht="15" customHeight="1" x14ac:dyDescent="0.2">
      <c r="B112" s="63" t="s">
        <v>394</v>
      </c>
      <c r="C112" s="113" t="s">
        <v>94</v>
      </c>
      <c r="D112" s="56" t="s">
        <v>73</v>
      </c>
      <c r="E112" s="56" t="s">
        <v>180</v>
      </c>
      <c r="F112" s="56" t="s">
        <v>182</v>
      </c>
      <c r="G112" s="56" t="s">
        <v>110</v>
      </c>
      <c r="H112" s="56" t="s">
        <v>119</v>
      </c>
      <c r="I112" s="49">
        <v>19.2</v>
      </c>
      <c r="J112" s="50">
        <v>16.100000000000001</v>
      </c>
      <c r="K112" s="50">
        <v>16.100000000000001</v>
      </c>
    </row>
    <row r="113" spans="2:11" ht="15" customHeight="1" x14ac:dyDescent="0.2">
      <c r="B113" s="63" t="s">
        <v>195</v>
      </c>
      <c r="C113" s="113" t="s">
        <v>94</v>
      </c>
      <c r="D113" s="56" t="s">
        <v>73</v>
      </c>
      <c r="E113" s="56" t="s">
        <v>180</v>
      </c>
      <c r="F113" s="56" t="s">
        <v>182</v>
      </c>
      <c r="G113" s="56" t="s">
        <v>110</v>
      </c>
      <c r="H113" s="56" t="s">
        <v>119</v>
      </c>
      <c r="I113" s="49"/>
      <c r="J113" s="50"/>
      <c r="K113" s="50"/>
    </row>
    <row r="114" spans="2:11" ht="15" customHeight="1" x14ac:dyDescent="0.2">
      <c r="B114" s="63" t="s">
        <v>195</v>
      </c>
      <c r="C114" s="113" t="s">
        <v>94</v>
      </c>
      <c r="D114" s="56" t="s">
        <v>73</v>
      </c>
      <c r="E114" s="56" t="s">
        <v>180</v>
      </c>
      <c r="F114" s="56" t="s">
        <v>182</v>
      </c>
      <c r="G114" s="56" t="s">
        <v>110</v>
      </c>
      <c r="H114" s="56" t="s">
        <v>119</v>
      </c>
      <c r="I114" s="49"/>
      <c r="J114" s="50"/>
      <c r="K114" s="50"/>
    </row>
    <row r="115" spans="2:11" ht="15" customHeight="1" x14ac:dyDescent="0.2">
      <c r="B115" s="63" t="s">
        <v>414</v>
      </c>
      <c r="C115" s="113" t="s">
        <v>94</v>
      </c>
      <c r="D115" s="56" t="s">
        <v>73</v>
      </c>
      <c r="E115" s="56" t="s">
        <v>180</v>
      </c>
      <c r="F115" s="56" t="s">
        <v>182</v>
      </c>
      <c r="G115" s="56" t="s">
        <v>110</v>
      </c>
      <c r="H115" s="56" t="s">
        <v>119</v>
      </c>
      <c r="I115" s="49">
        <v>0</v>
      </c>
      <c r="J115" s="50"/>
      <c r="K115" s="50"/>
    </row>
    <row r="116" spans="2:11" ht="15" customHeight="1" x14ac:dyDescent="0.2">
      <c r="B116" s="63" t="s">
        <v>196</v>
      </c>
      <c r="C116" s="113" t="s">
        <v>94</v>
      </c>
      <c r="D116" s="56" t="s">
        <v>73</v>
      </c>
      <c r="E116" s="56" t="s">
        <v>180</v>
      </c>
      <c r="F116" s="56" t="s">
        <v>182</v>
      </c>
      <c r="G116" s="56" t="s">
        <v>110</v>
      </c>
      <c r="H116" s="56" t="s">
        <v>119</v>
      </c>
      <c r="I116" s="49">
        <v>0</v>
      </c>
      <c r="J116" s="50"/>
      <c r="K116" s="50"/>
    </row>
    <row r="117" spans="2:11" ht="15" customHeight="1" x14ac:dyDescent="0.25">
      <c r="B117" s="85" t="s">
        <v>153</v>
      </c>
      <c r="C117" s="112" t="s">
        <v>94</v>
      </c>
      <c r="D117" s="54" t="s">
        <v>73</v>
      </c>
      <c r="E117" s="54" t="s">
        <v>180</v>
      </c>
      <c r="F117" s="54" t="s">
        <v>182</v>
      </c>
      <c r="G117" s="54" t="s">
        <v>110</v>
      </c>
      <c r="H117" s="54" t="s">
        <v>154</v>
      </c>
      <c r="I117" s="65">
        <f>I118+I119</f>
        <v>26.7</v>
      </c>
      <c r="J117" s="65">
        <f>J119+J118</f>
        <v>26.7</v>
      </c>
      <c r="K117" s="65">
        <f>K119+K118</f>
        <v>26.7</v>
      </c>
    </row>
    <row r="118" spans="2:11" ht="15" customHeight="1" x14ac:dyDescent="0.2">
      <c r="B118" s="131" t="s">
        <v>197</v>
      </c>
      <c r="C118" s="113" t="s">
        <v>94</v>
      </c>
      <c r="D118" s="56" t="s">
        <v>73</v>
      </c>
      <c r="E118" s="56" t="s">
        <v>180</v>
      </c>
      <c r="F118" s="56" t="s">
        <v>182</v>
      </c>
      <c r="G118" s="56" t="s">
        <v>110</v>
      </c>
      <c r="H118" s="56" t="s">
        <v>154</v>
      </c>
      <c r="I118" s="60"/>
      <c r="J118" s="60"/>
      <c r="K118" s="60"/>
    </row>
    <row r="119" spans="2:11" ht="15" customHeight="1" x14ac:dyDescent="0.2">
      <c r="B119" s="63" t="s">
        <v>395</v>
      </c>
      <c r="C119" s="113" t="s">
        <v>94</v>
      </c>
      <c r="D119" s="56" t="s">
        <v>73</v>
      </c>
      <c r="E119" s="56" t="s">
        <v>180</v>
      </c>
      <c r="F119" s="56" t="s">
        <v>182</v>
      </c>
      <c r="G119" s="56" t="s">
        <v>110</v>
      </c>
      <c r="H119" s="56" t="s">
        <v>154</v>
      </c>
      <c r="I119" s="49">
        <v>26.7</v>
      </c>
      <c r="J119" s="50">
        <v>26.7</v>
      </c>
      <c r="K119" s="50">
        <v>26.7</v>
      </c>
    </row>
    <row r="120" spans="2:11" ht="15" customHeight="1" x14ac:dyDescent="0.25">
      <c r="B120" s="73" t="s">
        <v>198</v>
      </c>
      <c r="C120" s="112" t="s">
        <v>94</v>
      </c>
      <c r="D120" s="54" t="s">
        <v>73</v>
      </c>
      <c r="E120" s="54" t="s">
        <v>180</v>
      </c>
      <c r="F120" s="54" t="s">
        <v>182</v>
      </c>
      <c r="G120" s="54" t="s">
        <v>147</v>
      </c>
      <c r="H120" s="54" t="s">
        <v>76</v>
      </c>
      <c r="I120" s="65">
        <f>I121+I122</f>
        <v>31.6</v>
      </c>
      <c r="J120" s="65">
        <f>J121+J122</f>
        <v>31.6</v>
      </c>
      <c r="K120" s="65">
        <f>K121+K122</f>
        <v>31.6</v>
      </c>
    </row>
    <row r="121" spans="2:11" ht="15" customHeight="1" x14ac:dyDescent="0.2">
      <c r="B121" s="75" t="s">
        <v>199</v>
      </c>
      <c r="C121" s="113" t="s">
        <v>94</v>
      </c>
      <c r="D121" s="56" t="s">
        <v>73</v>
      </c>
      <c r="E121" s="56" t="s">
        <v>180</v>
      </c>
      <c r="F121" s="56" t="s">
        <v>182</v>
      </c>
      <c r="G121" s="56" t="s">
        <v>147</v>
      </c>
      <c r="H121" s="56" t="s">
        <v>200</v>
      </c>
      <c r="I121" s="49">
        <v>30.5</v>
      </c>
      <c r="J121" s="50">
        <v>30.5</v>
      </c>
      <c r="K121" s="50">
        <v>30.5</v>
      </c>
    </row>
    <row r="122" spans="2:11" ht="15" customHeight="1" x14ac:dyDescent="0.2">
      <c r="B122" s="75" t="s">
        <v>396</v>
      </c>
      <c r="C122" s="113" t="s">
        <v>94</v>
      </c>
      <c r="D122" s="56" t="s">
        <v>73</v>
      </c>
      <c r="E122" s="56" t="s">
        <v>180</v>
      </c>
      <c r="F122" s="56" t="s">
        <v>182</v>
      </c>
      <c r="G122" s="56" t="s">
        <v>95</v>
      </c>
      <c r="H122" s="56" t="s">
        <v>200</v>
      </c>
      <c r="I122" s="49">
        <v>1.1000000000000001</v>
      </c>
      <c r="J122" s="50">
        <v>1.1000000000000001</v>
      </c>
      <c r="K122" s="50">
        <v>1.1000000000000001</v>
      </c>
    </row>
    <row r="123" spans="2:11" ht="15" customHeight="1" x14ac:dyDescent="0.25">
      <c r="B123" s="76" t="s">
        <v>201</v>
      </c>
      <c r="C123" s="117">
        <v>802</v>
      </c>
      <c r="D123" s="77" t="s">
        <v>73</v>
      </c>
      <c r="E123" s="77" t="s">
        <v>180</v>
      </c>
      <c r="F123" s="77" t="s">
        <v>202</v>
      </c>
      <c r="G123" s="77" t="s">
        <v>76</v>
      </c>
      <c r="H123" s="77" t="s">
        <v>76</v>
      </c>
      <c r="I123" s="78">
        <f>I124</f>
        <v>1.5</v>
      </c>
      <c r="J123" s="78">
        <f t="shared" ref="J123:K123" si="18">J124</f>
        <v>1.5</v>
      </c>
      <c r="K123" s="78">
        <f t="shared" si="18"/>
        <v>1.5</v>
      </c>
    </row>
    <row r="124" spans="2:11" ht="15" customHeight="1" x14ac:dyDescent="0.25">
      <c r="B124" s="79" t="s">
        <v>203</v>
      </c>
      <c r="C124" s="118">
        <v>802</v>
      </c>
      <c r="D124" s="80" t="s">
        <v>73</v>
      </c>
      <c r="E124" s="80" t="s">
        <v>180</v>
      </c>
      <c r="F124" s="80" t="s">
        <v>202</v>
      </c>
      <c r="G124" s="81" t="s">
        <v>110</v>
      </c>
      <c r="H124" s="81" t="s">
        <v>154</v>
      </c>
      <c r="I124" s="82">
        <v>1.5</v>
      </c>
      <c r="J124" s="50">
        <v>1.5</v>
      </c>
      <c r="K124" s="50">
        <v>1.5</v>
      </c>
    </row>
    <row r="125" spans="2:11" ht="15" customHeight="1" x14ac:dyDescent="0.25">
      <c r="B125" s="76" t="s">
        <v>204</v>
      </c>
      <c r="C125" s="119">
        <v>802</v>
      </c>
      <c r="D125" s="77" t="s">
        <v>73</v>
      </c>
      <c r="E125" s="77" t="s">
        <v>180</v>
      </c>
      <c r="F125" s="77" t="s">
        <v>205</v>
      </c>
      <c r="G125" s="77" t="s">
        <v>76</v>
      </c>
      <c r="H125" s="77" t="s">
        <v>76</v>
      </c>
      <c r="I125" s="78">
        <f>I126+I127</f>
        <v>5</v>
      </c>
      <c r="J125" s="78">
        <f t="shared" ref="J125:K125" si="19">J126+J127</f>
        <v>5</v>
      </c>
      <c r="K125" s="78">
        <f t="shared" si="19"/>
        <v>5</v>
      </c>
    </row>
    <row r="126" spans="2:11" ht="15" customHeight="1" x14ac:dyDescent="0.25">
      <c r="B126" s="79" t="s">
        <v>206</v>
      </c>
      <c r="C126" s="118">
        <v>802</v>
      </c>
      <c r="D126" s="80" t="s">
        <v>73</v>
      </c>
      <c r="E126" s="80" t="s">
        <v>180</v>
      </c>
      <c r="F126" s="80" t="s">
        <v>205</v>
      </c>
      <c r="G126" s="81" t="s">
        <v>110</v>
      </c>
      <c r="H126" s="81" t="s">
        <v>154</v>
      </c>
      <c r="I126" s="50">
        <v>5</v>
      </c>
      <c r="J126" s="50">
        <v>5</v>
      </c>
      <c r="K126" s="50">
        <v>5</v>
      </c>
    </row>
    <row r="127" spans="2:11" ht="15" customHeight="1" x14ac:dyDescent="0.25">
      <c r="B127" s="79" t="s">
        <v>207</v>
      </c>
      <c r="C127" s="118">
        <v>802</v>
      </c>
      <c r="D127" s="80" t="s">
        <v>73</v>
      </c>
      <c r="E127" s="80" t="s">
        <v>180</v>
      </c>
      <c r="F127" s="80" t="s">
        <v>205</v>
      </c>
      <c r="G127" s="81" t="s">
        <v>110</v>
      </c>
      <c r="H127" s="81" t="s">
        <v>154</v>
      </c>
      <c r="I127" s="50"/>
      <c r="J127" s="50"/>
      <c r="K127" s="50"/>
    </row>
    <row r="128" spans="2:11" ht="15" customHeight="1" x14ac:dyDescent="0.25">
      <c r="B128" s="76" t="s">
        <v>208</v>
      </c>
      <c r="C128" s="119" t="s">
        <v>94</v>
      </c>
      <c r="D128" s="77" t="s">
        <v>73</v>
      </c>
      <c r="E128" s="77" t="s">
        <v>180</v>
      </c>
      <c r="F128" s="77" t="s">
        <v>209</v>
      </c>
      <c r="G128" s="77" t="s">
        <v>76</v>
      </c>
      <c r="H128" s="77" t="s">
        <v>76</v>
      </c>
      <c r="I128" s="78">
        <f>I131+I130</f>
        <v>16.5</v>
      </c>
      <c r="J128" s="78">
        <f t="shared" ref="J128:K128" si="20">J131+J130</f>
        <v>16.5</v>
      </c>
      <c r="K128" s="78">
        <f t="shared" si="20"/>
        <v>16.5</v>
      </c>
    </row>
    <row r="129" spans="2:11" ht="15" customHeight="1" x14ac:dyDescent="0.25">
      <c r="B129" s="79" t="s">
        <v>210</v>
      </c>
      <c r="C129" s="118" t="s">
        <v>94</v>
      </c>
      <c r="D129" s="80" t="s">
        <v>73</v>
      </c>
      <c r="E129" s="80" t="s">
        <v>180</v>
      </c>
      <c r="F129" s="80" t="s">
        <v>209</v>
      </c>
      <c r="G129" s="81" t="s">
        <v>110</v>
      </c>
      <c r="H129" s="81" t="s">
        <v>114</v>
      </c>
      <c r="I129" s="50"/>
      <c r="J129" s="50"/>
      <c r="K129" s="50"/>
    </row>
    <row r="130" spans="2:11" ht="15" customHeight="1" x14ac:dyDescent="0.25">
      <c r="B130" s="79" t="s">
        <v>211</v>
      </c>
      <c r="C130" s="118" t="s">
        <v>94</v>
      </c>
      <c r="D130" s="80" t="s">
        <v>73</v>
      </c>
      <c r="E130" s="80" t="s">
        <v>180</v>
      </c>
      <c r="F130" s="80" t="s">
        <v>209</v>
      </c>
      <c r="G130" s="81" t="s">
        <v>110</v>
      </c>
      <c r="H130" s="81" t="s">
        <v>114</v>
      </c>
      <c r="I130" s="50">
        <v>9.5</v>
      </c>
      <c r="J130" s="50">
        <v>9.5</v>
      </c>
      <c r="K130" s="50">
        <v>9.5</v>
      </c>
    </row>
    <row r="131" spans="2:11" ht="15" customHeight="1" x14ac:dyDescent="0.25">
      <c r="B131" s="79" t="s">
        <v>212</v>
      </c>
      <c r="C131" s="118" t="s">
        <v>94</v>
      </c>
      <c r="D131" s="80" t="s">
        <v>73</v>
      </c>
      <c r="E131" s="80" t="s">
        <v>180</v>
      </c>
      <c r="F131" s="80" t="s">
        <v>209</v>
      </c>
      <c r="G131" s="81" t="s">
        <v>110</v>
      </c>
      <c r="H131" s="81" t="s">
        <v>119</v>
      </c>
      <c r="I131" s="50">
        <v>7</v>
      </c>
      <c r="J131" s="50">
        <v>7</v>
      </c>
      <c r="K131" s="50">
        <v>7</v>
      </c>
    </row>
    <row r="132" spans="2:11" ht="15" customHeight="1" x14ac:dyDescent="0.25">
      <c r="B132" s="79" t="s">
        <v>213</v>
      </c>
      <c r="C132" s="118" t="s">
        <v>94</v>
      </c>
      <c r="D132" s="80" t="s">
        <v>73</v>
      </c>
      <c r="E132" s="80" t="s">
        <v>180</v>
      </c>
      <c r="F132" s="80" t="s">
        <v>209</v>
      </c>
      <c r="G132" s="81" t="s">
        <v>110</v>
      </c>
      <c r="H132" s="81" t="s">
        <v>119</v>
      </c>
      <c r="I132" s="50"/>
      <c r="J132" s="50"/>
      <c r="K132" s="50"/>
    </row>
    <row r="133" spans="2:11" ht="15" customHeight="1" x14ac:dyDescent="0.25">
      <c r="B133" s="83" t="s">
        <v>214</v>
      </c>
      <c r="C133" s="119" t="s">
        <v>94</v>
      </c>
      <c r="D133" s="77" t="s">
        <v>73</v>
      </c>
      <c r="E133" s="77" t="s">
        <v>180</v>
      </c>
      <c r="F133" s="77" t="s">
        <v>215</v>
      </c>
      <c r="G133" s="77" t="s">
        <v>76</v>
      </c>
      <c r="H133" s="77" t="s">
        <v>76</v>
      </c>
      <c r="I133" s="78">
        <f>I134</f>
        <v>2</v>
      </c>
      <c r="J133" s="78">
        <f t="shared" ref="J133:K133" si="21">J134</f>
        <v>2</v>
      </c>
      <c r="K133" s="78">
        <f t="shared" si="21"/>
        <v>2</v>
      </c>
    </row>
    <row r="134" spans="2:11" ht="15" customHeight="1" x14ac:dyDescent="0.25">
      <c r="B134" s="84" t="s">
        <v>216</v>
      </c>
      <c r="C134" s="118" t="s">
        <v>94</v>
      </c>
      <c r="D134" s="81" t="s">
        <v>73</v>
      </c>
      <c r="E134" s="81" t="s">
        <v>180</v>
      </c>
      <c r="F134" s="81" t="s">
        <v>217</v>
      </c>
      <c r="G134" s="81" t="s">
        <v>110</v>
      </c>
      <c r="H134" s="81" t="s">
        <v>154</v>
      </c>
      <c r="I134" s="82">
        <v>2</v>
      </c>
      <c r="J134" s="50">
        <v>2</v>
      </c>
      <c r="K134" s="50">
        <v>2</v>
      </c>
    </row>
    <row r="135" spans="2:11" ht="15" customHeight="1" x14ac:dyDescent="0.25">
      <c r="B135" s="79"/>
      <c r="C135" s="120"/>
      <c r="D135" s="80"/>
      <c r="E135" s="80"/>
      <c r="F135" s="80"/>
      <c r="G135" s="81"/>
      <c r="H135" s="81"/>
      <c r="I135" s="50"/>
      <c r="J135" s="50"/>
      <c r="K135" s="50"/>
    </row>
    <row r="136" spans="2:11" ht="15" customHeight="1" x14ac:dyDescent="0.2">
      <c r="B136" s="75"/>
      <c r="C136" s="113"/>
      <c r="D136" s="56"/>
      <c r="E136" s="56"/>
      <c r="F136" s="56"/>
      <c r="G136" s="56"/>
      <c r="H136" s="56"/>
      <c r="I136" s="49"/>
      <c r="J136" s="50"/>
      <c r="K136" s="50"/>
    </row>
    <row r="137" spans="2:11" ht="15" customHeight="1" x14ac:dyDescent="0.25">
      <c r="B137" s="66" t="s">
        <v>218</v>
      </c>
      <c r="C137" s="110">
        <v>802</v>
      </c>
      <c r="D137" s="46" t="s">
        <v>78</v>
      </c>
      <c r="E137" s="46" t="s">
        <v>74</v>
      </c>
      <c r="F137" s="46" t="s">
        <v>219</v>
      </c>
      <c r="G137" s="46" t="s">
        <v>76</v>
      </c>
      <c r="H137" s="46" t="s">
        <v>76</v>
      </c>
      <c r="I137" s="98">
        <f>I138</f>
        <v>289.29999999999995</v>
      </c>
      <c r="J137" s="47">
        <f>J139+J140+J141+J143+J144+J145+J146+J147+J148</f>
        <v>318.5</v>
      </c>
      <c r="K137" s="47">
        <f>K139+K140+K141+K143+K144+K145+K146+K147+K148</f>
        <v>318.5</v>
      </c>
    </row>
    <row r="138" spans="2:11" ht="15" customHeight="1" x14ac:dyDescent="0.2">
      <c r="B138" s="85" t="s">
        <v>220</v>
      </c>
      <c r="C138" s="112">
        <v>802</v>
      </c>
      <c r="D138" s="54" t="s">
        <v>78</v>
      </c>
      <c r="E138" s="54" t="s">
        <v>221</v>
      </c>
      <c r="F138" s="54" t="s">
        <v>222</v>
      </c>
      <c r="G138" s="54" t="s">
        <v>76</v>
      </c>
      <c r="H138" s="54" t="s">
        <v>82</v>
      </c>
      <c r="I138" s="55">
        <f>I139+I141+I146+I147+I148</f>
        <v>289.29999999999995</v>
      </c>
      <c r="J138" s="55">
        <f t="shared" ref="J138:K138" si="22">J139+J141</f>
        <v>168.79999999999998</v>
      </c>
      <c r="K138" s="55">
        <f t="shared" si="22"/>
        <v>168.79999999999998</v>
      </c>
    </row>
    <row r="139" spans="2:11" ht="15" customHeight="1" x14ac:dyDescent="0.2">
      <c r="B139" s="63" t="s">
        <v>83</v>
      </c>
      <c r="C139" s="111">
        <v>802</v>
      </c>
      <c r="D139" s="48" t="s">
        <v>78</v>
      </c>
      <c r="E139" s="48" t="s">
        <v>221</v>
      </c>
      <c r="F139" s="48" t="s">
        <v>222</v>
      </c>
      <c r="G139" s="48" t="s">
        <v>84</v>
      </c>
      <c r="H139" s="48" t="s">
        <v>85</v>
      </c>
      <c r="I139" s="49">
        <v>129.69999999999999</v>
      </c>
      <c r="J139" s="50">
        <v>129.69999999999999</v>
      </c>
      <c r="K139" s="50">
        <v>129.69999999999999</v>
      </c>
    </row>
    <row r="140" spans="2:11" ht="15" customHeight="1" x14ac:dyDescent="0.2">
      <c r="B140" s="63" t="s">
        <v>86</v>
      </c>
      <c r="C140" s="111">
        <v>802</v>
      </c>
      <c r="D140" s="48" t="s">
        <v>78</v>
      </c>
      <c r="E140" s="48" t="s">
        <v>221</v>
      </c>
      <c r="F140" s="48" t="s">
        <v>222</v>
      </c>
      <c r="G140" s="48" t="s">
        <v>87</v>
      </c>
      <c r="H140" s="48" t="s">
        <v>88</v>
      </c>
      <c r="I140" s="49"/>
      <c r="J140" s="50"/>
      <c r="K140" s="50"/>
    </row>
    <row r="141" spans="2:11" ht="15" customHeight="1" x14ac:dyDescent="0.2">
      <c r="B141" s="63" t="s">
        <v>89</v>
      </c>
      <c r="C141" s="111">
        <v>802</v>
      </c>
      <c r="D141" s="48" t="s">
        <v>78</v>
      </c>
      <c r="E141" s="48" t="s">
        <v>221</v>
      </c>
      <c r="F141" s="48" t="s">
        <v>222</v>
      </c>
      <c r="G141" s="48" t="s">
        <v>84</v>
      </c>
      <c r="H141" s="48" t="s">
        <v>91</v>
      </c>
      <c r="I141" s="49">
        <v>39.1</v>
      </c>
      <c r="J141" s="50">
        <v>39.1</v>
      </c>
      <c r="K141" s="50">
        <v>39.1</v>
      </c>
    </row>
    <row r="142" spans="2:11" ht="15" customHeight="1" x14ac:dyDescent="0.2">
      <c r="B142" s="134" t="s">
        <v>104</v>
      </c>
      <c r="C142" s="114">
        <v>802</v>
      </c>
      <c r="D142" s="57" t="s">
        <v>78</v>
      </c>
      <c r="E142" s="57" t="s">
        <v>221</v>
      </c>
      <c r="F142" s="57" t="s">
        <v>222</v>
      </c>
      <c r="G142" s="57" t="s">
        <v>105</v>
      </c>
      <c r="H142" s="57" t="s">
        <v>106</v>
      </c>
      <c r="I142" s="58"/>
      <c r="J142" s="86"/>
      <c r="K142" s="86"/>
    </row>
    <row r="143" spans="2:11" ht="15" customHeight="1" x14ac:dyDescent="0.2">
      <c r="B143" s="63" t="s">
        <v>223</v>
      </c>
      <c r="C143" s="111">
        <v>802</v>
      </c>
      <c r="D143" s="48" t="s">
        <v>78</v>
      </c>
      <c r="E143" s="48" t="s">
        <v>221</v>
      </c>
      <c r="F143" s="48" t="s">
        <v>222</v>
      </c>
      <c r="G143" s="48" t="s">
        <v>105</v>
      </c>
      <c r="H143" s="48" t="s">
        <v>114</v>
      </c>
      <c r="I143" s="49"/>
      <c r="J143" s="50"/>
      <c r="K143" s="50"/>
    </row>
    <row r="144" spans="2:11" ht="15" customHeight="1" x14ac:dyDescent="0.2">
      <c r="B144" s="63" t="s">
        <v>111</v>
      </c>
      <c r="C144" s="111">
        <v>802</v>
      </c>
      <c r="D144" s="48" t="s">
        <v>78</v>
      </c>
      <c r="E144" s="48" t="s">
        <v>221</v>
      </c>
      <c r="F144" s="48" t="s">
        <v>222</v>
      </c>
      <c r="G144" s="48" t="s">
        <v>87</v>
      </c>
      <c r="H144" s="48" t="s">
        <v>93</v>
      </c>
      <c r="I144" s="49"/>
      <c r="J144" s="50"/>
      <c r="K144" s="50"/>
    </row>
    <row r="145" spans="2:11" ht="15" customHeight="1" x14ac:dyDescent="0.2">
      <c r="B145" s="63" t="s">
        <v>187</v>
      </c>
      <c r="C145" s="111">
        <v>802</v>
      </c>
      <c r="D145" s="48" t="s">
        <v>78</v>
      </c>
      <c r="E145" s="48" t="s">
        <v>221</v>
      </c>
      <c r="F145" s="48" t="s">
        <v>222</v>
      </c>
      <c r="G145" s="48" t="s">
        <v>110</v>
      </c>
      <c r="H145" s="48" t="s">
        <v>156</v>
      </c>
      <c r="I145" s="49"/>
      <c r="J145" s="50"/>
      <c r="K145" s="50"/>
    </row>
    <row r="146" spans="2:11" ht="15" customHeight="1" x14ac:dyDescent="0.2">
      <c r="B146" s="63" t="s">
        <v>224</v>
      </c>
      <c r="C146" s="111">
        <v>802</v>
      </c>
      <c r="D146" s="48" t="s">
        <v>78</v>
      </c>
      <c r="E146" s="48" t="s">
        <v>221</v>
      </c>
      <c r="F146" s="48" t="s">
        <v>222</v>
      </c>
      <c r="G146" s="48" t="s">
        <v>110</v>
      </c>
      <c r="H146" s="48" t="s">
        <v>154</v>
      </c>
      <c r="I146" s="49">
        <v>58.6</v>
      </c>
      <c r="J146" s="50">
        <v>57.7</v>
      </c>
      <c r="K146" s="50">
        <v>57.7</v>
      </c>
    </row>
    <row r="147" spans="2:11" ht="15" customHeight="1" x14ac:dyDescent="0.2">
      <c r="B147" s="63" t="s">
        <v>225</v>
      </c>
      <c r="C147" s="111">
        <v>802</v>
      </c>
      <c r="D147" s="48" t="s">
        <v>78</v>
      </c>
      <c r="E147" s="48" t="s">
        <v>221</v>
      </c>
      <c r="F147" s="48" t="s">
        <v>222</v>
      </c>
      <c r="G147" s="48" t="s">
        <v>110</v>
      </c>
      <c r="H147" s="48" t="s">
        <v>154</v>
      </c>
      <c r="I147" s="49">
        <v>59.7</v>
      </c>
      <c r="J147" s="50">
        <v>89.8</v>
      </c>
      <c r="K147" s="50">
        <v>89.8</v>
      </c>
    </row>
    <row r="148" spans="2:11" ht="15" customHeight="1" x14ac:dyDescent="0.2">
      <c r="B148" s="63" t="s">
        <v>404</v>
      </c>
      <c r="C148" s="111">
        <v>802</v>
      </c>
      <c r="D148" s="48" t="s">
        <v>78</v>
      </c>
      <c r="E148" s="48" t="s">
        <v>221</v>
      </c>
      <c r="F148" s="48" t="s">
        <v>222</v>
      </c>
      <c r="G148" s="48" t="s">
        <v>110</v>
      </c>
      <c r="H148" s="48" t="s">
        <v>154</v>
      </c>
      <c r="I148" s="49">
        <v>2.2000000000000002</v>
      </c>
      <c r="J148" s="50">
        <v>2.2000000000000002</v>
      </c>
      <c r="K148" s="50">
        <v>2.2000000000000002</v>
      </c>
    </row>
    <row r="149" spans="2:11" ht="15" customHeight="1" x14ac:dyDescent="0.25">
      <c r="B149" s="135" t="s">
        <v>226</v>
      </c>
      <c r="C149" s="110">
        <v>802</v>
      </c>
      <c r="D149" s="46" t="s">
        <v>221</v>
      </c>
      <c r="E149" s="46" t="s">
        <v>74</v>
      </c>
      <c r="F149" s="46" t="s">
        <v>219</v>
      </c>
      <c r="G149" s="46" t="s">
        <v>76</v>
      </c>
      <c r="H149" s="46" t="s">
        <v>76</v>
      </c>
      <c r="I149" s="98">
        <f>I154+I150</f>
        <v>95.7</v>
      </c>
      <c r="J149" s="47">
        <f t="shared" ref="J149:K149" si="23">J154+J150</f>
        <v>96.1</v>
      </c>
      <c r="K149" s="47">
        <f t="shared" si="23"/>
        <v>96.1</v>
      </c>
    </row>
    <row r="150" spans="2:11" ht="15" customHeight="1" x14ac:dyDescent="0.25">
      <c r="B150" s="76" t="s">
        <v>227</v>
      </c>
      <c r="C150" s="119">
        <v>802</v>
      </c>
      <c r="D150" s="77" t="s">
        <v>221</v>
      </c>
      <c r="E150" s="77" t="s">
        <v>228</v>
      </c>
      <c r="F150" s="77" t="s">
        <v>229</v>
      </c>
      <c r="G150" s="77" t="s">
        <v>76</v>
      </c>
      <c r="H150" s="77" t="s">
        <v>76</v>
      </c>
      <c r="I150" s="78">
        <f>I151</f>
        <v>5</v>
      </c>
      <c r="J150" s="78">
        <f t="shared" ref="J150:K150" si="24">J151</f>
        <v>5</v>
      </c>
      <c r="K150" s="78">
        <f t="shared" si="24"/>
        <v>5</v>
      </c>
    </row>
    <row r="151" spans="2:11" ht="15" customHeight="1" x14ac:dyDescent="0.25">
      <c r="B151" s="79" t="s">
        <v>230</v>
      </c>
      <c r="C151" s="118">
        <v>802</v>
      </c>
      <c r="D151" s="80" t="s">
        <v>221</v>
      </c>
      <c r="E151" s="80" t="s">
        <v>228</v>
      </c>
      <c r="F151" s="80" t="s">
        <v>229</v>
      </c>
      <c r="G151" s="81" t="s">
        <v>110</v>
      </c>
      <c r="H151" s="81" t="s">
        <v>154</v>
      </c>
      <c r="I151" s="82">
        <v>5</v>
      </c>
      <c r="J151" s="50">
        <v>5</v>
      </c>
      <c r="K151" s="50">
        <v>5</v>
      </c>
    </row>
    <row r="152" spans="2:11" ht="15" customHeight="1" x14ac:dyDescent="0.25">
      <c r="B152" s="136"/>
      <c r="C152" s="121"/>
      <c r="D152" s="87"/>
      <c r="E152" s="87"/>
      <c r="F152" s="87"/>
      <c r="G152" s="87"/>
      <c r="H152" s="87"/>
      <c r="I152" s="88"/>
      <c r="J152" s="88"/>
      <c r="K152" s="88"/>
    </row>
    <row r="153" spans="2:11" ht="15" customHeight="1" x14ac:dyDescent="0.25">
      <c r="B153" s="136"/>
      <c r="C153" s="121"/>
      <c r="D153" s="87"/>
      <c r="E153" s="87"/>
      <c r="F153" s="87"/>
      <c r="G153" s="87"/>
      <c r="H153" s="87"/>
      <c r="I153" s="88"/>
      <c r="J153" s="88"/>
      <c r="K153" s="88"/>
    </row>
    <row r="154" spans="2:11" ht="15" customHeight="1" x14ac:dyDescent="0.25">
      <c r="B154" s="137" t="s">
        <v>231</v>
      </c>
      <c r="C154" s="112">
        <v>802</v>
      </c>
      <c r="D154" s="54" t="s">
        <v>221</v>
      </c>
      <c r="E154" s="54" t="s">
        <v>232</v>
      </c>
      <c r="F154" s="54" t="s">
        <v>233</v>
      </c>
      <c r="G154" s="54" t="s">
        <v>76</v>
      </c>
      <c r="H154" s="54" t="s">
        <v>76</v>
      </c>
      <c r="I154" s="65">
        <f>I155+I156+I157+I158</f>
        <v>90.7</v>
      </c>
      <c r="J154" s="65">
        <f t="shared" ref="J154:K154" si="25">J155+J156+J157+J158</f>
        <v>91.1</v>
      </c>
      <c r="K154" s="65">
        <f t="shared" si="25"/>
        <v>91.1</v>
      </c>
    </row>
    <row r="155" spans="2:11" ht="15" customHeight="1" x14ac:dyDescent="0.2">
      <c r="B155" s="69" t="s">
        <v>234</v>
      </c>
      <c r="C155" s="111">
        <v>802</v>
      </c>
      <c r="D155" s="48" t="s">
        <v>221</v>
      </c>
      <c r="E155" s="48" t="s">
        <v>232</v>
      </c>
      <c r="F155" s="48" t="s">
        <v>233</v>
      </c>
      <c r="G155" s="48" t="s">
        <v>110</v>
      </c>
      <c r="H155" s="48" t="s">
        <v>119</v>
      </c>
      <c r="I155" s="49">
        <v>80</v>
      </c>
      <c r="J155" s="50">
        <v>80</v>
      </c>
      <c r="K155" s="50">
        <v>80</v>
      </c>
    </row>
    <row r="156" spans="2:11" ht="15" customHeight="1" x14ac:dyDescent="0.2">
      <c r="B156" s="69" t="s">
        <v>235</v>
      </c>
      <c r="C156" s="111" t="s">
        <v>94</v>
      </c>
      <c r="D156" s="48" t="s">
        <v>221</v>
      </c>
      <c r="E156" s="48" t="s">
        <v>232</v>
      </c>
      <c r="F156" s="48" t="s">
        <v>233</v>
      </c>
      <c r="G156" s="48" t="s">
        <v>110</v>
      </c>
      <c r="H156" s="48" t="s">
        <v>119</v>
      </c>
      <c r="I156" s="49"/>
      <c r="J156" s="50"/>
      <c r="K156" s="50"/>
    </row>
    <row r="157" spans="2:11" ht="15" customHeight="1" x14ac:dyDescent="0.2">
      <c r="B157" s="138" t="s">
        <v>236</v>
      </c>
      <c r="C157" s="111">
        <v>802</v>
      </c>
      <c r="D157" s="48" t="s">
        <v>221</v>
      </c>
      <c r="E157" s="48" t="s">
        <v>232</v>
      </c>
      <c r="F157" s="48" t="s">
        <v>233</v>
      </c>
      <c r="G157" s="48" t="s">
        <v>110</v>
      </c>
      <c r="H157" s="48" t="s">
        <v>119</v>
      </c>
      <c r="I157" s="49"/>
      <c r="J157" s="50"/>
      <c r="K157" s="50"/>
    </row>
    <row r="158" spans="2:11" ht="15" customHeight="1" x14ac:dyDescent="0.2">
      <c r="B158" s="138" t="s">
        <v>237</v>
      </c>
      <c r="C158" s="111">
        <v>802</v>
      </c>
      <c r="D158" s="48" t="s">
        <v>221</v>
      </c>
      <c r="E158" s="48" t="s">
        <v>232</v>
      </c>
      <c r="F158" s="48" t="s">
        <v>233</v>
      </c>
      <c r="G158" s="48" t="s">
        <v>110</v>
      </c>
      <c r="H158" s="48" t="s">
        <v>161</v>
      </c>
      <c r="I158" s="49">
        <v>10.7</v>
      </c>
      <c r="J158" s="50">
        <v>11.1</v>
      </c>
      <c r="K158" s="50">
        <v>11.1</v>
      </c>
    </row>
    <row r="159" spans="2:11" ht="15" customHeight="1" x14ac:dyDescent="0.2">
      <c r="B159" s="89" t="s">
        <v>138</v>
      </c>
      <c r="C159" s="111">
        <v>802</v>
      </c>
      <c r="D159" s="48"/>
      <c r="E159" s="48"/>
      <c r="F159" s="48"/>
      <c r="G159" s="48"/>
      <c r="H159" s="48"/>
      <c r="I159" s="49"/>
      <c r="J159" s="49"/>
      <c r="K159" s="50"/>
    </row>
    <row r="160" spans="2:11" ht="15" customHeight="1" x14ac:dyDescent="0.25">
      <c r="B160" s="139" t="s">
        <v>238</v>
      </c>
      <c r="C160" s="110" t="s">
        <v>94</v>
      </c>
      <c r="D160" s="46" t="s">
        <v>98</v>
      </c>
      <c r="E160" s="46" t="s">
        <v>228</v>
      </c>
      <c r="F160" s="46" t="s">
        <v>239</v>
      </c>
      <c r="G160" s="46" t="s">
        <v>76</v>
      </c>
      <c r="H160" s="46" t="s">
        <v>76</v>
      </c>
      <c r="I160" s="47">
        <f>I161</f>
        <v>0</v>
      </c>
      <c r="J160" s="47">
        <f t="shared" ref="J160:K160" si="26">J161</f>
        <v>0</v>
      </c>
      <c r="K160" s="47">
        <f t="shared" si="26"/>
        <v>0</v>
      </c>
    </row>
    <row r="161" spans="2:11" ht="15" customHeight="1" x14ac:dyDescent="0.2">
      <c r="B161" s="89" t="s">
        <v>240</v>
      </c>
      <c r="C161" s="111" t="s">
        <v>94</v>
      </c>
      <c r="D161" s="48" t="s">
        <v>98</v>
      </c>
      <c r="E161" s="48" t="s">
        <v>228</v>
      </c>
      <c r="F161" s="48" t="s">
        <v>239</v>
      </c>
      <c r="G161" s="48" t="s">
        <v>110</v>
      </c>
      <c r="H161" s="48" t="s">
        <v>114</v>
      </c>
      <c r="I161" s="49"/>
      <c r="J161" s="49"/>
      <c r="K161" s="50"/>
    </row>
    <row r="162" spans="2:11" ht="15" customHeight="1" x14ac:dyDescent="0.2">
      <c r="B162" s="89"/>
      <c r="C162" s="111"/>
      <c r="D162" s="48"/>
      <c r="E162" s="48"/>
      <c r="F162" s="48"/>
      <c r="G162" s="48"/>
      <c r="H162" s="48"/>
      <c r="I162" s="49"/>
      <c r="J162" s="49"/>
      <c r="K162" s="50"/>
    </row>
    <row r="163" spans="2:11" ht="15" customHeight="1" x14ac:dyDescent="0.25">
      <c r="B163" s="140" t="s">
        <v>241</v>
      </c>
      <c r="C163" s="110">
        <v>802</v>
      </c>
      <c r="D163" s="46" t="s">
        <v>242</v>
      </c>
      <c r="E163" s="46" t="s">
        <v>74</v>
      </c>
      <c r="F163" s="46" t="s">
        <v>75</v>
      </c>
      <c r="G163" s="46" t="s">
        <v>76</v>
      </c>
      <c r="H163" s="46" t="s">
        <v>76</v>
      </c>
      <c r="I163" s="98">
        <f>I164+I166</f>
        <v>1440</v>
      </c>
      <c r="J163" s="47">
        <f t="shared" ref="J163:K163" si="27">J164+J166</f>
        <v>1440</v>
      </c>
      <c r="K163" s="47">
        <f t="shared" si="27"/>
        <v>1440</v>
      </c>
    </row>
    <row r="164" spans="2:11" ht="15" customHeight="1" x14ac:dyDescent="0.25">
      <c r="B164" s="141" t="s">
        <v>243</v>
      </c>
      <c r="C164" s="112">
        <v>802</v>
      </c>
      <c r="D164" s="54" t="s">
        <v>242</v>
      </c>
      <c r="E164" s="54" t="s">
        <v>78</v>
      </c>
      <c r="F164" s="54" t="s">
        <v>75</v>
      </c>
      <c r="G164" s="54" t="s">
        <v>76</v>
      </c>
      <c r="H164" s="54" t="s">
        <v>76</v>
      </c>
      <c r="I164" s="65">
        <f>I165</f>
        <v>0</v>
      </c>
      <c r="J164" s="65">
        <f t="shared" ref="J164:K164" si="28">J165</f>
        <v>0</v>
      </c>
      <c r="K164" s="65">
        <f t="shared" si="28"/>
        <v>0</v>
      </c>
    </row>
    <row r="165" spans="2:11" ht="15" customHeight="1" x14ac:dyDescent="0.25">
      <c r="B165" s="142" t="s">
        <v>244</v>
      </c>
      <c r="C165" s="111">
        <v>802</v>
      </c>
      <c r="D165" s="48" t="s">
        <v>242</v>
      </c>
      <c r="E165" s="48" t="s">
        <v>78</v>
      </c>
      <c r="F165" s="48" t="s">
        <v>245</v>
      </c>
      <c r="G165" s="48" t="s">
        <v>95</v>
      </c>
      <c r="H165" s="48" t="s">
        <v>96</v>
      </c>
      <c r="I165" s="90"/>
      <c r="J165" s="49"/>
      <c r="K165" s="50"/>
    </row>
    <row r="166" spans="2:11" ht="15" customHeight="1" x14ac:dyDescent="0.25">
      <c r="B166" s="76" t="s">
        <v>246</v>
      </c>
      <c r="C166" s="119" t="s">
        <v>94</v>
      </c>
      <c r="D166" s="77" t="s">
        <v>242</v>
      </c>
      <c r="E166" s="77" t="s">
        <v>78</v>
      </c>
      <c r="F166" s="77" t="s">
        <v>247</v>
      </c>
      <c r="G166" s="77" t="s">
        <v>76</v>
      </c>
      <c r="H166" s="77" t="s">
        <v>76</v>
      </c>
      <c r="I166" s="78">
        <f>I167+I168+I169+I170+I171</f>
        <v>1440</v>
      </c>
      <c r="J166" s="78">
        <f>J167+J168+J169+J170+J171</f>
        <v>1440</v>
      </c>
      <c r="K166" s="78">
        <f>K167+K168+K169+K170+K171</f>
        <v>1440</v>
      </c>
    </row>
    <row r="167" spans="2:11" ht="15" customHeight="1" x14ac:dyDescent="0.25">
      <c r="B167" s="91" t="s">
        <v>405</v>
      </c>
      <c r="C167" s="118" t="s">
        <v>94</v>
      </c>
      <c r="D167" s="80" t="s">
        <v>242</v>
      </c>
      <c r="E167" s="80" t="s">
        <v>78</v>
      </c>
      <c r="F167" s="80" t="s">
        <v>247</v>
      </c>
      <c r="G167" s="81" t="s">
        <v>110</v>
      </c>
      <c r="H167" s="81" t="s">
        <v>114</v>
      </c>
      <c r="I167" s="50">
        <v>1181.3</v>
      </c>
      <c r="J167" s="235">
        <v>1181.3</v>
      </c>
      <c r="K167" s="235">
        <v>1181.3</v>
      </c>
    </row>
    <row r="168" spans="2:11" ht="15" customHeight="1" x14ac:dyDescent="0.25">
      <c r="B168" s="79" t="s">
        <v>248</v>
      </c>
      <c r="C168" s="118" t="s">
        <v>94</v>
      </c>
      <c r="D168" s="80" t="s">
        <v>242</v>
      </c>
      <c r="E168" s="80" t="s">
        <v>78</v>
      </c>
      <c r="F168" s="80" t="s">
        <v>247</v>
      </c>
      <c r="G168" s="81" t="s">
        <v>110</v>
      </c>
      <c r="H168" s="81" t="s">
        <v>119</v>
      </c>
      <c r="I168" s="50">
        <v>80</v>
      </c>
      <c r="J168" s="235">
        <v>80</v>
      </c>
      <c r="K168" s="235">
        <v>80</v>
      </c>
    </row>
    <row r="169" spans="2:11" ht="15" customHeight="1" x14ac:dyDescent="0.25">
      <c r="B169" s="79" t="s">
        <v>249</v>
      </c>
      <c r="C169" s="118" t="s">
        <v>94</v>
      </c>
      <c r="D169" s="80" t="s">
        <v>242</v>
      </c>
      <c r="E169" s="80" t="s">
        <v>78</v>
      </c>
      <c r="F169" s="80" t="s">
        <v>247</v>
      </c>
      <c r="G169" s="81" t="s">
        <v>110</v>
      </c>
      <c r="H169" s="81" t="s">
        <v>158</v>
      </c>
      <c r="I169" s="50">
        <v>28.8</v>
      </c>
      <c r="J169" s="235">
        <v>28.8</v>
      </c>
      <c r="K169" s="235">
        <v>28.8</v>
      </c>
    </row>
    <row r="170" spans="2:11" ht="15" customHeight="1" x14ac:dyDescent="0.25">
      <c r="B170" s="79" t="s">
        <v>250</v>
      </c>
      <c r="C170" s="118" t="s">
        <v>94</v>
      </c>
      <c r="D170" s="80" t="s">
        <v>242</v>
      </c>
      <c r="E170" s="80" t="s">
        <v>78</v>
      </c>
      <c r="F170" s="80" t="s">
        <v>247</v>
      </c>
      <c r="G170" s="81" t="s">
        <v>110</v>
      </c>
      <c r="H170" s="81" t="s">
        <v>156</v>
      </c>
      <c r="I170" s="50">
        <v>98.9</v>
      </c>
      <c r="J170" s="235">
        <v>98.9</v>
      </c>
      <c r="K170" s="235">
        <v>98.9</v>
      </c>
    </row>
    <row r="171" spans="2:11" ht="15" customHeight="1" x14ac:dyDescent="0.25">
      <c r="B171" s="142" t="s">
        <v>397</v>
      </c>
      <c r="C171" s="118" t="s">
        <v>94</v>
      </c>
      <c r="D171" s="80" t="s">
        <v>242</v>
      </c>
      <c r="E171" s="80" t="s">
        <v>78</v>
      </c>
      <c r="F171" s="80" t="s">
        <v>247</v>
      </c>
      <c r="G171" s="81" t="s">
        <v>189</v>
      </c>
      <c r="H171" s="81" t="s">
        <v>156</v>
      </c>
      <c r="I171" s="60">
        <v>51</v>
      </c>
      <c r="J171" s="236">
        <v>51</v>
      </c>
      <c r="K171" s="236">
        <v>51</v>
      </c>
    </row>
    <row r="172" spans="2:11" ht="15" customHeight="1" x14ac:dyDescent="0.25">
      <c r="B172" s="137" t="s">
        <v>251</v>
      </c>
      <c r="C172" s="112">
        <v>802</v>
      </c>
      <c r="D172" s="54" t="s">
        <v>242</v>
      </c>
      <c r="E172" s="54" t="s">
        <v>221</v>
      </c>
      <c r="F172" s="54" t="s">
        <v>75</v>
      </c>
      <c r="G172" s="54" t="s">
        <v>76</v>
      </c>
      <c r="H172" s="54" t="s">
        <v>76</v>
      </c>
      <c r="I172" s="98">
        <f>I173+I177+I181</f>
        <v>289.60000000000002</v>
      </c>
      <c r="J172" s="65">
        <f>J173+J177+J181</f>
        <v>299</v>
      </c>
      <c r="K172" s="65">
        <f>K173+K177+K181</f>
        <v>299</v>
      </c>
    </row>
    <row r="173" spans="2:11" ht="15" customHeight="1" x14ac:dyDescent="0.25">
      <c r="B173" s="217" t="s">
        <v>252</v>
      </c>
      <c r="C173" s="110">
        <v>802</v>
      </c>
      <c r="D173" s="46" t="s">
        <v>242</v>
      </c>
      <c r="E173" s="46" t="s">
        <v>221</v>
      </c>
      <c r="F173" s="46" t="s">
        <v>253</v>
      </c>
      <c r="G173" s="46" t="s">
        <v>76</v>
      </c>
      <c r="H173" s="46" t="s">
        <v>76</v>
      </c>
      <c r="I173" s="65">
        <f>I174+I175+I176</f>
        <v>254.6</v>
      </c>
      <c r="J173" s="65">
        <f>J174</f>
        <v>264</v>
      </c>
      <c r="K173" s="65">
        <f>K174</f>
        <v>264</v>
      </c>
    </row>
    <row r="174" spans="2:11" ht="15" customHeight="1" x14ac:dyDescent="0.25">
      <c r="B174" s="143" t="s">
        <v>252</v>
      </c>
      <c r="C174" s="116">
        <v>802</v>
      </c>
      <c r="D174" s="62" t="s">
        <v>242</v>
      </c>
      <c r="E174" s="62" t="s">
        <v>221</v>
      </c>
      <c r="F174" s="62" t="s">
        <v>253</v>
      </c>
      <c r="G174" s="62" t="s">
        <v>189</v>
      </c>
      <c r="H174" s="62" t="s">
        <v>156</v>
      </c>
      <c r="I174" s="90">
        <v>254.6</v>
      </c>
      <c r="J174" s="90">
        <v>264</v>
      </c>
      <c r="K174" s="90">
        <v>264</v>
      </c>
    </row>
    <row r="175" spans="2:11" ht="15" customHeight="1" x14ac:dyDescent="0.25">
      <c r="B175" s="144" t="s">
        <v>254</v>
      </c>
      <c r="C175" s="111">
        <v>802</v>
      </c>
      <c r="D175" s="48" t="s">
        <v>242</v>
      </c>
      <c r="E175" s="48" t="s">
        <v>221</v>
      </c>
      <c r="F175" s="48" t="s">
        <v>253</v>
      </c>
      <c r="G175" s="48" t="s">
        <v>110</v>
      </c>
      <c r="H175" s="48" t="s">
        <v>114</v>
      </c>
      <c r="I175" s="90"/>
      <c r="J175" s="50"/>
      <c r="K175" s="50"/>
    </row>
    <row r="176" spans="2:11" ht="15" customHeight="1" x14ac:dyDescent="0.25">
      <c r="B176" s="144"/>
      <c r="C176" s="111"/>
      <c r="D176" s="48"/>
      <c r="E176" s="48"/>
      <c r="F176" s="48"/>
      <c r="G176" s="48"/>
      <c r="H176" s="48"/>
      <c r="I176" s="90"/>
      <c r="J176" s="92"/>
      <c r="K176" s="50"/>
    </row>
    <row r="177" spans="2:11" ht="15" customHeight="1" x14ac:dyDescent="0.25">
      <c r="B177" s="93" t="s">
        <v>255</v>
      </c>
      <c r="C177" s="119" t="s">
        <v>94</v>
      </c>
      <c r="D177" s="77" t="s">
        <v>242</v>
      </c>
      <c r="E177" s="77" t="s">
        <v>221</v>
      </c>
      <c r="F177" s="77" t="s">
        <v>256</v>
      </c>
      <c r="G177" s="77" t="s">
        <v>76</v>
      </c>
      <c r="H177" s="77" t="s">
        <v>76</v>
      </c>
      <c r="I177" s="78">
        <f>I178+I179+I180</f>
        <v>20</v>
      </c>
      <c r="J177" s="78">
        <f>J178+J179+J180</f>
        <v>20</v>
      </c>
      <c r="K177" s="78">
        <f>K178+K179+K180</f>
        <v>20</v>
      </c>
    </row>
    <row r="178" spans="2:11" ht="15" customHeight="1" x14ac:dyDescent="0.25">
      <c r="B178" s="95" t="s">
        <v>258</v>
      </c>
      <c r="C178" s="118" t="s">
        <v>94</v>
      </c>
      <c r="D178" s="81" t="s">
        <v>242</v>
      </c>
      <c r="E178" s="81" t="s">
        <v>221</v>
      </c>
      <c r="F178" s="81" t="s">
        <v>257</v>
      </c>
      <c r="G178" s="81" t="s">
        <v>110</v>
      </c>
      <c r="H178" s="81" t="s">
        <v>114</v>
      </c>
      <c r="I178" s="50">
        <v>8</v>
      </c>
      <c r="J178" s="50">
        <v>8</v>
      </c>
      <c r="K178" s="50">
        <v>8</v>
      </c>
    </row>
    <row r="179" spans="2:11" ht="15" customHeight="1" x14ac:dyDescent="0.25">
      <c r="B179" s="95" t="s">
        <v>402</v>
      </c>
      <c r="C179" s="118" t="s">
        <v>94</v>
      </c>
      <c r="D179" s="81" t="s">
        <v>242</v>
      </c>
      <c r="E179" s="81" t="s">
        <v>221</v>
      </c>
      <c r="F179" s="81" t="s">
        <v>257</v>
      </c>
      <c r="G179" s="81" t="s">
        <v>110</v>
      </c>
      <c r="H179" s="81" t="s">
        <v>161</v>
      </c>
      <c r="I179" s="50">
        <v>2</v>
      </c>
      <c r="J179" s="50">
        <v>2</v>
      </c>
      <c r="K179" s="50">
        <v>2</v>
      </c>
    </row>
    <row r="180" spans="2:11" ht="15" customHeight="1" x14ac:dyDescent="0.25">
      <c r="B180" s="95" t="s">
        <v>403</v>
      </c>
      <c r="C180" s="118" t="s">
        <v>94</v>
      </c>
      <c r="D180" s="81" t="s">
        <v>242</v>
      </c>
      <c r="E180" s="81" t="s">
        <v>221</v>
      </c>
      <c r="F180" s="81" t="s">
        <v>257</v>
      </c>
      <c r="G180" s="81" t="s">
        <v>110</v>
      </c>
      <c r="H180" s="81" t="s">
        <v>178</v>
      </c>
      <c r="I180" s="50">
        <v>10</v>
      </c>
      <c r="J180" s="50">
        <v>10</v>
      </c>
      <c r="K180" s="50">
        <v>10</v>
      </c>
    </row>
    <row r="181" spans="2:11" ht="15" customHeight="1" x14ac:dyDescent="0.25">
      <c r="B181" s="93" t="s">
        <v>398</v>
      </c>
      <c r="C181" s="119" t="s">
        <v>94</v>
      </c>
      <c r="D181" s="77" t="s">
        <v>242</v>
      </c>
      <c r="E181" s="77" t="s">
        <v>221</v>
      </c>
      <c r="F181" s="77" t="s">
        <v>256</v>
      </c>
      <c r="G181" s="77" t="s">
        <v>76</v>
      </c>
      <c r="H181" s="77" t="s">
        <v>76</v>
      </c>
      <c r="I181" s="78">
        <f>I182+I183</f>
        <v>15</v>
      </c>
      <c r="J181" s="78">
        <f>J182+J183</f>
        <v>15</v>
      </c>
      <c r="K181" s="78">
        <f>K182+K183</f>
        <v>15</v>
      </c>
    </row>
    <row r="182" spans="2:11" ht="15" customHeight="1" x14ac:dyDescent="0.25">
      <c r="B182" s="94" t="s">
        <v>400</v>
      </c>
      <c r="C182" s="118" t="s">
        <v>94</v>
      </c>
      <c r="D182" s="81" t="s">
        <v>242</v>
      </c>
      <c r="E182" s="81" t="s">
        <v>221</v>
      </c>
      <c r="F182" s="81" t="s">
        <v>401</v>
      </c>
      <c r="G182" s="81" t="s">
        <v>110</v>
      </c>
      <c r="H182" s="81" t="s">
        <v>161</v>
      </c>
      <c r="I182" s="50">
        <v>10</v>
      </c>
      <c r="J182" s="50">
        <v>10</v>
      </c>
      <c r="K182" s="50">
        <v>10</v>
      </c>
    </row>
    <row r="183" spans="2:11" ht="15" customHeight="1" x14ac:dyDescent="0.25">
      <c r="B183" s="95" t="s">
        <v>399</v>
      </c>
      <c r="C183" s="118" t="s">
        <v>94</v>
      </c>
      <c r="D183" s="81" t="s">
        <v>242</v>
      </c>
      <c r="E183" s="81" t="s">
        <v>221</v>
      </c>
      <c r="F183" s="81" t="s">
        <v>401</v>
      </c>
      <c r="G183" s="81" t="s">
        <v>110</v>
      </c>
      <c r="H183" s="81" t="s">
        <v>114</v>
      </c>
      <c r="I183" s="50">
        <v>5</v>
      </c>
      <c r="J183" s="50">
        <v>5</v>
      </c>
      <c r="K183" s="50">
        <v>5</v>
      </c>
    </row>
    <row r="184" spans="2:11" ht="15" customHeight="1" x14ac:dyDescent="0.25">
      <c r="B184" s="96" t="s">
        <v>259</v>
      </c>
      <c r="C184" s="122">
        <v>802</v>
      </c>
      <c r="D184" s="97">
        <v>10</v>
      </c>
      <c r="E184" s="97" t="s">
        <v>74</v>
      </c>
      <c r="F184" s="97" t="s">
        <v>75</v>
      </c>
      <c r="G184" s="97" t="s">
        <v>76</v>
      </c>
      <c r="H184" s="97" t="s">
        <v>76</v>
      </c>
      <c r="I184" s="98">
        <f>I185</f>
        <v>478.95</v>
      </c>
      <c r="J184" s="98">
        <f t="shared" ref="J184:K184" si="29">J185</f>
        <v>478.95</v>
      </c>
      <c r="K184" s="98">
        <f t="shared" si="29"/>
        <v>478.95</v>
      </c>
    </row>
    <row r="185" spans="2:11" ht="15" customHeight="1" x14ac:dyDescent="0.25">
      <c r="B185" s="99" t="s">
        <v>260</v>
      </c>
      <c r="C185" s="123" t="s">
        <v>94</v>
      </c>
      <c r="D185" s="48" t="s">
        <v>232</v>
      </c>
      <c r="E185" s="48" t="s">
        <v>73</v>
      </c>
      <c r="F185" s="48" t="s">
        <v>261</v>
      </c>
      <c r="G185" s="48" t="s">
        <v>262</v>
      </c>
      <c r="H185" s="48" t="s">
        <v>263</v>
      </c>
      <c r="I185" s="92">
        <v>478.95</v>
      </c>
      <c r="J185" s="50">
        <v>478.95</v>
      </c>
      <c r="K185" s="50">
        <v>478.95</v>
      </c>
    </row>
    <row r="186" spans="2:11" ht="15" customHeight="1" x14ac:dyDescent="0.25">
      <c r="B186" s="100" t="s">
        <v>264</v>
      </c>
      <c r="C186" s="124" t="s">
        <v>94</v>
      </c>
      <c r="D186" s="101" t="s">
        <v>232</v>
      </c>
      <c r="E186" s="101" t="s">
        <v>221</v>
      </c>
      <c r="F186" s="48" t="s">
        <v>265</v>
      </c>
      <c r="G186" s="101" t="s">
        <v>266</v>
      </c>
      <c r="H186" s="101" t="s">
        <v>267</v>
      </c>
      <c r="I186" s="50"/>
      <c r="J186" s="50"/>
      <c r="K186" s="50"/>
    </row>
    <row r="187" spans="2:11" ht="15" customHeight="1" x14ac:dyDescent="0.25">
      <c r="B187" s="100" t="s">
        <v>268</v>
      </c>
      <c r="C187" s="123" t="s">
        <v>94</v>
      </c>
      <c r="D187" s="101" t="s">
        <v>232</v>
      </c>
      <c r="E187" s="48" t="s">
        <v>269</v>
      </c>
      <c r="F187" s="101" t="s">
        <v>270</v>
      </c>
      <c r="G187" s="48" t="s">
        <v>110</v>
      </c>
      <c r="H187" s="48"/>
      <c r="I187" s="50"/>
      <c r="J187" s="50"/>
      <c r="K187" s="50"/>
    </row>
    <row r="188" spans="2:11" ht="15" customHeight="1" x14ac:dyDescent="0.25">
      <c r="B188" s="102" t="s">
        <v>271</v>
      </c>
      <c r="C188" s="122" t="s">
        <v>94</v>
      </c>
      <c r="D188" s="97" t="s">
        <v>272</v>
      </c>
      <c r="E188" s="97" t="s">
        <v>221</v>
      </c>
      <c r="F188" s="97" t="s">
        <v>273</v>
      </c>
      <c r="G188" s="97" t="s">
        <v>274</v>
      </c>
      <c r="H188" s="97" t="s">
        <v>275</v>
      </c>
      <c r="I188" s="103">
        <f>I189</f>
        <v>3.9</v>
      </c>
      <c r="J188" s="103">
        <f t="shared" ref="J188:K188" si="30">J189</f>
        <v>3.9</v>
      </c>
      <c r="K188" s="103">
        <f t="shared" si="30"/>
        <v>3.9</v>
      </c>
    </row>
    <row r="189" spans="2:11" ht="15" customHeight="1" x14ac:dyDescent="0.25">
      <c r="B189" s="104" t="s">
        <v>276</v>
      </c>
      <c r="C189" s="125" t="s">
        <v>94</v>
      </c>
      <c r="D189" s="62" t="s">
        <v>272</v>
      </c>
      <c r="E189" s="62" t="s">
        <v>221</v>
      </c>
      <c r="F189" s="62" t="s">
        <v>273</v>
      </c>
      <c r="G189" s="81" t="s">
        <v>274</v>
      </c>
      <c r="H189" s="81" t="s">
        <v>275</v>
      </c>
      <c r="I189" s="50">
        <v>3.9</v>
      </c>
      <c r="J189" s="50">
        <v>3.9</v>
      </c>
      <c r="K189" s="50">
        <v>3.9</v>
      </c>
    </row>
    <row r="190" spans="2:11" ht="15" customHeight="1" x14ac:dyDescent="0.25">
      <c r="B190" s="105" t="s">
        <v>277</v>
      </c>
      <c r="C190" s="126" t="s">
        <v>94</v>
      </c>
      <c r="D190" s="106"/>
      <c r="E190" s="106"/>
      <c r="F190" s="106"/>
      <c r="G190" s="106"/>
      <c r="H190" s="106"/>
      <c r="I190" s="107">
        <f>I13</f>
        <v>10233.400000000001</v>
      </c>
      <c r="J190" s="107">
        <f>J13</f>
        <v>10279.800000000001</v>
      </c>
      <c r="K190" s="107">
        <f>K13</f>
        <v>10279.800000000001</v>
      </c>
    </row>
    <row r="191" spans="2:11" ht="38.25" customHeight="1" x14ac:dyDescent="0.25">
      <c r="B191" s="105" t="s">
        <v>278</v>
      </c>
      <c r="C191" s="126" t="s">
        <v>94</v>
      </c>
      <c r="D191" s="106"/>
      <c r="E191" s="106"/>
      <c r="F191" s="106"/>
      <c r="G191" s="106"/>
      <c r="H191" s="106"/>
      <c r="I191" s="107">
        <f>I190-I181-I177-I166-I150-I138-I133-I128-I125-I123</f>
        <v>8439.1000000000022</v>
      </c>
      <c r="J191" s="107">
        <f t="shared" ref="J191:K191" si="31">J190-J123-J125-J128-J133-J137-J150-J177</f>
        <v>9911.3000000000011</v>
      </c>
      <c r="K191" s="107">
        <f t="shared" si="31"/>
        <v>9911.3000000000011</v>
      </c>
    </row>
  </sheetData>
  <autoFilter ref="B13:K13"/>
  <mergeCells count="9">
    <mergeCell ref="B9:H9"/>
    <mergeCell ref="B10:D10"/>
    <mergeCell ref="H1:K1"/>
    <mergeCell ref="H2:K2"/>
    <mergeCell ref="H3:K3"/>
    <mergeCell ref="H4:K4"/>
    <mergeCell ref="H5:K5"/>
    <mergeCell ref="H6:K6"/>
    <mergeCell ref="H7:K7"/>
  </mergeCell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zoomScaleNormal="100" workbookViewId="0">
      <selection activeCell="B19" sqref="B19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39.28515625" style="1" customWidth="1"/>
    <col min="4" max="4" width="57.7109375" style="1" customWidth="1"/>
    <col min="5" max="5" width="20" style="1" customWidth="1"/>
    <col min="6" max="6" width="39" style="1" customWidth="1"/>
    <col min="7" max="7" width="0.140625" style="1" customWidth="1"/>
    <col min="8" max="9" width="9.140625" style="1" hidden="1" customWidth="1"/>
    <col min="10" max="16384" width="9.140625" style="1"/>
  </cols>
  <sheetData>
    <row r="1" spans="1:9" ht="18.75" x14ac:dyDescent="0.3">
      <c r="D1" s="13"/>
      <c r="E1" s="13"/>
      <c r="F1" s="36" t="s">
        <v>8</v>
      </c>
    </row>
    <row r="2" spans="1:9" s="2" customFormat="1" ht="15.75" x14ac:dyDescent="0.25">
      <c r="A2" s="14"/>
      <c r="B2" s="14"/>
      <c r="C2" s="14"/>
      <c r="D2" s="14"/>
      <c r="E2" s="14"/>
      <c r="F2" s="289" t="s">
        <v>284</v>
      </c>
      <c r="G2" s="289"/>
      <c r="H2" s="289"/>
      <c r="I2" s="289"/>
    </row>
    <row r="3" spans="1:9" s="2" customFormat="1" ht="15.75" x14ac:dyDescent="0.25">
      <c r="A3" s="14"/>
      <c r="B3" s="14"/>
      <c r="C3" s="14"/>
      <c r="D3" s="14"/>
      <c r="E3" s="14"/>
      <c r="F3" s="289" t="s">
        <v>285</v>
      </c>
      <c r="G3" s="289"/>
      <c r="H3" s="289"/>
      <c r="I3" s="289"/>
    </row>
    <row r="4" spans="1:9" s="2" customFormat="1" ht="27" customHeight="1" x14ac:dyDescent="0.25">
      <c r="A4" s="14"/>
      <c r="B4" s="14"/>
      <c r="C4" s="14"/>
      <c r="D4" s="14"/>
      <c r="E4" s="14"/>
      <c r="F4" s="289" t="s">
        <v>286</v>
      </c>
      <c r="G4" s="289"/>
      <c r="H4" s="289"/>
      <c r="I4" s="289"/>
    </row>
    <row r="5" spans="1:9" s="2" customFormat="1" ht="15.75" x14ac:dyDescent="0.25">
      <c r="A5" s="14"/>
      <c r="B5" s="14"/>
      <c r="C5" s="14"/>
      <c r="D5" s="14"/>
      <c r="E5" s="14"/>
      <c r="F5" s="289" t="s">
        <v>287</v>
      </c>
      <c r="G5" s="289"/>
      <c r="H5" s="289"/>
      <c r="I5" s="289"/>
    </row>
    <row r="6" spans="1:9" s="2" customFormat="1" ht="15.75" x14ac:dyDescent="0.25">
      <c r="A6" s="14"/>
      <c r="B6" s="14"/>
      <c r="C6" s="14"/>
      <c r="D6" s="14"/>
      <c r="E6" s="14"/>
      <c r="F6" s="289" t="s">
        <v>288</v>
      </c>
      <c r="G6" s="289"/>
      <c r="H6" s="289"/>
      <c r="I6" s="289"/>
    </row>
    <row r="7" spans="1:9" s="2" customFormat="1" ht="15.75" x14ac:dyDescent="0.25">
      <c r="A7" s="14"/>
      <c r="B7" s="14"/>
      <c r="C7" s="14"/>
      <c r="D7" s="14"/>
      <c r="E7" s="14"/>
      <c r="F7" s="289" t="s">
        <v>289</v>
      </c>
      <c r="G7" s="289"/>
      <c r="H7" s="289"/>
      <c r="I7" s="289"/>
    </row>
    <row r="8" spans="1:9" s="2" customFormat="1" ht="15.75" x14ac:dyDescent="0.25">
      <c r="A8" s="3"/>
      <c r="B8" s="3"/>
      <c r="C8" s="3"/>
      <c r="D8" s="3"/>
      <c r="E8" s="3"/>
    </row>
    <row r="9" spans="1:9" ht="91.5" customHeight="1" x14ac:dyDescent="0.25">
      <c r="B9" s="290" t="s">
        <v>469</v>
      </c>
      <c r="C9" s="290"/>
      <c r="D9" s="290"/>
      <c r="E9" s="290"/>
      <c r="F9" s="290"/>
    </row>
    <row r="10" spans="1:9" ht="15.75" x14ac:dyDescent="0.25">
      <c r="B10" s="291"/>
      <c r="C10" s="291"/>
      <c r="D10" s="291"/>
      <c r="E10" s="239"/>
    </row>
    <row r="11" spans="1:9" ht="15.75" x14ac:dyDescent="0.25">
      <c r="B11" s="5"/>
      <c r="C11" s="5"/>
      <c r="D11" s="5"/>
      <c r="E11" s="5"/>
      <c r="F11" s="1" t="s">
        <v>60</v>
      </c>
    </row>
    <row r="12" spans="1:9" ht="45" customHeight="1" x14ac:dyDescent="0.2">
      <c r="B12" s="298" t="s">
        <v>0</v>
      </c>
      <c r="C12" s="298"/>
      <c r="D12" s="299" t="s">
        <v>9</v>
      </c>
      <c r="E12" s="299" t="s">
        <v>10</v>
      </c>
      <c r="F12" s="301" t="s">
        <v>4</v>
      </c>
    </row>
    <row r="13" spans="1:9" ht="82.5" customHeight="1" x14ac:dyDescent="0.3">
      <c r="B13" s="267" t="s">
        <v>1</v>
      </c>
      <c r="C13" s="268" t="s">
        <v>3</v>
      </c>
      <c r="D13" s="300"/>
      <c r="E13" s="300"/>
      <c r="F13" s="302"/>
    </row>
    <row r="14" spans="1:9" ht="18.75" x14ac:dyDescent="0.25">
      <c r="B14" s="7">
        <v>1</v>
      </c>
      <c r="C14" s="7">
        <v>2</v>
      </c>
      <c r="D14" s="7">
        <v>3</v>
      </c>
      <c r="E14" s="7">
        <v>4</v>
      </c>
      <c r="F14" s="18">
        <v>5</v>
      </c>
    </row>
    <row r="15" spans="1:9" ht="18.75" x14ac:dyDescent="0.25">
      <c r="B15" s="269">
        <v>802</v>
      </c>
      <c r="C15" s="295" t="s">
        <v>470</v>
      </c>
      <c r="D15" s="296"/>
      <c r="E15" s="297"/>
      <c r="F15" s="270">
        <f>SUM(F16:F23)</f>
        <v>1505</v>
      </c>
    </row>
    <row r="16" spans="1:9" ht="112.5" x14ac:dyDescent="0.2">
      <c r="B16" s="18">
        <v>802</v>
      </c>
      <c r="C16" s="271" t="s">
        <v>471</v>
      </c>
      <c r="D16" s="272" t="s">
        <v>472</v>
      </c>
      <c r="E16" s="273" t="s">
        <v>473</v>
      </c>
      <c r="F16" s="274">
        <v>1440</v>
      </c>
    </row>
    <row r="17" spans="2:10" ht="206.25" x14ac:dyDescent="0.2">
      <c r="B17" s="18">
        <v>802</v>
      </c>
      <c r="C17" s="271" t="s">
        <v>474</v>
      </c>
      <c r="D17" s="272" t="s">
        <v>354</v>
      </c>
      <c r="E17" s="273" t="s">
        <v>473</v>
      </c>
      <c r="F17" s="274">
        <v>1.5</v>
      </c>
    </row>
    <row r="18" spans="2:10" ht="93.75" x14ac:dyDescent="0.2">
      <c r="B18" s="18">
        <v>802</v>
      </c>
      <c r="C18" s="271" t="s">
        <v>474</v>
      </c>
      <c r="D18" s="272" t="s">
        <v>475</v>
      </c>
      <c r="E18" s="273" t="s">
        <v>473</v>
      </c>
      <c r="F18" s="274">
        <v>5</v>
      </c>
    </row>
    <row r="19" spans="2:10" ht="168.75" x14ac:dyDescent="0.2">
      <c r="B19" s="18">
        <v>802</v>
      </c>
      <c r="C19" s="271" t="s">
        <v>474</v>
      </c>
      <c r="D19" s="272" t="s">
        <v>358</v>
      </c>
      <c r="E19" s="273" t="s">
        <v>473</v>
      </c>
      <c r="F19" s="274">
        <v>5</v>
      </c>
    </row>
    <row r="20" spans="2:10" ht="131.25" x14ac:dyDescent="0.2">
      <c r="B20" s="18">
        <v>802</v>
      </c>
      <c r="C20" s="271" t="s">
        <v>474</v>
      </c>
      <c r="D20" s="272" t="s">
        <v>360</v>
      </c>
      <c r="E20" s="273" t="s">
        <v>473</v>
      </c>
      <c r="F20" s="274">
        <v>16.5</v>
      </c>
      <c r="G20" s="21"/>
      <c r="H20" s="21"/>
      <c r="I20" s="21"/>
      <c r="J20" s="21"/>
    </row>
    <row r="21" spans="2:10" ht="75" x14ac:dyDescent="0.2">
      <c r="B21" s="18">
        <v>802</v>
      </c>
      <c r="C21" s="271" t="s">
        <v>474</v>
      </c>
      <c r="D21" s="272" t="s">
        <v>383</v>
      </c>
      <c r="E21" s="273" t="s">
        <v>473</v>
      </c>
      <c r="F21" s="274">
        <v>15</v>
      </c>
    </row>
    <row r="22" spans="2:10" ht="75" x14ac:dyDescent="0.2">
      <c r="B22" s="18">
        <v>802</v>
      </c>
      <c r="C22" s="271" t="s">
        <v>474</v>
      </c>
      <c r="D22" s="272" t="s">
        <v>363</v>
      </c>
      <c r="E22" s="273" t="s">
        <v>473</v>
      </c>
      <c r="F22" s="274">
        <v>20</v>
      </c>
    </row>
    <row r="23" spans="2:10" ht="75" x14ac:dyDescent="0.2">
      <c r="B23" s="18">
        <v>802</v>
      </c>
      <c r="C23" s="271" t="s">
        <v>474</v>
      </c>
      <c r="D23" s="272" t="s">
        <v>384</v>
      </c>
      <c r="E23" s="273" t="s">
        <v>473</v>
      </c>
      <c r="F23" s="274">
        <v>2</v>
      </c>
    </row>
    <row r="51" spans="3:3" x14ac:dyDescent="0.2">
      <c r="C51" s="11"/>
    </row>
  </sheetData>
  <mergeCells count="13">
    <mergeCell ref="C15:E15"/>
    <mergeCell ref="F7:I7"/>
    <mergeCell ref="F2:I2"/>
    <mergeCell ref="F3:I3"/>
    <mergeCell ref="F4:I4"/>
    <mergeCell ref="F5:I5"/>
    <mergeCell ref="F6:I6"/>
    <mergeCell ref="B10:D10"/>
    <mergeCell ref="B12:C12"/>
    <mergeCell ref="D12:D13"/>
    <mergeCell ref="B9:F9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B9" sqref="B9:F23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1.140625" style="1" customWidth="1"/>
    <col min="4" max="4" width="48.85546875" style="1" customWidth="1"/>
    <col min="5" max="5" width="27.7109375" style="1" customWidth="1"/>
    <col min="6" max="6" width="40.28515625" style="1" customWidth="1"/>
    <col min="7" max="7" width="0.42578125" style="1" customWidth="1"/>
    <col min="8" max="9" width="9.140625" style="1" hidden="1" customWidth="1"/>
    <col min="10" max="16384" width="9.140625" style="1"/>
  </cols>
  <sheetData>
    <row r="1" spans="1:9" ht="18.75" x14ac:dyDescent="0.3">
      <c r="D1" s="13"/>
      <c r="E1" s="13"/>
      <c r="F1" s="288" t="s">
        <v>11</v>
      </c>
      <c r="G1" s="288"/>
    </row>
    <row r="2" spans="1:9" s="2" customFormat="1" ht="15.75" x14ac:dyDescent="0.25">
      <c r="A2" s="14"/>
      <c r="B2" s="14"/>
      <c r="C2" s="14"/>
      <c r="D2" s="14"/>
      <c r="E2" s="14"/>
      <c r="F2" s="289" t="s">
        <v>284</v>
      </c>
      <c r="G2" s="289"/>
      <c r="H2" s="289"/>
      <c r="I2" s="289"/>
    </row>
    <row r="3" spans="1:9" s="2" customFormat="1" ht="15.75" x14ac:dyDescent="0.25">
      <c r="A3" s="14"/>
      <c r="B3" s="14"/>
      <c r="C3" s="14"/>
      <c r="D3" s="14"/>
      <c r="E3" s="14"/>
      <c r="F3" s="289" t="s">
        <v>285</v>
      </c>
      <c r="G3" s="289"/>
      <c r="H3" s="289"/>
      <c r="I3" s="289"/>
    </row>
    <row r="4" spans="1:9" s="2" customFormat="1" ht="27" customHeight="1" x14ac:dyDescent="0.25">
      <c r="A4" s="14"/>
      <c r="B4" s="14"/>
      <c r="C4" s="14"/>
      <c r="D4" s="14"/>
      <c r="E4" s="14"/>
      <c r="F4" s="289" t="s">
        <v>286</v>
      </c>
      <c r="G4" s="289"/>
      <c r="H4" s="289"/>
      <c r="I4" s="289"/>
    </row>
    <row r="5" spans="1:9" s="2" customFormat="1" ht="15.75" x14ac:dyDescent="0.25">
      <c r="A5" s="14"/>
      <c r="B5" s="14"/>
      <c r="C5" s="14"/>
      <c r="D5" s="14"/>
      <c r="E5" s="14"/>
      <c r="F5" s="289" t="s">
        <v>287</v>
      </c>
      <c r="G5" s="289"/>
      <c r="H5" s="289"/>
      <c r="I5" s="289"/>
    </row>
    <row r="6" spans="1:9" s="2" customFormat="1" ht="15.75" x14ac:dyDescent="0.25">
      <c r="A6" s="14"/>
      <c r="B6" s="14"/>
      <c r="C6" s="14"/>
      <c r="D6" s="14"/>
      <c r="E6" s="14"/>
      <c r="F6" s="289" t="s">
        <v>288</v>
      </c>
      <c r="G6" s="289"/>
      <c r="H6" s="289"/>
      <c r="I6" s="289"/>
    </row>
    <row r="7" spans="1:9" s="2" customFormat="1" ht="15.75" x14ac:dyDescent="0.25">
      <c r="A7" s="14"/>
      <c r="B7" s="14"/>
      <c r="C7" s="14"/>
      <c r="D7" s="14"/>
      <c r="E7" s="14"/>
      <c r="F7" s="289" t="s">
        <v>289</v>
      </c>
      <c r="G7" s="289"/>
      <c r="H7" s="289"/>
      <c r="I7" s="289"/>
    </row>
    <row r="8" spans="1:9" s="2" customFormat="1" ht="15.75" x14ac:dyDescent="0.25">
      <c r="A8" s="3"/>
      <c r="B8" s="3"/>
      <c r="C8" s="3"/>
      <c r="D8" s="3"/>
      <c r="E8" s="3"/>
    </row>
    <row r="9" spans="1:9" ht="91.5" customHeight="1" x14ac:dyDescent="0.25">
      <c r="B9" s="290" t="s">
        <v>476</v>
      </c>
      <c r="C9" s="290"/>
      <c r="D9" s="290"/>
      <c r="E9" s="290"/>
      <c r="F9" s="290"/>
    </row>
    <row r="10" spans="1:9" ht="15.75" x14ac:dyDescent="0.25">
      <c r="B10" s="291"/>
      <c r="C10" s="291"/>
      <c r="D10" s="291"/>
      <c r="E10" s="239"/>
    </row>
    <row r="11" spans="1:9" ht="15.75" x14ac:dyDescent="0.25">
      <c r="B11" s="5"/>
      <c r="C11" s="5"/>
      <c r="D11" s="5"/>
      <c r="E11" s="5"/>
      <c r="F11" s="1" t="s">
        <v>60</v>
      </c>
    </row>
    <row r="12" spans="1:9" ht="45" customHeight="1" x14ac:dyDescent="0.2">
      <c r="B12" s="298" t="s">
        <v>0</v>
      </c>
      <c r="C12" s="298"/>
      <c r="D12" s="299" t="s">
        <v>9</v>
      </c>
      <c r="E12" s="299" t="s">
        <v>10</v>
      </c>
      <c r="F12" s="301" t="s">
        <v>4</v>
      </c>
    </row>
    <row r="13" spans="1:9" ht="82.5" customHeight="1" x14ac:dyDescent="0.3">
      <c r="B13" s="267" t="s">
        <v>1</v>
      </c>
      <c r="C13" s="268" t="s">
        <v>3</v>
      </c>
      <c r="D13" s="300"/>
      <c r="E13" s="300"/>
      <c r="F13" s="302"/>
    </row>
    <row r="14" spans="1:9" ht="18.75" x14ac:dyDescent="0.25">
      <c r="B14" s="7">
        <v>1</v>
      </c>
      <c r="C14" s="7">
        <v>2</v>
      </c>
      <c r="D14" s="7">
        <v>3</v>
      </c>
      <c r="E14" s="7">
        <v>4</v>
      </c>
      <c r="F14" s="18">
        <v>5</v>
      </c>
    </row>
    <row r="15" spans="1:9" ht="18.75" x14ac:dyDescent="0.25">
      <c r="B15" s="269">
        <v>802</v>
      </c>
      <c r="C15" s="295" t="s">
        <v>470</v>
      </c>
      <c r="D15" s="296"/>
      <c r="E15" s="297"/>
      <c r="F15" s="270">
        <f>SUM(F16:F23)</f>
        <v>1505</v>
      </c>
    </row>
    <row r="16" spans="1:9" ht="150" x14ac:dyDescent="0.2">
      <c r="B16" s="18">
        <v>802</v>
      </c>
      <c r="C16" s="271" t="s">
        <v>471</v>
      </c>
      <c r="D16" s="272" t="s">
        <v>472</v>
      </c>
      <c r="E16" s="273" t="s">
        <v>473</v>
      </c>
      <c r="F16" s="274">
        <v>1440</v>
      </c>
    </row>
    <row r="17" spans="2:6" ht="281.25" x14ac:dyDescent="0.2">
      <c r="B17" s="18">
        <v>802</v>
      </c>
      <c r="C17" s="271" t="s">
        <v>474</v>
      </c>
      <c r="D17" s="272" t="s">
        <v>354</v>
      </c>
      <c r="E17" s="273" t="s">
        <v>473</v>
      </c>
      <c r="F17" s="274">
        <v>1.5</v>
      </c>
    </row>
    <row r="18" spans="2:6" ht="112.5" x14ac:dyDescent="0.2">
      <c r="B18" s="18">
        <v>802</v>
      </c>
      <c r="C18" s="271" t="s">
        <v>474</v>
      </c>
      <c r="D18" s="272" t="s">
        <v>475</v>
      </c>
      <c r="E18" s="273" t="s">
        <v>473</v>
      </c>
      <c r="F18" s="274">
        <v>5</v>
      </c>
    </row>
    <row r="19" spans="2:6" ht="225" x14ac:dyDescent="0.2">
      <c r="B19" s="18">
        <v>802</v>
      </c>
      <c r="C19" s="271" t="s">
        <v>474</v>
      </c>
      <c r="D19" s="272" t="s">
        <v>358</v>
      </c>
      <c r="E19" s="273" t="s">
        <v>473</v>
      </c>
      <c r="F19" s="274">
        <v>5</v>
      </c>
    </row>
    <row r="20" spans="2:6" ht="150" x14ac:dyDescent="0.2">
      <c r="B20" s="18">
        <v>802</v>
      </c>
      <c r="C20" s="271" t="s">
        <v>474</v>
      </c>
      <c r="D20" s="272" t="s">
        <v>360</v>
      </c>
      <c r="E20" s="273" t="s">
        <v>473</v>
      </c>
      <c r="F20" s="274">
        <v>16.5</v>
      </c>
    </row>
    <row r="21" spans="2:6" ht="56.25" x14ac:dyDescent="0.2">
      <c r="B21" s="18">
        <v>802</v>
      </c>
      <c r="C21" s="271" t="s">
        <v>474</v>
      </c>
      <c r="D21" s="272" t="s">
        <v>383</v>
      </c>
      <c r="E21" s="273" t="s">
        <v>473</v>
      </c>
      <c r="F21" s="274">
        <v>15</v>
      </c>
    </row>
    <row r="22" spans="2:6" ht="75" x14ac:dyDescent="0.2">
      <c r="B22" s="18">
        <v>802</v>
      </c>
      <c r="C22" s="271" t="s">
        <v>474</v>
      </c>
      <c r="D22" s="272" t="s">
        <v>363</v>
      </c>
      <c r="E22" s="273" t="s">
        <v>473</v>
      </c>
      <c r="F22" s="274">
        <v>20</v>
      </c>
    </row>
    <row r="23" spans="2:6" ht="75" x14ac:dyDescent="0.2">
      <c r="B23" s="18">
        <v>802</v>
      </c>
      <c r="C23" s="271" t="s">
        <v>474</v>
      </c>
      <c r="D23" s="272" t="s">
        <v>384</v>
      </c>
      <c r="E23" s="273" t="s">
        <v>473</v>
      </c>
      <c r="F23" s="274">
        <v>2</v>
      </c>
    </row>
    <row r="51" spans="3:3" x14ac:dyDescent="0.2">
      <c r="C51" s="11"/>
    </row>
  </sheetData>
  <mergeCells count="14">
    <mergeCell ref="C15:E15"/>
    <mergeCell ref="F6:I6"/>
    <mergeCell ref="F7:I7"/>
    <mergeCell ref="B9:F9"/>
    <mergeCell ref="B10:D10"/>
    <mergeCell ref="B12:C12"/>
    <mergeCell ref="D12:D13"/>
    <mergeCell ref="E12:E13"/>
    <mergeCell ref="F12:F13"/>
    <mergeCell ref="F1:G1"/>
    <mergeCell ref="F2:I2"/>
    <mergeCell ref="F3:I3"/>
    <mergeCell ref="F4:I4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F17" sqref="F17"/>
    </sheetView>
  </sheetViews>
  <sheetFormatPr defaultColWidth="9.140625" defaultRowHeight="12.75" x14ac:dyDescent="0.2"/>
  <cols>
    <col min="1" max="1" width="9" style="1" customWidth="1"/>
    <col min="2" max="2" width="11.42578125" style="1" customWidth="1"/>
    <col min="3" max="3" width="34.85546875" style="1" customWidth="1"/>
    <col min="4" max="4" width="75.7109375" style="1" customWidth="1"/>
    <col min="5" max="5" width="31.7109375" style="1" customWidth="1"/>
    <col min="6" max="6" width="39.7109375" style="1" customWidth="1"/>
    <col min="7" max="7" width="0.42578125" style="1" customWidth="1"/>
    <col min="8" max="9" width="9.140625" style="1" hidden="1" customWidth="1"/>
    <col min="10" max="16384" width="9.140625" style="1"/>
  </cols>
  <sheetData>
    <row r="1" spans="1:9" ht="15" customHeight="1" x14ac:dyDescent="0.3">
      <c r="D1" s="13"/>
      <c r="E1" s="13"/>
      <c r="F1" s="288" t="s">
        <v>12</v>
      </c>
      <c r="G1" s="288"/>
    </row>
    <row r="2" spans="1:9" s="2" customFormat="1" ht="15" customHeight="1" x14ac:dyDescent="0.25">
      <c r="A2" s="14"/>
      <c r="B2" s="14"/>
      <c r="C2" s="14"/>
      <c r="D2" s="14"/>
      <c r="E2" s="14"/>
      <c r="F2" s="289" t="s">
        <v>284</v>
      </c>
      <c r="G2" s="289"/>
      <c r="H2" s="289"/>
      <c r="I2" s="289"/>
    </row>
    <row r="3" spans="1:9" s="2" customFormat="1" ht="15" customHeight="1" x14ac:dyDescent="0.25">
      <c r="A3" s="14"/>
      <c r="B3" s="14"/>
      <c r="C3" s="14"/>
      <c r="D3" s="14"/>
      <c r="E3" s="14"/>
      <c r="F3" s="289" t="s">
        <v>285</v>
      </c>
      <c r="G3" s="289"/>
      <c r="H3" s="289"/>
      <c r="I3" s="289"/>
    </row>
    <row r="4" spans="1:9" s="2" customFormat="1" ht="28.5" customHeight="1" x14ac:dyDescent="0.25">
      <c r="A4" s="14"/>
      <c r="B4" s="14"/>
      <c r="C4" s="14"/>
      <c r="D4" s="14"/>
      <c r="E4" s="14"/>
      <c r="F4" s="289" t="s">
        <v>286</v>
      </c>
      <c r="G4" s="289"/>
      <c r="H4" s="289"/>
      <c r="I4" s="289"/>
    </row>
    <row r="5" spans="1:9" s="2" customFormat="1" ht="15" customHeight="1" x14ac:dyDescent="0.25">
      <c r="A5" s="14"/>
      <c r="B5" s="14"/>
      <c r="C5" s="14"/>
      <c r="D5" s="14"/>
      <c r="E5" s="14"/>
      <c r="F5" s="289" t="s">
        <v>287</v>
      </c>
      <c r="G5" s="289"/>
      <c r="H5" s="289"/>
      <c r="I5" s="289"/>
    </row>
    <row r="6" spans="1:9" s="2" customFormat="1" ht="15" customHeight="1" x14ac:dyDescent="0.25">
      <c r="A6" s="14"/>
      <c r="B6" s="14"/>
      <c r="C6" s="14"/>
      <c r="D6" s="14"/>
      <c r="E6" s="14"/>
      <c r="F6" s="289" t="s">
        <v>288</v>
      </c>
      <c r="G6" s="289"/>
      <c r="H6" s="289"/>
      <c r="I6" s="289"/>
    </row>
    <row r="7" spans="1:9" s="2" customFormat="1" ht="15" customHeight="1" x14ac:dyDescent="0.25">
      <c r="A7" s="14"/>
      <c r="B7" s="14"/>
      <c r="C7" s="14"/>
      <c r="D7" s="14"/>
      <c r="E7" s="14"/>
      <c r="F7" s="289" t="s">
        <v>289</v>
      </c>
      <c r="G7" s="289"/>
      <c r="H7" s="289"/>
      <c r="I7" s="289"/>
    </row>
    <row r="8" spans="1:9" s="2" customFormat="1" ht="15" customHeight="1" x14ac:dyDescent="0.25">
      <c r="A8" s="3"/>
      <c r="B8" s="3"/>
      <c r="C8" s="3"/>
      <c r="D8" s="3"/>
      <c r="E8" s="3"/>
    </row>
    <row r="9" spans="1:9" ht="91.5" customHeight="1" x14ac:dyDescent="0.25">
      <c r="B9" s="290" t="s">
        <v>477</v>
      </c>
      <c r="C9" s="290"/>
      <c r="D9" s="290"/>
      <c r="E9" s="290"/>
      <c r="F9" s="290"/>
    </row>
    <row r="10" spans="1:9" ht="15" customHeight="1" x14ac:dyDescent="0.25">
      <c r="B10" s="291"/>
      <c r="C10" s="291"/>
      <c r="D10" s="291"/>
      <c r="E10" s="239"/>
    </row>
    <row r="11" spans="1:9" ht="15.75" x14ac:dyDescent="0.25">
      <c r="B11" s="5"/>
      <c r="C11" s="5"/>
      <c r="D11" s="5"/>
      <c r="E11" s="5"/>
      <c r="F11" s="1" t="s">
        <v>60</v>
      </c>
    </row>
    <row r="12" spans="1:9" ht="45" customHeight="1" x14ac:dyDescent="0.2">
      <c r="B12" s="298" t="s">
        <v>0</v>
      </c>
      <c r="C12" s="298"/>
      <c r="D12" s="299" t="s">
        <v>9</v>
      </c>
      <c r="E12" s="299" t="s">
        <v>10</v>
      </c>
      <c r="F12" s="301" t="s">
        <v>4</v>
      </c>
    </row>
    <row r="13" spans="1:9" ht="96" customHeight="1" x14ac:dyDescent="0.3">
      <c r="B13" s="267" t="s">
        <v>1</v>
      </c>
      <c r="C13" s="268" t="s">
        <v>3</v>
      </c>
      <c r="D13" s="300"/>
      <c r="E13" s="300"/>
      <c r="F13" s="302"/>
    </row>
    <row r="14" spans="1:9" ht="15" customHeight="1" x14ac:dyDescent="0.25">
      <c r="B14" s="7">
        <v>1</v>
      </c>
      <c r="C14" s="7">
        <v>2</v>
      </c>
      <c r="D14" s="7">
        <v>3</v>
      </c>
      <c r="E14" s="7">
        <v>4</v>
      </c>
      <c r="F14" s="18">
        <v>5</v>
      </c>
    </row>
    <row r="15" spans="1:9" ht="27.75" customHeight="1" x14ac:dyDescent="0.25">
      <c r="B15" s="269">
        <v>802</v>
      </c>
      <c r="C15" s="295" t="s">
        <v>470</v>
      </c>
      <c r="D15" s="296"/>
      <c r="E15" s="297"/>
      <c r="F15" s="270">
        <f>SUM(F16:F23)</f>
        <v>1505</v>
      </c>
    </row>
    <row r="16" spans="1:9" ht="107.25" customHeight="1" x14ac:dyDescent="0.2">
      <c r="B16" s="18">
        <v>802</v>
      </c>
      <c r="C16" s="271" t="s">
        <v>471</v>
      </c>
      <c r="D16" s="272" t="s">
        <v>472</v>
      </c>
      <c r="E16" s="273" t="s">
        <v>473</v>
      </c>
      <c r="F16" s="274">
        <v>1440</v>
      </c>
    </row>
    <row r="17" spans="2:6" ht="215.25" customHeight="1" x14ac:dyDescent="0.2">
      <c r="B17" s="18">
        <v>802</v>
      </c>
      <c r="C17" s="271" t="s">
        <v>474</v>
      </c>
      <c r="D17" s="272" t="s">
        <v>354</v>
      </c>
      <c r="E17" s="273" t="s">
        <v>473</v>
      </c>
      <c r="F17" s="274">
        <v>1.5</v>
      </c>
    </row>
    <row r="18" spans="2:6" ht="100.5" customHeight="1" x14ac:dyDescent="0.2">
      <c r="B18" s="18">
        <v>802</v>
      </c>
      <c r="C18" s="271" t="s">
        <v>474</v>
      </c>
      <c r="D18" s="272" t="s">
        <v>475</v>
      </c>
      <c r="E18" s="273" t="s">
        <v>473</v>
      </c>
      <c r="F18" s="274">
        <v>5</v>
      </c>
    </row>
    <row r="19" spans="2:6" ht="131.25" x14ac:dyDescent="0.2">
      <c r="B19" s="18">
        <v>802</v>
      </c>
      <c r="C19" s="271" t="s">
        <v>474</v>
      </c>
      <c r="D19" s="272" t="s">
        <v>358</v>
      </c>
      <c r="E19" s="273" t="s">
        <v>473</v>
      </c>
      <c r="F19" s="274">
        <v>5</v>
      </c>
    </row>
    <row r="20" spans="2:6" ht="110.25" customHeight="1" x14ac:dyDescent="0.2">
      <c r="B20" s="18">
        <v>802</v>
      </c>
      <c r="C20" s="271" t="s">
        <v>474</v>
      </c>
      <c r="D20" s="272" t="s">
        <v>360</v>
      </c>
      <c r="E20" s="273" t="s">
        <v>473</v>
      </c>
      <c r="F20" s="274">
        <v>16.5</v>
      </c>
    </row>
    <row r="21" spans="2:6" ht="61.5" customHeight="1" x14ac:dyDescent="0.2">
      <c r="B21" s="18">
        <v>802</v>
      </c>
      <c r="C21" s="271" t="s">
        <v>474</v>
      </c>
      <c r="D21" s="272" t="s">
        <v>383</v>
      </c>
      <c r="E21" s="273" t="s">
        <v>473</v>
      </c>
      <c r="F21" s="274">
        <v>15</v>
      </c>
    </row>
    <row r="22" spans="2:6" ht="37.5" x14ac:dyDescent="0.2">
      <c r="B22" s="18">
        <v>802</v>
      </c>
      <c r="C22" s="271" t="s">
        <v>474</v>
      </c>
      <c r="D22" s="272" t="s">
        <v>363</v>
      </c>
      <c r="E22" s="273" t="s">
        <v>473</v>
      </c>
      <c r="F22" s="274">
        <v>20</v>
      </c>
    </row>
    <row r="23" spans="2:6" ht="56.25" x14ac:dyDescent="0.2">
      <c r="B23" s="18">
        <v>802</v>
      </c>
      <c r="C23" s="271" t="s">
        <v>474</v>
      </c>
      <c r="D23" s="272" t="s">
        <v>384</v>
      </c>
      <c r="E23" s="273" t="s">
        <v>473</v>
      </c>
      <c r="F23" s="274">
        <v>2</v>
      </c>
    </row>
    <row r="51" spans="3:3" ht="15" customHeight="1" x14ac:dyDescent="0.2">
      <c r="C51" s="11"/>
    </row>
  </sheetData>
  <mergeCells count="14">
    <mergeCell ref="C15:E15"/>
    <mergeCell ref="F6:I6"/>
    <mergeCell ref="F7:I7"/>
    <mergeCell ref="B9:F9"/>
    <mergeCell ref="B10:D10"/>
    <mergeCell ref="B12:C12"/>
    <mergeCell ref="D12:D13"/>
    <mergeCell ref="E12:E13"/>
    <mergeCell ref="F12:F13"/>
    <mergeCell ref="F1:G1"/>
    <mergeCell ref="F2:I2"/>
    <mergeCell ref="F3:I3"/>
    <mergeCell ref="F4:I4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D14" sqref="D14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18" style="1" customWidth="1"/>
    <col min="4" max="4" width="48.85546875" style="1" customWidth="1"/>
    <col min="5" max="5" width="30.5703125" style="1" customWidth="1"/>
    <col min="6" max="6" width="40.140625" style="1" customWidth="1"/>
    <col min="7" max="7" width="6.85546875" style="1" hidden="1" customWidth="1"/>
    <col min="8" max="9" width="9.140625" style="1" hidden="1" customWidth="1"/>
    <col min="10" max="16384" width="9.140625" style="1"/>
  </cols>
  <sheetData>
    <row r="1" spans="1:9" ht="18.95" customHeight="1" x14ac:dyDescent="0.3">
      <c r="D1" s="13"/>
      <c r="E1" s="13"/>
      <c r="F1" s="288" t="s">
        <v>13</v>
      </c>
      <c r="G1" s="288"/>
      <c r="H1" s="288"/>
    </row>
    <row r="2" spans="1:9" s="2" customFormat="1" ht="18.95" customHeight="1" x14ac:dyDescent="0.25">
      <c r="A2" s="14"/>
      <c r="B2" s="14"/>
      <c r="C2" s="14"/>
      <c r="D2" s="14"/>
      <c r="E2" s="14"/>
      <c r="F2" s="289" t="s">
        <v>284</v>
      </c>
      <c r="G2" s="289"/>
      <c r="H2" s="289"/>
      <c r="I2" s="289"/>
    </row>
    <row r="3" spans="1:9" s="2" customFormat="1" ht="20.25" customHeight="1" x14ac:dyDescent="0.25">
      <c r="A3" s="14"/>
      <c r="B3" s="14"/>
      <c r="C3" s="14"/>
      <c r="D3" s="14"/>
      <c r="E3" s="14"/>
      <c r="F3" s="289" t="s">
        <v>285</v>
      </c>
      <c r="G3" s="289"/>
      <c r="H3" s="289"/>
      <c r="I3" s="289"/>
    </row>
    <row r="4" spans="1:9" s="2" customFormat="1" ht="38.25" customHeight="1" x14ac:dyDescent="0.25">
      <c r="A4" s="14"/>
      <c r="B4" s="14"/>
      <c r="C4" s="14"/>
      <c r="D4" s="14"/>
      <c r="E4" s="14"/>
      <c r="F4" s="289" t="s">
        <v>286</v>
      </c>
      <c r="G4" s="289"/>
      <c r="H4" s="289"/>
      <c r="I4" s="289"/>
    </row>
    <row r="5" spans="1:9" s="2" customFormat="1" ht="26.25" customHeight="1" x14ac:dyDescent="0.25">
      <c r="A5" s="14"/>
      <c r="B5" s="14"/>
      <c r="C5" s="14"/>
      <c r="D5" s="14"/>
      <c r="E5" s="14"/>
      <c r="F5" s="289" t="s">
        <v>287</v>
      </c>
      <c r="G5" s="289"/>
      <c r="H5" s="289"/>
      <c r="I5" s="289"/>
    </row>
    <row r="6" spans="1:9" s="2" customFormat="1" ht="15.75" x14ac:dyDescent="0.25">
      <c r="A6" s="14"/>
      <c r="B6" s="14"/>
      <c r="C6" s="14"/>
      <c r="D6" s="14"/>
      <c r="E6" s="14"/>
      <c r="F6" s="289" t="s">
        <v>288</v>
      </c>
      <c r="G6" s="289"/>
      <c r="H6" s="289"/>
      <c r="I6" s="289"/>
    </row>
    <row r="7" spans="1:9" s="2" customFormat="1" ht="18.95" customHeight="1" x14ac:dyDescent="0.25">
      <c r="A7" s="14"/>
      <c r="B7" s="14"/>
      <c r="C7" s="14"/>
      <c r="D7" s="14"/>
      <c r="E7" s="14"/>
      <c r="F7" s="289" t="s">
        <v>289</v>
      </c>
      <c r="G7" s="289"/>
      <c r="H7" s="289"/>
      <c r="I7" s="289"/>
    </row>
    <row r="8" spans="1:9" s="2" customFormat="1" ht="15" customHeight="1" x14ac:dyDescent="0.25">
      <c r="A8" s="3"/>
      <c r="B8" s="3"/>
      <c r="C8" s="3"/>
      <c r="D8" s="3"/>
      <c r="E8" s="3"/>
    </row>
    <row r="9" spans="1:9" ht="45.75" customHeight="1" x14ac:dyDescent="0.25">
      <c r="B9" s="290" t="s">
        <v>292</v>
      </c>
      <c r="C9" s="290"/>
      <c r="D9" s="290"/>
      <c r="E9" s="290"/>
      <c r="F9" s="19"/>
    </row>
    <row r="10" spans="1:9" ht="21" customHeight="1" x14ac:dyDescent="0.25">
      <c r="B10" s="291"/>
      <c r="C10" s="291"/>
      <c r="D10" s="291"/>
      <c r="E10" s="17"/>
    </row>
    <row r="11" spans="1:9" ht="15.75" x14ac:dyDescent="0.25">
      <c r="B11" s="5"/>
      <c r="C11" s="5"/>
      <c r="D11" s="5"/>
      <c r="E11" s="5" t="s">
        <v>22</v>
      </c>
    </row>
    <row r="12" spans="1:9" ht="51.75" customHeight="1" x14ac:dyDescent="0.2">
      <c r="B12" s="22" t="s">
        <v>14</v>
      </c>
      <c r="C12" s="23" t="s">
        <v>15</v>
      </c>
      <c r="D12" s="22" t="s">
        <v>16</v>
      </c>
      <c r="E12" s="22" t="s">
        <v>17</v>
      </c>
    </row>
    <row r="13" spans="1:9" ht="15.75" customHeight="1" x14ac:dyDescent="0.25">
      <c r="B13" s="26">
        <v>1</v>
      </c>
      <c r="C13" s="27">
        <v>2</v>
      </c>
      <c r="D13" s="26">
        <v>3</v>
      </c>
      <c r="E13" s="28">
        <v>4</v>
      </c>
      <c r="F13" s="21"/>
    </row>
    <row r="14" spans="1:9" ht="63" x14ac:dyDescent="0.25">
      <c r="B14" s="24">
        <v>802</v>
      </c>
      <c r="C14" s="219">
        <v>2030000051180</v>
      </c>
      <c r="D14" s="24" t="s">
        <v>485</v>
      </c>
      <c r="E14" s="216">
        <v>289.3</v>
      </c>
    </row>
    <row r="15" spans="1:9" ht="15.75" x14ac:dyDescent="0.2">
      <c r="B15" s="8"/>
      <c r="C15" s="9"/>
      <c r="D15" s="9"/>
      <c r="E15" s="9"/>
    </row>
    <row r="16" spans="1:9" ht="15.75" x14ac:dyDescent="0.2">
      <c r="B16" s="8"/>
      <c r="C16" s="10"/>
      <c r="D16" s="8"/>
      <c r="E16" s="8"/>
    </row>
    <row r="17" spans="2:10" ht="15.75" x14ac:dyDescent="0.2">
      <c r="B17" s="8"/>
      <c r="C17" s="8"/>
      <c r="D17" s="6"/>
      <c r="E17" s="6"/>
    </row>
    <row r="18" spans="2:10" ht="15.75" x14ac:dyDescent="0.2">
      <c r="B18" s="8"/>
      <c r="C18" s="8"/>
      <c r="D18" s="8"/>
      <c r="E18" s="8"/>
    </row>
    <row r="19" spans="2:10" ht="15" x14ac:dyDescent="0.25">
      <c r="B19"/>
      <c r="C19"/>
      <c r="D19"/>
      <c r="E19"/>
    </row>
    <row r="20" spans="2:10" ht="20.25" x14ac:dyDescent="0.3">
      <c r="B20" s="5"/>
      <c r="C20" s="5"/>
      <c r="D20" s="226"/>
      <c r="E20" s="227"/>
      <c r="F20" s="21"/>
      <c r="G20" s="21"/>
      <c r="H20" s="21"/>
      <c r="I20" s="21"/>
      <c r="J20" s="21"/>
    </row>
    <row r="21" spans="2:10" ht="15.75" x14ac:dyDescent="0.25">
      <c r="B21" s="5"/>
      <c r="C21" s="5"/>
      <c r="D21" s="5"/>
      <c r="E21" s="5"/>
    </row>
    <row r="51" spans="3:3" x14ac:dyDescent="0.2">
      <c r="C51" s="11"/>
    </row>
  </sheetData>
  <mergeCells count="9">
    <mergeCell ref="F1:H1"/>
    <mergeCell ref="B9:E9"/>
    <mergeCell ref="B10:D10"/>
    <mergeCell ref="F2:I2"/>
    <mergeCell ref="F3:I3"/>
    <mergeCell ref="F4:I4"/>
    <mergeCell ref="F5:I5"/>
    <mergeCell ref="F6:I6"/>
    <mergeCell ref="F7:I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D14" sqref="D14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1.140625" style="1" customWidth="1"/>
    <col min="4" max="4" width="48.85546875" style="1" customWidth="1"/>
    <col min="5" max="5" width="27.140625" style="1" customWidth="1"/>
    <col min="6" max="6" width="35.85546875" style="1" customWidth="1"/>
    <col min="7" max="7" width="0.5703125" style="1" customWidth="1"/>
    <col min="8" max="9" width="9.140625" style="1" hidden="1" customWidth="1"/>
    <col min="10" max="16384" width="9.140625" style="1"/>
  </cols>
  <sheetData>
    <row r="1" spans="1:9" ht="18.75" x14ac:dyDescent="0.25">
      <c r="D1" s="13"/>
      <c r="E1" s="13"/>
      <c r="F1" s="303" t="s">
        <v>18</v>
      </c>
      <c r="G1" s="303"/>
    </row>
    <row r="2" spans="1:9" s="2" customFormat="1" ht="15.75" x14ac:dyDescent="0.25">
      <c r="A2" s="14"/>
      <c r="B2" s="14"/>
      <c r="C2" s="14"/>
      <c r="D2" s="14"/>
      <c r="E2" s="14"/>
      <c r="F2" s="289" t="s">
        <v>284</v>
      </c>
      <c r="G2" s="289"/>
      <c r="H2" s="289"/>
      <c r="I2" s="289"/>
    </row>
    <row r="3" spans="1:9" s="2" customFormat="1" ht="15.75" x14ac:dyDescent="0.25">
      <c r="A3" s="14"/>
      <c r="B3" s="14"/>
      <c r="C3" s="14"/>
      <c r="D3" s="14"/>
      <c r="E3" s="14"/>
      <c r="F3" s="289" t="s">
        <v>285</v>
      </c>
      <c r="G3" s="289"/>
      <c r="H3" s="289"/>
      <c r="I3" s="289"/>
    </row>
    <row r="4" spans="1:9" s="2" customFormat="1" ht="27.75" customHeight="1" x14ac:dyDescent="0.25">
      <c r="A4" s="14"/>
      <c r="B4" s="14"/>
      <c r="C4" s="14"/>
      <c r="D4" s="14"/>
      <c r="E4" s="14"/>
      <c r="F4" s="289" t="s">
        <v>286</v>
      </c>
      <c r="G4" s="289"/>
      <c r="H4" s="289"/>
      <c r="I4" s="289"/>
    </row>
    <row r="5" spans="1:9" s="2" customFormat="1" ht="15.75" x14ac:dyDescent="0.25">
      <c r="A5" s="14"/>
      <c r="B5" s="14"/>
      <c r="C5" s="14"/>
      <c r="D5" s="14"/>
      <c r="E5" s="14"/>
      <c r="F5" s="289" t="s">
        <v>287</v>
      </c>
      <c r="G5" s="289"/>
      <c r="H5" s="289"/>
      <c r="I5" s="289"/>
    </row>
    <row r="6" spans="1:9" s="2" customFormat="1" ht="15.75" x14ac:dyDescent="0.25">
      <c r="A6" s="14"/>
      <c r="B6" s="14"/>
      <c r="C6" s="14"/>
      <c r="D6" s="14"/>
      <c r="E6" s="14"/>
      <c r="F6" s="289" t="s">
        <v>288</v>
      </c>
      <c r="G6" s="289"/>
      <c r="H6" s="289"/>
      <c r="I6" s="289"/>
    </row>
    <row r="7" spans="1:9" s="2" customFormat="1" ht="15.75" x14ac:dyDescent="0.25">
      <c r="A7" s="14"/>
      <c r="B7" s="14"/>
      <c r="C7" s="14"/>
      <c r="D7" s="14"/>
      <c r="E7" s="14"/>
      <c r="F7" s="289" t="s">
        <v>289</v>
      </c>
      <c r="G7" s="289"/>
      <c r="H7" s="289"/>
      <c r="I7" s="289"/>
    </row>
    <row r="8" spans="1:9" s="2" customFormat="1" ht="15.75" x14ac:dyDescent="0.25">
      <c r="A8" s="3"/>
      <c r="B8" s="3"/>
      <c r="C8" s="3"/>
      <c r="D8" s="3"/>
      <c r="E8" s="3"/>
    </row>
    <row r="9" spans="1:9" ht="43.5" customHeight="1" x14ac:dyDescent="0.25">
      <c r="B9" s="290" t="s">
        <v>293</v>
      </c>
      <c r="C9" s="290"/>
      <c r="D9" s="290"/>
      <c r="E9" s="290"/>
      <c r="F9" s="19"/>
    </row>
    <row r="10" spans="1:9" ht="15.75" x14ac:dyDescent="0.25">
      <c r="B10" s="291"/>
      <c r="C10" s="291"/>
      <c r="D10" s="291"/>
      <c r="E10" s="17"/>
    </row>
    <row r="11" spans="1:9" ht="33" customHeight="1" x14ac:dyDescent="0.25">
      <c r="B11" s="5"/>
      <c r="C11" s="5"/>
      <c r="D11" s="5"/>
      <c r="E11" s="5" t="s">
        <v>59</v>
      </c>
    </row>
    <row r="12" spans="1:9" ht="69.75" customHeight="1" x14ac:dyDescent="0.2">
      <c r="B12" s="22" t="s">
        <v>14</v>
      </c>
      <c r="C12" s="23" t="s">
        <v>15</v>
      </c>
      <c r="D12" s="22" t="s">
        <v>16</v>
      </c>
      <c r="E12" s="22" t="s">
        <v>17</v>
      </c>
    </row>
    <row r="13" spans="1:9" ht="15.75" x14ac:dyDescent="0.25">
      <c r="B13" s="26">
        <v>1</v>
      </c>
      <c r="C13" s="27">
        <v>2</v>
      </c>
      <c r="D13" s="26">
        <v>3</v>
      </c>
      <c r="E13" s="28">
        <v>4</v>
      </c>
      <c r="F13" s="21"/>
    </row>
    <row r="14" spans="1:9" ht="63" x14ac:dyDescent="0.25">
      <c r="B14" s="24">
        <v>802</v>
      </c>
      <c r="C14" s="219">
        <v>2030000051180</v>
      </c>
      <c r="D14" s="24" t="s">
        <v>485</v>
      </c>
      <c r="E14" s="216">
        <v>318.5</v>
      </c>
    </row>
    <row r="15" spans="1:9" ht="15.75" x14ac:dyDescent="0.2">
      <c r="B15" s="8"/>
      <c r="C15" s="9"/>
      <c r="D15" s="9"/>
      <c r="E15" s="9"/>
    </row>
    <row r="16" spans="1:9" ht="15.75" x14ac:dyDescent="0.2">
      <c r="B16" s="8"/>
      <c r="C16" s="10"/>
      <c r="D16" s="8"/>
      <c r="E16" s="8"/>
    </row>
    <row r="17" spans="2:8" ht="15.75" x14ac:dyDescent="0.2">
      <c r="B17" s="8"/>
      <c r="C17" s="8"/>
      <c r="D17" s="6"/>
      <c r="E17" s="6"/>
    </row>
    <row r="18" spans="2:8" ht="15.75" x14ac:dyDescent="0.2">
      <c r="B18" s="8"/>
      <c r="C18" s="8"/>
      <c r="D18" s="8"/>
      <c r="E18" s="8"/>
    </row>
    <row r="19" spans="2:8" ht="15" x14ac:dyDescent="0.25">
      <c r="B19"/>
      <c r="C19"/>
      <c r="D19"/>
      <c r="E19"/>
    </row>
    <row r="20" spans="2:8" ht="37.5" customHeight="1" x14ac:dyDescent="0.3">
      <c r="B20" s="227"/>
      <c r="C20" s="227"/>
      <c r="D20" s="231"/>
      <c r="E20" s="227"/>
      <c r="F20" s="21"/>
      <c r="G20" s="21"/>
      <c r="H20" s="21"/>
    </row>
    <row r="21" spans="2:8" ht="15.75" x14ac:dyDescent="0.25">
      <c r="B21" s="5"/>
      <c r="C21" s="5"/>
      <c r="D21" s="5"/>
      <c r="E21" s="5"/>
    </row>
    <row r="51" spans="3:3" x14ac:dyDescent="0.2">
      <c r="C51" s="11"/>
    </row>
  </sheetData>
  <mergeCells count="9">
    <mergeCell ref="B10:D10"/>
    <mergeCell ref="F1:G1"/>
    <mergeCell ref="B9:E9"/>
    <mergeCell ref="F2:I2"/>
    <mergeCell ref="F3:I3"/>
    <mergeCell ref="F4:I4"/>
    <mergeCell ref="F5:I5"/>
    <mergeCell ref="F6:I6"/>
    <mergeCell ref="F7:I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D14" sqref="D14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1.140625" style="1" customWidth="1"/>
    <col min="4" max="4" width="48.85546875" style="1" customWidth="1"/>
    <col min="5" max="5" width="27.140625" style="1" customWidth="1"/>
    <col min="6" max="6" width="35.42578125" style="1" customWidth="1"/>
    <col min="7" max="7" width="0.7109375" style="1" customWidth="1"/>
    <col min="8" max="9" width="9.140625" style="1" hidden="1" customWidth="1"/>
    <col min="10" max="16384" width="9.140625" style="1"/>
  </cols>
  <sheetData>
    <row r="1" spans="1:9" ht="18.75" x14ac:dyDescent="0.3">
      <c r="D1" s="13"/>
      <c r="E1" s="13"/>
      <c r="F1" s="288" t="s">
        <v>19</v>
      </c>
      <c r="G1" s="288"/>
      <c r="H1" s="288"/>
    </row>
    <row r="2" spans="1:9" s="2" customFormat="1" ht="15.75" x14ac:dyDescent="0.25">
      <c r="A2" s="14"/>
      <c r="B2" s="14"/>
      <c r="C2" s="14"/>
      <c r="D2" s="14"/>
      <c r="E2" s="14"/>
      <c r="F2" s="289" t="s">
        <v>284</v>
      </c>
      <c r="G2" s="289"/>
      <c r="H2" s="289"/>
      <c r="I2" s="289"/>
    </row>
    <row r="3" spans="1:9" s="2" customFormat="1" ht="15.75" x14ac:dyDescent="0.25">
      <c r="A3" s="14"/>
      <c r="B3" s="14"/>
      <c r="C3" s="14"/>
      <c r="D3" s="14"/>
      <c r="E3" s="14"/>
      <c r="F3" s="289" t="s">
        <v>285</v>
      </c>
      <c r="G3" s="289"/>
      <c r="H3" s="289"/>
      <c r="I3" s="289"/>
    </row>
    <row r="4" spans="1:9" s="2" customFormat="1" ht="26.25" customHeight="1" x14ac:dyDescent="0.25">
      <c r="A4" s="14"/>
      <c r="B4" s="14"/>
      <c r="C4" s="14"/>
      <c r="D4" s="14"/>
      <c r="E4" s="14"/>
      <c r="F4" s="289" t="s">
        <v>286</v>
      </c>
      <c r="G4" s="289"/>
      <c r="H4" s="289"/>
      <c r="I4" s="289"/>
    </row>
    <row r="5" spans="1:9" s="2" customFormat="1" ht="15.75" x14ac:dyDescent="0.25">
      <c r="A5" s="14"/>
      <c r="B5" s="14"/>
      <c r="C5" s="14"/>
      <c r="D5" s="14"/>
      <c r="E5" s="14"/>
      <c r="F5" s="289" t="s">
        <v>287</v>
      </c>
      <c r="G5" s="289"/>
      <c r="H5" s="289"/>
      <c r="I5" s="289"/>
    </row>
    <row r="6" spans="1:9" s="2" customFormat="1" ht="15.75" x14ac:dyDescent="0.25">
      <c r="A6" s="14"/>
      <c r="B6" s="14"/>
      <c r="C6" s="14"/>
      <c r="D6" s="14"/>
      <c r="E6" s="14"/>
      <c r="F6" s="289" t="s">
        <v>288</v>
      </c>
      <c r="G6" s="289"/>
      <c r="H6" s="289"/>
      <c r="I6" s="289"/>
    </row>
    <row r="7" spans="1:9" s="2" customFormat="1" ht="15.75" x14ac:dyDescent="0.25">
      <c r="A7" s="14"/>
      <c r="B7" s="14"/>
      <c r="C7" s="14"/>
      <c r="D7" s="14"/>
      <c r="E7" s="14"/>
      <c r="F7" s="289" t="s">
        <v>289</v>
      </c>
      <c r="G7" s="289"/>
      <c r="H7" s="289"/>
      <c r="I7" s="289"/>
    </row>
    <row r="8" spans="1:9" s="2" customFormat="1" ht="15.75" x14ac:dyDescent="0.25">
      <c r="A8" s="3"/>
      <c r="B8" s="3"/>
      <c r="C8" s="3"/>
      <c r="D8" s="3"/>
      <c r="E8" s="3"/>
    </row>
    <row r="9" spans="1:9" ht="47.25" customHeight="1" x14ac:dyDescent="0.25">
      <c r="B9" s="290" t="s">
        <v>294</v>
      </c>
      <c r="C9" s="290"/>
      <c r="D9" s="290"/>
      <c r="E9" s="290"/>
      <c r="F9" s="19"/>
    </row>
    <row r="10" spans="1:9" ht="15.75" x14ac:dyDescent="0.25">
      <c r="B10" s="291"/>
      <c r="C10" s="291"/>
      <c r="D10" s="291"/>
      <c r="E10" s="291"/>
    </row>
    <row r="11" spans="1:9" ht="31.5" customHeight="1" x14ac:dyDescent="0.25">
      <c r="B11" s="304" t="s">
        <v>59</v>
      </c>
      <c r="C11" s="304"/>
      <c r="D11" s="304"/>
      <c r="E11" s="304"/>
    </row>
    <row r="12" spans="1:9" ht="54.75" customHeight="1" x14ac:dyDescent="0.2">
      <c r="B12" s="22" t="s">
        <v>14</v>
      </c>
      <c r="C12" s="23" t="s">
        <v>15</v>
      </c>
      <c r="D12" s="22" t="s">
        <v>16</v>
      </c>
      <c r="E12" s="22" t="s">
        <v>17</v>
      </c>
    </row>
    <row r="13" spans="1:9" ht="15.75" x14ac:dyDescent="0.25">
      <c r="B13" s="26">
        <v>1</v>
      </c>
      <c r="C13" s="27">
        <v>2</v>
      </c>
      <c r="D13" s="26">
        <v>3</v>
      </c>
      <c r="E13" s="28">
        <v>4</v>
      </c>
      <c r="F13" s="21"/>
    </row>
    <row r="14" spans="1:9" ht="63" x14ac:dyDescent="0.25">
      <c r="B14" s="24">
        <v>802</v>
      </c>
      <c r="C14" s="219">
        <v>2030000051180</v>
      </c>
      <c r="D14" s="24" t="s">
        <v>485</v>
      </c>
      <c r="E14" s="25">
        <v>318.5</v>
      </c>
    </row>
    <row r="15" spans="1:9" ht="15.75" x14ac:dyDescent="0.2">
      <c r="B15" s="8"/>
      <c r="C15" s="9"/>
      <c r="D15" s="9"/>
      <c r="E15" s="9"/>
    </row>
    <row r="16" spans="1:9" ht="15.75" x14ac:dyDescent="0.2">
      <c r="B16" s="8"/>
      <c r="C16" s="10"/>
      <c r="D16" s="8"/>
      <c r="E16" s="8"/>
    </row>
    <row r="17" spans="2:8" ht="15.75" x14ac:dyDescent="0.2">
      <c r="B17" s="8"/>
      <c r="C17" s="8"/>
      <c r="D17" s="6"/>
      <c r="E17" s="6"/>
    </row>
    <row r="18" spans="2:8" ht="15.75" x14ac:dyDescent="0.2">
      <c r="B18" s="8"/>
      <c r="C18" s="8"/>
      <c r="D18" s="8"/>
      <c r="E18" s="8"/>
    </row>
    <row r="19" spans="2:8" ht="15" x14ac:dyDescent="0.25">
      <c r="B19"/>
      <c r="C19"/>
      <c r="D19"/>
      <c r="E19"/>
    </row>
    <row r="20" spans="2:8" ht="20.25" x14ac:dyDescent="0.3">
      <c r="B20" s="227"/>
      <c r="C20" s="227"/>
      <c r="D20" s="231"/>
      <c r="E20" s="227"/>
      <c r="F20" s="21"/>
      <c r="G20" s="20"/>
      <c r="H20" s="21"/>
    </row>
    <row r="21" spans="2:8" ht="15.75" x14ac:dyDescent="0.25">
      <c r="B21" s="5"/>
      <c r="C21" s="5"/>
      <c r="D21" s="5"/>
      <c r="E21" s="5"/>
    </row>
    <row r="51" spans="3:3" x14ac:dyDescent="0.2">
      <c r="C51" s="11"/>
    </row>
  </sheetData>
  <mergeCells count="10">
    <mergeCell ref="B11:E11"/>
    <mergeCell ref="F1:H1"/>
    <mergeCell ref="B9:E9"/>
    <mergeCell ref="B10:E10"/>
    <mergeCell ref="F2:I2"/>
    <mergeCell ref="F3:I3"/>
    <mergeCell ref="F4:I4"/>
    <mergeCell ref="F5:I5"/>
    <mergeCell ref="F6:I6"/>
    <mergeCell ref="F7:I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E23" sqref="E23"/>
    </sheetView>
  </sheetViews>
  <sheetFormatPr defaultColWidth="9.140625" defaultRowHeight="12.75" x14ac:dyDescent="0.2"/>
  <cols>
    <col min="1" max="1" width="9" style="1" customWidth="1"/>
    <col min="2" max="2" width="11.7109375" style="1" customWidth="1"/>
    <col min="3" max="3" width="29.140625" style="1" customWidth="1"/>
    <col min="4" max="4" width="48.85546875" style="1" customWidth="1"/>
    <col min="5" max="5" width="27.140625" style="1" customWidth="1"/>
    <col min="6" max="6" width="35.42578125" style="1" customWidth="1"/>
    <col min="7" max="7" width="0.42578125" style="1" customWidth="1"/>
    <col min="8" max="9" width="9.140625" style="1" hidden="1" customWidth="1"/>
    <col min="10" max="16384" width="9.140625" style="1"/>
  </cols>
  <sheetData>
    <row r="1" spans="1:9" ht="18.75" x14ac:dyDescent="0.3">
      <c r="D1" s="13"/>
      <c r="E1" s="13"/>
      <c r="F1" s="288" t="s">
        <v>20</v>
      </c>
      <c r="G1" s="288"/>
    </row>
    <row r="2" spans="1:9" s="2" customFormat="1" ht="15.75" x14ac:dyDescent="0.25">
      <c r="A2" s="14"/>
      <c r="B2" s="14"/>
      <c r="C2" s="14"/>
      <c r="D2" s="14"/>
      <c r="E2" s="14"/>
      <c r="F2" s="289" t="s">
        <v>284</v>
      </c>
      <c r="G2" s="289"/>
      <c r="H2" s="289"/>
      <c r="I2" s="289"/>
    </row>
    <row r="3" spans="1:9" s="2" customFormat="1" ht="15.75" x14ac:dyDescent="0.25">
      <c r="A3" s="14"/>
      <c r="B3" s="14"/>
      <c r="C3" s="14"/>
      <c r="D3" s="14"/>
      <c r="E3" s="14"/>
      <c r="F3" s="289" t="s">
        <v>285</v>
      </c>
      <c r="G3" s="289"/>
      <c r="H3" s="289"/>
      <c r="I3" s="289"/>
    </row>
    <row r="4" spans="1:9" s="2" customFormat="1" ht="26.25" customHeight="1" x14ac:dyDescent="0.25">
      <c r="A4" s="14"/>
      <c r="B4" s="14"/>
      <c r="C4" s="14"/>
      <c r="D4" s="14"/>
      <c r="E4" s="14"/>
      <c r="F4" s="289" t="s">
        <v>286</v>
      </c>
      <c r="G4" s="289"/>
      <c r="H4" s="289"/>
      <c r="I4" s="289"/>
    </row>
    <row r="5" spans="1:9" s="2" customFormat="1" ht="15.75" x14ac:dyDescent="0.25">
      <c r="A5" s="14"/>
      <c r="B5" s="14"/>
      <c r="C5" s="14"/>
      <c r="D5" s="14"/>
      <c r="E5" s="14"/>
      <c r="F5" s="289" t="s">
        <v>287</v>
      </c>
      <c r="G5" s="289"/>
      <c r="H5" s="289"/>
      <c r="I5" s="289"/>
    </row>
    <row r="6" spans="1:9" s="2" customFormat="1" ht="15.75" x14ac:dyDescent="0.25">
      <c r="A6" s="14"/>
      <c r="B6" s="14"/>
      <c r="C6" s="14"/>
      <c r="D6" s="14"/>
      <c r="E6" s="14"/>
      <c r="F6" s="289" t="s">
        <v>288</v>
      </c>
      <c r="G6" s="289"/>
      <c r="H6" s="289"/>
      <c r="I6" s="289"/>
    </row>
    <row r="7" spans="1:9" s="2" customFormat="1" ht="15.75" x14ac:dyDescent="0.25">
      <c r="A7" s="14"/>
      <c r="B7" s="14"/>
      <c r="C7" s="14"/>
      <c r="D7" s="14"/>
      <c r="E7" s="14"/>
      <c r="F7" s="289" t="s">
        <v>289</v>
      </c>
      <c r="G7" s="289"/>
      <c r="H7" s="289"/>
      <c r="I7" s="289"/>
    </row>
    <row r="8" spans="1:9" s="2" customFormat="1" ht="15.75" x14ac:dyDescent="0.25">
      <c r="A8" s="3"/>
      <c r="B8" s="3"/>
      <c r="C8" s="3"/>
      <c r="D8" s="3"/>
      <c r="E8" s="3"/>
    </row>
    <row r="9" spans="1:9" ht="87" customHeight="1" x14ac:dyDescent="0.25">
      <c r="B9" s="290" t="s">
        <v>295</v>
      </c>
      <c r="C9" s="290"/>
      <c r="D9" s="290"/>
      <c r="E9" s="290"/>
      <c r="F9" s="19"/>
    </row>
    <row r="10" spans="1:9" ht="15.75" x14ac:dyDescent="0.25">
      <c r="B10" s="291"/>
      <c r="C10" s="291"/>
      <c r="D10" s="291"/>
      <c r="E10" s="239"/>
    </row>
    <row r="11" spans="1:9" ht="15.75" x14ac:dyDescent="0.25">
      <c r="B11" s="5"/>
      <c r="C11" s="5"/>
      <c r="D11" s="5"/>
      <c r="E11" s="5" t="s">
        <v>61</v>
      </c>
    </row>
    <row r="12" spans="1:9" ht="15.75" customHeight="1" x14ac:dyDescent="0.2">
      <c r="B12" s="294" t="s">
        <v>486</v>
      </c>
      <c r="C12" s="294"/>
      <c r="D12" s="305" t="s">
        <v>487</v>
      </c>
      <c r="E12" s="305" t="s">
        <v>4</v>
      </c>
    </row>
    <row r="13" spans="1:9" ht="88.5" customHeight="1" x14ac:dyDescent="0.2">
      <c r="B13" s="240" t="s">
        <v>488</v>
      </c>
      <c r="C13" s="240" t="s">
        <v>489</v>
      </c>
      <c r="D13" s="305"/>
      <c r="E13" s="305"/>
      <c r="F13" s="21"/>
    </row>
    <row r="14" spans="1:9" ht="15.75" x14ac:dyDescent="0.2">
      <c r="B14" s="30">
        <v>1</v>
      </c>
      <c r="C14" s="30">
        <v>2</v>
      </c>
      <c r="D14" s="31">
        <v>3</v>
      </c>
      <c r="E14" s="31">
        <v>4</v>
      </c>
    </row>
    <row r="15" spans="1:9" ht="31.5" x14ac:dyDescent="0.25">
      <c r="B15" s="278"/>
      <c r="C15" s="278"/>
      <c r="D15" s="279" t="s">
        <v>490</v>
      </c>
      <c r="E15" s="280">
        <v>0</v>
      </c>
    </row>
    <row r="16" spans="1:9" ht="31.5" x14ac:dyDescent="0.25">
      <c r="B16" s="281">
        <v>802</v>
      </c>
      <c r="C16" s="281" t="s">
        <v>491</v>
      </c>
      <c r="D16" s="279" t="s">
        <v>492</v>
      </c>
      <c r="E16" s="282">
        <v>0</v>
      </c>
    </row>
    <row r="17" spans="2:9" ht="15.75" x14ac:dyDescent="0.25">
      <c r="B17" s="278">
        <v>802</v>
      </c>
      <c r="C17" s="278" t="s">
        <v>493</v>
      </c>
      <c r="D17" s="283" t="s">
        <v>494</v>
      </c>
      <c r="E17" s="280">
        <f>E18</f>
        <v>-10233.4</v>
      </c>
    </row>
    <row r="18" spans="2:9" ht="31.5" x14ac:dyDescent="0.25">
      <c r="B18" s="278">
        <v>802</v>
      </c>
      <c r="C18" s="284" t="s">
        <v>495</v>
      </c>
      <c r="D18" s="283" t="s">
        <v>496</v>
      </c>
      <c r="E18" s="280">
        <f>E19</f>
        <v>-10233.4</v>
      </c>
    </row>
    <row r="19" spans="2:9" ht="31.5" x14ac:dyDescent="0.25">
      <c r="B19" s="278">
        <v>802</v>
      </c>
      <c r="C19" s="278" t="s">
        <v>497</v>
      </c>
      <c r="D19" s="285" t="s">
        <v>498</v>
      </c>
      <c r="E19" s="280">
        <v>-10233.4</v>
      </c>
      <c r="F19" s="21"/>
      <c r="G19" s="21"/>
      <c r="H19" s="21"/>
      <c r="I19" s="21"/>
    </row>
    <row r="20" spans="2:9" ht="47.25" x14ac:dyDescent="0.25">
      <c r="B20" s="278">
        <v>802</v>
      </c>
      <c r="C20" s="278" t="s">
        <v>282</v>
      </c>
      <c r="D20" s="283" t="s">
        <v>499</v>
      </c>
      <c r="E20" s="286">
        <v>-10233.4</v>
      </c>
    </row>
    <row r="21" spans="2:9" ht="15.75" x14ac:dyDescent="0.25">
      <c r="B21" s="278">
        <v>802</v>
      </c>
      <c r="C21" s="278" t="s">
        <v>500</v>
      </c>
      <c r="D21" s="283" t="s">
        <v>501</v>
      </c>
      <c r="E21" s="280">
        <f>E22</f>
        <v>10233.4</v>
      </c>
    </row>
    <row r="22" spans="2:9" ht="31.5" x14ac:dyDescent="0.25">
      <c r="B22" s="278">
        <v>802</v>
      </c>
      <c r="C22" s="284" t="s">
        <v>502</v>
      </c>
      <c r="D22" s="283" t="s">
        <v>503</v>
      </c>
      <c r="E22" s="280">
        <f>E23</f>
        <v>10233.4</v>
      </c>
    </row>
    <row r="23" spans="2:9" ht="31.5" x14ac:dyDescent="0.25">
      <c r="B23" s="278">
        <v>802</v>
      </c>
      <c r="C23" s="278" t="s">
        <v>504</v>
      </c>
      <c r="D23" s="285" t="s">
        <v>505</v>
      </c>
      <c r="E23" s="280">
        <v>10233.4</v>
      </c>
    </row>
    <row r="24" spans="2:9" ht="47.25" x14ac:dyDescent="0.25">
      <c r="B24" s="278">
        <v>802</v>
      </c>
      <c r="C24" s="278" t="s">
        <v>283</v>
      </c>
      <c r="D24" s="283" t="s">
        <v>506</v>
      </c>
      <c r="E24" s="286">
        <v>10233.4</v>
      </c>
    </row>
    <row r="50" spans="3:3" x14ac:dyDescent="0.2">
      <c r="C50" s="11"/>
    </row>
  </sheetData>
  <mergeCells count="12">
    <mergeCell ref="F6:I6"/>
    <mergeCell ref="F7:I7"/>
    <mergeCell ref="B10:D10"/>
    <mergeCell ref="B12:C12"/>
    <mergeCell ref="D12:D13"/>
    <mergeCell ref="E12:E13"/>
    <mergeCell ref="B9:E9"/>
    <mergeCell ref="F1:G1"/>
    <mergeCell ref="F2:I2"/>
    <mergeCell ref="F3:I3"/>
    <mergeCell ref="F4:I4"/>
    <mergeCell ref="F5:I5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3</vt:i4>
      </vt:variant>
    </vt:vector>
  </HeadingPairs>
  <TitlesOfParts>
    <vt:vector size="23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Приложение12</vt:lpstr>
      <vt:lpstr>Приложение13</vt:lpstr>
      <vt:lpstr>Приложение 14</vt:lpstr>
      <vt:lpstr>Приложение 15</vt:lpstr>
      <vt:lpstr>Приложение16</vt:lpstr>
      <vt:lpstr>Приложение 17</vt:lpstr>
      <vt:lpstr>Приложени 18</vt:lpstr>
      <vt:lpstr>Приложение 19</vt:lpstr>
      <vt:lpstr>Приложение 20</vt:lpstr>
      <vt:lpstr>'Приложение 1'!OLE_LINK1</vt:lpstr>
      <vt:lpstr>'Приложение 14'!Область_печати</vt:lpstr>
      <vt:lpstr>'Приложение 20'!Область_печати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2024-11-27T06:48:06Z</dcterms:modified>
</cp:coreProperties>
</file>