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" yWindow="12" windowWidth="15480" windowHeight="8136"/>
  </bookViews>
  <sheets>
    <sheet name="приложение 15" sheetId="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60" i="5" l="1"/>
  <c r="C59" i="5"/>
  <c r="C58" i="5"/>
  <c r="C57" i="5"/>
  <c r="C56" i="5"/>
  <c r="C55" i="5"/>
  <c r="C54" i="5"/>
  <c r="C53" i="5"/>
  <c r="C52" i="5"/>
  <c r="D44" i="5" l="1"/>
  <c r="D35" i="5"/>
  <c r="D58" i="5"/>
  <c r="D57" i="5"/>
  <c r="D56" i="5"/>
  <c r="D55" i="5"/>
  <c r="D52" i="5"/>
  <c r="D53" i="5"/>
  <c r="D26" i="5"/>
  <c r="D21" i="5"/>
  <c r="C51" i="5"/>
  <c r="C44" i="5"/>
  <c r="C35" i="5"/>
  <c r="C26" i="5"/>
  <c r="C25" i="5"/>
  <c r="C21" i="5"/>
  <c r="C61" i="5" l="1"/>
  <c r="D51" i="5"/>
  <c r="D61" i="5" s="1"/>
</calcChain>
</file>

<file path=xl/sharedStrings.xml><?xml version="1.0" encoding="utf-8"?>
<sst xmlns="http://schemas.openxmlformats.org/spreadsheetml/2006/main" count="95" uniqueCount="95">
  <si>
    <t>№ п/п</t>
  </si>
  <si>
    <t>тыс.руб.</t>
  </si>
  <si>
    <t>Наименование муниципальной программы</t>
  </si>
  <si>
    <t>Всего</t>
  </si>
  <si>
    <t>В том числе средства вышестоящих бюджетов</t>
  </si>
  <si>
    <t>финансовое обеспечение которых предусмотренно расходной частью бюджета муниципального района</t>
  </si>
  <si>
    <t>"Хилокский район" на 2025 год</t>
  </si>
  <si>
    <t>Приложение № 15</t>
  </si>
  <si>
    <t>Перечень муниципальных программ муниципального района "Хилокский район",</t>
  </si>
  <si>
    <t xml:space="preserve"> к  решению Совета муниципального района</t>
  </si>
  <si>
    <t>2.1</t>
  </si>
  <si>
    <t>2.2</t>
  </si>
  <si>
    <t>2.3</t>
  </si>
  <si>
    <t>Развитие малого и среднего предпринимательства в Хилокском районе</t>
  </si>
  <si>
    <t>Поддержка и развитие агропромышленного комплекса муниципального района «Хилокский район»</t>
  </si>
  <si>
    <t>Обеспечивающая  подпрограмма</t>
  </si>
  <si>
    <t>4</t>
  </si>
  <si>
    <t>Социальное развитие муниципального района «Хилокский район» 2024-2028 гг.</t>
  </si>
  <si>
    <t>Совершенствование гражданской обороны, защиты населения и территории муниципального района  «Хилокский район» от чрезвычайных ситуаций природного и техногенного характера 2023-2027гг.</t>
  </si>
  <si>
    <t>Профилактика безнадзорности и правонарушений среди несовершеннолетних в Хилокском районе</t>
  </si>
  <si>
    <t>4.1</t>
  </si>
  <si>
    <t>4.2</t>
  </si>
  <si>
    <t>4.3</t>
  </si>
  <si>
    <t>4.4</t>
  </si>
  <si>
    <t>Предупреждение и борьба с алкоголизмом и наркоманией, профилактика преступлений и иных правонарушений</t>
  </si>
  <si>
    <t>Доступная среда</t>
  </si>
  <si>
    <t>Формирование установок толерантного сознания и профилактика экстремизма в Хилокском районе</t>
  </si>
  <si>
    <t>4.5</t>
  </si>
  <si>
    <t>4.6</t>
  </si>
  <si>
    <t>4.7</t>
  </si>
  <si>
    <t>Развитие физической культуры и спорта в Хилокском районе</t>
  </si>
  <si>
    <t>Содействие занятости населения Хилокского района</t>
  </si>
  <si>
    <t>4.8</t>
  </si>
  <si>
    <t>Укрепление общественного здоровья населения Хилокского района</t>
  </si>
  <si>
    <t>Содействие развитию и поддержка общественных объединений, некоммерческих организаций в Хилокском районе</t>
  </si>
  <si>
    <t>Территориальное развитие муниципального района «Хилокский район» 2023-2027 гг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</si>
  <si>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</si>
  <si>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</si>
  <si>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</si>
  <si>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</si>
  <si>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</si>
  <si>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</si>
  <si>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</si>
  <si>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</si>
  <si>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</si>
  <si>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Комплексное развитие сельских территорий</t>
  </si>
  <si>
    <t>Обеспечение жильем молодых семей Хилокского района</t>
  </si>
  <si>
    <t>Комплексное развитие систем коммунальной инфраструктуры муниципального района «Хилокский район»</t>
  </si>
  <si>
    <t xml:space="preserve">Развитие дорожного хозяйства, транспортной инфраструктуры и безопасности дорожного движения муниципального района «Хилокский район» </t>
  </si>
  <si>
    <t>Производственный контроль качества питьевой воды источников питьевого водоснабжения муниципального района «Хилокский район»</t>
  </si>
  <si>
    <t>Территориальное планирование и обеспечение градостроительной деятельности на территории муниципального района «Хилокский район»</t>
  </si>
  <si>
    <t>Развитие жилищного хозяйства муниципального района «Хилокский район»</t>
  </si>
  <si>
    <t>Повышение эффективности использования муниципального имущества и земельных ресурсов</t>
  </si>
  <si>
    <t>7.1</t>
  </si>
  <si>
    <t>7.2</t>
  </si>
  <si>
    <t>7.3</t>
  </si>
  <si>
    <t>7.4</t>
  </si>
  <si>
    <t>7.5</t>
  </si>
  <si>
    <t>7.6</t>
  </si>
  <si>
    <t>Библиотечное деятельность</t>
  </si>
  <si>
    <t>Культурно-досуговая деятельность</t>
  </si>
  <si>
    <t>Музейное дело</t>
  </si>
  <si>
    <t>Дополнительное образование</t>
  </si>
  <si>
    <t>Молодежная политика</t>
  </si>
  <si>
    <t>Обеспечение условий реализации Программы</t>
  </si>
  <si>
    <t xml:space="preserve">Культура муниципального района «Хилокский район» 2023-2027 гг. </t>
  </si>
  <si>
    <t>8.</t>
  </si>
  <si>
    <t>7.</t>
  </si>
  <si>
    <t>8.1</t>
  </si>
  <si>
    <t>8.2</t>
  </si>
  <si>
    <t>Развитие дошкольного образования</t>
  </si>
  <si>
    <t>Повышение качества и доступности общего образования</t>
  </si>
  <si>
    <t>Развитие образования муниципального района «Хилокский район» на 2023-2027 гг.</t>
  </si>
  <si>
    <t>Повышение качества и доступности дополнительного образования детей</t>
  </si>
  <si>
    <t>8.3</t>
  </si>
  <si>
    <t>8.4</t>
  </si>
  <si>
    <t>8.5</t>
  </si>
  <si>
    <t>8.6</t>
  </si>
  <si>
    <t>Исполнение государственных полномочий по опеке и попечительству</t>
  </si>
  <si>
    <t>Летний отдых и оздоровление детей</t>
  </si>
  <si>
    <t>Образование</t>
  </si>
  <si>
    <t>8.7</t>
  </si>
  <si>
    <t>Обеспечивающая подпрограмма</t>
  </si>
  <si>
    <t>10</t>
  </si>
  <si>
    <t>Обеспечение экологической безопасности окружающей среды и населения муниципального района «Хилокский район» при обращении с отходами производства и потребления 2023-2026 гг.</t>
  </si>
  <si>
    <t>Управление муниципальными финансами и муниципальным долгом муниципального района «Хилокский район» на 2023-2027 годы</t>
  </si>
  <si>
    <t>Экономическое развитие муниципального района «Хилокский район» на 2023-2027 годы</t>
  </si>
  <si>
    <t>Сумма</t>
  </si>
  <si>
    <t>"Хилокский район"</t>
  </si>
  <si>
    <t>на 2025 год и плановый период 2026 и 2027 гг."</t>
  </si>
  <si>
    <t>9</t>
  </si>
  <si>
    <t>Безопасность гидротехнических сооружений, находящихся на территории муниципального района «Хилокский район» 2023-2027 гг.</t>
  </si>
  <si>
    <t>ИТОГО</t>
  </si>
  <si>
    <t xml:space="preserve"> "О внесении изменений в бюджет муниципального района "Хилокский район" </t>
  </si>
  <si>
    <t>от ___________ 2025 года 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</si>
</sst>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3" fillId="0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Border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1,%2013,%2018%20&#1082;%20&#1073;&#1102;&#1076;&#1078;&#1077;&#1090;&#1091;%20&#1085;&#1072;%202025-2027%20&#1075;&#1086;&#1076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1"/>
      <sheetName val="Ведомственная 2025 ПРИЛ 13"/>
      <sheetName val="Программная по ведомс ПРИЛ 18"/>
    </sheetNames>
    <sheetDataSet>
      <sheetData sheetId="0">
        <row r="654">
          <cell r="G654">
            <v>0</v>
          </cell>
        </row>
        <row r="694">
          <cell r="G694">
            <v>120</v>
          </cell>
        </row>
        <row r="746">
          <cell r="G746">
            <v>0</v>
          </cell>
        </row>
        <row r="754">
          <cell r="G754">
            <v>0</v>
          </cell>
        </row>
        <row r="758">
          <cell r="G758">
            <v>0</v>
          </cell>
        </row>
        <row r="872">
          <cell r="G872">
            <v>0</v>
          </cell>
        </row>
        <row r="883">
          <cell r="G883">
            <v>200</v>
          </cell>
        </row>
        <row r="898">
          <cell r="G898">
            <v>0</v>
          </cell>
        </row>
        <row r="915">
          <cell r="G915">
            <v>4603</v>
          </cell>
        </row>
        <row r="927">
          <cell r="G927">
            <v>0</v>
          </cell>
        </row>
        <row r="1143">
          <cell r="G1143">
            <v>0</v>
          </cell>
        </row>
        <row r="1152">
          <cell r="G1152">
            <v>22484.799999999996</v>
          </cell>
        </row>
        <row r="1158">
          <cell r="G1158">
            <v>214</v>
          </cell>
        </row>
      </sheetData>
      <sheetData sheetId="1"/>
      <sheetData sheetId="2">
        <row r="488">
          <cell r="L488">
            <v>194334.9</v>
          </cell>
        </row>
        <row r="545">
          <cell r="L545">
            <v>648451.09999999986</v>
          </cell>
        </row>
        <row r="641">
          <cell r="L641">
            <v>17004.3</v>
          </cell>
        </row>
        <row r="655">
          <cell r="L655">
            <v>26613.1</v>
          </cell>
        </row>
        <row r="701">
          <cell r="L701">
            <v>2813.2</v>
          </cell>
        </row>
        <row r="710">
          <cell r="L710">
            <v>14422.199999999999</v>
          </cell>
        </row>
        <row r="764">
          <cell r="L764">
            <v>8314.2999999999993</v>
          </cell>
        </row>
        <row r="805">
          <cell r="L805">
            <v>1000</v>
          </cell>
        </row>
        <row r="814">
          <cell r="L814">
            <v>28985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abSelected="1" workbookViewId="0">
      <selection activeCell="A7" sqref="A7:C7"/>
    </sheetView>
  </sheetViews>
  <sheetFormatPr defaultRowHeight="14.4" x14ac:dyDescent="0.3"/>
  <cols>
    <col min="1" max="1" width="8.5546875" customWidth="1"/>
    <col min="2" max="2" width="73.6640625" customWidth="1"/>
    <col min="3" max="3" width="28.88671875" customWidth="1"/>
    <col min="4" max="4" width="29.5546875" customWidth="1"/>
  </cols>
  <sheetData>
    <row r="1" spans="1:4" ht="17.399999999999999" x14ac:dyDescent="0.3">
      <c r="A1" s="41" t="s">
        <v>7</v>
      </c>
      <c r="B1" s="41"/>
      <c r="C1" s="41"/>
      <c r="D1" s="41"/>
    </row>
    <row r="2" spans="1:4" ht="18" x14ac:dyDescent="0.35">
      <c r="A2" s="42" t="s">
        <v>9</v>
      </c>
      <c r="B2" s="42"/>
      <c r="C2" s="42"/>
      <c r="D2" s="42"/>
    </row>
    <row r="3" spans="1:4" ht="18" x14ac:dyDescent="0.35">
      <c r="A3" s="42" t="s">
        <v>88</v>
      </c>
      <c r="B3" s="42"/>
      <c r="C3" s="42"/>
      <c r="D3" s="42"/>
    </row>
    <row r="4" spans="1:4" ht="18" x14ac:dyDescent="0.35">
      <c r="A4" s="42" t="s">
        <v>93</v>
      </c>
      <c r="B4" s="42"/>
      <c r="C4" s="42"/>
      <c r="D4" s="42"/>
    </row>
    <row r="5" spans="1:4" ht="18" x14ac:dyDescent="0.35">
      <c r="A5" s="42" t="s">
        <v>89</v>
      </c>
      <c r="B5" s="42"/>
      <c r="C5" s="42"/>
      <c r="D5" s="42"/>
    </row>
    <row r="6" spans="1:4" ht="23.25" customHeight="1" x14ac:dyDescent="0.35">
      <c r="A6" s="42" t="s">
        <v>94</v>
      </c>
      <c r="B6" s="42"/>
      <c r="C6" s="42"/>
      <c r="D6" s="42"/>
    </row>
    <row r="7" spans="1:4" ht="18.75" x14ac:dyDescent="0.3">
      <c r="A7" s="40"/>
      <c r="B7" s="40"/>
      <c r="C7" s="40"/>
      <c r="D7" s="5"/>
    </row>
    <row r="8" spans="1:4" ht="18.75" x14ac:dyDescent="0.3">
      <c r="A8" s="40"/>
      <c r="B8" s="40"/>
      <c r="C8" s="40"/>
      <c r="D8" s="5"/>
    </row>
    <row r="9" spans="1:4" ht="18.75" x14ac:dyDescent="0.3">
      <c r="A9" s="40"/>
      <c r="B9" s="40"/>
      <c r="C9" s="40"/>
      <c r="D9" s="5"/>
    </row>
    <row r="10" spans="1:4" ht="17.399999999999999" x14ac:dyDescent="0.3">
      <c r="A10" s="31" t="s">
        <v>8</v>
      </c>
      <c r="B10" s="31"/>
      <c r="C10" s="31"/>
      <c r="D10" s="31"/>
    </row>
    <row r="11" spans="1:4" ht="17.399999999999999" x14ac:dyDescent="0.3">
      <c r="A11" s="31" t="s">
        <v>5</v>
      </c>
      <c r="B11" s="31"/>
      <c r="C11" s="31"/>
      <c r="D11" s="31"/>
    </row>
    <row r="12" spans="1:4" ht="17.399999999999999" x14ac:dyDescent="0.3">
      <c r="A12" s="31" t="s">
        <v>6</v>
      </c>
      <c r="B12" s="31"/>
      <c r="C12" s="31"/>
      <c r="D12" s="31"/>
    </row>
    <row r="13" spans="1:4" ht="18.75" x14ac:dyDescent="0.3">
      <c r="A13" s="31"/>
      <c r="B13" s="31"/>
      <c r="C13" s="31"/>
      <c r="D13" s="7"/>
    </row>
    <row r="14" spans="1:4" ht="18.75" x14ac:dyDescent="0.3">
      <c r="A14" s="31"/>
      <c r="B14" s="31"/>
      <c r="C14" s="31"/>
      <c r="D14" s="7"/>
    </row>
    <row r="15" spans="1:4" ht="15" customHeight="1" x14ac:dyDescent="0.35">
      <c r="A15" s="5"/>
      <c r="B15" s="5"/>
      <c r="C15" s="1"/>
      <c r="D15" s="6" t="s">
        <v>1</v>
      </c>
    </row>
    <row r="16" spans="1:4" ht="20.25" customHeight="1" x14ac:dyDescent="0.3">
      <c r="A16" s="34" t="s">
        <v>0</v>
      </c>
      <c r="B16" s="37" t="s">
        <v>2</v>
      </c>
      <c r="C16" s="29" t="s">
        <v>87</v>
      </c>
      <c r="D16" s="30"/>
    </row>
    <row r="17" spans="1:4" ht="61.5" customHeight="1" x14ac:dyDescent="0.3">
      <c r="A17" s="35"/>
      <c r="B17" s="38"/>
      <c r="C17" s="32" t="s">
        <v>3</v>
      </c>
      <c r="D17" s="32" t="s">
        <v>4</v>
      </c>
    </row>
    <row r="18" spans="1:4" ht="21" customHeight="1" x14ac:dyDescent="0.3">
      <c r="A18" s="36"/>
      <c r="B18" s="39"/>
      <c r="C18" s="33"/>
      <c r="D18" s="33"/>
    </row>
    <row r="19" spans="1:4" ht="18" x14ac:dyDescent="0.3">
      <c r="A19" s="2">
        <v>1</v>
      </c>
      <c r="B19" s="2">
        <v>2</v>
      </c>
      <c r="C19" s="8">
        <v>3</v>
      </c>
      <c r="D19" s="2">
        <v>4</v>
      </c>
    </row>
    <row r="20" spans="1:4" ht="52.2" x14ac:dyDescent="0.3">
      <c r="A20" s="21">
        <v>1</v>
      </c>
      <c r="B20" s="9" t="s">
        <v>85</v>
      </c>
      <c r="C20" s="26">
        <v>70643</v>
      </c>
      <c r="D20" s="26">
        <v>0</v>
      </c>
    </row>
    <row r="21" spans="1:4" ht="34.799999999999997" x14ac:dyDescent="0.3">
      <c r="A21" s="21">
        <v>2</v>
      </c>
      <c r="B21" s="9" t="s">
        <v>86</v>
      </c>
      <c r="C21" s="26">
        <f>C22+C23+C24</f>
        <v>59113.1</v>
      </c>
      <c r="D21" s="26">
        <f>D22+D23+D24</f>
        <v>0</v>
      </c>
    </row>
    <row r="22" spans="1:4" ht="36" x14ac:dyDescent="0.35">
      <c r="A22" s="22" t="s">
        <v>10</v>
      </c>
      <c r="B22" s="20" t="s">
        <v>14</v>
      </c>
      <c r="C22" s="4">
        <v>0</v>
      </c>
      <c r="D22" s="4">
        <v>0</v>
      </c>
    </row>
    <row r="23" spans="1:4" ht="36" x14ac:dyDescent="0.35">
      <c r="A23" s="23" t="s">
        <v>11</v>
      </c>
      <c r="B23" s="13" t="s">
        <v>13</v>
      </c>
      <c r="C23" s="10">
        <v>5</v>
      </c>
      <c r="D23" s="4">
        <v>0</v>
      </c>
    </row>
    <row r="24" spans="1:4" ht="18" x14ac:dyDescent="0.35">
      <c r="A24" s="23" t="s">
        <v>12</v>
      </c>
      <c r="B24" s="14" t="s">
        <v>15</v>
      </c>
      <c r="C24" s="10">
        <v>59108.1</v>
      </c>
      <c r="D24" s="4">
        <v>0</v>
      </c>
    </row>
    <row r="25" spans="1:4" ht="69.599999999999994" x14ac:dyDescent="0.3">
      <c r="A25" s="21">
        <v>3</v>
      </c>
      <c r="B25" s="11" t="s">
        <v>18</v>
      </c>
      <c r="C25" s="26">
        <f>360+40</f>
        <v>400</v>
      </c>
      <c r="D25" s="26">
        <v>0</v>
      </c>
    </row>
    <row r="26" spans="1:4" ht="34.799999999999997" x14ac:dyDescent="0.3">
      <c r="A26" s="24" t="s">
        <v>16</v>
      </c>
      <c r="B26" s="12" t="s">
        <v>17</v>
      </c>
      <c r="C26" s="26">
        <f>C27+C28+C29+C30+C31+C32+C33+C34</f>
        <v>714.2</v>
      </c>
      <c r="D26" s="26">
        <f>D27+D28+D29+D30+D31+D32+D33+D34</f>
        <v>0</v>
      </c>
    </row>
    <row r="27" spans="1:4" ht="36" x14ac:dyDescent="0.35">
      <c r="A27" s="22" t="s">
        <v>20</v>
      </c>
      <c r="B27" s="15" t="s">
        <v>19</v>
      </c>
      <c r="C27" s="4">
        <v>50</v>
      </c>
      <c r="D27" s="4">
        <v>0</v>
      </c>
    </row>
    <row r="28" spans="1:4" ht="42.75" customHeight="1" x14ac:dyDescent="0.35">
      <c r="A28" s="22" t="s">
        <v>21</v>
      </c>
      <c r="B28" s="15" t="s">
        <v>24</v>
      </c>
      <c r="C28" s="4">
        <v>34.200000000000003</v>
      </c>
      <c r="D28" s="4">
        <v>0</v>
      </c>
    </row>
    <row r="29" spans="1:4" ht="18" x14ac:dyDescent="0.35">
      <c r="A29" s="22" t="s">
        <v>22</v>
      </c>
      <c r="B29" s="16" t="s">
        <v>25</v>
      </c>
      <c r="C29" s="4">
        <v>50</v>
      </c>
      <c r="D29" s="4">
        <v>0</v>
      </c>
    </row>
    <row r="30" spans="1:4" ht="36" x14ac:dyDescent="0.35">
      <c r="A30" s="23" t="s">
        <v>23</v>
      </c>
      <c r="B30" s="14" t="s">
        <v>26</v>
      </c>
      <c r="C30" s="10">
        <v>50</v>
      </c>
      <c r="D30" s="4">
        <v>0</v>
      </c>
    </row>
    <row r="31" spans="1:4" ht="18" x14ac:dyDescent="0.35">
      <c r="A31" s="22" t="s">
        <v>27</v>
      </c>
      <c r="B31" s="17" t="s">
        <v>30</v>
      </c>
      <c r="C31" s="4">
        <v>250</v>
      </c>
      <c r="D31" s="4">
        <v>0</v>
      </c>
    </row>
    <row r="32" spans="1:4" ht="18" x14ac:dyDescent="0.35">
      <c r="A32" s="22" t="s">
        <v>28</v>
      </c>
      <c r="B32" s="16" t="s">
        <v>31</v>
      </c>
      <c r="C32" s="4">
        <v>280</v>
      </c>
      <c r="D32" s="4">
        <v>0</v>
      </c>
    </row>
    <row r="33" spans="1:4" ht="36" x14ac:dyDescent="0.35">
      <c r="A33" s="23" t="s">
        <v>29</v>
      </c>
      <c r="B33" s="13" t="s">
        <v>33</v>
      </c>
      <c r="C33" s="10">
        <v>0</v>
      </c>
      <c r="D33" s="4">
        <v>0</v>
      </c>
    </row>
    <row r="34" spans="1:4" ht="36" x14ac:dyDescent="0.35">
      <c r="A34" s="23" t="s">
        <v>32</v>
      </c>
      <c r="B34" s="14" t="s">
        <v>34</v>
      </c>
      <c r="C34" s="10">
        <v>0</v>
      </c>
      <c r="D34" s="4">
        <v>0</v>
      </c>
    </row>
    <row r="35" spans="1:4" ht="34.799999999999997" x14ac:dyDescent="0.3">
      <c r="A35" s="25" t="s">
        <v>36</v>
      </c>
      <c r="B35" s="12" t="s">
        <v>35</v>
      </c>
      <c r="C35" s="27">
        <f>C36+C37+C38+C39+C40+C41+C42+C43</f>
        <v>110792.6</v>
      </c>
      <c r="D35" s="27">
        <f>D36+D37+D38+D39+D40+D41+D42+D43</f>
        <v>0</v>
      </c>
    </row>
    <row r="36" spans="1:4" ht="18" x14ac:dyDescent="0.35">
      <c r="A36" s="23" t="s">
        <v>37</v>
      </c>
      <c r="B36" s="17" t="s">
        <v>45</v>
      </c>
      <c r="C36" s="10">
        <v>1621.7</v>
      </c>
      <c r="D36" s="4">
        <v>0</v>
      </c>
    </row>
    <row r="37" spans="1:4" ht="18" x14ac:dyDescent="0.35">
      <c r="A37" s="23" t="s">
        <v>38</v>
      </c>
      <c r="B37" s="17" t="s">
        <v>46</v>
      </c>
      <c r="C37" s="10">
        <v>1568.3</v>
      </c>
      <c r="D37" s="4">
        <v>0</v>
      </c>
    </row>
    <row r="38" spans="1:4" ht="36" x14ac:dyDescent="0.35">
      <c r="A38" s="23" t="s">
        <v>39</v>
      </c>
      <c r="B38" s="17" t="s">
        <v>47</v>
      </c>
      <c r="C38" s="10">
        <v>4840</v>
      </c>
      <c r="D38" s="4">
        <v>0</v>
      </c>
    </row>
    <row r="39" spans="1:4" ht="54" x14ac:dyDescent="0.35">
      <c r="A39" s="23" t="s">
        <v>40</v>
      </c>
      <c r="B39" s="17" t="s">
        <v>48</v>
      </c>
      <c r="C39" s="10">
        <v>100573.5</v>
      </c>
      <c r="D39" s="4">
        <v>0</v>
      </c>
    </row>
    <row r="40" spans="1:4" ht="54" x14ac:dyDescent="0.35">
      <c r="A40" s="23" t="s">
        <v>41</v>
      </c>
      <c r="B40" s="17" t="s">
        <v>49</v>
      </c>
      <c r="C40" s="10">
        <v>903.1</v>
      </c>
      <c r="D40" s="4">
        <v>0</v>
      </c>
    </row>
    <row r="41" spans="1:4" ht="54" x14ac:dyDescent="0.35">
      <c r="A41" s="23" t="s">
        <v>42</v>
      </c>
      <c r="B41" s="17" t="s">
        <v>50</v>
      </c>
      <c r="C41" s="10">
        <v>0</v>
      </c>
      <c r="D41" s="4">
        <v>0</v>
      </c>
    </row>
    <row r="42" spans="1:4" ht="36" x14ac:dyDescent="0.35">
      <c r="A42" s="23" t="s">
        <v>43</v>
      </c>
      <c r="B42" s="17" t="s">
        <v>51</v>
      </c>
      <c r="C42" s="10">
        <v>700</v>
      </c>
      <c r="D42" s="4">
        <v>0</v>
      </c>
    </row>
    <row r="43" spans="1:4" ht="36" x14ac:dyDescent="0.35">
      <c r="A43" s="23" t="s">
        <v>44</v>
      </c>
      <c r="B43" s="17" t="s">
        <v>52</v>
      </c>
      <c r="C43" s="10">
        <v>586</v>
      </c>
      <c r="D43" s="4">
        <v>0</v>
      </c>
    </row>
    <row r="44" spans="1:4" ht="34.799999999999997" x14ac:dyDescent="0.3">
      <c r="A44" s="25" t="s">
        <v>67</v>
      </c>
      <c r="B44" s="19" t="s">
        <v>65</v>
      </c>
      <c r="C44" s="27">
        <f>C45+C46+C47+C48+C49+C50</f>
        <v>92180.200000000012</v>
      </c>
      <c r="D44" s="27">
        <f>D45+D46+D47+D48+D49+D50</f>
        <v>0</v>
      </c>
    </row>
    <row r="45" spans="1:4" ht="18" x14ac:dyDescent="0.35">
      <c r="A45" s="23" t="s">
        <v>53</v>
      </c>
      <c r="B45" s="17" t="s">
        <v>59</v>
      </c>
      <c r="C45" s="10">
        <v>29777.9</v>
      </c>
      <c r="D45" s="4">
        <v>0</v>
      </c>
    </row>
    <row r="46" spans="1:4" ht="18" x14ac:dyDescent="0.35">
      <c r="A46" s="23" t="s">
        <v>54</v>
      </c>
      <c r="B46" s="17" t="s">
        <v>60</v>
      </c>
      <c r="C46" s="10">
        <v>38364</v>
      </c>
      <c r="D46" s="4">
        <v>0</v>
      </c>
    </row>
    <row r="47" spans="1:4" ht="18" x14ac:dyDescent="0.35">
      <c r="A47" s="23" t="s">
        <v>55</v>
      </c>
      <c r="B47" s="17" t="s">
        <v>61</v>
      </c>
      <c r="C47" s="10">
        <v>2474.6</v>
      </c>
      <c r="D47" s="4">
        <v>0</v>
      </c>
    </row>
    <row r="48" spans="1:4" ht="18" x14ac:dyDescent="0.35">
      <c r="A48" s="23" t="s">
        <v>56</v>
      </c>
      <c r="B48" s="17" t="s">
        <v>62</v>
      </c>
      <c r="C48" s="10">
        <v>18728.599999999999</v>
      </c>
      <c r="D48" s="4">
        <v>0</v>
      </c>
    </row>
    <row r="49" spans="1:4" ht="18" x14ac:dyDescent="0.35">
      <c r="A49" s="23" t="s">
        <v>57</v>
      </c>
      <c r="B49" s="17" t="s">
        <v>63</v>
      </c>
      <c r="C49" s="10">
        <v>200</v>
      </c>
      <c r="D49" s="4">
        <v>0</v>
      </c>
    </row>
    <row r="50" spans="1:4" ht="18" x14ac:dyDescent="0.35">
      <c r="A50" s="23" t="s">
        <v>58</v>
      </c>
      <c r="B50" s="17" t="s">
        <v>64</v>
      </c>
      <c r="C50" s="10">
        <v>2635.1</v>
      </c>
      <c r="D50" s="4">
        <v>0</v>
      </c>
    </row>
    <row r="51" spans="1:4" ht="34.799999999999997" x14ac:dyDescent="0.3">
      <c r="A51" s="25" t="s">
        <v>66</v>
      </c>
      <c r="B51" s="18" t="s">
        <v>72</v>
      </c>
      <c r="C51" s="27">
        <f>C52+C53+C54+C55+C56+C57+C58</f>
        <v>911953.09999999986</v>
      </c>
      <c r="D51" s="27">
        <f>D52+D53+D54+D55+D56+D57+D58</f>
        <v>27621.799999999996</v>
      </c>
    </row>
    <row r="52" spans="1:4" ht="18" x14ac:dyDescent="0.35">
      <c r="A52" s="23" t="s">
        <v>68</v>
      </c>
      <c r="B52" s="17" t="s">
        <v>70</v>
      </c>
      <c r="C52" s="10">
        <f>'[1]Программная по ведомс ПРИЛ 18'!$L$488</f>
        <v>194334.9</v>
      </c>
      <c r="D52" s="4">
        <f>'[1]Функциональная 2025 ПРИЛ 11'!$G$654+'[1]Функциональная 2025 ПРИЛ 11'!$G$872+'[1]Функциональная 2025 ПРИЛ 11'!$G$1143</f>
        <v>0</v>
      </c>
    </row>
    <row r="53" spans="1:4" ht="18" x14ac:dyDescent="0.35">
      <c r="A53" s="23" t="s">
        <v>69</v>
      </c>
      <c r="B53" s="17" t="s">
        <v>71</v>
      </c>
      <c r="C53" s="10">
        <f>'[1]Программная по ведомс ПРИЛ 18'!$L$545</f>
        <v>648451.09999999986</v>
      </c>
      <c r="D53" s="4">
        <f>'[1]Функциональная 2025 ПРИЛ 11'!$G$694+'[1]Функциональная 2025 ПРИЛ 11'!$G$746+'[1]Функциональная 2025 ПРИЛ 11'!$G$754+'[1]Функциональная 2025 ПРИЛ 11'!$G$883+'[1]Функциональная 2025 ПРИЛ 11'!$G$1152</f>
        <v>22804.799999999996</v>
      </c>
    </row>
    <row r="54" spans="1:4" ht="36" x14ac:dyDescent="0.35">
      <c r="A54" s="23" t="s">
        <v>74</v>
      </c>
      <c r="B54" s="17" t="s">
        <v>73</v>
      </c>
      <c r="C54" s="10">
        <f>'[1]Программная по ведомс ПРИЛ 18'!$L$641</f>
        <v>17004.3</v>
      </c>
      <c r="D54" s="4">
        <v>0</v>
      </c>
    </row>
    <row r="55" spans="1:4" ht="36" x14ac:dyDescent="0.35">
      <c r="A55" s="23" t="s">
        <v>75</v>
      </c>
      <c r="B55" s="17" t="s">
        <v>78</v>
      </c>
      <c r="C55" s="10">
        <f>'[1]Программная по ведомс ПРИЛ 18'!$L$655</f>
        <v>26613.1</v>
      </c>
      <c r="D55" s="4">
        <f>'[1]Функциональная 2025 ПРИЛ 11'!$G$898+'[1]Функциональная 2025 ПРИЛ 11'!$G$1158</f>
        <v>214</v>
      </c>
    </row>
    <row r="56" spans="1:4" ht="18" x14ac:dyDescent="0.35">
      <c r="A56" s="23" t="s">
        <v>76</v>
      </c>
      <c r="B56" s="17" t="s">
        <v>79</v>
      </c>
      <c r="C56" s="10">
        <f>'[1]Программная по ведомс ПРИЛ 18'!$L$701</f>
        <v>2813.2</v>
      </c>
      <c r="D56" s="4">
        <f>'[1]Функциональная 2025 ПРИЛ 11'!$G$915</f>
        <v>4603</v>
      </c>
    </row>
    <row r="57" spans="1:4" ht="18" x14ac:dyDescent="0.35">
      <c r="A57" s="23" t="s">
        <v>77</v>
      </c>
      <c r="B57" s="17" t="s">
        <v>80</v>
      </c>
      <c r="C57" s="10">
        <f>'[1]Программная по ведомс ПРИЛ 18'!$L$710</f>
        <v>14422.199999999999</v>
      </c>
      <c r="D57" s="4">
        <f>'[1]Функциональная 2025 ПРИЛ 11'!$G$758</f>
        <v>0</v>
      </c>
    </row>
    <row r="58" spans="1:4" ht="18" x14ac:dyDescent="0.35">
      <c r="A58" s="23" t="s">
        <v>81</v>
      </c>
      <c r="B58" s="17" t="s">
        <v>82</v>
      </c>
      <c r="C58" s="10">
        <f>'[1]Программная по ведомс ПРИЛ 18'!$L$764</f>
        <v>8314.2999999999993</v>
      </c>
      <c r="D58" s="4">
        <f>'[1]Функциональная 2025 ПРИЛ 11'!$G$927</f>
        <v>0</v>
      </c>
    </row>
    <row r="59" spans="1:4" ht="52.2" x14ac:dyDescent="0.3">
      <c r="A59" s="25" t="s">
        <v>90</v>
      </c>
      <c r="B59" s="18" t="s">
        <v>91</v>
      </c>
      <c r="C59" s="27">
        <f>'[1]Программная по ведомс ПРИЛ 18'!$L$805</f>
        <v>1000</v>
      </c>
      <c r="D59" s="26">
        <v>1000</v>
      </c>
    </row>
    <row r="60" spans="1:4" ht="69.599999999999994" x14ac:dyDescent="0.3">
      <c r="A60" s="25" t="s">
        <v>83</v>
      </c>
      <c r="B60" s="18" t="s">
        <v>84</v>
      </c>
      <c r="C60" s="27">
        <f>'[1]Программная по ведомс ПРИЛ 18'!$L$814</f>
        <v>28985</v>
      </c>
      <c r="D60" s="26">
        <v>20000</v>
      </c>
    </row>
    <row r="61" spans="1:4" ht="17.399999999999999" x14ac:dyDescent="0.3">
      <c r="A61" s="3"/>
      <c r="B61" s="3" t="s">
        <v>92</v>
      </c>
      <c r="C61" s="28">
        <f>C20+C21+C25+C26+C35+C44+C51+C60+C59</f>
        <v>1275781.2</v>
      </c>
      <c r="D61" s="28">
        <f>D20+D21+D25+D26+D35+D44+D51+D60+D59</f>
        <v>48621.799999999996</v>
      </c>
    </row>
  </sheetData>
  <mergeCells count="19">
    <mergeCell ref="A9:C9"/>
    <mergeCell ref="A1:D1"/>
    <mergeCell ref="A2:D2"/>
    <mergeCell ref="A3:D3"/>
    <mergeCell ref="A5:D5"/>
    <mergeCell ref="A6:D6"/>
    <mergeCell ref="A7:C7"/>
    <mergeCell ref="A8:C8"/>
    <mergeCell ref="A4:D4"/>
    <mergeCell ref="C16:D16"/>
    <mergeCell ref="A10:D10"/>
    <mergeCell ref="A11:D11"/>
    <mergeCell ref="A12:D12"/>
    <mergeCell ref="D17:D18"/>
    <mergeCell ref="A16:A18"/>
    <mergeCell ref="C17:C18"/>
    <mergeCell ref="B16:B18"/>
    <mergeCell ref="A14:C14"/>
    <mergeCell ref="A13:C13"/>
  </mergeCells>
  <pageMargins left="0.9055118110236221" right="0.51181102362204722" top="0.74803149606299213" bottom="0.35433070866141736" header="0.31496062992125984" footer="0.31496062992125984"/>
  <pageSetup paperSize="9" scale="6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2024-11-15T10:34:35Z</cp:lastPrinted>
  <dcterms:created xsi:type="dcterms:W3CDTF">2012-12-19T23:54:32Z</dcterms:created>
  <dcterms:modified xsi:type="dcterms:W3CDTF">2025-02-21T07:49:37Z</dcterms:modified>
</cp:coreProperties>
</file>