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E96" i="6" l="1"/>
  <c r="D69" i="6"/>
  <c r="E69" i="6"/>
  <c r="F73" i="6"/>
  <c r="F76" i="6"/>
  <c r="F74" i="6"/>
  <c r="F98" i="6" l="1"/>
  <c r="F99" i="6"/>
  <c r="F100" i="6"/>
  <c r="F101" i="6"/>
  <c r="F102" i="6"/>
  <c r="F103" i="6"/>
  <c r="F104" i="6"/>
  <c r="F105" i="6"/>
  <c r="F84" i="6"/>
  <c r="F85" i="6"/>
  <c r="F86" i="6"/>
  <c r="F87" i="6"/>
  <c r="F88" i="6"/>
  <c r="F89" i="6"/>
  <c r="F90" i="6"/>
  <c r="F91" i="6"/>
  <c r="F92" i="6"/>
  <c r="F93" i="6"/>
  <c r="F94" i="6"/>
  <c r="F95" i="6"/>
  <c r="F71" i="6"/>
  <c r="F72" i="6"/>
  <c r="F75" i="6"/>
  <c r="F77" i="6"/>
  <c r="F78" i="6"/>
  <c r="F79" i="6"/>
  <c r="F80" i="6"/>
  <c r="F81" i="6"/>
  <c r="D96" i="6"/>
  <c r="E77" i="6"/>
  <c r="E72" i="6"/>
  <c r="E75" i="6"/>
  <c r="E78" i="6"/>
  <c r="E71" i="6"/>
  <c r="E70" i="6"/>
  <c r="F70" i="6" s="1"/>
  <c r="E92" i="6"/>
  <c r="E94" i="6"/>
  <c r="F68" i="6"/>
  <c r="F67" i="6"/>
  <c r="F63" i="6"/>
  <c r="F62" i="6"/>
  <c r="F61" i="6"/>
  <c r="F60" i="6"/>
  <c r="F56" i="6"/>
  <c r="F57" i="6"/>
  <c r="F58" i="6"/>
  <c r="F55" i="6"/>
  <c r="F52" i="6"/>
  <c r="F51" i="6"/>
  <c r="F50" i="6"/>
  <c r="F49" i="6"/>
  <c r="F47" i="6"/>
  <c r="F44" i="6"/>
  <c r="F45" i="6"/>
  <c r="F43" i="6"/>
  <c r="F40" i="6"/>
  <c r="F37" i="6"/>
  <c r="F38" i="6"/>
  <c r="F32" i="6"/>
  <c r="F33" i="6"/>
  <c r="F34" i="6"/>
  <c r="F31" i="6"/>
  <c r="F27" i="6"/>
  <c r="F28" i="6"/>
  <c r="F29" i="6"/>
  <c r="F26" i="6"/>
  <c r="F21" i="6"/>
  <c r="F22" i="6"/>
  <c r="F23" i="6"/>
  <c r="F20" i="6"/>
  <c r="E97" i="6"/>
  <c r="E93" i="6"/>
  <c r="E83" i="6"/>
  <c r="E66" i="6"/>
  <c r="E59" i="6"/>
  <c r="E54" i="6"/>
  <c r="E48" i="6"/>
  <c r="E46" i="6"/>
  <c r="E42" i="6"/>
  <c r="E39" i="6"/>
  <c r="E36" i="6"/>
  <c r="E30" i="6"/>
  <c r="E25" i="6"/>
  <c r="E24" i="6"/>
  <c r="E19" i="6"/>
  <c r="F59" i="6" l="1"/>
  <c r="F97" i="6"/>
  <c r="E53" i="6"/>
  <c r="E82" i="6"/>
  <c r="E65" i="6" s="1"/>
  <c r="E18" i="6"/>
  <c r="E35" i="6"/>
  <c r="F96" i="6"/>
  <c r="D97" i="6"/>
  <c r="D59" i="6"/>
  <c r="E41" i="6" l="1"/>
  <c r="E64" i="6"/>
  <c r="D54" i="6"/>
  <c r="F54" i="6" s="1"/>
  <c r="D48" i="6"/>
  <c r="F48" i="6" s="1"/>
  <c r="D46" i="6"/>
  <c r="F46" i="6" s="1"/>
  <c r="D42" i="6"/>
  <c r="F42" i="6" s="1"/>
  <c r="D39" i="6"/>
  <c r="F39" i="6" s="1"/>
  <c r="D36" i="6"/>
  <c r="D30" i="6"/>
  <c r="F30" i="6" s="1"/>
  <c r="D25" i="6"/>
  <c r="D19" i="6"/>
  <c r="F19" i="6" s="1"/>
  <c r="D66" i="6"/>
  <c r="F66" i="6" s="1"/>
  <c r="F69" i="6"/>
  <c r="D83" i="6"/>
  <c r="F83" i="6" s="1"/>
  <c r="D93" i="6"/>
  <c r="D35" i="6" l="1"/>
  <c r="F35" i="6" s="1"/>
  <c r="F36" i="6"/>
  <c r="D24" i="6"/>
  <c r="F25" i="6"/>
  <c r="E17" i="6"/>
  <c r="E16" i="6"/>
  <c r="D53" i="6"/>
  <c r="D82" i="6"/>
  <c r="D65" i="6" l="1"/>
  <c r="F82" i="6"/>
  <c r="D41" i="6"/>
  <c r="F41" i="6" s="1"/>
  <c r="F53" i="6"/>
  <c r="D18" i="6"/>
  <c r="F24" i="6"/>
  <c r="D64" i="6" l="1"/>
  <c r="F65" i="6"/>
  <c r="D17" i="6"/>
  <c r="F17" i="6" s="1"/>
  <c r="F18" i="6"/>
  <c r="D16" i="6" l="1"/>
  <c r="F16" i="6" s="1"/>
  <c r="F64" i="6"/>
</calcChain>
</file>

<file path=xl/sharedStrings.xml><?xml version="1.0" encoding="utf-8"?>
<sst xmlns="http://schemas.openxmlformats.org/spreadsheetml/2006/main" count="204" uniqueCount="180">
  <si>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</si>
  <si>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</si>
  <si>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</si>
  <si>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</si>
  <si>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</si>
  <si>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</si>
  <si>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</si>
  <si>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</si>
  <si>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</si>
  <si>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</si>
  <si>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</si>
  <si>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</si>
  <si>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</si>
  <si>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</si>
  <si>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</si>
  <si>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</si>
  <si>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</si>
  <si>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</si>
  <si>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</si>
  <si>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</si>
  <si>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</si>
  <si>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</si>
  <si>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</si>
  <si>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</si>
  <si>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</si>
  <si>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</si>
  <si>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</si>
  <si>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</si>
  <si>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</si>
  <si>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</si>
  <si>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</si>
  <si>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</si>
  <si>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</si>
  <si>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</si>
  <si>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</si>
  <si>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</si>
  <si>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</si>
  <si>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</si>
  <si>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</si>
  <si>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</si>
  <si>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</si>
  <si>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</si>
  <si>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</si>
  <si>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</si>
  <si>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</si>
  <si>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</si>
  <si>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</si>
  <si>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</si>
  <si>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</si>
  <si>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</si>
  <si>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</si>
  <si>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</si>
  <si>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</si>
  <si>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</si>
  <si>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</si>
  <si>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</si>
  <si>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</si>
  <si>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</si>
  <si>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</si>
  <si>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</si>
  <si>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</si>
  <si>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</si>
  <si>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</si>
  <si>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</si>
  <si>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</si>
  <si>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</si>
  <si>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</si>
  <si>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</si>
  <si>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</si>
  <si>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</si>
  <si>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</si>
  <si>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</si>
  <si>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</si>
  <si>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</si>
  <si>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</si>
  <si>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</si>
  <si>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</si>
  <si>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</si>
  <si>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</si>
  <si>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</si>
  <si>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</si>
  <si>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</si>
  <si>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</si>
  <si>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</si>
  <si>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</si>
  <si>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</si>
  <si>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</si>
  <si>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</si>
  <si>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</si>
  <si>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</si>
  <si>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</si>
  <si>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</si>
  <si>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</si>
  <si>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</si>
  <si>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</si>
  <si>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</si>
  <si>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</si>
  <si>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</si>
  <si>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</si>
  <si>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</si>
  <si>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</si>
  <si>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</si>
  <si>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</si>
  <si>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</si>
  <si>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</si>
  <si>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</si>
  <si>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</si>
  <si>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</si>
  <si>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</si>
  <si>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</si>
  <si>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</si>
  <si>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</si>
  <si>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</si>
  <si>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</si>
  <si>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</si>
  <si>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</si>
  <si>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</si>
  <si>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</si>
  <si>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</si>
  <si>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</si>
  <si>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</si>
  <si>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</si>
  <si>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</si>
  <si>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</si>
  <si>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</si>
  <si>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</si>
  <si>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</si>
  <si>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</si>
  <si>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</si>
  <si>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</si>
  <si>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</si>
  <si>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</si>
  <si>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</si>
  <si>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</si>
  <si>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</si>
  <si>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</si>
  <si>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</si>
  <si>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</si>
  <si>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</si>
  <si>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</si>
  <si>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</si>
  <si>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</si>
  <si>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</si>
  <si>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</si>
  <si>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</si>
  <si>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</si>
  <si>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</si>
  <si>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</si>
  <si>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на 2025 год и плановый период 2026 и 2027 годов"</t>
  </si>
  <si>
    <t>к решению Совета</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</si>
  <si>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</si>
  <si>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</si>
  <si>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обеспечение бесплатным питанием детей из многодетных семей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</si>
  <si>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обеспечение льготным питанием отдельных категорий обучающихся в муниципальных общеобразовательных организациях Забайкальского края</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</si>
  <si>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</si>
  <si>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</si>
  <si>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</si>
  <si>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</si>
  <si>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</si>
  <si>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</si>
  <si>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20225576050000150</t>
  </si>
  <si>
    <t>Субсидии бюджетам муниципальных районов, муниципальных 
и городских округов на обеспечение комплексного развития сельских территорий (реализация проектов по благоустройству общественных пространств на сельских территориях)</t>
  </si>
  <si>
    <t>Субсидии бюджетам муниципальных районов, муниципальных 
и городских округов на строительство, реконструкция,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</si>
  <si>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Иные межбюджетные трансферты бюджетам муниципальных районов на восстановление автомобильных дорог общего пользования местного значения при ликвидации последствий чрезвычайных ситуаций</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</si>
  <si>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</si>
  <si>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</si>
  <si>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20225424050000150</t>
  </si>
  <si>
    <t>Субсидии бюджетам муниципальных районов, муниципальных 
и городских округов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</si>
  <si>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20225555050000150</t>
  </si>
  <si>
    <t>Субсидии бюджетам муниципальных районов, муниципальных 
и городских округов на реализацию программ формирования современной городской среды</t>
  </si>
  <si>
    <t>"О внесении изменений в бюджет муниципального района "Хилокский район"</t>
  </si>
  <si>
    <t>Отклонение</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</si>
  <si>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</si>
  <si>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</si>
  <si>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20225519050000150</t>
  </si>
  <si>
    <t>Субсидии бюджетам муниципальных районов на поддержку отрасли культуры</t>
  </si>
  <si>
    <t>20225454050000150</t>
  </si>
  <si>
    <t>Субсидии бюджетам муниципальных районов на создание модельных муниципальных библиотек</t>
  </si>
  <si>
    <t xml:space="preserve">Уточненный план </t>
  </si>
  <si>
    <r>
      <t xml:space="preserve">от   </t>
    </r>
    <r>
      <rPr>
        <u/>
        <sz val="14"/>
        <color theme="1"/>
        <rFont val="Times New Roman"/>
        <family val="1"/>
        <charset val="204"/>
      </rPr>
      <t xml:space="preserve">27.02.2025 </t>
    </r>
    <r>
      <rPr>
        <sz val="14"/>
        <color theme="1"/>
        <rFont val="Times New Roman"/>
        <family val="1"/>
        <charset val="204"/>
      </rPr>
      <t xml:space="preserve">  года № </t>
    </r>
    <r>
      <rPr>
        <u/>
        <sz val="14"/>
        <color theme="1"/>
        <rFont val="Times New Roman"/>
        <family val="1"/>
        <charset val="204"/>
      </rPr>
      <t xml:space="preserve"> 35.176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</si>
</sst>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
      <u/>
      <sz val="14"/>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37">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1"/>
  <sheetViews>
    <sheetView tabSelected="1" zoomScale="75" zoomScaleNormal="75" workbookViewId="0">
      <selection activeCell="A9" sqref="A9:F10"/>
    </sheetView>
  </sheetViews>
  <sheetFormatPr defaultRowHeight="14.4" x14ac:dyDescent="0.3"/>
  <cols>
    <col min="1" max="1" width="16.44140625" style="8" customWidth="1"/>
    <col min="2" max="2" width="26.88671875" style="8" customWidth="1"/>
    <col min="3" max="3" width="85.109375" style="8" customWidth="1"/>
    <col min="4" max="6" width="24.6640625" style="8" customWidth="1"/>
    <col min="7" max="16384" width="8.88671875" style="8"/>
  </cols>
  <sheetData>
    <row r="1" spans="1:6" ht="18" x14ac:dyDescent="0.3">
      <c r="A1" s="34" t="s">
        <v>11</v>
      </c>
      <c r="B1" s="34"/>
      <c r="C1" s="34"/>
      <c r="D1" s="34"/>
      <c r="E1" s="34"/>
      <c r="F1" s="34"/>
    </row>
    <row r="2" spans="1:6" ht="18" x14ac:dyDescent="0.3">
      <c r="A2" s="34" t="s">
        <v>149</v>
      </c>
      <c r="B2" s="34"/>
      <c r="C2" s="34"/>
      <c r="D2" s="34"/>
      <c r="E2" s="34"/>
      <c r="F2" s="34"/>
    </row>
    <row r="3" spans="1:6" ht="18" x14ac:dyDescent="0.3">
      <c r="A3" s="34" t="s">
        <v>12</v>
      </c>
      <c r="B3" s="34"/>
      <c r="C3" s="34"/>
      <c r="D3" s="34"/>
      <c r="E3" s="34"/>
      <c r="F3" s="34"/>
    </row>
    <row r="4" spans="1:6" ht="18" x14ac:dyDescent="0.3">
      <c r="A4" s="34" t="s">
        <v>170</v>
      </c>
      <c r="B4" s="34"/>
      <c r="C4" s="34"/>
      <c r="D4" s="34"/>
      <c r="E4" s="34"/>
      <c r="F4" s="34"/>
    </row>
    <row r="5" spans="1:6" ht="18" x14ac:dyDescent="0.3">
      <c r="A5" s="34" t="s">
        <v>148</v>
      </c>
      <c r="B5" s="34"/>
      <c r="C5" s="34"/>
      <c r="D5" s="34"/>
      <c r="E5" s="34"/>
      <c r="F5" s="34"/>
    </row>
    <row r="6" spans="1:6" ht="18" x14ac:dyDescent="0.3">
      <c r="A6" s="34" t="s">
        <v>179</v>
      </c>
      <c r="B6" s="34"/>
      <c r="C6" s="34"/>
      <c r="D6" s="34"/>
      <c r="E6" s="34"/>
      <c r="F6" s="34"/>
    </row>
    <row r="7" spans="1:6" ht="18" x14ac:dyDescent="0.3">
      <c r="A7" s="30"/>
    </row>
    <row r="8" spans="1:6" ht="18" x14ac:dyDescent="0.3">
      <c r="A8" s="30"/>
    </row>
    <row r="9" spans="1:6" ht="18" x14ac:dyDescent="0.3">
      <c r="A9" s="35" t="s">
        <v>19</v>
      </c>
      <c r="B9" s="35"/>
      <c r="C9" s="35"/>
      <c r="D9" s="35"/>
      <c r="E9" s="35"/>
      <c r="F9" s="35"/>
    </row>
    <row r="10" spans="1:6" ht="18" x14ac:dyDescent="0.3">
      <c r="A10" s="35" t="s">
        <v>20</v>
      </c>
      <c r="B10" s="35"/>
      <c r="C10" s="35"/>
      <c r="D10" s="35"/>
      <c r="E10" s="35"/>
      <c r="F10" s="35"/>
    </row>
    <row r="11" spans="1:6" ht="18" x14ac:dyDescent="0.3">
      <c r="A11" s="29"/>
    </row>
    <row r="12" spans="1:6" ht="18" x14ac:dyDescent="0.3">
      <c r="A12" s="33" t="s">
        <v>13</v>
      </c>
      <c r="B12" s="33"/>
      <c r="C12" s="33"/>
      <c r="D12" s="33"/>
      <c r="E12" s="33"/>
      <c r="F12" s="33"/>
    </row>
    <row r="13" spans="1:6" ht="62.4" customHeight="1" x14ac:dyDescent="0.3">
      <c r="A13" s="36" t="s">
        <v>14</v>
      </c>
      <c r="B13" s="36"/>
      <c r="C13" s="36" t="s">
        <v>15</v>
      </c>
      <c r="D13" s="32" t="s">
        <v>16</v>
      </c>
      <c r="E13" s="32" t="s">
        <v>178</v>
      </c>
      <c r="F13" s="32" t="s">
        <v>171</v>
      </c>
    </row>
    <row r="14" spans="1:6" ht="62.4" x14ac:dyDescent="0.3">
      <c r="A14" s="31" t="s">
        <v>17</v>
      </c>
      <c r="B14" s="31" t="s">
        <v>18</v>
      </c>
      <c r="C14" s="36"/>
      <c r="D14" s="32"/>
      <c r="E14" s="32"/>
      <c r="F14" s="32"/>
    </row>
    <row r="15" spans="1:6" ht="15.6" x14ac:dyDescent="0.3">
      <c r="A15" s="31">
        <v>1</v>
      </c>
      <c r="B15" s="31">
        <v>2</v>
      </c>
      <c r="C15" s="31">
        <v>3</v>
      </c>
      <c r="D15" s="28">
        <v>4</v>
      </c>
      <c r="E15" s="28">
        <v>4</v>
      </c>
      <c r="F15" s="28">
        <v>4</v>
      </c>
    </row>
    <row r="16" spans="1:6" ht="17.399999999999999" x14ac:dyDescent="0.3">
      <c r="A16" s="31"/>
      <c r="B16" s="31"/>
      <c r="C16" s="9" t="s">
        <v>60</v>
      </c>
      <c r="D16" s="10">
        <f>D17+D64</f>
        <v>1100759</v>
      </c>
      <c r="E16" s="10">
        <f>E17+E64</f>
        <v>1377767.4</v>
      </c>
      <c r="F16" s="10">
        <f>E16-D16</f>
        <v>277008.39999999991</v>
      </c>
    </row>
    <row r="17" spans="1:6" ht="17.399999999999999" x14ac:dyDescent="0.3">
      <c r="A17" s="31"/>
      <c r="B17" s="31"/>
      <c r="C17" s="9" t="s">
        <v>145</v>
      </c>
      <c r="D17" s="10">
        <f>D18+D41</f>
        <v>387119</v>
      </c>
      <c r="E17" s="10">
        <f>E18+E41</f>
        <v>387119</v>
      </c>
      <c r="F17" s="10">
        <f t="shared" ref="F17:F19" si="0">E17-D17</f>
        <v>0</v>
      </c>
    </row>
    <row r="18" spans="1:6" ht="17.399999999999999" x14ac:dyDescent="0.3">
      <c r="A18" s="31"/>
      <c r="B18" s="31"/>
      <c r="C18" s="9" t="s">
        <v>144</v>
      </c>
      <c r="D18" s="10">
        <f>D19+D24+D30+D35+D39</f>
        <v>379139.2</v>
      </c>
      <c r="E18" s="10">
        <f>E19+E24+E30+E35+E39</f>
        <v>379139.2</v>
      </c>
      <c r="F18" s="10">
        <f t="shared" si="0"/>
        <v>0</v>
      </c>
    </row>
    <row r="19" spans="1:6" ht="17.399999999999999" x14ac:dyDescent="0.3">
      <c r="A19" s="11">
        <v>182</v>
      </c>
      <c r="B19" s="4" t="s">
        <v>138</v>
      </c>
      <c r="C19" s="9" t="s">
        <v>61</v>
      </c>
      <c r="D19" s="12">
        <f>D20+D21+D22+D23</f>
        <v>322428.09999999998</v>
      </c>
      <c r="E19" s="12">
        <f>E20+E21+E22+E23</f>
        <v>322428.09999999998</v>
      </c>
      <c r="F19" s="10">
        <f t="shared" si="0"/>
        <v>0</v>
      </c>
    </row>
    <row r="20" spans="1:6" ht="108" x14ac:dyDescent="0.3">
      <c r="A20" s="13">
        <v>182</v>
      </c>
      <c r="B20" s="1" t="s">
        <v>21</v>
      </c>
      <c r="C20" s="14" t="s">
        <v>22</v>
      </c>
      <c r="D20" s="2">
        <v>318881.40000000002</v>
      </c>
      <c r="E20" s="2">
        <v>318881.40000000002</v>
      </c>
      <c r="F20" s="2">
        <f>E20-D20</f>
        <v>0</v>
      </c>
    </row>
    <row r="21" spans="1:6" ht="108" x14ac:dyDescent="0.3">
      <c r="A21" s="15">
        <v>182</v>
      </c>
      <c r="B21" s="1" t="s">
        <v>57</v>
      </c>
      <c r="C21" s="16" t="s">
        <v>23</v>
      </c>
      <c r="D21" s="5">
        <v>806.6</v>
      </c>
      <c r="E21" s="5">
        <v>806.6</v>
      </c>
      <c r="F21" s="2">
        <f t="shared" ref="F21:F23" si="1">E21-D21</f>
        <v>0</v>
      </c>
    </row>
    <row r="22" spans="1:6" ht="90" x14ac:dyDescent="0.3">
      <c r="A22" s="3">
        <v>182</v>
      </c>
      <c r="B22" s="1" t="s">
        <v>62</v>
      </c>
      <c r="C22" s="7" t="s">
        <v>63</v>
      </c>
      <c r="D22" s="6">
        <v>2321.5</v>
      </c>
      <c r="E22" s="6">
        <v>2321.5</v>
      </c>
      <c r="F22" s="2">
        <f t="shared" si="1"/>
        <v>0</v>
      </c>
    </row>
    <row r="23" spans="1:6" s="17" customFormat="1" ht="90" x14ac:dyDescent="0.3">
      <c r="A23" s="3">
        <v>182</v>
      </c>
      <c r="B23" s="1" t="s">
        <v>64</v>
      </c>
      <c r="C23" s="7" t="s">
        <v>65</v>
      </c>
      <c r="D23" s="2">
        <v>418.6</v>
      </c>
      <c r="E23" s="2">
        <v>418.6</v>
      </c>
      <c r="F23" s="2">
        <f t="shared" si="1"/>
        <v>0</v>
      </c>
    </row>
    <row r="24" spans="1:6" s="17" customFormat="1" ht="34.799999999999997" x14ac:dyDescent="0.3">
      <c r="A24" s="3"/>
      <c r="B24" s="4" t="s">
        <v>66</v>
      </c>
      <c r="C24" s="18" t="s">
        <v>67</v>
      </c>
      <c r="D24" s="12">
        <f>D25</f>
        <v>26284.7</v>
      </c>
      <c r="E24" s="12">
        <f>E25</f>
        <v>26284.7</v>
      </c>
      <c r="F24" s="12">
        <f>E24-D24</f>
        <v>0</v>
      </c>
    </row>
    <row r="25" spans="1:6" ht="34.799999999999997" x14ac:dyDescent="0.3">
      <c r="A25" s="15">
        <v>182</v>
      </c>
      <c r="B25" s="4" t="s">
        <v>68</v>
      </c>
      <c r="C25" s="18" t="s">
        <v>69</v>
      </c>
      <c r="D25" s="19">
        <f>D26+D27+D28+D29</f>
        <v>26284.7</v>
      </c>
      <c r="E25" s="19">
        <f>E26+E27+E28+E29</f>
        <v>26284.7</v>
      </c>
      <c r="F25" s="12">
        <f>E25-D25</f>
        <v>0</v>
      </c>
    </row>
    <row r="26" spans="1:6" s="17" customFormat="1" ht="72" x14ac:dyDescent="0.3">
      <c r="A26" s="3">
        <v>182</v>
      </c>
      <c r="B26" s="1" t="s">
        <v>70</v>
      </c>
      <c r="C26" s="7" t="s">
        <v>71</v>
      </c>
      <c r="D26" s="2">
        <v>14004.1</v>
      </c>
      <c r="E26" s="2">
        <v>14004.1</v>
      </c>
      <c r="F26" s="2">
        <f>E26-D26</f>
        <v>0</v>
      </c>
    </row>
    <row r="27" spans="1:6" s="17" customFormat="1" ht="90" x14ac:dyDescent="0.3">
      <c r="A27" s="3">
        <v>182</v>
      </c>
      <c r="B27" s="1" t="s">
        <v>72</v>
      </c>
      <c r="C27" s="7" t="s">
        <v>73</v>
      </c>
      <c r="D27" s="2">
        <v>71.900000000000006</v>
      </c>
      <c r="E27" s="2">
        <v>71.900000000000006</v>
      </c>
      <c r="F27" s="2">
        <f t="shared" ref="F27:F29" si="2">E27-D27</f>
        <v>0</v>
      </c>
    </row>
    <row r="28" spans="1:6" s="17" customFormat="1" ht="72" x14ac:dyDescent="0.3">
      <c r="A28" s="3">
        <v>182</v>
      </c>
      <c r="B28" s="1" t="s">
        <v>74</v>
      </c>
      <c r="C28" s="7" t="s">
        <v>75</v>
      </c>
      <c r="D28" s="2">
        <v>14387.8</v>
      </c>
      <c r="E28" s="2">
        <v>14387.8</v>
      </c>
      <c r="F28" s="2">
        <f t="shared" si="2"/>
        <v>0</v>
      </c>
    </row>
    <row r="29" spans="1:6" s="17" customFormat="1" ht="72" x14ac:dyDescent="0.3">
      <c r="A29" s="3">
        <v>182</v>
      </c>
      <c r="B29" s="1" t="s">
        <v>76</v>
      </c>
      <c r="C29" s="7" t="s">
        <v>77</v>
      </c>
      <c r="D29" s="2">
        <v>-2179.1</v>
      </c>
      <c r="E29" s="2">
        <v>-2179.1</v>
      </c>
      <c r="F29" s="2">
        <f t="shared" si="2"/>
        <v>0</v>
      </c>
    </row>
    <row r="30" spans="1:6" ht="18" x14ac:dyDescent="0.3">
      <c r="A30" s="15"/>
      <c r="B30" s="4" t="s">
        <v>78</v>
      </c>
      <c r="C30" s="18" t="s">
        <v>3</v>
      </c>
      <c r="D30" s="19">
        <f>D31+D33+D34+D32</f>
        <v>16219.4</v>
      </c>
      <c r="E30" s="19">
        <f>E31+E33+E34+E32</f>
        <v>16219.4</v>
      </c>
      <c r="F30" s="19">
        <f>E30-D30</f>
        <v>0</v>
      </c>
    </row>
    <row r="31" spans="1:6" ht="36" x14ac:dyDescent="0.3">
      <c r="A31" s="3">
        <v>182</v>
      </c>
      <c r="B31" s="1" t="s">
        <v>79</v>
      </c>
      <c r="C31" s="7" t="s">
        <v>80</v>
      </c>
      <c r="D31" s="6">
        <v>11648.3</v>
      </c>
      <c r="E31" s="6">
        <v>11648.3</v>
      </c>
      <c r="F31" s="6">
        <f>E31-D31</f>
        <v>0</v>
      </c>
    </row>
    <row r="32" spans="1:6" ht="18" x14ac:dyDescent="0.3">
      <c r="A32" s="3">
        <v>182</v>
      </c>
      <c r="B32" s="1" t="s">
        <v>81</v>
      </c>
      <c r="C32" s="7" t="s">
        <v>4</v>
      </c>
      <c r="D32" s="6">
        <v>0</v>
      </c>
      <c r="E32" s="6">
        <v>0</v>
      </c>
      <c r="F32" s="6">
        <f t="shared" ref="F32:F34" si="3">E32-D32</f>
        <v>0</v>
      </c>
    </row>
    <row r="33" spans="1:6" ht="18" x14ac:dyDescent="0.3">
      <c r="A33" s="15">
        <v>182</v>
      </c>
      <c r="B33" s="1" t="s">
        <v>82</v>
      </c>
      <c r="C33" s="7" t="s">
        <v>2</v>
      </c>
      <c r="D33" s="6">
        <v>60.7</v>
      </c>
      <c r="E33" s="6">
        <v>60.7</v>
      </c>
      <c r="F33" s="6">
        <f t="shared" si="3"/>
        <v>0</v>
      </c>
    </row>
    <row r="34" spans="1:6" ht="36" x14ac:dyDescent="0.3">
      <c r="A34" s="3">
        <v>182</v>
      </c>
      <c r="B34" s="1" t="s">
        <v>83</v>
      </c>
      <c r="C34" s="7" t="s">
        <v>84</v>
      </c>
      <c r="D34" s="6">
        <v>4510.3999999999996</v>
      </c>
      <c r="E34" s="6">
        <v>4510.3999999999996</v>
      </c>
      <c r="F34" s="6">
        <f t="shared" si="3"/>
        <v>0</v>
      </c>
    </row>
    <row r="35" spans="1:6" ht="34.799999999999997" x14ac:dyDescent="0.3">
      <c r="A35" s="3"/>
      <c r="B35" s="4" t="s">
        <v>85</v>
      </c>
      <c r="C35" s="18" t="s">
        <v>5</v>
      </c>
      <c r="D35" s="19">
        <f>D36</f>
        <v>9100</v>
      </c>
      <c r="E35" s="19">
        <f>E36</f>
        <v>9100</v>
      </c>
      <c r="F35" s="19">
        <f>E35-D35</f>
        <v>0</v>
      </c>
    </row>
    <row r="36" spans="1:6" ht="18" x14ac:dyDescent="0.3">
      <c r="A36" s="15">
        <v>182</v>
      </c>
      <c r="B36" s="1" t="s">
        <v>86</v>
      </c>
      <c r="C36" s="7" t="s">
        <v>1</v>
      </c>
      <c r="D36" s="6">
        <f>D37+D38</f>
        <v>9100</v>
      </c>
      <c r="E36" s="6">
        <f>E37+E38</f>
        <v>9100</v>
      </c>
      <c r="F36" s="6">
        <f>E36-D36</f>
        <v>0</v>
      </c>
    </row>
    <row r="37" spans="1:6" ht="18" x14ac:dyDescent="0.3">
      <c r="A37" s="15"/>
      <c r="B37" s="1" t="s">
        <v>87</v>
      </c>
      <c r="C37" s="7" t="s">
        <v>8</v>
      </c>
      <c r="D37" s="6">
        <v>6400</v>
      </c>
      <c r="E37" s="6">
        <v>6400</v>
      </c>
      <c r="F37" s="6">
        <f t="shared" ref="F37:F38" si="4">E37-D37</f>
        <v>0</v>
      </c>
    </row>
    <row r="38" spans="1:6" ht="36" x14ac:dyDescent="0.3">
      <c r="A38" s="15"/>
      <c r="B38" s="1" t="s">
        <v>88</v>
      </c>
      <c r="C38" s="7" t="s">
        <v>89</v>
      </c>
      <c r="D38" s="6">
        <v>2700</v>
      </c>
      <c r="E38" s="6">
        <v>2700</v>
      </c>
      <c r="F38" s="6">
        <f t="shared" si="4"/>
        <v>0</v>
      </c>
    </row>
    <row r="39" spans="1:6" ht="18" x14ac:dyDescent="0.3">
      <c r="A39" s="15"/>
      <c r="B39" s="4" t="s">
        <v>90</v>
      </c>
      <c r="C39" s="18" t="s">
        <v>91</v>
      </c>
      <c r="D39" s="19">
        <f>D40</f>
        <v>5107</v>
      </c>
      <c r="E39" s="19">
        <f>E40</f>
        <v>5107</v>
      </c>
      <c r="F39" s="19">
        <f>E39-D39</f>
        <v>0</v>
      </c>
    </row>
    <row r="40" spans="1:6" ht="36" x14ac:dyDescent="0.3">
      <c r="A40" s="3">
        <v>182</v>
      </c>
      <c r="B40" s="1" t="s">
        <v>92</v>
      </c>
      <c r="C40" s="7" t="s">
        <v>10</v>
      </c>
      <c r="D40" s="6">
        <v>5107</v>
      </c>
      <c r="E40" s="6">
        <v>5107</v>
      </c>
      <c r="F40" s="6">
        <f>E40-D40</f>
        <v>0</v>
      </c>
    </row>
    <row r="41" spans="1:6" ht="18" x14ac:dyDescent="0.3">
      <c r="A41" s="3"/>
      <c r="B41" s="4" t="s">
        <v>93</v>
      </c>
      <c r="C41" s="18" t="s">
        <v>94</v>
      </c>
      <c r="D41" s="19">
        <f>D42+D46+D48+D51+D53</f>
        <v>7979.7999999999993</v>
      </c>
      <c r="E41" s="19">
        <f>E42+E46+E48+E51+E53</f>
        <v>7979.7999999999993</v>
      </c>
      <c r="F41" s="19">
        <f>E41-D41</f>
        <v>0</v>
      </c>
    </row>
    <row r="42" spans="1:6" ht="52.2" x14ac:dyDescent="0.3">
      <c r="A42" s="20">
        <v>902</v>
      </c>
      <c r="B42" s="4" t="s">
        <v>95</v>
      </c>
      <c r="C42" s="18" t="s">
        <v>96</v>
      </c>
      <c r="D42" s="19">
        <f>D43+D44+D45</f>
        <v>3249.7999999999997</v>
      </c>
      <c r="E42" s="19">
        <f>E43+E44+E45</f>
        <v>3249.7999999999997</v>
      </c>
      <c r="F42" s="19">
        <f>E42-D42</f>
        <v>0</v>
      </c>
    </row>
    <row r="43" spans="1:6" ht="36" x14ac:dyDescent="0.3">
      <c r="A43" s="3">
        <v>902</v>
      </c>
      <c r="B43" s="1" t="s">
        <v>97</v>
      </c>
      <c r="C43" s="7" t="s">
        <v>98</v>
      </c>
      <c r="D43" s="6">
        <v>24.7</v>
      </c>
      <c r="E43" s="6">
        <v>24.7</v>
      </c>
      <c r="F43" s="6">
        <f>E43-D43</f>
        <v>0</v>
      </c>
    </row>
    <row r="44" spans="1:6" ht="90" x14ac:dyDescent="0.3">
      <c r="A44" s="3">
        <v>902</v>
      </c>
      <c r="B44" s="1" t="s">
        <v>99</v>
      </c>
      <c r="C44" s="7" t="s">
        <v>100</v>
      </c>
      <c r="D44" s="6">
        <v>2243.1</v>
      </c>
      <c r="E44" s="6">
        <v>2243.1</v>
      </c>
      <c r="F44" s="6">
        <f t="shared" ref="F44:F45" si="5">E44-D44</f>
        <v>0</v>
      </c>
    </row>
    <row r="45" spans="1:6" ht="90" x14ac:dyDescent="0.3">
      <c r="A45" s="3">
        <v>902</v>
      </c>
      <c r="B45" s="1" t="s">
        <v>101</v>
      </c>
      <c r="C45" s="7" t="s">
        <v>102</v>
      </c>
      <c r="D45" s="6">
        <v>982</v>
      </c>
      <c r="E45" s="6">
        <v>982</v>
      </c>
      <c r="F45" s="6">
        <f t="shared" si="5"/>
        <v>0</v>
      </c>
    </row>
    <row r="46" spans="1:6" ht="18" x14ac:dyDescent="0.3">
      <c r="A46" s="21"/>
      <c r="B46" s="4" t="s">
        <v>103</v>
      </c>
      <c r="C46" s="18" t="s">
        <v>6</v>
      </c>
      <c r="D46" s="19">
        <f>1300</f>
        <v>1300</v>
      </c>
      <c r="E46" s="19">
        <f>1300</f>
        <v>1300</v>
      </c>
      <c r="F46" s="19">
        <f t="shared" ref="F46:F55" si="6">E46-D46</f>
        <v>0</v>
      </c>
    </row>
    <row r="47" spans="1:6" ht="18" x14ac:dyDescent="0.3">
      <c r="A47" s="21" t="s">
        <v>104</v>
      </c>
      <c r="B47" s="1" t="s">
        <v>105</v>
      </c>
      <c r="C47" s="7" t="s">
        <v>0</v>
      </c>
      <c r="D47" s="6">
        <v>1300</v>
      </c>
      <c r="E47" s="6">
        <v>1300</v>
      </c>
      <c r="F47" s="6">
        <f t="shared" si="6"/>
        <v>0</v>
      </c>
    </row>
    <row r="48" spans="1:6" s="17" customFormat="1" ht="34.799999999999997" x14ac:dyDescent="0.3">
      <c r="A48" s="3"/>
      <c r="B48" s="4" t="s">
        <v>106</v>
      </c>
      <c r="C48" s="18" t="s">
        <v>107</v>
      </c>
      <c r="D48" s="12">
        <f>D49+D50</f>
        <v>700</v>
      </c>
      <c r="E48" s="12">
        <f>E49+E50</f>
        <v>700</v>
      </c>
      <c r="F48" s="12">
        <f t="shared" si="6"/>
        <v>0</v>
      </c>
    </row>
    <row r="49" spans="1:6" ht="18" x14ac:dyDescent="0.3">
      <c r="A49" s="15">
        <v>902</v>
      </c>
      <c r="B49" s="1" t="s">
        <v>108</v>
      </c>
      <c r="C49" s="7" t="s">
        <v>109</v>
      </c>
      <c r="D49" s="6">
        <v>462</v>
      </c>
      <c r="E49" s="6">
        <v>462</v>
      </c>
      <c r="F49" s="6">
        <f t="shared" si="6"/>
        <v>0</v>
      </c>
    </row>
    <row r="50" spans="1:6" ht="36" x14ac:dyDescent="0.3">
      <c r="A50" s="15">
        <v>902</v>
      </c>
      <c r="B50" s="1" t="s">
        <v>110</v>
      </c>
      <c r="C50" s="7" t="s">
        <v>9</v>
      </c>
      <c r="D50" s="6">
        <v>238</v>
      </c>
      <c r="E50" s="6">
        <v>238</v>
      </c>
      <c r="F50" s="6">
        <f t="shared" si="6"/>
        <v>0</v>
      </c>
    </row>
    <row r="51" spans="1:6" s="17" customFormat="1" ht="34.799999999999997" x14ac:dyDescent="0.3">
      <c r="A51" s="3"/>
      <c r="B51" s="4" t="s">
        <v>111</v>
      </c>
      <c r="C51" s="18" t="s">
        <v>7</v>
      </c>
      <c r="D51" s="12">
        <v>230</v>
      </c>
      <c r="E51" s="12">
        <v>230</v>
      </c>
      <c r="F51" s="12">
        <f t="shared" si="6"/>
        <v>0</v>
      </c>
    </row>
    <row r="52" spans="1:6" s="17" customFormat="1" ht="90" x14ac:dyDescent="0.3">
      <c r="A52" s="3">
        <v>802</v>
      </c>
      <c r="B52" s="1" t="s">
        <v>112</v>
      </c>
      <c r="C52" s="7" t="s">
        <v>113</v>
      </c>
      <c r="D52" s="2">
        <v>230</v>
      </c>
      <c r="E52" s="2">
        <v>230</v>
      </c>
      <c r="F52" s="2">
        <f t="shared" si="6"/>
        <v>0</v>
      </c>
    </row>
    <row r="53" spans="1:6" s="17" customFormat="1" ht="18" x14ac:dyDescent="0.3">
      <c r="A53" s="22"/>
      <c r="B53" s="4" t="s">
        <v>114</v>
      </c>
      <c r="C53" s="18" t="s">
        <v>115</v>
      </c>
      <c r="D53" s="12">
        <f>D54+D59+D62</f>
        <v>2500</v>
      </c>
      <c r="E53" s="12">
        <f>E54+E59+E62</f>
        <v>2500</v>
      </c>
      <c r="F53" s="12">
        <f t="shared" si="6"/>
        <v>0</v>
      </c>
    </row>
    <row r="54" spans="1:6" s="17" customFormat="1" ht="34.799999999999997" x14ac:dyDescent="0.3">
      <c r="A54" s="23" t="s">
        <v>116</v>
      </c>
      <c r="B54" s="4" t="s">
        <v>117</v>
      </c>
      <c r="C54" s="18" t="s">
        <v>118</v>
      </c>
      <c r="D54" s="12">
        <f>D55+D56+D57+D58</f>
        <v>922</v>
      </c>
      <c r="E54" s="12">
        <f>E55+E56+E57+E58</f>
        <v>922</v>
      </c>
      <c r="F54" s="12">
        <f t="shared" si="6"/>
        <v>0</v>
      </c>
    </row>
    <row r="55" spans="1:6" s="17" customFormat="1" ht="90" x14ac:dyDescent="0.3">
      <c r="A55" s="22" t="s">
        <v>116</v>
      </c>
      <c r="B55" s="1" t="s">
        <v>119</v>
      </c>
      <c r="C55" s="7" t="s">
        <v>120</v>
      </c>
      <c r="D55" s="2">
        <v>55</v>
      </c>
      <c r="E55" s="2">
        <v>55</v>
      </c>
      <c r="F55" s="2">
        <f t="shared" si="6"/>
        <v>0</v>
      </c>
    </row>
    <row r="56" spans="1:6" s="17" customFormat="1" ht="54" x14ac:dyDescent="0.3">
      <c r="A56" s="22" t="s">
        <v>116</v>
      </c>
      <c r="B56" s="1" t="s">
        <v>121</v>
      </c>
      <c r="C56" s="7" t="s">
        <v>122</v>
      </c>
      <c r="D56" s="2">
        <v>707</v>
      </c>
      <c r="E56" s="2">
        <v>707</v>
      </c>
      <c r="F56" s="2">
        <f t="shared" ref="F56:F58" si="7">E56-D56</f>
        <v>0</v>
      </c>
    </row>
    <row r="57" spans="1:6" s="17" customFormat="1" ht="72" x14ac:dyDescent="0.3">
      <c r="A57" s="22" t="s">
        <v>116</v>
      </c>
      <c r="B57" s="1" t="s">
        <v>123</v>
      </c>
      <c r="C57" s="7" t="s">
        <v>124</v>
      </c>
      <c r="D57" s="2">
        <v>10</v>
      </c>
      <c r="E57" s="2">
        <v>10</v>
      </c>
      <c r="F57" s="2">
        <f t="shared" si="7"/>
        <v>0</v>
      </c>
    </row>
    <row r="58" spans="1:6" s="17" customFormat="1" ht="72" x14ac:dyDescent="0.3">
      <c r="A58" s="22" t="s">
        <v>116</v>
      </c>
      <c r="B58" s="1" t="s">
        <v>125</v>
      </c>
      <c r="C58" s="7" t="s">
        <v>126</v>
      </c>
      <c r="D58" s="2">
        <v>150</v>
      </c>
      <c r="E58" s="2">
        <v>150</v>
      </c>
      <c r="F58" s="2">
        <f t="shared" si="7"/>
        <v>0</v>
      </c>
    </row>
    <row r="59" spans="1:6" s="17" customFormat="1" ht="17.399999999999999" x14ac:dyDescent="0.3">
      <c r="A59" s="23" t="s">
        <v>116</v>
      </c>
      <c r="B59" s="4" t="s">
        <v>127</v>
      </c>
      <c r="C59" s="18" t="s">
        <v>128</v>
      </c>
      <c r="D59" s="12">
        <f>D60+D61</f>
        <v>278</v>
      </c>
      <c r="E59" s="12">
        <f>E60+E61</f>
        <v>278</v>
      </c>
      <c r="F59" s="12">
        <f t="shared" ref="F59:F64" si="8">E59-D59</f>
        <v>0</v>
      </c>
    </row>
    <row r="60" spans="1:6" s="17" customFormat="1" ht="90" x14ac:dyDescent="0.3">
      <c r="A60" s="22" t="s">
        <v>139</v>
      </c>
      <c r="B60" s="1" t="s">
        <v>131</v>
      </c>
      <c r="C60" s="7" t="s">
        <v>132</v>
      </c>
      <c r="D60" s="2">
        <v>178</v>
      </c>
      <c r="E60" s="2">
        <v>178</v>
      </c>
      <c r="F60" s="2">
        <f t="shared" si="8"/>
        <v>0</v>
      </c>
    </row>
    <row r="61" spans="1:6" s="17" customFormat="1" ht="72" x14ac:dyDescent="0.3">
      <c r="A61" s="22" t="s">
        <v>116</v>
      </c>
      <c r="B61" s="1" t="s">
        <v>129</v>
      </c>
      <c r="C61" s="7" t="s">
        <v>130</v>
      </c>
      <c r="D61" s="2">
        <v>100</v>
      </c>
      <c r="E61" s="2">
        <v>100</v>
      </c>
      <c r="F61" s="2">
        <f t="shared" si="8"/>
        <v>0</v>
      </c>
    </row>
    <row r="62" spans="1:6" s="17" customFormat="1" ht="17.399999999999999" x14ac:dyDescent="0.3">
      <c r="A62" s="23" t="s">
        <v>133</v>
      </c>
      <c r="B62" s="4" t="s">
        <v>134</v>
      </c>
      <c r="C62" s="18" t="s">
        <v>135</v>
      </c>
      <c r="D62" s="12">
        <v>1300</v>
      </c>
      <c r="E62" s="12">
        <v>1300</v>
      </c>
      <c r="F62" s="12">
        <f t="shared" si="8"/>
        <v>0</v>
      </c>
    </row>
    <row r="63" spans="1:6" s="17" customFormat="1" ht="180" x14ac:dyDescent="0.3">
      <c r="A63" s="22" t="s">
        <v>133</v>
      </c>
      <c r="B63" s="1" t="s">
        <v>136</v>
      </c>
      <c r="C63" s="7" t="s">
        <v>137</v>
      </c>
      <c r="D63" s="2">
        <v>1300</v>
      </c>
      <c r="E63" s="2">
        <v>1300</v>
      </c>
      <c r="F63" s="2">
        <f t="shared" si="8"/>
        <v>0</v>
      </c>
    </row>
    <row r="64" spans="1:6" ht="18" x14ac:dyDescent="0.3">
      <c r="A64" s="15"/>
      <c r="B64" s="23" t="s">
        <v>48</v>
      </c>
      <c r="C64" s="18" t="s">
        <v>47</v>
      </c>
      <c r="D64" s="19">
        <f>D65</f>
        <v>713639.99999999988</v>
      </c>
      <c r="E64" s="19">
        <f>E65</f>
        <v>990648.39999999991</v>
      </c>
      <c r="F64" s="19">
        <f t="shared" si="8"/>
        <v>277008.40000000002</v>
      </c>
    </row>
    <row r="65" spans="1:6" ht="34.799999999999997" x14ac:dyDescent="0.3">
      <c r="A65" s="24">
        <v>902</v>
      </c>
      <c r="B65" s="23" t="s">
        <v>50</v>
      </c>
      <c r="C65" s="18" t="s">
        <v>49</v>
      </c>
      <c r="D65" s="19">
        <f>D66+D69+D82+D96</f>
        <v>713639.99999999988</v>
      </c>
      <c r="E65" s="19">
        <f>E66+E69+E82+E96</f>
        <v>990648.39999999991</v>
      </c>
      <c r="F65" s="19">
        <f t="shared" ref="F65:F66" si="9">E65-D65</f>
        <v>277008.40000000002</v>
      </c>
    </row>
    <row r="66" spans="1:6" ht="17.399999999999999" x14ac:dyDescent="0.3">
      <c r="A66" s="24">
        <v>902</v>
      </c>
      <c r="B66" s="23" t="s">
        <v>52</v>
      </c>
      <c r="C66" s="18" t="s">
        <v>51</v>
      </c>
      <c r="D66" s="19">
        <f>D67+D68</f>
        <v>162217</v>
      </c>
      <c r="E66" s="19">
        <f>E67+E68</f>
        <v>162167</v>
      </c>
      <c r="F66" s="19">
        <f t="shared" si="9"/>
        <v>-50</v>
      </c>
    </row>
    <row r="67" spans="1:6" ht="18" x14ac:dyDescent="0.3">
      <c r="A67" s="15">
        <v>902</v>
      </c>
      <c r="B67" s="22" t="s">
        <v>24</v>
      </c>
      <c r="C67" s="7" t="s">
        <v>25</v>
      </c>
      <c r="D67" s="6">
        <v>161917</v>
      </c>
      <c r="E67" s="6">
        <v>161917</v>
      </c>
      <c r="F67" s="6">
        <f>E67-D67</f>
        <v>0</v>
      </c>
    </row>
    <row r="68" spans="1:6" ht="72" x14ac:dyDescent="0.3">
      <c r="A68" s="15">
        <v>902</v>
      </c>
      <c r="B68" s="21" t="s">
        <v>26</v>
      </c>
      <c r="C68" s="7" t="s">
        <v>27</v>
      </c>
      <c r="D68" s="6">
        <v>300</v>
      </c>
      <c r="E68" s="6">
        <v>250</v>
      </c>
      <c r="F68" s="6">
        <f>E68-D68</f>
        <v>-50</v>
      </c>
    </row>
    <row r="69" spans="1:6" ht="34.799999999999997" x14ac:dyDescent="0.3">
      <c r="A69" s="24"/>
      <c r="B69" s="23" t="s">
        <v>54</v>
      </c>
      <c r="C69" s="18" t="s">
        <v>53</v>
      </c>
      <c r="D69" s="19">
        <f>D70+D71+D72+D75+D77+D78+D79+D80+D81+D73+D74+D76</f>
        <v>1166.5999999999999</v>
      </c>
      <c r="E69" s="19">
        <f>E70+E71+E72+E75+E77+E78+E79+E80+E81+E73+E74+E76</f>
        <v>160532.1</v>
      </c>
      <c r="F69" s="19">
        <f>E69-D69</f>
        <v>159365.5</v>
      </c>
    </row>
    <row r="70" spans="1:6" ht="90" x14ac:dyDescent="0.3">
      <c r="A70" s="15">
        <v>902</v>
      </c>
      <c r="B70" s="21" t="s">
        <v>158</v>
      </c>
      <c r="C70" s="7" t="s">
        <v>159</v>
      </c>
      <c r="D70" s="6">
        <v>0</v>
      </c>
      <c r="E70" s="6">
        <f>2914.5+29.4</f>
        <v>2943.9</v>
      </c>
      <c r="F70" s="6">
        <f t="shared" ref="F70:F81" si="10">E70-D70</f>
        <v>2943.9</v>
      </c>
    </row>
    <row r="71" spans="1:6" ht="72" x14ac:dyDescent="0.3">
      <c r="A71" s="15">
        <v>902</v>
      </c>
      <c r="B71" s="21" t="s">
        <v>154</v>
      </c>
      <c r="C71" s="7" t="s">
        <v>155</v>
      </c>
      <c r="D71" s="6">
        <v>0</v>
      </c>
      <c r="E71" s="6">
        <f>24385.1+1556.5</f>
        <v>25941.599999999999</v>
      </c>
      <c r="F71" s="6">
        <f t="shared" si="10"/>
        <v>25941.599999999999</v>
      </c>
    </row>
    <row r="72" spans="1:6" ht="72" x14ac:dyDescent="0.3">
      <c r="A72" s="15">
        <v>902</v>
      </c>
      <c r="B72" s="21" t="s">
        <v>166</v>
      </c>
      <c r="C72" s="7" t="s">
        <v>167</v>
      </c>
      <c r="D72" s="6">
        <v>0</v>
      </c>
      <c r="E72" s="6">
        <f>50000+30000</f>
        <v>80000</v>
      </c>
      <c r="F72" s="6">
        <f t="shared" si="10"/>
        <v>80000</v>
      </c>
    </row>
    <row r="73" spans="1:6" ht="36" x14ac:dyDescent="0.3">
      <c r="A73" s="15">
        <v>902</v>
      </c>
      <c r="B73" s="21" t="s">
        <v>176</v>
      </c>
      <c r="C73" s="7" t="s">
        <v>177</v>
      </c>
      <c r="D73" s="6">
        <v>0</v>
      </c>
      <c r="E73" s="6">
        <v>8000</v>
      </c>
      <c r="F73" s="6">
        <f t="shared" si="10"/>
        <v>8000</v>
      </c>
    </row>
    <row r="74" spans="1:6" ht="54" x14ac:dyDescent="0.3">
      <c r="A74" s="15">
        <v>902</v>
      </c>
      <c r="B74" s="21" t="s">
        <v>172</v>
      </c>
      <c r="C74" s="7" t="s">
        <v>173</v>
      </c>
      <c r="D74" s="6">
        <v>0</v>
      </c>
      <c r="E74" s="6">
        <v>378.6</v>
      </c>
      <c r="F74" s="6">
        <f t="shared" si="10"/>
        <v>378.6</v>
      </c>
    </row>
    <row r="75" spans="1:6" ht="54" x14ac:dyDescent="0.3">
      <c r="A75" s="15">
        <v>902</v>
      </c>
      <c r="B75" s="21" t="s">
        <v>164</v>
      </c>
      <c r="C75" s="7" t="s">
        <v>165</v>
      </c>
      <c r="D75" s="6">
        <v>0</v>
      </c>
      <c r="E75" s="6">
        <f>877.8+476.5</f>
        <v>1354.3</v>
      </c>
      <c r="F75" s="6">
        <f t="shared" si="10"/>
        <v>1354.3</v>
      </c>
    </row>
    <row r="76" spans="1:6" ht="36" x14ac:dyDescent="0.3">
      <c r="A76" s="15">
        <v>902</v>
      </c>
      <c r="B76" s="21" t="s">
        <v>174</v>
      </c>
      <c r="C76" s="7" t="s">
        <v>175</v>
      </c>
      <c r="D76" s="6">
        <v>0</v>
      </c>
      <c r="E76" s="6">
        <v>84.4</v>
      </c>
      <c r="F76" s="6">
        <f t="shared" si="10"/>
        <v>84.4</v>
      </c>
    </row>
    <row r="77" spans="1:6" ht="54" x14ac:dyDescent="0.3">
      <c r="A77" s="15">
        <v>902</v>
      </c>
      <c r="B77" s="21" t="s">
        <v>168</v>
      </c>
      <c r="C77" s="7" t="s">
        <v>169</v>
      </c>
      <c r="D77" s="6">
        <v>0</v>
      </c>
      <c r="E77" s="6">
        <f>8946.5+90.4</f>
        <v>9036.9</v>
      </c>
      <c r="F77" s="6">
        <f t="shared" si="10"/>
        <v>9036.9</v>
      </c>
    </row>
    <row r="78" spans="1:6" ht="72" x14ac:dyDescent="0.3">
      <c r="A78" s="15">
        <v>902</v>
      </c>
      <c r="B78" s="21" t="s">
        <v>160</v>
      </c>
      <c r="C78" s="7" t="s">
        <v>161</v>
      </c>
      <c r="D78" s="6">
        <v>0</v>
      </c>
      <c r="E78" s="6">
        <f>1407.5+14.2</f>
        <v>1421.7</v>
      </c>
      <c r="F78" s="6">
        <f t="shared" si="10"/>
        <v>1421.7</v>
      </c>
    </row>
    <row r="79" spans="1:6" ht="144" x14ac:dyDescent="0.3">
      <c r="A79" s="15">
        <v>902</v>
      </c>
      <c r="B79" s="21" t="s">
        <v>28</v>
      </c>
      <c r="C79" s="7" t="s">
        <v>29</v>
      </c>
      <c r="D79" s="6">
        <v>166.6</v>
      </c>
      <c r="E79" s="6">
        <v>166.6</v>
      </c>
      <c r="F79" s="6">
        <f t="shared" si="10"/>
        <v>0</v>
      </c>
    </row>
    <row r="80" spans="1:6" ht="72" x14ac:dyDescent="0.3">
      <c r="A80" s="15">
        <v>902</v>
      </c>
      <c r="B80" s="21" t="s">
        <v>28</v>
      </c>
      <c r="C80" s="7" t="s">
        <v>30</v>
      </c>
      <c r="D80" s="6">
        <v>1000</v>
      </c>
      <c r="E80" s="6">
        <v>1000</v>
      </c>
      <c r="F80" s="6">
        <f t="shared" si="10"/>
        <v>0</v>
      </c>
    </row>
    <row r="81" spans="1:6" ht="90" x14ac:dyDescent="0.3">
      <c r="A81" s="15">
        <v>902</v>
      </c>
      <c r="B81" s="21" t="s">
        <v>28</v>
      </c>
      <c r="C81" s="7" t="s">
        <v>162</v>
      </c>
      <c r="D81" s="6">
        <v>0</v>
      </c>
      <c r="E81" s="6">
        <v>30204.1</v>
      </c>
      <c r="F81" s="6">
        <f t="shared" si="10"/>
        <v>30204.1</v>
      </c>
    </row>
    <row r="82" spans="1:6" ht="18" x14ac:dyDescent="0.3">
      <c r="A82" s="15"/>
      <c r="B82" s="23" t="s">
        <v>55</v>
      </c>
      <c r="C82" s="18" t="s">
        <v>56</v>
      </c>
      <c r="D82" s="19">
        <f>D83+D84+D85+D86+D87+D88+D89+D90+D91+D92+D93+D94+D95</f>
        <v>519252.79999999993</v>
      </c>
      <c r="E82" s="19">
        <f>E83+E84+E85+E86+E87+E88+E89+E90+E91+E92+E93+E94+E95</f>
        <v>519252.69999999995</v>
      </c>
      <c r="F82" s="19">
        <f>E82-D82</f>
        <v>-9.9999999976716936E-2</v>
      </c>
    </row>
    <row r="83" spans="1:6" ht="72" x14ac:dyDescent="0.3">
      <c r="A83" s="15">
        <v>902</v>
      </c>
      <c r="B83" s="21" t="s">
        <v>31</v>
      </c>
      <c r="C83" s="7" t="s">
        <v>32</v>
      </c>
      <c r="D83" s="6">
        <f>4853.8+140.4</f>
        <v>4994.2</v>
      </c>
      <c r="E83" s="6">
        <f>4853.8+140.4</f>
        <v>4994.2</v>
      </c>
      <c r="F83" s="6">
        <f>E83-D83</f>
        <v>0</v>
      </c>
    </row>
    <row r="84" spans="1:6" ht="72" x14ac:dyDescent="0.3">
      <c r="A84" s="15">
        <v>902</v>
      </c>
      <c r="B84" s="21" t="s">
        <v>31</v>
      </c>
      <c r="C84" s="7" t="s">
        <v>153</v>
      </c>
      <c r="D84" s="6">
        <v>2614.1999999999998</v>
      </c>
      <c r="E84" s="6">
        <v>2614.1999999999998</v>
      </c>
      <c r="F84" s="6">
        <f t="shared" ref="F84:F95" si="11">E84-D84</f>
        <v>0</v>
      </c>
    </row>
    <row r="85" spans="1:6" ht="90" x14ac:dyDescent="0.3">
      <c r="A85" s="15">
        <v>902</v>
      </c>
      <c r="B85" s="21" t="s">
        <v>31</v>
      </c>
      <c r="C85" s="7" t="s">
        <v>143</v>
      </c>
      <c r="D85" s="6">
        <v>220.1</v>
      </c>
      <c r="E85" s="6">
        <v>220.1</v>
      </c>
      <c r="F85" s="6">
        <f t="shared" si="11"/>
        <v>0</v>
      </c>
    </row>
    <row r="86" spans="1:6" ht="72" x14ac:dyDescent="0.3">
      <c r="A86" s="15">
        <v>902</v>
      </c>
      <c r="B86" s="21" t="s">
        <v>31</v>
      </c>
      <c r="C86" s="7" t="s">
        <v>33</v>
      </c>
      <c r="D86" s="6">
        <v>2413.1999999999998</v>
      </c>
      <c r="E86" s="6">
        <v>2413.1999999999998</v>
      </c>
      <c r="F86" s="6">
        <f t="shared" si="11"/>
        <v>0</v>
      </c>
    </row>
    <row r="87" spans="1:6" ht="72" x14ac:dyDescent="0.3">
      <c r="A87" s="15">
        <v>902</v>
      </c>
      <c r="B87" s="21" t="s">
        <v>31</v>
      </c>
      <c r="C87" s="7" t="s">
        <v>142</v>
      </c>
      <c r="D87" s="6">
        <v>40.6</v>
      </c>
      <c r="E87" s="6">
        <v>40.6</v>
      </c>
      <c r="F87" s="6">
        <f t="shared" si="11"/>
        <v>0</v>
      </c>
    </row>
    <row r="88" spans="1:6" ht="90" x14ac:dyDescent="0.3">
      <c r="A88" s="15">
        <v>902</v>
      </c>
      <c r="B88" s="21" t="s">
        <v>31</v>
      </c>
      <c r="C88" s="7" t="s">
        <v>37</v>
      </c>
      <c r="D88" s="6">
        <v>13.8</v>
      </c>
      <c r="E88" s="6">
        <v>13.8</v>
      </c>
      <c r="F88" s="6">
        <f t="shared" si="11"/>
        <v>0</v>
      </c>
    </row>
    <row r="89" spans="1:6" ht="54" x14ac:dyDescent="0.3">
      <c r="A89" s="15">
        <v>902</v>
      </c>
      <c r="B89" s="21" t="s">
        <v>31</v>
      </c>
      <c r="C89" s="7" t="s">
        <v>38</v>
      </c>
      <c r="D89" s="6">
        <v>3657.9</v>
      </c>
      <c r="E89" s="6">
        <v>3657.9</v>
      </c>
      <c r="F89" s="6">
        <f t="shared" si="11"/>
        <v>0</v>
      </c>
    </row>
    <row r="90" spans="1:6" ht="54" x14ac:dyDescent="0.3">
      <c r="A90" s="15">
        <v>902</v>
      </c>
      <c r="B90" s="21" t="s">
        <v>31</v>
      </c>
      <c r="C90" s="7" t="s">
        <v>39</v>
      </c>
      <c r="D90" s="6">
        <v>790.1</v>
      </c>
      <c r="E90" s="6">
        <v>790.1</v>
      </c>
      <c r="F90" s="6">
        <f t="shared" si="11"/>
        <v>0</v>
      </c>
    </row>
    <row r="91" spans="1:6" ht="18" x14ac:dyDescent="0.3">
      <c r="A91" s="15">
        <v>902</v>
      </c>
      <c r="B91" s="21" t="s">
        <v>31</v>
      </c>
      <c r="C91" s="7" t="s">
        <v>42</v>
      </c>
      <c r="D91" s="6">
        <v>1232</v>
      </c>
      <c r="E91" s="6">
        <v>1232</v>
      </c>
      <c r="F91" s="6">
        <f t="shared" si="11"/>
        <v>0</v>
      </c>
    </row>
    <row r="92" spans="1:6" ht="162" x14ac:dyDescent="0.3">
      <c r="A92" s="15">
        <v>902</v>
      </c>
      <c r="B92" s="21" t="s">
        <v>31</v>
      </c>
      <c r="C92" s="7" t="s">
        <v>43</v>
      </c>
      <c r="D92" s="6">
        <v>476654.3</v>
      </c>
      <c r="E92" s="6">
        <f>64264.6+38183.7+17804.8+5350+1726+1070.9+171672.4+129788.3+2044.4+15190.8+24649+4909.4</f>
        <v>476654.3</v>
      </c>
      <c r="F92" s="6">
        <f t="shared" si="11"/>
        <v>0</v>
      </c>
    </row>
    <row r="93" spans="1:6" ht="90" x14ac:dyDescent="0.3">
      <c r="A93" s="15">
        <v>902</v>
      </c>
      <c r="B93" s="21" t="s">
        <v>31</v>
      </c>
      <c r="C93" s="7" t="s">
        <v>34</v>
      </c>
      <c r="D93" s="6">
        <f>4603</f>
        <v>4603</v>
      </c>
      <c r="E93" s="6">
        <f>4603</f>
        <v>4603</v>
      </c>
      <c r="F93" s="6">
        <f t="shared" si="11"/>
        <v>0</v>
      </c>
    </row>
    <row r="94" spans="1:6" ht="72" x14ac:dyDescent="0.3">
      <c r="A94" s="15">
        <v>902</v>
      </c>
      <c r="B94" s="21" t="s">
        <v>35</v>
      </c>
      <c r="C94" s="7" t="s">
        <v>36</v>
      </c>
      <c r="D94" s="6">
        <v>22010.1</v>
      </c>
      <c r="E94" s="6">
        <f>694+21316.1</f>
        <v>22010.1</v>
      </c>
      <c r="F94" s="6">
        <f t="shared" si="11"/>
        <v>0</v>
      </c>
    </row>
    <row r="95" spans="1:6" ht="72" x14ac:dyDescent="0.3">
      <c r="A95" s="15">
        <v>902</v>
      </c>
      <c r="B95" s="21" t="s">
        <v>40</v>
      </c>
      <c r="C95" s="7" t="s">
        <v>41</v>
      </c>
      <c r="D95" s="6">
        <v>9.3000000000000007</v>
      </c>
      <c r="E95" s="6">
        <v>9.1999999999999993</v>
      </c>
      <c r="F95" s="6">
        <f t="shared" si="11"/>
        <v>-0.10000000000000142</v>
      </c>
    </row>
    <row r="96" spans="1:6" s="26" customFormat="1" ht="17.399999999999999" x14ac:dyDescent="0.3">
      <c r="A96" s="24"/>
      <c r="B96" s="23" t="s">
        <v>58</v>
      </c>
      <c r="C96" s="18" t="s">
        <v>46</v>
      </c>
      <c r="D96" s="19">
        <f>D97+D98+D99+D100+D101+D102+D103+D104+D105</f>
        <v>31003.599999999999</v>
      </c>
      <c r="E96" s="19">
        <f>E97+E98+E99+E100+E101+E102+E103+E104+E105+0.1</f>
        <v>148696.6</v>
      </c>
      <c r="F96" s="19">
        <f>E96-D96</f>
        <v>117693</v>
      </c>
    </row>
    <row r="97" spans="1:6" s="25" customFormat="1" ht="72" x14ac:dyDescent="0.3">
      <c r="A97" s="15">
        <v>902</v>
      </c>
      <c r="B97" s="22" t="s">
        <v>146</v>
      </c>
      <c r="C97" s="7" t="s">
        <v>147</v>
      </c>
      <c r="D97" s="6">
        <f>4775.5+88.4</f>
        <v>4863.8999999999996</v>
      </c>
      <c r="E97" s="6">
        <f>4775.5+88.4</f>
        <v>4863.8999999999996</v>
      </c>
      <c r="F97" s="6">
        <f>E97-D97</f>
        <v>0</v>
      </c>
    </row>
    <row r="98" spans="1:6" s="25" customFormat="1" ht="144" x14ac:dyDescent="0.3">
      <c r="A98" s="15">
        <v>902</v>
      </c>
      <c r="B98" s="22" t="s">
        <v>156</v>
      </c>
      <c r="C98" s="7" t="s">
        <v>157</v>
      </c>
      <c r="D98" s="6">
        <v>0</v>
      </c>
      <c r="E98" s="6">
        <v>1054.5999999999999</v>
      </c>
      <c r="F98" s="6">
        <f t="shared" ref="F98:F105" si="12">E98-D98</f>
        <v>1054.5999999999999</v>
      </c>
    </row>
    <row r="99" spans="1:6" s="25" customFormat="1" ht="126" x14ac:dyDescent="0.3">
      <c r="A99" s="15">
        <v>902</v>
      </c>
      <c r="B99" s="22" t="s">
        <v>150</v>
      </c>
      <c r="C99" s="7" t="s">
        <v>151</v>
      </c>
      <c r="D99" s="6">
        <v>0</v>
      </c>
      <c r="E99" s="6">
        <v>46637.599999999999</v>
      </c>
      <c r="F99" s="6">
        <f t="shared" si="12"/>
        <v>46637.599999999999</v>
      </c>
    </row>
    <row r="100" spans="1:6" s="25" customFormat="1" ht="54" x14ac:dyDescent="0.3">
      <c r="A100" s="15">
        <v>902</v>
      </c>
      <c r="B100" s="21" t="s">
        <v>44</v>
      </c>
      <c r="C100" s="7" t="s">
        <v>152</v>
      </c>
      <c r="D100" s="6">
        <v>0</v>
      </c>
      <c r="E100" s="6">
        <v>16474.8</v>
      </c>
      <c r="F100" s="6">
        <f t="shared" si="12"/>
        <v>16474.8</v>
      </c>
    </row>
    <row r="101" spans="1:6" ht="90" x14ac:dyDescent="0.3">
      <c r="A101" s="15">
        <v>902</v>
      </c>
      <c r="B101" s="21" t="s">
        <v>44</v>
      </c>
      <c r="C101" s="7" t="s">
        <v>45</v>
      </c>
      <c r="D101" s="6">
        <v>20000</v>
      </c>
      <c r="E101" s="6">
        <v>20000</v>
      </c>
      <c r="F101" s="6">
        <f t="shared" si="12"/>
        <v>0</v>
      </c>
    </row>
    <row r="102" spans="1:6" ht="252" x14ac:dyDescent="0.3">
      <c r="A102" s="15">
        <v>902</v>
      </c>
      <c r="B102" s="21" t="s">
        <v>44</v>
      </c>
      <c r="C102" s="7" t="s">
        <v>141</v>
      </c>
      <c r="D102" s="6">
        <v>1907.1</v>
      </c>
      <c r="E102" s="6">
        <v>1907.1</v>
      </c>
      <c r="F102" s="6">
        <f t="shared" si="12"/>
        <v>0</v>
      </c>
    </row>
    <row r="103" spans="1:6" ht="409.6" x14ac:dyDescent="0.3">
      <c r="A103" s="15">
        <v>902</v>
      </c>
      <c r="B103" s="21" t="s">
        <v>44</v>
      </c>
      <c r="C103" s="7" t="s">
        <v>59</v>
      </c>
      <c r="D103" s="6">
        <v>1470.5</v>
      </c>
      <c r="E103" s="6">
        <v>1470.5</v>
      </c>
      <c r="F103" s="6">
        <f t="shared" si="12"/>
        <v>0</v>
      </c>
    </row>
    <row r="104" spans="1:6" ht="409.6" x14ac:dyDescent="0.3">
      <c r="A104" s="15">
        <v>902</v>
      </c>
      <c r="B104" s="21" t="s">
        <v>44</v>
      </c>
      <c r="C104" s="7" t="s">
        <v>140</v>
      </c>
      <c r="D104" s="6">
        <v>2762.1</v>
      </c>
      <c r="E104" s="6">
        <v>2762.1</v>
      </c>
      <c r="F104" s="6">
        <f t="shared" si="12"/>
        <v>0</v>
      </c>
    </row>
    <row r="105" spans="1:6" ht="54" x14ac:dyDescent="0.3">
      <c r="A105" s="15">
        <v>902</v>
      </c>
      <c r="B105" s="21" t="s">
        <v>44</v>
      </c>
      <c r="C105" s="7" t="s">
        <v>163</v>
      </c>
      <c r="D105" s="6">
        <v>0</v>
      </c>
      <c r="E105" s="6">
        <v>53525.9</v>
      </c>
      <c r="F105" s="6">
        <f t="shared" si="12"/>
        <v>53525.9</v>
      </c>
    </row>
    <row r="106" spans="1:6" ht="18" x14ac:dyDescent="0.35">
      <c r="A106" s="27"/>
      <c r="B106" s="27"/>
      <c r="C106" s="27"/>
      <c r="D106" s="27"/>
      <c r="E106" s="27"/>
      <c r="F106" s="27"/>
    </row>
    <row r="107" spans="1:6" ht="18" x14ac:dyDescent="0.35">
      <c r="A107" s="27"/>
      <c r="B107" s="27"/>
      <c r="C107" s="27"/>
      <c r="D107" s="27"/>
      <c r="E107" s="27"/>
      <c r="F107" s="27"/>
    </row>
    <row r="108" spans="1:6" ht="18" x14ac:dyDescent="0.35">
      <c r="A108" s="27"/>
      <c r="B108" s="27"/>
      <c r="C108" s="27"/>
      <c r="D108" s="27"/>
      <c r="E108" s="27"/>
      <c r="F108" s="27"/>
    </row>
    <row r="109" spans="1:6" ht="18" x14ac:dyDescent="0.35">
      <c r="A109" s="27"/>
      <c r="B109" s="27"/>
      <c r="C109" s="27"/>
      <c r="D109" s="27"/>
      <c r="E109" s="27"/>
      <c r="F109" s="27"/>
    </row>
    <row r="110" spans="1:6" ht="18" x14ac:dyDescent="0.35">
      <c r="A110" s="27"/>
      <c r="B110" s="27"/>
      <c r="C110" s="27"/>
      <c r="D110" s="27"/>
      <c r="E110" s="27"/>
      <c r="F110" s="27"/>
    </row>
    <row r="111" spans="1:6" ht="18" x14ac:dyDescent="0.35">
      <c r="A111" s="27"/>
      <c r="B111" s="27"/>
      <c r="C111" s="27"/>
      <c r="D111" s="27"/>
      <c r="E111" s="27"/>
      <c r="F111" s="27"/>
    </row>
    <row r="112" spans="1:6" ht="18" x14ac:dyDescent="0.35">
      <c r="A112" s="27"/>
      <c r="B112" s="27"/>
      <c r="C112" s="27"/>
      <c r="D112" s="27"/>
      <c r="E112" s="27"/>
      <c r="F112" s="27"/>
    </row>
    <row r="113" spans="1:6" ht="18" x14ac:dyDescent="0.35">
      <c r="A113" s="27"/>
      <c r="B113" s="27"/>
      <c r="C113" s="27"/>
      <c r="D113" s="27"/>
      <c r="E113" s="27"/>
      <c r="F113" s="27"/>
    </row>
    <row r="114" spans="1:6" ht="18" x14ac:dyDescent="0.35">
      <c r="A114" s="27"/>
      <c r="B114" s="27"/>
      <c r="C114" s="27"/>
      <c r="D114" s="27"/>
      <c r="E114" s="27"/>
      <c r="F114" s="27"/>
    </row>
    <row r="115" spans="1:6" ht="18" x14ac:dyDescent="0.35">
      <c r="A115" s="27"/>
      <c r="B115" s="27"/>
      <c r="C115" s="27"/>
      <c r="D115" s="27"/>
      <c r="E115" s="27"/>
      <c r="F115" s="27"/>
    </row>
    <row r="116" spans="1:6" ht="18" x14ac:dyDescent="0.35">
      <c r="A116" s="27"/>
      <c r="B116" s="27"/>
      <c r="C116" s="27"/>
      <c r="D116" s="27"/>
      <c r="E116" s="27"/>
      <c r="F116" s="27"/>
    </row>
    <row r="117" spans="1:6" ht="18" x14ac:dyDescent="0.35">
      <c r="A117" s="27"/>
      <c r="B117" s="27"/>
      <c r="C117" s="27"/>
      <c r="D117" s="27"/>
      <c r="E117" s="27"/>
      <c r="F117" s="27"/>
    </row>
    <row r="118" spans="1:6" ht="18" x14ac:dyDescent="0.35">
      <c r="A118" s="27"/>
      <c r="B118" s="27"/>
      <c r="C118" s="27"/>
      <c r="D118" s="27"/>
      <c r="E118" s="27"/>
      <c r="F118" s="27"/>
    </row>
    <row r="119" spans="1:6" ht="18" x14ac:dyDescent="0.35">
      <c r="A119" s="27"/>
      <c r="B119" s="27"/>
      <c r="C119" s="27"/>
      <c r="D119" s="27"/>
      <c r="E119" s="27"/>
      <c r="F119" s="27"/>
    </row>
    <row r="120" spans="1:6" ht="18" x14ac:dyDescent="0.35">
      <c r="A120" s="27"/>
      <c r="B120" s="27"/>
      <c r="C120" s="27"/>
      <c r="D120" s="27"/>
      <c r="E120" s="27"/>
      <c r="F120" s="27"/>
    </row>
    <row r="121" spans="1:6" ht="18" x14ac:dyDescent="0.35">
      <c r="A121" s="27"/>
      <c r="B121" s="27"/>
      <c r="C121" s="27"/>
      <c r="D121" s="27"/>
      <c r="E121" s="27"/>
      <c r="F121" s="27"/>
    </row>
  </sheetData>
  <mergeCells count="14">
    <mergeCell ref="E13:E14"/>
    <mergeCell ref="F13:F14"/>
    <mergeCell ref="A12:F12"/>
    <mergeCell ref="A1:F1"/>
    <mergeCell ref="A2:F2"/>
    <mergeCell ref="A3:F3"/>
    <mergeCell ref="A4:F4"/>
    <mergeCell ref="A5:F5"/>
    <mergeCell ref="A6:F6"/>
    <mergeCell ref="A9:F9"/>
    <mergeCell ref="A10:F10"/>
    <mergeCell ref="A13:B13"/>
    <mergeCell ref="C13:C14"/>
    <mergeCell ref="D13:D14"/>
  </mergeCells>
  <pageMargins left="0.9055118110236221" right="0.31496062992125984" top="0.55118110236220474" bottom="0.15748031496062992" header="0.31496062992125984" footer="0.31496062992125984"/>
  <pageSetup paperSize="9" scale="44"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2025-02-25T10:20:19Z</cp:lastPrinted>
  <dcterms:created xsi:type="dcterms:W3CDTF">2012-12-19T23:56:06Z</dcterms:created>
  <dcterms:modified xsi:type="dcterms:W3CDTF">2025-03-05T11:06:13Z</dcterms:modified>
</cp:coreProperties>
</file>