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9720" windowHeight="7320" tabRatio="854"/>
  </bookViews>
  <sheets>
    <sheet name="исполнение за 12 месяцев" sheetId="27" r:id="rId1"/>
    <sheet name="изменение" sheetId="28" state="hidden" r:id="rId2"/>
  </sheets>
  <calcPr calcId="125725"/>
</workbook>
</file>

<file path=xl/calcChain.xml><?xml version="1.0" encoding="utf-8"?>
<calcChain xmlns="http://schemas.openxmlformats.org/spreadsheetml/2006/main">
  <c r="F14" i="27"/>
  <c r="F34" l="1"/>
  <c r="F31"/>
  <c r="F27"/>
  <c r="F25" s="1"/>
  <c r="E38"/>
  <c r="E34"/>
  <c r="E31"/>
  <c r="E27"/>
  <c r="E25"/>
  <c r="F20"/>
  <c r="E20"/>
  <c r="D13"/>
  <c r="D34"/>
  <c r="D27"/>
  <c r="D25" s="1"/>
  <c r="D38"/>
  <c r="D31"/>
  <c r="D20"/>
  <c r="E13" l="1"/>
  <c r="H13" l="1"/>
  <c r="G13"/>
  <c r="H40"/>
  <c r="H37"/>
  <c r="H35"/>
  <c r="H36"/>
  <c r="H33"/>
  <c r="H29"/>
  <c r="H28"/>
  <c r="H26"/>
  <c r="H14"/>
  <c r="H20"/>
  <c r="H21"/>
  <c r="H25"/>
  <c r="G40"/>
  <c r="G37"/>
  <c r="G36"/>
  <c r="G35"/>
  <c r="G33"/>
  <c r="G29"/>
  <c r="G28"/>
  <c r="G26"/>
  <c r="G25"/>
  <c r="G21"/>
  <c r="G14"/>
  <c r="H31"/>
  <c r="G34"/>
  <c r="G31"/>
  <c r="G20"/>
  <c r="I63" i="28"/>
  <c r="I62"/>
  <c r="H62"/>
  <c r="I61"/>
  <c r="I60"/>
  <c r="I57"/>
  <c r="I56"/>
  <c r="I55"/>
  <c r="I52"/>
  <c r="H51"/>
  <c r="G51"/>
  <c r="I51"/>
  <c r="F51"/>
  <c r="I49"/>
  <c r="H47"/>
  <c r="G47"/>
  <c r="I47"/>
  <c r="F47"/>
  <c r="I46"/>
  <c r="H40"/>
  <c r="G40"/>
  <c r="F40"/>
  <c r="H34"/>
  <c r="G34"/>
  <c r="F34"/>
  <c r="H27"/>
  <c r="G27"/>
  <c r="F27"/>
  <c r="I21"/>
  <c r="H19"/>
  <c r="G19"/>
  <c r="I19"/>
  <c r="F19"/>
  <c r="I18"/>
  <c r="H17"/>
  <c r="H13"/>
  <c r="G17"/>
  <c r="F17"/>
  <c r="I17"/>
  <c r="I16"/>
  <c r="H14"/>
  <c r="G14"/>
  <c r="G13"/>
  <c r="F14"/>
  <c r="F13"/>
  <c r="I13"/>
  <c r="I14"/>
  <c r="H39" i="27"/>
  <c r="G39"/>
  <c r="H34"/>
  <c r="G38"/>
  <c r="H38"/>
</calcChain>
</file>

<file path=xl/sharedStrings.xml><?xml version="1.0" encoding="utf-8"?>
<sst xmlns="http://schemas.openxmlformats.org/spreadsheetml/2006/main" count="168" uniqueCount="149">
  <si>
    <t>Код бюджетной</t>
  </si>
  <si>
    <t>Наименование доходов</t>
  </si>
  <si>
    <t>классификации РФ</t>
  </si>
  <si>
    <t>1 00 00000 00 0000 000</t>
  </si>
  <si>
    <t>ДОХОДЫ, ВСЕГО</t>
  </si>
  <si>
    <t>1 01 00000 00 0000 000</t>
  </si>
  <si>
    <t>НАЛОГИ НА ПРИБЫЛЬ, ДОХОДЫ</t>
  </si>
  <si>
    <t>в том числе:</t>
  </si>
  <si>
    <t>1 01 02000 01 0000 110</t>
  </si>
  <si>
    <t>Налог на доходы физических лиц</t>
  </si>
  <si>
    <t xml:space="preserve">1 05 00000 00 0000 000 </t>
  </si>
  <si>
    <t>НАЛОГИ НА СОВОКУПНЫЙ ДОХОД</t>
  </si>
  <si>
    <t>1 05 02000 02 0000 110</t>
  </si>
  <si>
    <t>Единый налог на вмененный доход для отдельных</t>
  </si>
  <si>
    <t>видов деятельности</t>
  </si>
  <si>
    <t xml:space="preserve">НАЛОГИ, СБОРЫ И РЕГУЛЯРНЫЕ ПЛАТЕЖИ ЗА </t>
  </si>
  <si>
    <t>1 07 00000 00 0000 000</t>
  </si>
  <si>
    <t>ПОЛЬЗОВАНИЕ ПРИРОДНЫМИ РЕСУРСАМИ</t>
  </si>
  <si>
    <t>1 07 01000 01 0000 110</t>
  </si>
  <si>
    <t>Налог на добычу полезных ископаемых</t>
  </si>
  <si>
    <t>1 08 00000 00 0000 000</t>
  </si>
  <si>
    <t>ГОСУДАРСТВЕННАЯ ПОШЛИНА, СБОРЫ</t>
  </si>
  <si>
    <t>1 08 03000 01 0000 110</t>
  </si>
  <si>
    <t>Государственная пошлина по делам, рассматриваемым</t>
  </si>
  <si>
    <t>в судах общей юрисдикции, мировыми судьями</t>
  </si>
  <si>
    <t>ДОХОДЫ ОТ ИСПОЛЬЗОВАНИЯ ИМУЩЕСТВА, НАХО-</t>
  </si>
  <si>
    <t>ДЯЩЕГОСЯ В ГОСУДАРСТВЕННОЙ ИЛИ МУНИЦИПАЛЬНОЙ</t>
  </si>
  <si>
    <t>1 11 00000 00 0000 000</t>
  </si>
  <si>
    <t>СОБСТВЕННОСТИ</t>
  </si>
  <si>
    <t>1 12 00000 00 0000 000</t>
  </si>
  <si>
    <t>ПЛАТЕЖИ ПРИ ПОЛЬЗОВАНИИ ПРИРОДНЫМИ</t>
  </si>
  <si>
    <t>РЕСУРСАМИ</t>
  </si>
  <si>
    <t>1 12 01000 01 0000 120</t>
  </si>
  <si>
    <t>Плата за негативное воздействие на окружающую среду</t>
  </si>
  <si>
    <t>1 16 00000 00 0000 000</t>
  </si>
  <si>
    <t>ШТРАФНЫЕ САНКЦИИ, ВОЗМЕЩЕНИЕ УЩЕРБА</t>
  </si>
  <si>
    <t>Единый сельскохозяйственный налог</t>
  </si>
  <si>
    <t>Прочие неналоговые доходы бюджетов муниципальных районов</t>
  </si>
  <si>
    <t>находящегося в собственности муниципальных районов</t>
  </si>
  <si>
    <t>1 17 05050 05 0000 180</t>
  </si>
  <si>
    <t>1 07 01030 01 0000 110</t>
  </si>
  <si>
    <t>Налог на добычу прочих полезных ископаемых (за исключе-</t>
  </si>
  <si>
    <t>нием полезных ископаемых в виде природных алмазов)</t>
  </si>
  <si>
    <t>Арендная плата за земельные участки, государственная</t>
  </si>
  <si>
    <t xml:space="preserve">собственность на которые не разграничена, и поступления </t>
  </si>
  <si>
    <t>от продажи права на заключение договоров аренды</t>
  </si>
  <si>
    <t>указанных земельных участков</t>
  </si>
  <si>
    <t>Прочие поступления от использования имущества,</t>
  </si>
  <si>
    <t>1 11 09045 05 0000 120</t>
  </si>
  <si>
    <t>1 07 01020 01 0000 110</t>
  </si>
  <si>
    <t>Налог на добычу общераспространенных полезных</t>
  </si>
  <si>
    <t>ископаемых</t>
  </si>
  <si>
    <t>1 14 00000 00 0000 000</t>
  </si>
  <si>
    <t xml:space="preserve">ДОХОДЫ ОТ ПРОДАЖИ МАТЕРИАЛЬНЫХ И </t>
  </si>
  <si>
    <t>НЕМАТЕРИАЛЬНЫХ АКТИВОВ</t>
  </si>
  <si>
    <t>1 14 06000 00 0000 000</t>
  </si>
  <si>
    <t xml:space="preserve">Доходы от продажи земельных участков, находящихся в </t>
  </si>
  <si>
    <t xml:space="preserve">государственной и муниципальной собственности (за </t>
  </si>
  <si>
    <t>исключением земельных участков автономных учреждений)</t>
  </si>
  <si>
    <t>1 14 06010 00 0000 430</t>
  </si>
  <si>
    <t>Доходы от продажи земельныъх участков, государственная</t>
  </si>
  <si>
    <t>собственность на которые не рагзраничена</t>
  </si>
  <si>
    <t>Доходы от продажи земельных участков, государственная</t>
  </si>
  <si>
    <t>собственность на которые не разграничена и которые</t>
  </si>
  <si>
    <t>расположены в границах поселений</t>
  </si>
  <si>
    <t>ПРОЧИЕ НЕНАЛОГОВЫЕ ДОХОДЫ</t>
  </si>
  <si>
    <t>1 17 00000 00 0000 000</t>
  </si>
  <si>
    <t xml:space="preserve">1 05 03000 01 0000 110 </t>
  </si>
  <si>
    <t xml:space="preserve">1 14 06013 10 0000 430 </t>
  </si>
  <si>
    <t>Исполнено</t>
  </si>
  <si>
    <t xml:space="preserve">% исполнения </t>
  </si>
  <si>
    <t>к уточн плану</t>
  </si>
  <si>
    <t xml:space="preserve">     Приложение № 2     </t>
  </si>
  <si>
    <t xml:space="preserve">                                                                                                                      к  Постановлению Главы                  </t>
  </si>
  <si>
    <t xml:space="preserve">                                                                                       муниципального района "Хилокский район"</t>
  </si>
  <si>
    <t xml:space="preserve">                                                                        «Об исполнении бюджета муниципального района</t>
  </si>
  <si>
    <t>1 11 05013 10 0000 120</t>
  </si>
  <si>
    <t>1 07 01060 01 0000 110</t>
  </si>
  <si>
    <t>Налог на добычу прочих полезных ископаемых в виде угля</t>
  </si>
  <si>
    <t>Налог, взимаемый в связи с применением патентоной сис-</t>
  </si>
  <si>
    <t>темы налогооблажения</t>
  </si>
  <si>
    <t xml:space="preserve">                                                                                                         № _____   от _______2014</t>
  </si>
  <si>
    <t>2,3,</t>
  </si>
  <si>
    <t>НАЛОГИ НА ТОВАРЫ</t>
  </si>
  <si>
    <t>1 03 00000 00 0000 000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</si>
  <si>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</si>
  <si>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</si>
  <si>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Доходы от реализации имущества, находящегося в государственной и муниципальной собственности </t>
  </si>
  <si>
    <t>на 01.07.2014</t>
  </si>
  <si>
    <t xml:space="preserve">Уточненный </t>
  </si>
  <si>
    <t xml:space="preserve">план на 2014 год </t>
  </si>
  <si>
    <t xml:space="preserve"> Исполнение  по доходам  бюджета муниципального  района за II квартал 2014 г.</t>
  </si>
  <si>
    <t xml:space="preserve">                                                                                                        "Хилокский район"  за 2 квартал 2014г»</t>
  </si>
  <si>
    <t xml:space="preserve">Изменение </t>
  </si>
  <si>
    <t xml:space="preserve"> на 01.07.2014 год</t>
  </si>
  <si>
    <t>Код бюджетной классификации РФ</t>
  </si>
  <si>
    <t>ДОХОДЫ ОТ ПРОДАЖИ МАТЕРИАЛЬНЫХ И НЕМАТЕРИАЛЬНЫХ АКТИВОВ</t>
  </si>
  <si>
    <t>1 14 06013 13 0000 430</t>
  </si>
  <si>
    <t>ДОХОДЫ ОТ ИСПОЛЬЗОВАНИЯ ИМУЩЕСТВА, НАХОДЯЩЕГОСЯ В ГОСУДАРСТВЕННОЙ И МУНИЦИПАЛЬНОЙ СОБСТВЕННОСТИ</t>
  </si>
  <si>
    <t>Доходы от продажи земельных участков, находящихся в государственной и муниципальной собственности</t>
  </si>
  <si>
    <t>ШТРАФЫ,САНКЦИИ, ВОЗМЕЩЕНИЕ УЩЕРБА</t>
  </si>
  <si>
    <t xml:space="preserve">НАЛОГОВЫЕ И НЕНАЛОГОВЫЕ ДОХОДЫ </t>
  </si>
  <si>
    <t xml:space="preserve">  Приложение № 2     </t>
  </si>
  <si>
    <t>Бюджет на 2024 год</t>
  </si>
  <si>
    <t>Исполнение на 31.12.2024 года</t>
  </si>
  <si>
    <t>% исполнения к уточненному плану на 31.12.2024 года</t>
  </si>
  <si>
    <t>Уточненный план на 31.12.2024 года</t>
  </si>
  <si>
    <t>% исполнения к бюджету на 31.12.2024 года</t>
  </si>
  <si>
    <t>1 01 02010 01 3000 110</t>
  </si>
  <si>
    <t>1 01 02020 01 1000 110</t>
  </si>
  <si>
    <t>1 01 02030 01 1000 110</t>
  </si>
  <si>
    <t>1 01 02030 01 3000 110</t>
  </si>
  <si>
    <t>1 03 02230 01 0000 110</t>
  </si>
  <si>
    <t>1 03 02240 01 0000 110</t>
  </si>
  <si>
    <t>1 03 02251 01 0000 110</t>
  </si>
  <si>
    <t>1 03 02261 01 0000 110</t>
  </si>
  <si>
    <t xml:space="preserve">1 06 00000 00 0000 000 </t>
  </si>
  <si>
    <t xml:space="preserve">НАЛОГИ НА ИМУЩЕСТВО </t>
  </si>
  <si>
    <t>1 06 01030 13 1000 110</t>
  </si>
  <si>
    <t>1 06 06000 00 0000 110</t>
  </si>
  <si>
    <t>1 06 06033 13 1000 110</t>
  </si>
  <si>
    <t>1 06 06043 13 0000 110</t>
  </si>
  <si>
    <t>1 08 04020 01 0000 110</t>
  </si>
  <si>
    <t>1  11 05013 13 0000 120</t>
  </si>
  <si>
    <t xml:space="preserve">1 11 05025 13 0000 120 </t>
  </si>
  <si>
    <t>1 11 09045 13 0000 120</t>
  </si>
  <si>
    <t xml:space="preserve">Доходы от сдачи в аренду имущества , находящегося в муниципальной собственности </t>
  </si>
  <si>
    <t>1 17 05000 00 0000 180</t>
  </si>
  <si>
    <t>1 17 010 00 0000 00 180</t>
  </si>
  <si>
    <t xml:space="preserve">НЕВЫЯСНЕННЫЕ ПОСТУПЛЕНИЯ </t>
  </si>
  <si>
    <t xml:space="preserve">ПРОЧИЕ НЕНАЛОГОВЫЕ ДОХОДЫ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</si>
  <si>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</si>
  <si>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</si>
  <si>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</si>
  <si>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</si>
  <si>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</si>
  <si>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</si>
  <si>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</si>
  <si>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</si>
  <si>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</si>
  <si>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</si>
  <si>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</si>
  <si>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</si>
  <si>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</si>
  <si>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к решению совета городского поселения</t>
  </si>
  <si>
    <t>"Могзонское"</t>
  </si>
  <si>
    <t xml:space="preserve">"Об исполнении бюджета городского поселения </t>
  </si>
  <si>
    <t xml:space="preserve">                                                                                                        "Могзонское"  за  2024 год»</t>
  </si>
  <si>
    <t xml:space="preserve"> Исполнение  по доходам  бюджета городского поселения "Могзонское" за  2024 год</t>
  </si>
</sst>
</file>

<file path=xl/styles.xml><?xml version="1.0" encoding="utf-8"?>
<styleSheet xmlns="http://schemas.openxmlformats.org/spreadsheetml/2006/main">
  <numFmts count="3">
    <numFmt numFmtId="188" formatCode="0.0"/>
    <numFmt numFmtId="194" formatCode="0000"/>
    <numFmt numFmtId="195" formatCode="#,##0.0"/>
  </numFmts>
  <fonts count="21">
    <font>
      <sz val="10"/>
      <name val="Arial"/>
    </font>
    <font>
      <b/>
      <sz val="10"/>
      <name val="Arial Cyr"/>
      <family val="2"/>
      <charset val="204"/>
    </font>
    <font>
      <b/>
      <sz val="10"/>
      <name val="Arial"/>
      <family val="2"/>
    </font>
    <font>
      <b/>
      <sz val="9"/>
      <name val="Arial Cyr"/>
      <family val="2"/>
      <charset val="204"/>
    </font>
    <font>
      <b/>
      <sz val="8"/>
      <name val="Arial"/>
      <family val="2"/>
    </font>
    <font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 Cyr"/>
      <charset val="204"/>
    </font>
    <font>
      <b/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76">
    <xf numFmtId="0" fontId="0" fillId="0" borderId="0" xfId="0"/>
    <xf numFmtId="0" fontId="5" fillId="0" borderId="0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7" fillId="0" borderId="4" xfId="0" applyFont="1" applyFill="1" applyBorder="1"/>
    <xf numFmtId="0" fontId="7" fillId="0" borderId="5" xfId="0" applyFont="1" applyFill="1" applyBorder="1"/>
    <xf numFmtId="188" fontId="2" fillId="0" borderId="6" xfId="0" applyNumberFormat="1" applyFont="1" applyFill="1" applyBorder="1" applyAlignment="1">
      <alignment horizontal="right"/>
    </xf>
    <xf numFmtId="188" fontId="8" fillId="0" borderId="2" xfId="0" applyNumberFormat="1" applyFont="1" applyFill="1" applyBorder="1" applyAlignment="1">
      <alignment horizontal="right"/>
    </xf>
    <xf numFmtId="188" fontId="11" fillId="0" borderId="2" xfId="0" applyNumberFormat="1" applyFont="1" applyFill="1" applyBorder="1" applyAlignment="1">
      <alignment horizontal="right"/>
    </xf>
    <xf numFmtId="188" fontId="11" fillId="0" borderId="3" xfId="0" applyNumberFormat="1" applyFont="1" applyFill="1" applyBorder="1" applyAlignment="1">
      <alignment horizontal="right"/>
    </xf>
    <xf numFmtId="188" fontId="2" fillId="0" borderId="2" xfId="0" applyNumberFormat="1" applyFont="1" applyFill="1" applyBorder="1" applyAlignment="1">
      <alignment horizontal="right"/>
    </xf>
    <xf numFmtId="188" fontId="11" fillId="0" borderId="6" xfId="0" applyNumberFormat="1" applyFont="1" applyFill="1" applyBorder="1" applyAlignment="1">
      <alignment horizontal="right"/>
    </xf>
    <xf numFmtId="188" fontId="2" fillId="0" borderId="7" xfId="0" applyNumberFormat="1" applyFont="1" applyFill="1" applyBorder="1" applyAlignment="1">
      <alignment horizontal="right"/>
    </xf>
    <xf numFmtId="188" fontId="2" fillId="0" borderId="3" xfId="0" applyNumberFormat="1" applyFont="1" applyFill="1" applyBorder="1" applyAlignment="1">
      <alignment horizontal="right"/>
    </xf>
    <xf numFmtId="188" fontId="2" fillId="0" borderId="8" xfId="0" applyNumberFormat="1" applyFont="1" applyFill="1" applyBorder="1" applyAlignment="1">
      <alignment horizontal="right"/>
    </xf>
    <xf numFmtId="0" fontId="0" fillId="0" borderId="7" xfId="0" applyFill="1" applyBorder="1"/>
    <xf numFmtId="188" fontId="11" fillId="0" borderId="8" xfId="0" applyNumberFormat="1" applyFont="1" applyFill="1" applyBorder="1" applyAlignment="1">
      <alignment horizontal="right"/>
    </xf>
    <xf numFmtId="188" fontId="11" fillId="0" borderId="5" xfId="0" applyNumberFormat="1" applyFont="1" applyFill="1" applyBorder="1" applyAlignment="1">
      <alignment horizontal="right"/>
    </xf>
    <xf numFmtId="188" fontId="11" fillId="0" borderId="7" xfId="0" applyNumberFormat="1" applyFont="1" applyFill="1" applyBorder="1" applyAlignment="1">
      <alignment horizontal="right"/>
    </xf>
    <xf numFmtId="188" fontId="2" fillId="0" borderId="5" xfId="0" applyNumberFormat="1" applyFont="1" applyFill="1" applyBorder="1" applyAlignment="1">
      <alignment horizontal="right"/>
    </xf>
    <xf numFmtId="0" fontId="0" fillId="0" borderId="5" xfId="0" applyFill="1" applyBorder="1"/>
    <xf numFmtId="0" fontId="10" fillId="0" borderId="7" xfId="0" applyFont="1" applyFill="1" applyBorder="1"/>
    <xf numFmtId="0" fontId="5" fillId="0" borderId="9" xfId="0" applyFont="1" applyFill="1" applyBorder="1"/>
    <xf numFmtId="0" fontId="1" fillId="0" borderId="10" xfId="0" applyFont="1" applyFill="1" applyBorder="1"/>
    <xf numFmtId="0" fontId="7" fillId="0" borderId="11" xfId="0" applyFont="1" applyFill="1" applyBorder="1"/>
    <xf numFmtId="0" fontId="5" fillId="0" borderId="12" xfId="0" applyFont="1" applyFill="1" applyBorder="1"/>
    <xf numFmtId="0" fontId="1" fillId="0" borderId="5" xfId="0" applyFont="1" applyFill="1" applyBorder="1"/>
    <xf numFmtId="0" fontId="0" fillId="0" borderId="6" xfId="0" applyFill="1" applyBorder="1"/>
    <xf numFmtId="0" fontId="0" fillId="0" borderId="2" xfId="0" applyFill="1" applyBorder="1"/>
    <xf numFmtId="0" fontId="0" fillId="0" borderId="3" xfId="0" applyFill="1" applyBorder="1"/>
    <xf numFmtId="0" fontId="11" fillId="0" borderId="3" xfId="0" applyFont="1" applyFill="1" applyBorder="1"/>
    <xf numFmtId="0" fontId="0" fillId="0" borderId="8" xfId="0" applyFill="1" applyBorder="1"/>
    <xf numFmtId="0" fontId="0" fillId="0" borderId="0" xfId="0" applyFill="1"/>
    <xf numFmtId="0" fontId="12" fillId="0" borderId="0" xfId="0" applyFont="1" applyFill="1"/>
    <xf numFmtId="0" fontId="0" fillId="0" borderId="11" xfId="0" applyFill="1" applyBorder="1"/>
    <xf numFmtId="0" fontId="1" fillId="0" borderId="7" xfId="0" applyFont="1" applyFill="1" applyBorder="1" applyAlignment="1">
      <alignment horizontal="center"/>
    </xf>
    <xf numFmtId="0" fontId="0" fillId="0" borderId="0" xfId="0" applyFill="1" applyBorder="1"/>
    <xf numFmtId="0" fontId="0" fillId="0" borderId="13" xfId="0" applyFill="1" applyBorder="1"/>
    <xf numFmtId="0" fontId="5" fillId="0" borderId="13" xfId="0" applyFont="1" applyFill="1" applyBorder="1" applyAlignment="1">
      <alignment horizontal="center"/>
    </xf>
    <xf numFmtId="0" fontId="0" fillId="0" borderId="1" xfId="0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14" xfId="0" applyFill="1" applyBorder="1"/>
    <xf numFmtId="0" fontId="1" fillId="0" borderId="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" fillId="0" borderId="2" xfId="0" applyFont="1" applyFill="1" applyBorder="1"/>
    <xf numFmtId="0" fontId="0" fillId="0" borderId="16" xfId="0" applyFill="1" applyBorder="1"/>
    <xf numFmtId="0" fontId="1" fillId="0" borderId="3" xfId="0" applyFont="1" applyFill="1" applyBorder="1"/>
    <xf numFmtId="0" fontId="5" fillId="0" borderId="17" xfId="0" applyFont="1" applyFill="1" applyBorder="1"/>
    <xf numFmtId="0" fontId="1" fillId="0" borderId="18" xfId="0" applyFont="1" applyFill="1" applyBorder="1"/>
    <xf numFmtId="0" fontId="1" fillId="0" borderId="8" xfId="0" applyFont="1" applyFill="1" applyBorder="1"/>
    <xf numFmtId="0" fontId="1" fillId="0" borderId="19" xfId="0" applyFont="1" applyFill="1" applyBorder="1"/>
    <xf numFmtId="0" fontId="14" fillId="0" borderId="16" xfId="0" applyFont="1" applyFill="1" applyBorder="1"/>
    <xf numFmtId="0" fontId="14" fillId="0" borderId="9" xfId="0" applyFont="1" applyFill="1" applyBorder="1"/>
    <xf numFmtId="0" fontId="6" fillId="0" borderId="20" xfId="0" applyFont="1" applyFill="1" applyBorder="1"/>
    <xf numFmtId="0" fontId="7" fillId="0" borderId="2" xfId="0" applyFont="1" applyFill="1" applyBorder="1"/>
    <xf numFmtId="0" fontId="7" fillId="0" borderId="1" xfId="0" applyFont="1" applyFill="1" applyBorder="1"/>
    <xf numFmtId="0" fontId="3" fillId="0" borderId="18" xfId="0" applyFont="1" applyFill="1" applyBorder="1"/>
    <xf numFmtId="0" fontId="3" fillId="0" borderId="17" xfId="0" applyFont="1" applyFill="1" applyBorder="1"/>
    <xf numFmtId="0" fontId="3" fillId="0" borderId="19" xfId="0" applyFont="1" applyFill="1" applyBorder="1"/>
    <xf numFmtId="0" fontId="1" fillId="0" borderId="7" xfId="0" applyFont="1" applyFill="1" applyBorder="1"/>
    <xf numFmtId="0" fontId="5" fillId="0" borderId="10" xfId="0" applyFont="1" applyFill="1" applyBorder="1"/>
    <xf numFmtId="0" fontId="9" fillId="0" borderId="0" xfId="0" applyFont="1" applyFill="1" applyBorder="1"/>
    <xf numFmtId="0" fontId="9" fillId="0" borderId="1" xfId="0" applyFont="1" applyFill="1" applyBorder="1"/>
    <xf numFmtId="0" fontId="9" fillId="0" borderId="12" xfId="0" applyFont="1" applyFill="1" applyBorder="1"/>
    <xf numFmtId="0" fontId="1" fillId="0" borderId="13" xfId="0" applyFont="1" applyFill="1" applyBorder="1"/>
    <xf numFmtId="0" fontId="7" fillId="0" borderId="12" xfId="0" applyFont="1" applyFill="1" applyBorder="1"/>
    <xf numFmtId="0" fontId="10" fillId="0" borderId="5" xfId="0" applyFont="1" applyFill="1" applyBorder="1"/>
    <xf numFmtId="49" fontId="0" fillId="0" borderId="5" xfId="0" applyNumberFormat="1" applyFill="1" applyBorder="1" applyAlignment="1">
      <alignment wrapText="1"/>
    </xf>
    <xf numFmtId="0" fontId="15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188" fontId="2" fillId="0" borderId="17" xfId="0" applyNumberFormat="1" applyFont="1" applyFill="1" applyBorder="1" applyAlignment="1">
      <alignment horizontal="right"/>
    </xf>
    <xf numFmtId="188" fontId="2" fillId="0" borderId="9" xfId="0" applyNumberFormat="1" applyFont="1" applyFill="1" applyBorder="1" applyAlignment="1">
      <alignment horizontal="right"/>
    </xf>
    <xf numFmtId="188" fontId="11" fillId="0" borderId="17" xfId="0" applyNumberFormat="1" applyFont="1" applyFill="1" applyBorder="1" applyAlignment="1">
      <alignment horizontal="right"/>
    </xf>
    <xf numFmtId="188" fontId="11" fillId="0" borderId="19" xfId="0" applyNumberFormat="1" applyFont="1" applyFill="1" applyBorder="1" applyAlignment="1">
      <alignment horizontal="right"/>
    </xf>
    <xf numFmtId="188" fontId="2" fillId="0" borderId="18" xfId="0" applyNumberFormat="1" applyFont="1" applyFill="1" applyBorder="1" applyAlignment="1">
      <alignment horizontal="right"/>
    </xf>
    <xf numFmtId="188" fontId="2" fillId="0" borderId="19" xfId="0" applyNumberFormat="1" applyFont="1" applyFill="1" applyBorder="1" applyAlignment="1">
      <alignment horizontal="right"/>
    </xf>
    <xf numFmtId="188" fontId="11" fillId="0" borderId="10" xfId="0" applyNumberFormat="1" applyFont="1" applyFill="1" applyBorder="1" applyAlignment="1">
      <alignment horizontal="right"/>
    </xf>
    <xf numFmtId="188" fontId="11" fillId="0" borderId="18" xfId="0" applyNumberFormat="1" applyFont="1" applyFill="1" applyBorder="1" applyAlignment="1">
      <alignment horizontal="right"/>
    </xf>
    <xf numFmtId="188" fontId="11" fillId="0" borderId="9" xfId="0" applyNumberFormat="1" applyFont="1" applyFill="1" applyBorder="1" applyAlignment="1">
      <alignment horizontal="right"/>
    </xf>
    <xf numFmtId="188" fontId="11" fillId="0" borderId="16" xfId="0" applyNumberFormat="1" applyFont="1" applyFill="1" applyBorder="1" applyAlignment="1">
      <alignment horizontal="right"/>
    </xf>
    <xf numFmtId="188" fontId="2" fillId="0" borderId="10" xfId="0" applyNumberFormat="1" applyFont="1" applyFill="1" applyBorder="1" applyAlignment="1">
      <alignment horizontal="right"/>
    </xf>
    <xf numFmtId="188" fontId="2" fillId="0" borderId="16" xfId="0" applyNumberFormat="1" applyFont="1" applyFill="1" applyBorder="1" applyAlignment="1">
      <alignment horizontal="right"/>
    </xf>
    <xf numFmtId="188" fontId="8" fillId="0" borderId="9" xfId="0" applyNumberFormat="1" applyFont="1" applyFill="1" applyBorder="1" applyAlignment="1">
      <alignment horizontal="right"/>
    </xf>
    <xf numFmtId="0" fontId="10" fillId="0" borderId="18" xfId="0" applyFont="1" applyFill="1" applyBorder="1"/>
    <xf numFmtId="0" fontId="0" fillId="0" borderId="10" xfId="0" applyFill="1" applyBorder="1"/>
    <xf numFmtId="188" fontId="11" fillId="0" borderId="23" xfId="0" applyNumberFormat="1" applyFont="1" applyFill="1" applyBorder="1" applyAlignment="1">
      <alignment horizontal="right"/>
    </xf>
    <xf numFmtId="0" fontId="16" fillId="0" borderId="0" xfId="0" applyFont="1" applyAlignment="1"/>
    <xf numFmtId="0" fontId="17" fillId="0" borderId="0" xfId="1" applyFont="1" applyAlignment="1"/>
    <xf numFmtId="0" fontId="18" fillId="0" borderId="0" xfId="1" applyFont="1"/>
    <xf numFmtId="188" fontId="8" fillId="0" borderId="6" xfId="0" applyNumberFormat="1" applyFont="1" applyFill="1" applyBorder="1" applyAlignment="1">
      <alignment horizontal="right"/>
    </xf>
    <xf numFmtId="188" fontId="8" fillId="0" borderId="16" xfId="0" applyNumberFormat="1" applyFont="1" applyFill="1" applyBorder="1" applyAlignment="1">
      <alignment horizontal="right"/>
    </xf>
    <xf numFmtId="0" fontId="7" fillId="0" borderId="14" xfId="0" applyFont="1" applyFill="1" applyBorder="1"/>
    <xf numFmtId="0" fontId="7" fillId="0" borderId="8" xfId="0" applyFont="1" applyFill="1" applyBorder="1"/>
    <xf numFmtId="188" fontId="11" fillId="0" borderId="24" xfId="0" applyNumberFormat="1" applyFont="1" applyFill="1" applyBorder="1" applyAlignment="1">
      <alignment horizontal="right"/>
    </xf>
    <xf numFmtId="0" fontId="6" fillId="0" borderId="25" xfId="0" applyFont="1" applyFill="1" applyBorder="1"/>
    <xf numFmtId="0" fontId="1" fillId="0" borderId="17" xfId="0" applyFont="1" applyFill="1" applyBorder="1"/>
    <xf numFmtId="0" fontId="11" fillId="0" borderId="12" xfId="0" applyFont="1" applyFill="1" applyBorder="1"/>
    <xf numFmtId="0" fontId="11" fillId="0" borderId="1" xfId="0" applyFont="1" applyFill="1" applyBorder="1"/>
    <xf numFmtId="0" fontId="15" fillId="0" borderId="1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1" fillId="0" borderId="23" xfId="0" applyFont="1" applyFill="1" applyBorder="1"/>
    <xf numFmtId="0" fontId="5" fillId="0" borderId="6" xfId="0" applyFont="1" applyFill="1" applyBorder="1"/>
    <xf numFmtId="194" fontId="11" fillId="0" borderId="26" xfId="0" applyNumberFormat="1" applyFont="1" applyFill="1" applyBorder="1"/>
    <xf numFmtId="0" fontId="0" fillId="0" borderId="26" xfId="0" applyFill="1" applyBorder="1"/>
    <xf numFmtId="0" fontId="10" fillId="0" borderId="26" xfId="0" applyFont="1" applyFill="1" applyBorder="1"/>
    <xf numFmtId="188" fontId="11" fillId="0" borderId="26" xfId="0" applyNumberFormat="1" applyFont="1" applyFill="1" applyBorder="1" applyAlignment="1">
      <alignment horizontal="right"/>
    </xf>
    <xf numFmtId="0" fontId="11" fillId="0" borderId="26" xfId="0" applyFont="1" applyFill="1" applyBorder="1" applyAlignment="1">
      <alignment wrapText="1"/>
    </xf>
    <xf numFmtId="188" fontId="10" fillId="0" borderId="26" xfId="0" applyNumberFormat="1" applyFont="1" applyFill="1" applyBorder="1" applyAlignment="1">
      <alignment horizontal="right"/>
    </xf>
    <xf numFmtId="0" fontId="7" fillId="0" borderId="0" xfId="0" applyFont="1" applyFill="1" applyBorder="1"/>
    <xf numFmtId="188" fontId="10" fillId="0" borderId="3" xfId="0" applyNumberFormat="1" applyFont="1" applyFill="1" applyBorder="1" applyAlignment="1">
      <alignment horizontal="right"/>
    </xf>
    <xf numFmtId="188" fontId="10" fillId="0" borderId="17" xfId="0" applyNumberFormat="1" applyFont="1" applyFill="1" applyBorder="1" applyAlignment="1">
      <alignment horizontal="right"/>
    </xf>
    <xf numFmtId="0" fontId="9" fillId="0" borderId="26" xfId="0" applyFont="1" applyFill="1" applyBorder="1" applyAlignment="1">
      <alignment wrapText="1"/>
    </xf>
    <xf numFmtId="188" fontId="10" fillId="0" borderId="25" xfId="0" applyNumberFormat="1" applyFont="1" applyFill="1" applyBorder="1" applyAlignment="1">
      <alignment horizontal="right"/>
    </xf>
    <xf numFmtId="188" fontId="11" fillId="0" borderId="25" xfId="0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15" fillId="0" borderId="27" xfId="0" applyFont="1" applyFill="1" applyBorder="1"/>
    <xf numFmtId="188" fontId="2" fillId="0" borderId="7" xfId="0" applyNumberFormat="1" applyFont="1" applyFill="1" applyBorder="1" applyAlignment="1"/>
    <xf numFmtId="188" fontId="2" fillId="0" borderId="3" xfId="0" applyNumberFormat="1" applyFont="1" applyFill="1" applyBorder="1" applyAlignment="1"/>
    <xf numFmtId="188" fontId="2" fillId="0" borderId="28" xfId="0" applyNumberFormat="1" applyFont="1" applyFill="1" applyBorder="1" applyAlignment="1">
      <alignment horizontal="right"/>
    </xf>
    <xf numFmtId="188" fontId="2" fillId="0" borderId="29" xfId="0" applyNumberFormat="1" applyFont="1" applyFill="1" applyBorder="1" applyAlignment="1">
      <alignment horizontal="right"/>
    </xf>
    <xf numFmtId="188" fontId="2" fillId="0" borderId="30" xfId="0" applyNumberFormat="1" applyFont="1" applyFill="1" applyBorder="1" applyAlignment="1">
      <alignment horizontal="right"/>
    </xf>
    <xf numFmtId="0" fontId="10" fillId="0" borderId="0" xfId="0" applyFont="1" applyFill="1"/>
    <xf numFmtId="0" fontId="17" fillId="0" borderId="26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 vertical="center"/>
    </xf>
    <xf numFmtId="0" fontId="17" fillId="0" borderId="26" xfId="0" applyFont="1" applyFill="1" applyBorder="1"/>
    <xf numFmtId="0" fontId="19" fillId="0" borderId="26" xfId="0" applyFont="1" applyFill="1" applyBorder="1"/>
    <xf numFmtId="0" fontId="19" fillId="0" borderId="26" xfId="0" applyFont="1" applyFill="1" applyBorder="1" applyAlignment="1">
      <alignment horizontal="center" vertical="center"/>
    </xf>
    <xf numFmtId="194" fontId="19" fillId="0" borderId="26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left" wrapText="1"/>
    </xf>
    <xf numFmtId="0" fontId="17" fillId="0" borderId="26" xfId="0" applyFont="1" applyFill="1" applyBorder="1" applyAlignment="1">
      <alignment horizontal="left" wrapText="1"/>
    </xf>
    <xf numFmtId="0" fontId="19" fillId="0" borderId="26" xfId="0" applyFont="1" applyFill="1" applyBorder="1" applyAlignment="1">
      <alignment wrapText="1"/>
    </xf>
    <xf numFmtId="0" fontId="17" fillId="0" borderId="26" xfId="0" applyFont="1" applyFill="1" applyBorder="1" applyAlignment="1">
      <alignment wrapText="1"/>
    </xf>
    <xf numFmtId="0" fontId="11" fillId="0" borderId="0" xfId="0" applyFont="1" applyFill="1"/>
    <xf numFmtId="188" fontId="0" fillId="0" borderId="0" xfId="0" applyNumberFormat="1" applyFill="1"/>
    <xf numFmtId="0" fontId="3" fillId="0" borderId="0" xfId="0" applyFont="1" applyFill="1" applyAlignment="1">
      <alignment horizontal="center"/>
    </xf>
    <xf numFmtId="0" fontId="16" fillId="0" borderId="0" xfId="0" applyFont="1" applyAlignment="1">
      <alignment horizontal="right"/>
    </xf>
    <xf numFmtId="188" fontId="11" fillId="0" borderId="0" xfId="0" applyNumberFormat="1" applyFont="1" applyFill="1"/>
    <xf numFmtId="0" fontId="11" fillId="0" borderId="0" xfId="0" applyFont="1" applyFill="1" applyAlignment="1">
      <alignment wrapText="1"/>
    </xf>
    <xf numFmtId="4" fontId="17" fillId="0" borderId="26" xfId="0" applyNumberFormat="1" applyFont="1" applyFill="1" applyBorder="1" applyAlignment="1">
      <alignment horizontal="right"/>
    </xf>
    <xf numFmtId="4" fontId="19" fillId="0" borderId="26" xfId="0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195" fontId="17" fillId="0" borderId="26" xfId="0" applyNumberFormat="1" applyFont="1" applyFill="1" applyBorder="1" applyAlignment="1">
      <alignment horizontal="right"/>
    </xf>
    <xf numFmtId="0" fontId="11" fillId="2" borderId="0" xfId="0" applyFont="1" applyFill="1"/>
    <xf numFmtId="194" fontId="17" fillId="0" borderId="26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" fontId="19" fillId="0" borderId="28" xfId="0" applyNumberFormat="1" applyFont="1" applyFill="1" applyBorder="1" applyAlignment="1">
      <alignment horizontal="right"/>
    </xf>
    <xf numFmtId="4" fontId="19" fillId="0" borderId="30" xfId="0" applyNumberFormat="1" applyFont="1" applyFill="1" applyBorder="1" applyAlignment="1">
      <alignment horizontal="right"/>
    </xf>
    <xf numFmtId="4" fontId="17" fillId="0" borderId="28" xfId="0" applyNumberFormat="1" applyFont="1" applyFill="1" applyBorder="1" applyAlignment="1">
      <alignment horizontal="right"/>
    </xf>
    <xf numFmtId="4" fontId="17" fillId="0" borderId="30" xfId="0" applyNumberFormat="1" applyFont="1" applyFill="1" applyBorder="1" applyAlignment="1">
      <alignment horizontal="right"/>
    </xf>
    <xf numFmtId="0" fontId="17" fillId="0" borderId="26" xfId="0" applyFont="1" applyFill="1" applyBorder="1" applyAlignment="1">
      <alignment horizont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right"/>
    </xf>
    <xf numFmtId="194" fontId="19" fillId="0" borderId="26" xfId="0" applyNumberFormat="1" applyFont="1" applyFill="1" applyBorder="1" applyAlignment="1">
      <alignment horizontal="center" vertical="center"/>
    </xf>
    <xf numFmtId="195" fontId="19" fillId="0" borderId="28" xfId="0" applyNumberFormat="1" applyFont="1" applyFill="1" applyBorder="1" applyAlignment="1">
      <alignment horizontal="right"/>
    </xf>
    <xf numFmtId="195" fontId="19" fillId="0" borderId="30" xfId="0" applyNumberFormat="1" applyFont="1" applyFill="1" applyBorder="1" applyAlignment="1">
      <alignment horizontal="right"/>
    </xf>
    <xf numFmtId="4" fontId="19" fillId="0" borderId="26" xfId="0" applyNumberFormat="1" applyFont="1" applyFill="1" applyBorder="1" applyAlignment="1">
      <alignment horizontal="right"/>
    </xf>
    <xf numFmtId="0" fontId="19" fillId="0" borderId="26" xfId="0" applyFont="1" applyFill="1" applyBorder="1" applyAlignment="1">
      <alignment horizontal="left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17" fillId="0" borderId="0" xfId="1" applyFont="1" applyAlignment="1">
      <alignment horizontal="center"/>
    </xf>
    <xf numFmtId="0" fontId="17" fillId="0" borderId="28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16" fillId="0" borderId="0" xfId="0" applyFont="1" applyAlignment="1"/>
    <xf numFmtId="0" fontId="1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7"/>
  <sheetViews>
    <sheetView tabSelected="1" workbookViewId="0">
      <pane ySplit="12" topLeftCell="A13" activePane="bottomLeft" state="frozen"/>
      <selection pane="bottomLeft" activeCell="F17" sqref="F17"/>
    </sheetView>
  </sheetViews>
  <sheetFormatPr defaultRowHeight="12.75"/>
  <cols>
    <col min="1" max="1" width="9.140625" style="33"/>
    <col min="2" max="2" width="24.5703125" style="33" customWidth="1"/>
    <col min="3" max="3" width="53.42578125" style="33" customWidth="1"/>
    <col min="4" max="4" width="15.140625" style="139" customWidth="1"/>
    <col min="5" max="5" width="16" style="139" customWidth="1"/>
    <col min="6" max="7" width="15.42578125" style="139" customWidth="1"/>
    <col min="8" max="8" width="15.5703125" style="33" customWidth="1"/>
    <col min="9" max="9" width="13.42578125" style="33" customWidth="1"/>
    <col min="10" max="10" width="12.42578125" style="33" customWidth="1"/>
    <col min="11" max="11" width="9.140625" style="33"/>
    <col min="12" max="12" width="13.5703125" style="33" customWidth="1"/>
    <col min="13" max="16384" width="9.140625" style="33"/>
  </cols>
  <sheetData>
    <row r="1" spans="2:16" ht="15.75">
      <c r="B1" s="159" t="s">
        <v>102</v>
      </c>
      <c r="C1" s="159"/>
      <c r="D1" s="159"/>
      <c r="E1" s="159"/>
      <c r="F1" s="159"/>
      <c r="G1" s="159"/>
      <c r="H1" s="159"/>
    </row>
    <row r="2" spans="2:16" ht="15.75">
      <c r="B2" s="149"/>
      <c r="C2" s="159" t="s">
        <v>144</v>
      </c>
      <c r="D2" s="159"/>
      <c r="E2" s="159"/>
      <c r="F2" s="159"/>
      <c r="G2" s="159"/>
      <c r="H2" s="159"/>
      <c r="I2" s="88"/>
      <c r="J2" s="88"/>
      <c r="K2" s="88"/>
      <c r="L2" s="88"/>
      <c r="M2" s="88"/>
      <c r="N2" s="88"/>
      <c r="O2" s="88"/>
      <c r="P2" s="88"/>
    </row>
    <row r="3" spans="2:16" ht="15.75">
      <c r="B3" s="149"/>
      <c r="C3" s="159" t="s">
        <v>145</v>
      </c>
      <c r="D3" s="159"/>
      <c r="E3" s="159"/>
      <c r="F3" s="159"/>
      <c r="G3" s="159"/>
      <c r="H3" s="159"/>
      <c r="I3" s="88"/>
      <c r="J3" s="88"/>
      <c r="K3" s="88"/>
      <c r="L3" s="88"/>
      <c r="M3" s="88"/>
      <c r="N3" s="88"/>
      <c r="O3" s="88"/>
      <c r="P3" s="88"/>
    </row>
    <row r="4" spans="2:16" ht="15.75">
      <c r="B4" s="149"/>
      <c r="C4" s="159" t="s">
        <v>146</v>
      </c>
      <c r="D4" s="159"/>
      <c r="E4" s="159"/>
      <c r="F4" s="159"/>
      <c r="G4" s="159"/>
      <c r="H4" s="159"/>
      <c r="I4" s="88"/>
      <c r="J4" s="88"/>
      <c r="K4" s="88"/>
      <c r="L4" s="88"/>
      <c r="M4" s="88"/>
      <c r="N4" s="88"/>
      <c r="O4" s="88"/>
      <c r="P4" s="88"/>
    </row>
    <row r="5" spans="2:16" ht="15.75">
      <c r="B5" s="159" t="s">
        <v>147</v>
      </c>
      <c r="C5" s="159"/>
      <c r="D5" s="159"/>
      <c r="E5" s="159"/>
      <c r="F5" s="159"/>
      <c r="G5" s="159"/>
      <c r="H5" s="159"/>
      <c r="I5" s="88"/>
      <c r="J5" s="88"/>
      <c r="K5" s="88"/>
      <c r="L5" s="88"/>
      <c r="M5" s="88"/>
      <c r="N5" s="88"/>
      <c r="O5" s="88"/>
      <c r="P5" s="88"/>
    </row>
    <row r="6" spans="2:16" ht="15.75">
      <c r="B6" s="167"/>
      <c r="C6" s="167"/>
      <c r="D6" s="167"/>
      <c r="E6" s="167"/>
      <c r="F6" s="167"/>
      <c r="G6" s="167"/>
      <c r="H6" s="167"/>
    </row>
    <row r="7" spans="2:16" ht="15.75">
      <c r="B7" s="142"/>
      <c r="C7" s="142"/>
      <c r="D7" s="147"/>
      <c r="E7" s="147"/>
      <c r="F7" s="147"/>
      <c r="G7" s="147"/>
      <c r="H7" s="142"/>
    </row>
    <row r="8" spans="2:16" ht="15.75">
      <c r="B8" s="169" t="s">
        <v>148</v>
      </c>
      <c r="C8" s="169"/>
      <c r="D8" s="169"/>
      <c r="E8" s="169"/>
      <c r="F8" s="169"/>
      <c r="G8" s="169"/>
      <c r="H8" s="169"/>
      <c r="I8" s="89"/>
      <c r="J8" s="90"/>
      <c r="K8" s="90"/>
    </row>
    <row r="9" spans="2:16">
      <c r="B9" s="168"/>
      <c r="C9" s="168"/>
      <c r="D9" s="168"/>
      <c r="E9" s="168"/>
      <c r="F9" s="168"/>
      <c r="G9" s="141"/>
      <c r="H9" s="141"/>
    </row>
    <row r="10" spans="2:16" ht="15.75" customHeight="1">
      <c r="B10" s="157" t="s">
        <v>95</v>
      </c>
      <c r="C10" s="170" t="s">
        <v>1</v>
      </c>
      <c r="D10" s="165" t="s">
        <v>103</v>
      </c>
      <c r="E10" s="165" t="s">
        <v>106</v>
      </c>
      <c r="F10" s="157" t="s">
        <v>104</v>
      </c>
      <c r="G10" s="156" t="s">
        <v>107</v>
      </c>
      <c r="H10" s="156" t="s">
        <v>105</v>
      </c>
    </row>
    <row r="11" spans="2:16" ht="92.25" customHeight="1">
      <c r="B11" s="158"/>
      <c r="C11" s="171"/>
      <c r="D11" s="166"/>
      <c r="E11" s="166"/>
      <c r="F11" s="158"/>
      <c r="G11" s="156"/>
      <c r="H11" s="156"/>
    </row>
    <row r="12" spans="2:16" ht="15.75">
      <c r="B12" s="129">
        <v>1</v>
      </c>
      <c r="C12" s="129">
        <v>2</v>
      </c>
      <c r="D12" s="129">
        <v>3</v>
      </c>
      <c r="E12" s="129"/>
      <c r="F12" s="129">
        <v>5</v>
      </c>
      <c r="G12" s="129">
        <v>6</v>
      </c>
      <c r="H12" s="129">
        <v>7</v>
      </c>
    </row>
    <row r="13" spans="2:16" ht="15.75">
      <c r="B13" s="130" t="s">
        <v>3</v>
      </c>
      <c r="C13" s="131" t="s">
        <v>101</v>
      </c>
      <c r="D13" s="145">
        <f>D14+D20+D25+D31+D34+D38</f>
        <v>14920.1</v>
      </c>
      <c r="E13" s="145">
        <f>E14+E20+E25+E31+E34+E38</f>
        <v>14920.1</v>
      </c>
      <c r="F13" s="145">
        <v>15871.87</v>
      </c>
      <c r="G13" s="145">
        <f>F13/D13*100</f>
        <v>106.37911274053123</v>
      </c>
      <c r="H13" s="148">
        <f>F13/E13*100</f>
        <v>106.37911274053123</v>
      </c>
      <c r="I13" s="140"/>
      <c r="J13" s="140"/>
      <c r="K13" s="140"/>
      <c r="L13" s="139"/>
    </row>
    <row r="14" spans="2:16" ht="15.75">
      <c r="B14" s="130" t="s">
        <v>5</v>
      </c>
      <c r="C14" s="131" t="s">
        <v>6</v>
      </c>
      <c r="D14" s="145">
        <v>7500</v>
      </c>
      <c r="E14" s="145">
        <v>7500</v>
      </c>
      <c r="F14" s="145">
        <f>F15+F16+F17+F18+F19</f>
        <v>8680.85</v>
      </c>
      <c r="G14" s="145">
        <f t="shared" ref="G14:G37" si="0">F14/D14*100</f>
        <v>115.74466666666667</v>
      </c>
      <c r="H14" s="148">
        <f>F14/E14*100</f>
        <v>115.74466666666667</v>
      </c>
      <c r="I14" s="140"/>
      <c r="J14" s="140"/>
      <c r="K14" s="140"/>
      <c r="L14" s="143"/>
    </row>
    <row r="15" spans="2:16" s="139" customFormat="1" ht="15.75">
      <c r="B15" s="133" t="s">
        <v>8</v>
      </c>
      <c r="C15" s="132" t="s">
        <v>9</v>
      </c>
      <c r="D15" s="146">
        <v>0</v>
      </c>
      <c r="E15" s="146">
        <v>0</v>
      </c>
      <c r="F15" s="146">
        <v>8614.86</v>
      </c>
      <c r="G15" s="145"/>
      <c r="H15" s="148"/>
      <c r="I15" s="143"/>
      <c r="J15" s="143"/>
      <c r="L15" s="143"/>
    </row>
    <row r="16" spans="2:16" s="139" customFormat="1" ht="15.75">
      <c r="B16" s="133" t="s">
        <v>108</v>
      </c>
      <c r="C16" s="132" t="s">
        <v>131</v>
      </c>
      <c r="D16" s="146">
        <v>0</v>
      </c>
      <c r="E16" s="146">
        <v>0</v>
      </c>
      <c r="F16" s="146">
        <v>-15.82</v>
      </c>
      <c r="G16" s="145"/>
      <c r="H16" s="148"/>
      <c r="I16" s="143"/>
      <c r="J16" s="143"/>
      <c r="L16" s="143"/>
    </row>
    <row r="17" spans="2:12" s="139" customFormat="1" ht="15.75">
      <c r="B17" s="133" t="s">
        <v>109</v>
      </c>
      <c r="C17" s="132" t="s">
        <v>132</v>
      </c>
      <c r="D17" s="146">
        <v>0</v>
      </c>
      <c r="E17" s="146">
        <v>0</v>
      </c>
      <c r="F17" s="146">
        <v>1.76</v>
      </c>
      <c r="G17" s="145"/>
      <c r="H17" s="148"/>
      <c r="I17" s="143"/>
      <c r="J17" s="143"/>
      <c r="L17" s="143"/>
    </row>
    <row r="18" spans="2:12" s="139" customFormat="1" ht="15.75">
      <c r="B18" s="133" t="s">
        <v>110</v>
      </c>
      <c r="C18" s="132" t="s">
        <v>133</v>
      </c>
      <c r="D18" s="146">
        <v>0</v>
      </c>
      <c r="E18" s="146">
        <v>0</v>
      </c>
      <c r="F18" s="146">
        <v>79.55</v>
      </c>
      <c r="G18" s="145"/>
      <c r="H18" s="148"/>
      <c r="I18" s="143"/>
      <c r="J18" s="143"/>
      <c r="L18" s="143"/>
    </row>
    <row r="19" spans="2:12" s="139" customFormat="1" ht="15.75">
      <c r="B19" s="133" t="s">
        <v>111</v>
      </c>
      <c r="C19" s="132" t="s">
        <v>134</v>
      </c>
      <c r="D19" s="146">
        <v>0</v>
      </c>
      <c r="E19" s="146">
        <v>0</v>
      </c>
      <c r="F19" s="146">
        <v>0.5</v>
      </c>
      <c r="G19" s="145"/>
      <c r="H19" s="148"/>
      <c r="I19" s="143"/>
      <c r="J19" s="143"/>
      <c r="L19" s="143"/>
    </row>
    <row r="20" spans="2:12" ht="15.75">
      <c r="B20" s="150" t="s">
        <v>84</v>
      </c>
      <c r="C20" s="131" t="s">
        <v>83</v>
      </c>
      <c r="D20" s="145">
        <f>D21+D22+D23+D24</f>
        <v>3900.1000000000004</v>
      </c>
      <c r="E20" s="145">
        <f>E21+E22+E23+E24</f>
        <v>3900.1000000000004</v>
      </c>
      <c r="F20" s="145">
        <f>F21+F22+F23+F24</f>
        <v>4183.51</v>
      </c>
      <c r="G20" s="145">
        <f t="shared" si="0"/>
        <v>107.26673675033973</v>
      </c>
      <c r="H20" s="148">
        <f>F20/E20*100</f>
        <v>107.26673675033973</v>
      </c>
      <c r="J20" s="140"/>
      <c r="K20" s="140"/>
    </row>
    <row r="21" spans="2:12" s="139" customFormat="1" ht="33" customHeight="1">
      <c r="B21" s="134" t="s">
        <v>112</v>
      </c>
      <c r="C21" s="135" t="s">
        <v>135</v>
      </c>
      <c r="D21" s="146">
        <v>2034</v>
      </c>
      <c r="E21" s="146">
        <v>2034</v>
      </c>
      <c r="F21" s="146">
        <v>2161.33</v>
      </c>
      <c r="G21" s="145">
        <f t="shared" si="0"/>
        <v>106.26007866273352</v>
      </c>
      <c r="H21" s="148">
        <f>F21/E21*100</f>
        <v>106.26007866273352</v>
      </c>
    </row>
    <row r="22" spans="2:12" s="139" customFormat="1" ht="33" customHeight="1">
      <c r="B22" s="134" t="s">
        <v>113</v>
      </c>
      <c r="C22" s="135" t="s">
        <v>136</v>
      </c>
      <c r="D22" s="146">
        <v>9.6999999999999993</v>
      </c>
      <c r="E22" s="146">
        <v>9.6999999999999993</v>
      </c>
      <c r="F22" s="146">
        <v>12.48</v>
      </c>
      <c r="G22" s="145"/>
      <c r="H22" s="148"/>
    </row>
    <row r="23" spans="2:12" s="139" customFormat="1" ht="33" customHeight="1">
      <c r="B23" s="134" t="s">
        <v>114</v>
      </c>
      <c r="C23" s="135" t="s">
        <v>137</v>
      </c>
      <c r="D23" s="146">
        <v>2109.1</v>
      </c>
      <c r="E23" s="146">
        <v>2109.1</v>
      </c>
      <c r="F23" s="146">
        <v>2244.9</v>
      </c>
      <c r="G23" s="145"/>
      <c r="H23" s="148"/>
    </row>
    <row r="24" spans="2:12" s="139" customFormat="1" ht="33" customHeight="1">
      <c r="B24" s="134" t="s">
        <v>115</v>
      </c>
      <c r="C24" s="135" t="s">
        <v>138</v>
      </c>
      <c r="D24" s="146">
        <v>-252.7</v>
      </c>
      <c r="E24" s="146">
        <v>-252.7</v>
      </c>
      <c r="F24" s="146">
        <v>-235.2</v>
      </c>
      <c r="G24" s="145"/>
      <c r="H24" s="148"/>
    </row>
    <row r="25" spans="2:12" ht="15.75">
      <c r="B25" s="130" t="s">
        <v>116</v>
      </c>
      <c r="C25" s="131" t="s">
        <v>117</v>
      </c>
      <c r="D25" s="145">
        <f>D26+D27</f>
        <v>1400</v>
      </c>
      <c r="E25" s="145">
        <f>E26+E27</f>
        <v>1400</v>
      </c>
      <c r="F25" s="145">
        <f>F26+F27</f>
        <v>888.8</v>
      </c>
      <c r="G25" s="145">
        <f t="shared" si="0"/>
        <v>63.48571428571428</v>
      </c>
      <c r="H25" s="148">
        <f>F25/E25*100</f>
        <v>63.48571428571428</v>
      </c>
    </row>
    <row r="26" spans="2:12" s="139" customFormat="1" ht="63">
      <c r="B26" s="130" t="s">
        <v>118</v>
      </c>
      <c r="C26" s="137" t="s">
        <v>139</v>
      </c>
      <c r="D26" s="145">
        <v>500</v>
      </c>
      <c r="E26" s="145">
        <v>500</v>
      </c>
      <c r="F26" s="145">
        <v>457.7</v>
      </c>
      <c r="G26" s="145">
        <f t="shared" si="0"/>
        <v>91.539999999999992</v>
      </c>
      <c r="H26" s="148">
        <f>F26/E26*100</f>
        <v>91.539999999999992</v>
      </c>
    </row>
    <row r="27" spans="2:12" s="139" customFormat="1" ht="15.75">
      <c r="B27" s="130" t="s">
        <v>119</v>
      </c>
      <c r="C27" s="137" t="s">
        <v>140</v>
      </c>
      <c r="D27" s="145">
        <f>D28+D29</f>
        <v>900</v>
      </c>
      <c r="E27" s="145">
        <f>E28+E29</f>
        <v>900</v>
      </c>
      <c r="F27" s="145">
        <f>F28+F29</f>
        <v>431.09999999999997</v>
      </c>
      <c r="G27" s="145">
        <v>0</v>
      </c>
      <c r="H27" s="148">
        <v>0</v>
      </c>
    </row>
    <row r="28" spans="2:12" s="139" customFormat="1" ht="15.75">
      <c r="B28" s="133" t="s">
        <v>120</v>
      </c>
      <c r="C28" s="132" t="s">
        <v>140</v>
      </c>
      <c r="D28" s="146">
        <v>434</v>
      </c>
      <c r="E28" s="146">
        <v>434</v>
      </c>
      <c r="F28" s="146">
        <v>124.7</v>
      </c>
      <c r="G28" s="145">
        <f t="shared" si="0"/>
        <v>28.732718894009217</v>
      </c>
      <c r="H28" s="148">
        <f>F28/E28*100</f>
        <v>28.732718894009217</v>
      </c>
    </row>
    <row r="29" spans="2:12" s="144" customFormat="1" ht="12.75" customHeight="1">
      <c r="B29" s="160" t="s">
        <v>121</v>
      </c>
      <c r="C29" s="164" t="s">
        <v>140</v>
      </c>
      <c r="D29" s="163">
        <v>466</v>
      </c>
      <c r="E29" s="152">
        <v>466</v>
      </c>
      <c r="F29" s="163">
        <v>306.39999999999998</v>
      </c>
      <c r="G29" s="154">
        <f t="shared" si="0"/>
        <v>65.751072961373382</v>
      </c>
      <c r="H29" s="161">
        <f>F29/E29*100</f>
        <v>65.751072961373382</v>
      </c>
    </row>
    <row r="30" spans="2:12" s="139" customFormat="1" ht="16.899999999999999" customHeight="1">
      <c r="B30" s="160"/>
      <c r="C30" s="164"/>
      <c r="D30" s="163"/>
      <c r="E30" s="153"/>
      <c r="F30" s="163"/>
      <c r="G30" s="155"/>
      <c r="H30" s="162"/>
    </row>
    <row r="31" spans="2:12" ht="15.75">
      <c r="B31" s="130" t="s">
        <v>20</v>
      </c>
      <c r="C31" s="131" t="s">
        <v>21</v>
      </c>
      <c r="D31" s="145">
        <f>D33</f>
        <v>13</v>
      </c>
      <c r="E31" s="145">
        <f>E33</f>
        <v>13</v>
      </c>
      <c r="F31" s="145">
        <f>F33</f>
        <v>17.3</v>
      </c>
      <c r="G31" s="145">
        <f t="shared" si="0"/>
        <v>133.07692307692309</v>
      </c>
      <c r="H31" s="148">
        <f t="shared" ref="H31:H36" si="1">F31/E31*100</f>
        <v>133.07692307692309</v>
      </c>
    </row>
    <row r="32" spans="2:12" ht="15.75">
      <c r="B32" s="130"/>
      <c r="C32" s="132" t="s">
        <v>7</v>
      </c>
      <c r="D32" s="146"/>
      <c r="E32" s="146"/>
      <c r="F32" s="146"/>
      <c r="G32" s="145"/>
      <c r="H32" s="148"/>
    </row>
    <row r="33" spans="2:10" ht="94.5">
      <c r="B33" s="133" t="s">
        <v>122</v>
      </c>
      <c r="C33" s="137" t="s">
        <v>141</v>
      </c>
      <c r="D33" s="146">
        <v>13</v>
      </c>
      <c r="E33" s="146">
        <v>13</v>
      </c>
      <c r="F33" s="146">
        <v>17.3</v>
      </c>
      <c r="G33" s="145">
        <f t="shared" si="0"/>
        <v>133.07692307692309</v>
      </c>
      <c r="H33" s="148">
        <f t="shared" si="1"/>
        <v>133.07692307692309</v>
      </c>
    </row>
    <row r="34" spans="2:10" ht="63">
      <c r="B34" s="130" t="s">
        <v>27</v>
      </c>
      <c r="C34" s="136" t="s">
        <v>98</v>
      </c>
      <c r="D34" s="145">
        <f>D35+D36+D37</f>
        <v>2082</v>
      </c>
      <c r="E34" s="145">
        <f>E35+E36+E37</f>
        <v>2082</v>
      </c>
      <c r="F34" s="145">
        <f>F35+F36+F37</f>
        <v>1562.3000000000002</v>
      </c>
      <c r="G34" s="145">
        <f t="shared" si="0"/>
        <v>75.038424591738718</v>
      </c>
      <c r="H34" s="148">
        <f>F34/E34*100</f>
        <v>75.038424591738718</v>
      </c>
    </row>
    <row r="35" spans="2:10" ht="78.75">
      <c r="B35" s="133" t="s">
        <v>123</v>
      </c>
      <c r="C35" s="135" t="s">
        <v>142</v>
      </c>
      <c r="D35" s="146">
        <v>680</v>
      </c>
      <c r="E35" s="146">
        <v>680</v>
      </c>
      <c r="F35" s="146">
        <v>169.7</v>
      </c>
      <c r="G35" s="145">
        <f t="shared" si="0"/>
        <v>24.955882352941174</v>
      </c>
      <c r="H35" s="148">
        <f t="shared" si="1"/>
        <v>24.955882352941174</v>
      </c>
    </row>
    <row r="36" spans="2:10" ht="87.75" customHeight="1">
      <c r="B36" s="133" t="s">
        <v>124</v>
      </c>
      <c r="C36" s="137" t="s">
        <v>143</v>
      </c>
      <c r="D36" s="146">
        <v>920</v>
      </c>
      <c r="E36" s="146">
        <v>920</v>
      </c>
      <c r="F36" s="146">
        <v>928</v>
      </c>
      <c r="G36" s="145">
        <f t="shared" si="0"/>
        <v>100.8695652173913</v>
      </c>
      <c r="H36" s="148">
        <f t="shared" si="1"/>
        <v>100.8695652173913</v>
      </c>
    </row>
    <row r="37" spans="2:10" ht="51.75" customHeight="1">
      <c r="B37" s="133" t="s">
        <v>125</v>
      </c>
      <c r="C37" s="137" t="s">
        <v>126</v>
      </c>
      <c r="D37" s="146">
        <v>482</v>
      </c>
      <c r="E37" s="146">
        <v>482</v>
      </c>
      <c r="F37" s="146">
        <v>464.6</v>
      </c>
      <c r="G37" s="145">
        <f t="shared" si="0"/>
        <v>96.390041493775939</v>
      </c>
      <c r="H37" s="148">
        <f>F37/E37*100</f>
        <v>96.390041493775939</v>
      </c>
    </row>
    <row r="38" spans="2:10" ht="31.5">
      <c r="B38" s="130" t="s">
        <v>52</v>
      </c>
      <c r="C38" s="138" t="s">
        <v>96</v>
      </c>
      <c r="D38" s="145">
        <f>D39</f>
        <v>25</v>
      </c>
      <c r="E38" s="145">
        <f>E39</f>
        <v>25</v>
      </c>
      <c r="F38" s="145">
        <v>16.399999999999999</v>
      </c>
      <c r="G38" s="145">
        <f>F38/D38*100</f>
        <v>65.599999999999994</v>
      </c>
      <c r="H38" s="148">
        <f>F38/E38*100</f>
        <v>65.599999999999994</v>
      </c>
    </row>
    <row r="39" spans="2:10" s="128" customFormat="1" ht="47.25">
      <c r="B39" s="133" t="s">
        <v>97</v>
      </c>
      <c r="C39" s="137" t="s">
        <v>99</v>
      </c>
      <c r="D39" s="146">
        <v>25</v>
      </c>
      <c r="E39" s="146">
        <v>25</v>
      </c>
      <c r="F39" s="146">
        <v>15.2</v>
      </c>
      <c r="G39" s="145">
        <f>F39/D39*100</f>
        <v>60.8</v>
      </c>
      <c r="H39" s="148">
        <f>F39/E39*100</f>
        <v>60.8</v>
      </c>
    </row>
    <row r="40" spans="2:10" ht="15.75">
      <c r="B40" s="130" t="s">
        <v>34</v>
      </c>
      <c r="C40" s="131" t="s">
        <v>100</v>
      </c>
      <c r="D40" s="145">
        <v>0</v>
      </c>
      <c r="E40" s="145">
        <v>0</v>
      </c>
      <c r="F40" s="145">
        <v>414.1</v>
      </c>
      <c r="G40" s="145" t="e">
        <f>F40/D40*100</f>
        <v>#DIV/0!</v>
      </c>
      <c r="H40" s="148" t="e">
        <f>F40/E40*100</f>
        <v>#DIV/0!</v>
      </c>
    </row>
    <row r="41" spans="2:10" ht="15.75">
      <c r="B41" s="133" t="s">
        <v>128</v>
      </c>
      <c r="C41" s="131" t="s">
        <v>129</v>
      </c>
      <c r="D41" s="145">
        <v>0</v>
      </c>
      <c r="E41" s="145">
        <v>0</v>
      </c>
      <c r="F41" s="145">
        <v>-1.8</v>
      </c>
      <c r="G41" s="145"/>
      <c r="H41" s="148"/>
    </row>
    <row r="42" spans="2:10" ht="15.75">
      <c r="B42" s="133" t="s">
        <v>127</v>
      </c>
      <c r="C42" s="131" t="s">
        <v>130</v>
      </c>
      <c r="D42" s="145">
        <v>0</v>
      </c>
      <c r="E42" s="145">
        <v>0</v>
      </c>
      <c r="F42" s="145">
        <v>110.6</v>
      </c>
      <c r="G42" s="145"/>
      <c r="H42" s="148"/>
    </row>
    <row r="43" spans="2:10" ht="15.75">
      <c r="B43" s="151"/>
    </row>
    <row r="44" spans="2:10">
      <c r="B44" s="37"/>
    </row>
    <row r="47" spans="2:10" ht="26.25" customHeight="1">
      <c r="I47" s="34"/>
      <c r="J47" s="34"/>
    </row>
  </sheetData>
  <mergeCells count="22">
    <mergeCell ref="C10:C11"/>
    <mergeCell ref="D10:D11"/>
    <mergeCell ref="G10:G11"/>
    <mergeCell ref="E10:E11"/>
    <mergeCell ref="B1:H1"/>
    <mergeCell ref="F10:F11"/>
    <mergeCell ref="C2:H2"/>
    <mergeCell ref="C3:H3"/>
    <mergeCell ref="B6:H6"/>
    <mergeCell ref="B9:F9"/>
    <mergeCell ref="B8:H8"/>
    <mergeCell ref="B5:H5"/>
    <mergeCell ref="E29:E30"/>
    <mergeCell ref="G29:G30"/>
    <mergeCell ref="H10:H11"/>
    <mergeCell ref="B10:B11"/>
    <mergeCell ref="C4:H4"/>
    <mergeCell ref="B29:B30"/>
    <mergeCell ref="H29:H30"/>
    <mergeCell ref="F29:F30"/>
    <mergeCell ref="C29:C30"/>
    <mergeCell ref="D29:D30"/>
  </mergeCells>
  <phoneticPr fontId="13" type="noConversion"/>
  <pageMargins left="0.94488188976377963" right="0" top="0.59055118110236227" bottom="0.39370078740157483" header="0.51181102362204722" footer="0.51181102362204722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8"/>
  <sheetViews>
    <sheetView workbookViewId="0">
      <selection activeCell="G15" sqref="G15"/>
    </sheetView>
  </sheetViews>
  <sheetFormatPr defaultRowHeight="12.75"/>
  <cols>
    <col min="1" max="1" width="4.140625" style="33" customWidth="1"/>
    <col min="2" max="2" width="21.140625" style="33" customWidth="1"/>
    <col min="3" max="3" width="0.140625" style="33" hidden="1" customWidth="1"/>
    <col min="4" max="4" width="30.85546875" style="33" hidden="1" customWidth="1"/>
    <col min="5" max="5" width="54.42578125" style="33" customWidth="1"/>
    <col min="6" max="6" width="14.7109375" style="33" customWidth="1"/>
    <col min="7" max="7" width="15" style="33" customWidth="1"/>
    <col min="8" max="8" width="13.42578125" style="33" hidden="1" customWidth="1"/>
    <col min="9" max="9" width="12.42578125" style="33" customWidth="1"/>
    <col min="10" max="16384" width="9.140625" style="33"/>
  </cols>
  <sheetData>
    <row r="1" spans="1:17" ht="15.75">
      <c r="E1" s="173" t="s">
        <v>72</v>
      </c>
      <c r="F1" s="173"/>
      <c r="G1" s="173"/>
      <c r="H1" s="173"/>
      <c r="I1" s="173"/>
    </row>
    <row r="2" spans="1:17" ht="15.75">
      <c r="E2" s="174" t="s">
        <v>73</v>
      </c>
      <c r="F2" s="174"/>
      <c r="G2" s="174"/>
      <c r="H2" s="174"/>
      <c r="I2" s="174"/>
      <c r="J2" s="88"/>
      <c r="K2" s="88"/>
      <c r="L2" s="88"/>
      <c r="M2" s="88"/>
      <c r="N2" s="88"/>
      <c r="O2" s="88"/>
      <c r="P2" s="88"/>
      <c r="Q2" s="88"/>
    </row>
    <row r="3" spans="1:17" ht="15.75">
      <c r="E3" s="175" t="s">
        <v>74</v>
      </c>
      <c r="F3" s="175"/>
      <c r="G3" s="175"/>
      <c r="H3" s="175"/>
      <c r="I3" s="175"/>
      <c r="J3" s="88"/>
      <c r="K3" s="88"/>
      <c r="L3" s="88"/>
      <c r="M3" s="88"/>
      <c r="N3" s="88"/>
      <c r="O3" s="88"/>
      <c r="P3" s="88"/>
      <c r="Q3" s="88"/>
    </row>
    <row r="4" spans="1:17" ht="15.75">
      <c r="A4" s="167" t="s">
        <v>81</v>
      </c>
      <c r="B4" s="167"/>
      <c r="C4" s="167"/>
      <c r="D4" s="167"/>
      <c r="E4" s="167"/>
      <c r="F4" s="167"/>
      <c r="G4" s="167"/>
      <c r="H4" s="167"/>
      <c r="I4" s="167"/>
      <c r="J4" s="88"/>
      <c r="K4" s="88"/>
      <c r="L4" s="88"/>
      <c r="M4" s="88"/>
      <c r="N4" s="88"/>
      <c r="O4" s="88"/>
      <c r="P4" s="88"/>
      <c r="Q4" s="88"/>
    </row>
    <row r="5" spans="1:17" ht="15.75">
      <c r="E5" s="175" t="s">
        <v>75</v>
      </c>
      <c r="F5" s="175"/>
      <c r="G5" s="175"/>
      <c r="H5" s="175"/>
      <c r="I5" s="175"/>
      <c r="J5" s="88"/>
      <c r="K5" s="88"/>
      <c r="L5" s="88"/>
      <c r="M5" s="88"/>
      <c r="N5" s="88"/>
      <c r="O5" s="88"/>
      <c r="P5" s="88"/>
      <c r="Q5" s="88"/>
    </row>
    <row r="6" spans="1:17" ht="15.75">
      <c r="B6" s="167" t="s">
        <v>92</v>
      </c>
      <c r="C6" s="167"/>
      <c r="D6" s="167"/>
      <c r="E6" s="167"/>
      <c r="F6" s="167"/>
      <c r="G6" s="167"/>
      <c r="H6" s="167"/>
      <c r="I6" s="167"/>
      <c r="J6" s="88"/>
      <c r="K6" s="88"/>
      <c r="L6" s="88"/>
      <c r="M6" s="88"/>
      <c r="N6" s="88"/>
      <c r="O6" s="88"/>
      <c r="P6" s="88"/>
      <c r="Q6" s="88"/>
    </row>
    <row r="7" spans="1:17">
      <c r="E7" s="172"/>
      <c r="F7" s="172"/>
      <c r="G7" s="172"/>
    </row>
    <row r="8" spans="1:17" ht="15.75">
      <c r="B8" s="169" t="s">
        <v>91</v>
      </c>
      <c r="C8" s="169"/>
      <c r="D8" s="169"/>
      <c r="E8" s="169"/>
      <c r="F8" s="169"/>
      <c r="G8" s="169"/>
      <c r="H8" s="169"/>
      <c r="I8" s="169"/>
      <c r="J8" s="89"/>
      <c r="K8" s="90"/>
      <c r="L8" s="90"/>
    </row>
    <row r="9" spans="1:17" ht="13.5" thickBot="1">
      <c r="B9" s="168"/>
      <c r="C9" s="168"/>
      <c r="D9" s="168"/>
      <c r="E9" s="168"/>
      <c r="F9" s="168"/>
      <c r="G9" s="168"/>
    </row>
    <row r="10" spans="1:17">
      <c r="B10" s="36" t="s">
        <v>0</v>
      </c>
      <c r="C10" s="35"/>
      <c r="D10" s="35"/>
      <c r="E10" s="36" t="s">
        <v>1</v>
      </c>
      <c r="F10" s="121" t="s">
        <v>89</v>
      </c>
      <c r="G10" s="70" t="s">
        <v>93</v>
      </c>
      <c r="H10" s="100" t="s">
        <v>69</v>
      </c>
      <c r="I10" s="103" t="s">
        <v>70</v>
      </c>
    </row>
    <row r="11" spans="1:17" ht="16.5" customHeight="1" thickBot="1">
      <c r="B11" s="4" t="s">
        <v>2</v>
      </c>
      <c r="C11" s="37"/>
      <c r="D11" s="37"/>
      <c r="E11" s="30"/>
      <c r="F11" s="122" t="s">
        <v>90</v>
      </c>
      <c r="G11" s="71" t="s">
        <v>94</v>
      </c>
      <c r="H11" s="101" t="s">
        <v>88</v>
      </c>
      <c r="I11" s="104" t="s">
        <v>71</v>
      </c>
    </row>
    <row r="12" spans="1:17" ht="13.5" thickBot="1">
      <c r="B12" s="44">
        <v>1</v>
      </c>
      <c r="C12" s="38"/>
      <c r="D12" s="39"/>
      <c r="E12" s="44">
        <v>2</v>
      </c>
      <c r="F12" s="120"/>
      <c r="G12" s="45">
        <v>3</v>
      </c>
      <c r="H12" s="102">
        <v>4</v>
      </c>
      <c r="I12" s="105">
        <v>5</v>
      </c>
    </row>
    <row r="13" spans="1:17" ht="13.5" thickBot="1">
      <c r="B13" s="27" t="s">
        <v>3</v>
      </c>
      <c r="C13" s="38"/>
      <c r="D13" s="38"/>
      <c r="E13" s="24" t="s">
        <v>4</v>
      </c>
      <c r="F13" s="20">
        <f>F14+F17+F19+F27+F34+F40+F47+F51+F61</f>
        <v>127853.79999999999</v>
      </c>
      <c r="G13" s="20">
        <f>G14+G17+G19+G27+G34+G40+G47+G51+G61</f>
        <v>118098.9</v>
      </c>
      <c r="H13" s="82">
        <f>H14+H17+H19+H27+H34+H40+H47+H51+H61+H62</f>
        <v>52675.999999999993</v>
      </c>
      <c r="I13" s="20">
        <f>G13-F13</f>
        <v>-9754.8999999999942</v>
      </c>
    </row>
    <row r="14" spans="1:17" ht="13.5" thickBot="1">
      <c r="B14" s="27" t="s">
        <v>5</v>
      </c>
      <c r="C14" s="38"/>
      <c r="D14" s="38"/>
      <c r="E14" s="24" t="s">
        <v>6</v>
      </c>
      <c r="F14" s="20">
        <f>F16</f>
        <v>101651.2</v>
      </c>
      <c r="G14" s="20">
        <f>G16</f>
        <v>91896.3</v>
      </c>
      <c r="H14" s="82">
        <f>H16</f>
        <v>41817.599999999999</v>
      </c>
      <c r="I14" s="20">
        <f>G14-F14</f>
        <v>-9754.8999999999942</v>
      </c>
    </row>
    <row r="15" spans="1:17" ht="13.5" thickBot="1">
      <c r="B15" s="46"/>
      <c r="C15" s="40"/>
      <c r="D15" s="40"/>
      <c r="E15" s="23" t="s">
        <v>7</v>
      </c>
      <c r="F15" s="11"/>
      <c r="G15" s="11"/>
      <c r="H15" s="73"/>
      <c r="I15" s="20"/>
    </row>
    <row r="16" spans="1:17" ht="13.5" thickBot="1">
      <c r="B16" s="28" t="s">
        <v>8</v>
      </c>
      <c r="C16" s="41"/>
      <c r="D16" s="41"/>
      <c r="E16" s="47" t="s">
        <v>9</v>
      </c>
      <c r="F16" s="12">
        <v>101651.2</v>
      </c>
      <c r="G16" s="12">
        <v>91896.3</v>
      </c>
      <c r="H16" s="81">
        <v>41817.599999999999</v>
      </c>
      <c r="I16" s="20">
        <f>G16-F16</f>
        <v>-9754.8999999999942</v>
      </c>
    </row>
    <row r="17" spans="2:9" ht="13.5" thickBot="1">
      <c r="B17" s="108" t="s">
        <v>84</v>
      </c>
      <c r="C17" s="109"/>
      <c r="D17" s="109"/>
      <c r="E17" s="110" t="s">
        <v>83</v>
      </c>
      <c r="F17" s="113">
        <f>F18</f>
        <v>5627</v>
      </c>
      <c r="G17" s="113">
        <f>G18</f>
        <v>5627</v>
      </c>
      <c r="H17" s="118">
        <f>H18</f>
        <v>1816.2</v>
      </c>
      <c r="I17" s="20">
        <f>G17-F17</f>
        <v>0</v>
      </c>
    </row>
    <row r="18" spans="2:9" ht="26.25" thickBot="1">
      <c r="B18" s="108" t="s">
        <v>85</v>
      </c>
      <c r="C18" s="109"/>
      <c r="D18" s="109"/>
      <c r="E18" s="112" t="s">
        <v>86</v>
      </c>
      <c r="F18" s="111">
        <v>5627</v>
      </c>
      <c r="G18" s="111">
        <v>5627</v>
      </c>
      <c r="H18" s="119">
        <v>1816.2</v>
      </c>
      <c r="I18" s="20">
        <f>G18-F18</f>
        <v>0</v>
      </c>
    </row>
    <row r="19" spans="2:9" ht="13.5" thickBot="1">
      <c r="B19" s="51" t="s">
        <v>10</v>
      </c>
      <c r="C19" s="42"/>
      <c r="D19" s="42"/>
      <c r="E19" s="52" t="s">
        <v>11</v>
      </c>
      <c r="F19" s="15">
        <f>F21+F23+F25</f>
        <v>8930.5</v>
      </c>
      <c r="G19" s="15">
        <f>G21+G23+G25</f>
        <v>8930.5</v>
      </c>
      <c r="H19" s="77">
        <f>H21+H23+H25</f>
        <v>4140.6000000000004</v>
      </c>
      <c r="I19" s="20">
        <f>G19-F19</f>
        <v>0</v>
      </c>
    </row>
    <row r="20" spans="2:9" ht="13.5" thickBot="1">
      <c r="B20" s="48"/>
      <c r="C20" s="40"/>
      <c r="D20" s="40"/>
      <c r="E20" s="49" t="s">
        <v>7</v>
      </c>
      <c r="F20" s="14"/>
      <c r="G20" s="14"/>
      <c r="H20" s="72"/>
      <c r="I20" s="20"/>
    </row>
    <row r="21" spans="2:9" ht="13.5" thickBot="1">
      <c r="B21" s="28" t="s">
        <v>67</v>
      </c>
      <c r="C21" s="43"/>
      <c r="D21" s="43"/>
      <c r="E21" s="26" t="s">
        <v>36</v>
      </c>
      <c r="F21" s="12">
        <v>31.5</v>
      </c>
      <c r="G21" s="12">
        <v>31.5</v>
      </c>
      <c r="H21" s="81">
        <v>24</v>
      </c>
      <c r="I21" s="20">
        <f>G21-F21</f>
        <v>0</v>
      </c>
    </row>
    <row r="22" spans="2:9" ht="12" customHeight="1">
      <c r="B22" s="28" t="s">
        <v>12</v>
      </c>
      <c r="C22" s="43"/>
      <c r="D22" s="43"/>
      <c r="E22" s="41" t="s">
        <v>13</v>
      </c>
      <c r="F22" s="7"/>
      <c r="G22" s="7"/>
      <c r="H22" s="83"/>
      <c r="I22" s="123"/>
    </row>
    <row r="23" spans="2:9" ht="11.25" customHeight="1">
      <c r="B23" s="30"/>
      <c r="C23" s="37"/>
      <c r="D23" s="37"/>
      <c r="E23" s="37" t="s">
        <v>14</v>
      </c>
      <c r="F23" s="10">
        <v>8804</v>
      </c>
      <c r="G23" s="10">
        <v>8804</v>
      </c>
      <c r="H23" s="74">
        <v>4061</v>
      </c>
      <c r="I23" s="124"/>
    </row>
    <row r="24" spans="2:9" ht="11.25" customHeight="1">
      <c r="B24" s="28"/>
      <c r="C24" s="41"/>
      <c r="D24" s="41"/>
      <c r="E24" s="98" t="s">
        <v>79</v>
      </c>
      <c r="F24" s="12"/>
      <c r="G24" s="12"/>
      <c r="H24" s="81"/>
      <c r="I24" s="125"/>
    </row>
    <row r="25" spans="2:9" ht="11.25" customHeight="1">
      <c r="B25" s="29"/>
      <c r="C25" s="40"/>
      <c r="D25" s="40"/>
      <c r="E25" s="99" t="s">
        <v>80</v>
      </c>
      <c r="F25" s="9">
        <v>95</v>
      </c>
      <c r="G25" s="9">
        <v>95</v>
      </c>
      <c r="H25" s="80">
        <v>55.6</v>
      </c>
      <c r="I25" s="126"/>
    </row>
    <row r="26" spans="2:9">
      <c r="B26" s="30"/>
      <c r="C26" s="37"/>
      <c r="D26" s="37"/>
      <c r="E26" s="97" t="s">
        <v>15</v>
      </c>
      <c r="F26" s="14"/>
      <c r="G26" s="14"/>
      <c r="H26" s="72"/>
      <c r="I26" s="125"/>
    </row>
    <row r="27" spans="2:9" ht="13.5" thickBot="1">
      <c r="B27" s="51" t="s">
        <v>16</v>
      </c>
      <c r="C27" s="42"/>
      <c r="D27" s="42"/>
      <c r="E27" s="52" t="s">
        <v>17</v>
      </c>
      <c r="F27" s="15">
        <f>F28</f>
        <v>3286</v>
      </c>
      <c r="G27" s="15">
        <f>G28</f>
        <v>3286</v>
      </c>
      <c r="H27" s="77">
        <f>H28</f>
        <v>1117.0999999999999</v>
      </c>
      <c r="I27" s="127"/>
    </row>
    <row r="28" spans="2:9">
      <c r="B28" s="30" t="s">
        <v>18</v>
      </c>
      <c r="C28" s="37"/>
      <c r="D28" s="37"/>
      <c r="E28" s="49" t="s">
        <v>19</v>
      </c>
      <c r="F28" s="10">
        <v>3286</v>
      </c>
      <c r="G28" s="10">
        <v>3286</v>
      </c>
      <c r="H28" s="74">
        <v>1117.0999999999999</v>
      </c>
      <c r="I28" s="14"/>
    </row>
    <row r="29" spans="2:9">
      <c r="B29" s="28" t="s">
        <v>49</v>
      </c>
      <c r="C29" s="41"/>
      <c r="D29" s="41"/>
      <c r="E29" s="53" t="s">
        <v>50</v>
      </c>
      <c r="F29" s="12"/>
      <c r="G29" s="12"/>
      <c r="H29" s="81"/>
      <c r="I29" s="125"/>
    </row>
    <row r="30" spans="2:9">
      <c r="B30" s="29"/>
      <c r="C30" s="40"/>
      <c r="D30" s="40"/>
      <c r="E30" s="54" t="s">
        <v>51</v>
      </c>
      <c r="F30" s="9">
        <v>2580</v>
      </c>
      <c r="G30" s="9">
        <v>2580</v>
      </c>
      <c r="H30" s="80">
        <v>1080.9000000000001</v>
      </c>
      <c r="I30" s="126">
        <v>0</v>
      </c>
    </row>
    <row r="31" spans="2:9">
      <c r="B31" s="30" t="s">
        <v>40</v>
      </c>
      <c r="C31" s="40"/>
      <c r="D31" s="40"/>
      <c r="E31" s="55" t="s">
        <v>41</v>
      </c>
      <c r="F31" s="10"/>
      <c r="G31" s="10"/>
      <c r="H31" s="74"/>
      <c r="I31" s="125"/>
    </row>
    <row r="32" spans="2:9">
      <c r="B32" s="30"/>
      <c r="C32" s="41"/>
      <c r="D32" s="41"/>
      <c r="E32" s="55" t="s">
        <v>42</v>
      </c>
      <c r="F32" s="10"/>
      <c r="G32" s="10"/>
      <c r="H32" s="74" t="s">
        <v>82</v>
      </c>
      <c r="I32" s="127"/>
    </row>
    <row r="33" spans="2:9" ht="13.5" thickBot="1">
      <c r="B33" s="106" t="s">
        <v>77</v>
      </c>
      <c r="C33" s="43"/>
      <c r="D33" s="43"/>
      <c r="E33" s="96" t="s">
        <v>78</v>
      </c>
      <c r="F33" s="87">
        <v>626</v>
      </c>
      <c r="G33" s="87">
        <v>626</v>
      </c>
      <c r="H33" s="95">
        <v>34</v>
      </c>
      <c r="I33" s="15">
        <v>0</v>
      </c>
    </row>
    <row r="34" spans="2:9" ht="13.5" thickBot="1">
      <c r="B34" s="94" t="s">
        <v>20</v>
      </c>
      <c r="C34" s="5"/>
      <c r="D34" s="5"/>
      <c r="E34" s="52" t="s">
        <v>21</v>
      </c>
      <c r="F34" s="15">
        <f>F37</f>
        <v>1774.4</v>
      </c>
      <c r="G34" s="15">
        <f>G37</f>
        <v>1774.4</v>
      </c>
      <c r="H34" s="77">
        <f>H37</f>
        <v>1208.7</v>
      </c>
      <c r="I34" s="20">
        <v>0</v>
      </c>
    </row>
    <row r="35" spans="2:9">
      <c r="B35" s="56"/>
      <c r="C35" s="57"/>
      <c r="D35" s="57"/>
      <c r="E35" s="23" t="s">
        <v>7</v>
      </c>
      <c r="F35" s="8"/>
      <c r="G35" s="8"/>
      <c r="H35" s="84"/>
      <c r="I35" s="13"/>
    </row>
    <row r="36" spans="2:9">
      <c r="B36" s="107" t="s">
        <v>22</v>
      </c>
      <c r="C36" s="67"/>
      <c r="D36" s="67"/>
      <c r="E36" s="26" t="s">
        <v>23</v>
      </c>
      <c r="F36" s="91"/>
      <c r="G36" s="91"/>
      <c r="H36" s="92"/>
      <c r="I36" s="125"/>
    </row>
    <row r="37" spans="2:9" ht="13.5" thickBot="1">
      <c r="B37" s="3"/>
      <c r="C37" s="93"/>
      <c r="D37" s="93"/>
      <c r="E37" s="2" t="s">
        <v>24</v>
      </c>
      <c r="F37" s="8">
        <v>1774.4</v>
      </c>
      <c r="G37" s="8">
        <v>1774.4</v>
      </c>
      <c r="H37" s="84">
        <v>1208.7</v>
      </c>
      <c r="I37" s="126">
        <v>0</v>
      </c>
    </row>
    <row r="38" spans="2:9">
      <c r="B38" s="16"/>
      <c r="C38" s="35"/>
      <c r="D38" s="35"/>
      <c r="E38" s="58" t="s">
        <v>25</v>
      </c>
      <c r="F38" s="13"/>
      <c r="G38" s="13"/>
      <c r="H38" s="76"/>
      <c r="I38" s="125"/>
    </row>
    <row r="39" spans="2:9">
      <c r="B39" s="30"/>
      <c r="C39" s="37"/>
      <c r="D39" s="37"/>
      <c r="E39" s="59" t="s">
        <v>26</v>
      </c>
      <c r="F39" s="14"/>
      <c r="G39" s="14"/>
      <c r="H39" s="72"/>
      <c r="I39" s="126"/>
    </row>
    <row r="40" spans="2:9" ht="13.5" thickBot="1">
      <c r="B40" s="51" t="s">
        <v>27</v>
      </c>
      <c r="C40" s="42"/>
      <c r="D40" s="42"/>
      <c r="E40" s="60" t="s">
        <v>28</v>
      </c>
      <c r="F40" s="15">
        <f>F43+F46</f>
        <v>2240.6999999999998</v>
      </c>
      <c r="G40" s="15">
        <f>G43+G46</f>
        <v>2240.6999999999998</v>
      </c>
      <c r="H40" s="77">
        <f>H43+H46</f>
        <v>1007.8</v>
      </c>
      <c r="I40" s="126">
        <v>0</v>
      </c>
    </row>
    <row r="41" spans="2:9">
      <c r="B41" s="30"/>
      <c r="C41" s="37"/>
      <c r="D41" s="37"/>
      <c r="E41" s="49" t="s">
        <v>43</v>
      </c>
      <c r="F41" s="14"/>
      <c r="G41" s="14"/>
      <c r="H41" s="72"/>
      <c r="I41" s="125"/>
    </row>
    <row r="42" spans="2:9">
      <c r="B42" s="30"/>
      <c r="C42" s="37"/>
      <c r="D42" s="37"/>
      <c r="E42" s="49" t="s">
        <v>44</v>
      </c>
      <c r="F42" s="14"/>
      <c r="G42" s="14"/>
      <c r="H42" s="72"/>
      <c r="I42" s="126"/>
    </row>
    <row r="43" spans="2:9">
      <c r="B43" s="31" t="s">
        <v>76</v>
      </c>
      <c r="C43" s="37"/>
      <c r="D43" s="37"/>
      <c r="E43" s="49" t="s">
        <v>45</v>
      </c>
      <c r="F43" s="10">
        <v>1356</v>
      </c>
      <c r="G43" s="10">
        <v>1356</v>
      </c>
      <c r="H43" s="74">
        <v>557.9</v>
      </c>
      <c r="I43" s="126">
        <v>0</v>
      </c>
    </row>
    <row r="44" spans="2:9">
      <c r="B44" s="29"/>
      <c r="C44" s="40"/>
      <c r="D44" s="40"/>
      <c r="E44" s="23" t="s">
        <v>46</v>
      </c>
      <c r="F44" s="11"/>
      <c r="G44" s="11"/>
      <c r="H44" s="73"/>
      <c r="I44" s="126"/>
    </row>
    <row r="45" spans="2:9">
      <c r="B45" s="30" t="s">
        <v>48</v>
      </c>
      <c r="C45" s="37"/>
      <c r="D45" s="37"/>
      <c r="E45" s="1" t="s">
        <v>47</v>
      </c>
      <c r="F45" s="10"/>
      <c r="G45" s="10"/>
      <c r="H45" s="74"/>
      <c r="I45" s="125"/>
    </row>
    <row r="46" spans="2:9" ht="13.5" thickBot="1">
      <c r="B46" s="32"/>
      <c r="C46" s="42"/>
      <c r="D46" s="42"/>
      <c r="E46" s="1" t="s">
        <v>38</v>
      </c>
      <c r="F46" s="17">
        <v>884.7</v>
      </c>
      <c r="G46" s="17">
        <v>884.7</v>
      </c>
      <c r="H46" s="75">
        <v>449.9</v>
      </c>
      <c r="I46" s="126">
        <f>G46-F46</f>
        <v>0</v>
      </c>
    </row>
    <row r="47" spans="2:9">
      <c r="B47" s="61" t="s">
        <v>29</v>
      </c>
      <c r="C47" s="35"/>
      <c r="D47" s="35"/>
      <c r="E47" s="50" t="s">
        <v>30</v>
      </c>
      <c r="F47" s="13">
        <f>F49</f>
        <v>2205</v>
      </c>
      <c r="G47" s="13">
        <f>G49</f>
        <v>2205</v>
      </c>
      <c r="H47" s="76">
        <f>H49</f>
        <v>708.4</v>
      </c>
      <c r="I47" s="125">
        <f>G47-F47</f>
        <v>0</v>
      </c>
    </row>
    <row r="48" spans="2:9" ht="13.5" thickBot="1">
      <c r="B48" s="51"/>
      <c r="C48" s="42"/>
      <c r="D48" s="42"/>
      <c r="E48" s="52" t="s">
        <v>31</v>
      </c>
      <c r="F48" s="15"/>
      <c r="G48" s="15"/>
      <c r="H48" s="77"/>
      <c r="I48" s="127"/>
    </row>
    <row r="49" spans="2:9" ht="13.5" thickBot="1">
      <c r="B49" s="21" t="s">
        <v>32</v>
      </c>
      <c r="C49" s="38"/>
      <c r="D49" s="38"/>
      <c r="E49" s="62" t="s">
        <v>33</v>
      </c>
      <c r="F49" s="18">
        <v>2205</v>
      </c>
      <c r="G49" s="18">
        <v>2205</v>
      </c>
      <c r="H49" s="78">
        <v>708.4</v>
      </c>
      <c r="I49" s="14">
        <f>G49-F49</f>
        <v>0</v>
      </c>
    </row>
    <row r="50" spans="2:9">
      <c r="B50" s="22" t="s">
        <v>52</v>
      </c>
      <c r="C50" s="35"/>
      <c r="D50" s="35"/>
      <c r="E50" s="25" t="s">
        <v>53</v>
      </c>
      <c r="F50" s="19"/>
      <c r="G50" s="19"/>
      <c r="H50" s="79"/>
      <c r="I50" s="125"/>
    </row>
    <row r="51" spans="2:9">
      <c r="B51" s="30"/>
      <c r="C51" s="37"/>
      <c r="D51" s="37"/>
      <c r="E51" s="114" t="s">
        <v>54</v>
      </c>
      <c r="F51" s="115">
        <f>F55</f>
        <v>143</v>
      </c>
      <c r="G51" s="115">
        <f>G55</f>
        <v>143</v>
      </c>
      <c r="H51" s="116">
        <f>H55+H52</f>
        <v>80.600000000000009</v>
      </c>
      <c r="I51" s="127">
        <f>G51-F51</f>
        <v>0</v>
      </c>
    </row>
    <row r="52" spans="2:9" ht="25.5">
      <c r="B52" s="109" t="s">
        <v>55</v>
      </c>
      <c r="C52" s="109"/>
      <c r="D52" s="109"/>
      <c r="E52" s="117" t="s">
        <v>87</v>
      </c>
      <c r="F52" s="113"/>
      <c r="G52" s="113"/>
      <c r="H52" s="111">
        <v>3.7</v>
      </c>
      <c r="I52" s="14">
        <f>G52-F52</f>
        <v>0</v>
      </c>
    </row>
    <row r="53" spans="2:9" s="128" customFormat="1">
      <c r="B53" s="30" t="s">
        <v>55</v>
      </c>
      <c r="C53" s="37"/>
      <c r="D53" s="37"/>
      <c r="E53" s="63" t="s">
        <v>56</v>
      </c>
      <c r="F53" s="10"/>
      <c r="G53" s="10"/>
      <c r="H53" s="74"/>
      <c r="I53" s="125"/>
    </row>
    <row r="54" spans="2:9" s="128" customFormat="1">
      <c r="B54" s="30"/>
      <c r="C54" s="37"/>
      <c r="D54" s="37"/>
      <c r="E54" s="63" t="s">
        <v>57</v>
      </c>
      <c r="F54" s="10"/>
      <c r="G54" s="10"/>
      <c r="H54" s="74"/>
      <c r="I54" s="126"/>
    </row>
    <row r="55" spans="2:9">
      <c r="B55" s="29"/>
      <c r="C55" s="40"/>
      <c r="D55" s="40"/>
      <c r="E55" s="64" t="s">
        <v>58</v>
      </c>
      <c r="F55" s="9">
        <v>143</v>
      </c>
      <c r="G55" s="9">
        <v>143</v>
      </c>
      <c r="H55" s="80">
        <v>76.900000000000006</v>
      </c>
      <c r="I55" s="126">
        <f>G55-F55</f>
        <v>0</v>
      </c>
    </row>
    <row r="56" spans="2:9">
      <c r="B56" s="28" t="s">
        <v>59</v>
      </c>
      <c r="C56" s="41"/>
      <c r="D56" s="41"/>
      <c r="E56" s="65" t="s">
        <v>60</v>
      </c>
      <c r="F56" s="12">
        <v>143</v>
      </c>
      <c r="G56" s="12">
        <v>143</v>
      </c>
      <c r="H56" s="81"/>
      <c r="I56" s="125">
        <f>G56-F56</f>
        <v>0</v>
      </c>
    </row>
    <row r="57" spans="2:9">
      <c r="B57" s="29"/>
      <c r="C57" s="40"/>
      <c r="D57" s="40"/>
      <c r="E57" s="64" t="s">
        <v>61</v>
      </c>
      <c r="F57" s="9">
        <v>143</v>
      </c>
      <c r="G57" s="9">
        <v>143</v>
      </c>
      <c r="H57" s="80">
        <v>76.900000000000006</v>
      </c>
      <c r="I57" s="126">
        <f>G57-F57</f>
        <v>0</v>
      </c>
    </row>
    <row r="58" spans="2:9">
      <c r="B58" s="30" t="s">
        <v>68</v>
      </c>
      <c r="C58" s="37"/>
      <c r="D58" s="37"/>
      <c r="E58" s="63" t="s">
        <v>62</v>
      </c>
      <c r="F58" s="10"/>
      <c r="G58" s="10"/>
      <c r="H58" s="74"/>
      <c r="I58" s="125"/>
    </row>
    <row r="59" spans="2:9">
      <c r="B59" s="30"/>
      <c r="C59" s="37"/>
      <c r="D59" s="37"/>
      <c r="E59" s="63" t="s">
        <v>63</v>
      </c>
      <c r="F59" s="10"/>
      <c r="G59" s="10"/>
      <c r="H59" s="74"/>
      <c r="I59" s="126"/>
    </row>
    <row r="60" spans="2:9" ht="13.5" thickBot="1">
      <c r="B60" s="30"/>
      <c r="C60" s="37"/>
      <c r="D60" s="37"/>
      <c r="E60" s="63" t="s">
        <v>64</v>
      </c>
      <c r="F60" s="10">
        <v>143</v>
      </c>
      <c r="G60" s="10">
        <v>143</v>
      </c>
      <c r="H60" s="74">
        <v>76.900000000000006</v>
      </c>
      <c r="I60" s="127">
        <f>G60-F60</f>
        <v>0</v>
      </c>
    </row>
    <row r="61" spans="2:9" ht="13.5" thickBot="1">
      <c r="B61" s="27" t="s">
        <v>34</v>
      </c>
      <c r="C61" s="66"/>
      <c r="D61" s="66"/>
      <c r="E61" s="27" t="s">
        <v>35</v>
      </c>
      <c r="F61" s="20">
        <v>1996</v>
      </c>
      <c r="G61" s="20">
        <v>1996</v>
      </c>
      <c r="H61" s="82">
        <v>775</v>
      </c>
      <c r="I61" s="15">
        <f>G61-F61</f>
        <v>0</v>
      </c>
    </row>
    <row r="62" spans="2:9" ht="13.5" thickBot="1">
      <c r="B62" s="68" t="s">
        <v>66</v>
      </c>
      <c r="C62" s="43"/>
      <c r="D62" s="43"/>
      <c r="E62" s="6" t="s">
        <v>65</v>
      </c>
      <c r="F62" s="22">
        <v>0</v>
      </c>
      <c r="G62" s="22">
        <v>0</v>
      </c>
      <c r="H62" s="85">
        <f>H63</f>
        <v>4</v>
      </c>
      <c r="I62" s="20">
        <f>G62-F62</f>
        <v>0</v>
      </c>
    </row>
    <row r="63" spans="2:9" ht="26.25" thickBot="1">
      <c r="B63" s="68" t="s">
        <v>39</v>
      </c>
      <c r="E63" s="69" t="s">
        <v>37</v>
      </c>
      <c r="F63" s="21">
        <v>0</v>
      </c>
      <c r="G63" s="21">
        <v>0</v>
      </c>
      <c r="H63" s="86">
        <v>4</v>
      </c>
      <c r="I63" s="20">
        <f>G63-F63</f>
        <v>0</v>
      </c>
    </row>
    <row r="64" spans="2:9">
      <c r="B64" s="37"/>
    </row>
    <row r="68" spans="8:11" ht="26.25" customHeight="1">
      <c r="H68" s="34"/>
      <c r="I68" s="34"/>
      <c r="J68" s="34"/>
      <c r="K68" s="34"/>
    </row>
  </sheetData>
  <mergeCells count="9">
    <mergeCell ref="E7:G7"/>
    <mergeCell ref="B8:I8"/>
    <mergeCell ref="B9:G9"/>
    <mergeCell ref="E1:I1"/>
    <mergeCell ref="E2:I2"/>
    <mergeCell ref="E3:I3"/>
    <mergeCell ref="A4:I4"/>
    <mergeCell ref="E5:I5"/>
    <mergeCell ref="B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 за 12 месяцев</vt:lpstr>
      <vt:lpstr>изменение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2024-07-24T07:59:37Z</cp:lastPrinted>
  <dcterms:created xsi:type="dcterms:W3CDTF">1996-10-08T23:32:33Z</dcterms:created>
  <dcterms:modified xsi:type="dcterms:W3CDTF">2025-04-11T09:01:57Z</dcterms:modified>
</cp:coreProperties>
</file>