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30" windowWidth="15480" windowHeight="8130"/>
  </bookViews>
  <sheets>
    <sheet name="прил 3" sheetId="5" r:id="rId1"/>
  </sheets>
  <calcPr calcId="145621"/>
</workbook>
</file>

<file path=xl/calcChain.xml><?xml version="1.0" encoding="utf-8"?>
<calcChain xmlns="http://schemas.openxmlformats.org/spreadsheetml/2006/main">
  <c r="H17" i="5" l="1"/>
  <c r="H18" i="5"/>
  <c r="H19" i="5"/>
  <c r="H21" i="5"/>
  <c r="H22" i="5"/>
  <c r="H23" i="5"/>
  <c r="H24" i="5"/>
  <c r="H25" i="5"/>
  <c r="H26" i="5"/>
  <c r="H30" i="5"/>
  <c r="H31" i="5"/>
  <c r="H32" i="5"/>
  <c r="H33" i="5"/>
  <c r="H35" i="5"/>
  <c r="H37" i="5"/>
  <c r="H38" i="5"/>
  <c r="H39" i="5"/>
  <c r="H42" i="5"/>
  <c r="H45" i="5"/>
  <c r="H46" i="5"/>
  <c r="H47" i="5"/>
  <c r="H49" i="5"/>
  <c r="H50" i="5"/>
  <c r="H51" i="5"/>
  <c r="H53" i="5"/>
  <c r="H55" i="5"/>
  <c r="H56" i="5"/>
  <c r="H57" i="5"/>
  <c r="H58" i="5"/>
  <c r="H59" i="5"/>
  <c r="H60" i="5"/>
  <c r="H61" i="5"/>
  <c r="H62" i="5"/>
  <c r="H64" i="5"/>
  <c r="H66" i="5"/>
  <c r="H67" i="5"/>
  <c r="H68" i="5"/>
  <c r="H69" i="5"/>
  <c r="H70" i="5"/>
  <c r="H71" i="5"/>
  <c r="H72" i="5"/>
  <c r="H73" i="5"/>
  <c r="H74" i="5"/>
  <c r="H75" i="5"/>
  <c r="H77" i="5"/>
  <c r="H78" i="5"/>
  <c r="H79" i="5"/>
  <c r="H80" i="5"/>
  <c r="H81" i="5"/>
  <c r="H82" i="5"/>
  <c r="H83" i="5"/>
  <c r="H84" i="5"/>
  <c r="H85" i="5"/>
  <c r="H86" i="5"/>
  <c r="H88" i="5"/>
  <c r="H89" i="5"/>
  <c r="H90" i="5"/>
  <c r="H91" i="5"/>
  <c r="H92" i="5"/>
  <c r="H93" i="5"/>
  <c r="H94" i="5"/>
  <c r="H95" i="5"/>
  <c r="H97" i="5"/>
  <c r="H99" i="5"/>
  <c r="H100" i="5"/>
  <c r="H101" i="5"/>
  <c r="H102" i="5"/>
  <c r="H103" i="5"/>
  <c r="H105" i="5"/>
  <c r="H106" i="5"/>
  <c r="H107" i="5"/>
  <c r="H108" i="5"/>
  <c r="H110" i="5"/>
  <c r="H111" i="5"/>
  <c r="H112" i="5"/>
  <c r="H113" i="5"/>
  <c r="H114" i="5"/>
  <c r="H115" i="5"/>
  <c r="H117" i="5"/>
  <c r="H119" i="5"/>
  <c r="H121" i="5"/>
  <c r="H122" i="5"/>
  <c r="H123" i="5"/>
  <c r="H124" i="5"/>
  <c r="H125" i="5"/>
  <c r="H126" i="5"/>
  <c r="H127" i="5"/>
  <c r="H128" i="5"/>
  <c r="H129" i="5"/>
  <c r="H130" i="5"/>
  <c r="H132" i="5"/>
  <c r="H134" i="5"/>
  <c r="H136" i="5"/>
  <c r="H138" i="5"/>
  <c r="H139" i="5"/>
  <c r="H140" i="5"/>
  <c r="H143" i="5"/>
  <c r="H144" i="5"/>
  <c r="H145" i="5"/>
  <c r="H146" i="5"/>
  <c r="H147" i="5"/>
  <c r="H148" i="5"/>
  <c r="H149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4" i="5"/>
  <c r="H170" i="5"/>
  <c r="H174" i="5"/>
  <c r="H175" i="5"/>
  <c r="H177" i="5"/>
  <c r="H179" i="5"/>
  <c r="H181" i="5"/>
  <c r="H183" i="5"/>
  <c r="H185" i="5"/>
  <c r="H186" i="5"/>
  <c r="H187" i="5"/>
  <c r="G17" i="5"/>
  <c r="G18" i="5"/>
  <c r="G19" i="5"/>
  <c r="G21" i="5"/>
  <c r="G22" i="5"/>
  <c r="G23" i="5"/>
  <c r="G24" i="5"/>
  <c r="G25" i="5"/>
  <c r="G26" i="5"/>
  <c r="G30" i="5"/>
  <c r="G31" i="5"/>
  <c r="G32" i="5"/>
  <c r="G33" i="5"/>
  <c r="G35" i="5"/>
  <c r="G37" i="5"/>
  <c r="G38" i="5"/>
  <c r="G39" i="5"/>
  <c r="G42" i="5"/>
  <c r="G45" i="5"/>
  <c r="G46" i="5"/>
  <c r="G47" i="5"/>
  <c r="G49" i="5"/>
  <c r="G50" i="5"/>
  <c r="G51" i="5"/>
  <c r="G53" i="5"/>
  <c r="G55" i="5"/>
  <c r="G56" i="5"/>
  <c r="G57" i="5"/>
  <c r="G58" i="5"/>
  <c r="G59" i="5"/>
  <c r="G60" i="5"/>
  <c r="G61" i="5"/>
  <c r="G62" i="5"/>
  <c r="G64" i="5"/>
  <c r="G66" i="5"/>
  <c r="G67" i="5"/>
  <c r="G68" i="5"/>
  <c r="G69" i="5"/>
  <c r="G70" i="5"/>
  <c r="G71" i="5"/>
  <c r="G72" i="5"/>
  <c r="G73" i="5"/>
  <c r="G74" i="5"/>
  <c r="G75" i="5"/>
  <c r="G77" i="5"/>
  <c r="G78" i="5"/>
  <c r="G79" i="5"/>
  <c r="G80" i="5"/>
  <c r="G81" i="5"/>
  <c r="G82" i="5"/>
  <c r="G83" i="5"/>
  <c r="G84" i="5"/>
  <c r="G85" i="5"/>
  <c r="G86" i="5"/>
  <c r="G88" i="5"/>
  <c r="G89" i="5"/>
  <c r="G90" i="5"/>
  <c r="G91" i="5"/>
  <c r="G92" i="5"/>
  <c r="G93" i="5"/>
  <c r="G94" i="5"/>
  <c r="G95" i="5"/>
  <c r="G97" i="5"/>
  <c r="G99" i="5"/>
  <c r="G100" i="5"/>
  <c r="G101" i="5"/>
  <c r="G102" i="5"/>
  <c r="G103" i="5"/>
  <c r="G105" i="5"/>
  <c r="G106" i="5"/>
  <c r="G107" i="5"/>
  <c r="G108" i="5"/>
  <c r="G110" i="5"/>
  <c r="G111" i="5"/>
  <c r="G112" i="5"/>
  <c r="G113" i="5"/>
  <c r="G114" i="5"/>
  <c r="G115" i="5"/>
  <c r="G117" i="5"/>
  <c r="G119" i="5"/>
  <c r="G121" i="5"/>
  <c r="G122" i="5"/>
  <c r="G123" i="5"/>
  <c r="G124" i="5"/>
  <c r="G125" i="5"/>
  <c r="G126" i="5"/>
  <c r="G127" i="5"/>
  <c r="G128" i="5"/>
  <c r="G129" i="5"/>
  <c r="G130" i="5"/>
  <c r="G132" i="5"/>
  <c r="G134" i="5"/>
  <c r="G136" i="5"/>
  <c r="G138" i="5"/>
  <c r="G139" i="5"/>
  <c r="G14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4" i="5"/>
  <c r="G170" i="5"/>
  <c r="G174" i="5"/>
  <c r="G175" i="5"/>
  <c r="F184" i="5" l="1"/>
  <c r="F182" i="5"/>
  <c r="F180" i="5"/>
  <c r="F178" i="5"/>
  <c r="F176" i="5"/>
  <c r="F163" i="5"/>
  <c r="F150" i="5"/>
  <c r="F142" i="5"/>
  <c r="F131" i="5"/>
  <c r="F120" i="5"/>
  <c r="F109" i="5"/>
  <c r="F98" i="5"/>
  <c r="F87" i="5"/>
  <c r="F76" i="5"/>
  <c r="F65" i="5"/>
  <c r="F54" i="5"/>
  <c r="F43" i="5"/>
  <c r="F29" i="5"/>
  <c r="F16" i="5"/>
  <c r="G16" i="5" s="1"/>
  <c r="H184" i="5" l="1"/>
  <c r="H182" i="5"/>
  <c r="H180" i="5"/>
  <c r="H178" i="5"/>
  <c r="H176" i="5"/>
  <c r="H163" i="5"/>
  <c r="G163" i="5"/>
  <c r="H142" i="5"/>
  <c r="H131" i="5"/>
  <c r="G131" i="5"/>
  <c r="G109" i="5"/>
  <c r="H109" i="5"/>
  <c r="G120" i="5"/>
  <c r="H120" i="5"/>
  <c r="H98" i="5"/>
  <c r="G98" i="5"/>
  <c r="G87" i="5"/>
  <c r="H87" i="5"/>
  <c r="G76" i="5"/>
  <c r="H76" i="5"/>
  <c r="G65" i="5"/>
  <c r="H65" i="5"/>
  <c r="H54" i="5"/>
  <c r="G54" i="5"/>
  <c r="H43" i="5"/>
  <c r="G43" i="5"/>
  <c r="H29" i="5"/>
  <c r="G29" i="5"/>
  <c r="G150" i="5"/>
  <c r="F15" i="5"/>
  <c r="G15" i="5" s="1"/>
  <c r="D15" i="5"/>
  <c r="E184" i="5"/>
  <c r="D184" i="5"/>
  <c r="E185" i="5"/>
  <c r="E187" i="5"/>
  <c r="E186" i="5"/>
  <c r="E183" i="5"/>
  <c r="E182" i="5" s="1"/>
  <c r="D182" i="5"/>
  <c r="D180" i="5"/>
  <c r="E181" i="5"/>
  <c r="E178" i="5"/>
  <c r="D178" i="5"/>
  <c r="E176" i="5"/>
  <c r="D176" i="5"/>
  <c r="E142" i="5"/>
  <c r="D142" i="5"/>
  <c r="E136" i="5"/>
  <c r="E132" i="5"/>
  <c r="E163" i="5"/>
  <c r="E150" i="5"/>
  <c r="H150" i="5" s="1"/>
  <c r="E120" i="5"/>
  <c r="E109" i="5"/>
  <c r="E98" i="5"/>
  <c r="E87" i="5"/>
  <c r="E76" i="5"/>
  <c r="E65" i="5"/>
  <c r="E54" i="5"/>
  <c r="E43" i="5"/>
  <c r="E29" i="5"/>
  <c r="E16" i="5"/>
  <c r="H16" i="5" s="1"/>
  <c r="E15" i="5" l="1"/>
  <c r="H15" i="5" s="1"/>
  <c r="E180" i="5"/>
  <c r="E131" i="5"/>
  <c r="D29" i="5"/>
  <c r="D43" i="5" l="1"/>
  <c r="D16" i="5" l="1"/>
  <c r="D163" i="5"/>
  <c r="D150" i="5" l="1"/>
  <c r="D131" i="5" l="1"/>
  <c r="D120" i="5"/>
  <c r="D109" i="5"/>
  <c r="D98" i="5"/>
  <c r="D87" i="5"/>
  <c r="D76" i="5"/>
  <c r="D65" i="5"/>
  <c r="D54" i="5"/>
</calcChain>
</file>

<file path=xl/sharedStrings.xml><?xml version="1.0" encoding="utf-8"?>
<sst xmlns="http://schemas.openxmlformats.org/spreadsheetml/2006/main" count="212" uniqueCount="71">
  <si>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</si>
  <si>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</si>
  <si>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</si>
  <si>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</si>
  <si>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</si>
  <si>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</si>
  <si>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</si>
  <si>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</si>
  <si>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</si>
  <si>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</si>
  <si>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 xml:space="preserve">Код классификации расходов бюджетов </t>
  </si>
  <si>
    <t>Наименование межбюджетного трансферта</t>
  </si>
  <si>
    <t>Всего</t>
  </si>
  <si>
    <t>Осуществление передаваемого полномочия по организации в границах поселений тепло-, газ- и водоснабжения населения, водоотведения, снабжения населения топливом, в соответсвии с заключенными соглашениями муниципального района</t>
  </si>
  <si>
    <t>Осуществление передаваемого полномочия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</t>
  </si>
  <si>
    <t>Осуществление передаваемого полномочия по участию в предупреждении и ликвидации последствий чрезвычайных ситуаций в границах поселения, в соответствии с заключенными соглашениями</t>
  </si>
  <si>
    <t>Осуществление передаваемого полномочия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поселений</t>
  </si>
  <si>
    <t>Осуществление передаваемого полномочия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</si>
  <si>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передаваемого полномочия по организации сбора и вывоза бытовых отходов и мусора</t>
  </si>
  <si>
    <t>Осуществление передаваемого полномочия по организации ритуальных услуг и содержанию мест захоронения</t>
  </si>
  <si>
    <t>Осуществление передаваемого полномочия по осуществлению мер по противодействию коррупции в границах поселения</t>
  </si>
  <si>
    <t>Осуществление передаваемого полномочия по осуществлению дорожной деятельности</t>
  </si>
  <si>
    <t>Итого</t>
  </si>
  <si>
    <t>Городское поселение "Могзонское"</t>
  </si>
  <si>
    <t>Городское поселение "Хилокское"</t>
  </si>
  <si>
    <t xml:space="preserve">Осуществление государственного полномочия по созданию административных комиссий </t>
  </si>
  <si>
    <t>Дотация на выравнивание бюджетной обеспеченнорсти бюджетов поселений</t>
  </si>
  <si>
    <t>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 (подушевая)</t>
  </si>
  <si>
    <t xml:space="preserve">Объем и распределение межбюджетных трансфертов, 
предоставляемых  из бюджета  муниципального района "Хилокский район"   бюджетам городских и сельских поселений на 2025 год 
</t>
  </si>
  <si>
    <t>Наименование  поселения</t>
  </si>
  <si>
    <t>Иные межбюджетные трансферты на поддержку мер по обеспечению сбалансированности бюджетов поселений</t>
  </si>
  <si>
    <t xml:space="preserve">предоставляемых  из бюджета  муниципального района "Хилокский район" </t>
  </si>
  <si>
    <t>(тыс. рублей)</t>
  </si>
  <si>
    <t xml:space="preserve">Бюджет муниципального района </t>
  </si>
  <si>
    <t>902 1401 0100641630 511</t>
  </si>
  <si>
    <t>902 000 0000000000 000</t>
  </si>
  <si>
    <t>902 1403 0100741705 540</t>
  </si>
  <si>
    <t>902 1403 8800042161 540</t>
  </si>
  <si>
    <t>902 1403 8800042162 540</t>
  </si>
  <si>
    <t>902 1403 8800042163 540</t>
  </si>
  <si>
    <t>902 1403 8800042165 540</t>
  </si>
  <si>
    <t>902 1403 8800042166 540</t>
  </si>
  <si>
    <t>902 1403 8800042167 540</t>
  </si>
  <si>
    <t>902 1403 8800042168 540</t>
  </si>
  <si>
    <t>902 1403 8800042169 540</t>
  </si>
  <si>
    <t>902 1403 8800042170 540</t>
  </si>
  <si>
    <t>902 1403 8800078050 540</t>
  </si>
  <si>
    <t>Иные межбюджетные трансферты на содержание объектов и общественных пространств, благоустроенных в рамках реализации федеральных программ</t>
  </si>
  <si>
    <t>902 1401 8800078060 511</t>
  </si>
  <si>
    <t>902 0106 8800079207 530</t>
  </si>
  <si>
    <t xml:space="preserve">Субсидии на финансовое обеспечение мероприятий государственной программы Забайкальского края "Воспроизводство и использование прироодных ресурсов" </t>
  </si>
  <si>
    <t>902 0406 09001S7294 521</t>
  </si>
  <si>
    <t>Субсидии на 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</si>
  <si>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902 0503 06103L5763 521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</si>
  <si>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</si>
  <si>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</si>
  <si>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902 0503 880И454240 521</t>
  </si>
  <si>
    <t>902 0503 880И455550 521</t>
  </si>
  <si>
    <t>Реализация программ формирования современной городской среды</t>
  </si>
  <si>
    <t xml:space="preserve">Уточненный план </t>
  </si>
  <si>
    <t xml:space="preserve">"Об исполнении  бюджета муниципального района </t>
  </si>
  <si>
    <t>"Хилокский район" за 1 квартал 2025 года"</t>
  </si>
  <si>
    <t xml:space="preserve"> бюджетам городских и сельских поселений за 1 полугодие 2025 года </t>
  </si>
  <si>
    <t>Исполнение</t>
  </si>
  <si>
    <t>процент исполнения</t>
  </si>
  <si>
    <t>к бюджету</t>
  </si>
  <si>
    <t>к уточненному плану</t>
  </si>
  <si>
    <t xml:space="preserve">постановление администрации </t>
  </si>
  <si>
    <t>муниципального района "Хилокский район"</t>
  </si>
  <si>
    <t>Приложение № 3</t>
  </si>
  <si>
    <r>
      <t xml:space="preserve">                                                                                                                                                                                                                    от</t>
    </r>
    <r>
      <rPr>
        <u/>
        <sz val="14"/>
        <color theme="1"/>
        <rFont val="Times New Roman"/>
        <family val="1"/>
        <charset val="204"/>
      </rPr>
      <t xml:space="preserve"> 29 мая 2025</t>
    </r>
    <r>
      <rPr>
        <sz val="14"/>
        <color theme="1"/>
        <rFont val="Times New Roman"/>
        <family val="1"/>
        <charset val="204"/>
      </rPr>
      <t xml:space="preserve"> года   № 336_______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</si>
</sst>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4" fillId="0" borderId="1" xfId="0" applyNumberFormat="1" applyFont="1" applyBorder="1"/>
    <xf numFmtId="4" fontId="3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8" xfId="0" applyFont="1" applyBorder="1"/>
    <xf numFmtId="0" fontId="0" fillId="0" borderId="1" xfId="0" applyBorder="1"/>
    <xf numFmtId="0" fontId="3" fillId="0" borderId="8" xfId="0" applyFont="1" applyBorder="1" applyAlignment="1">
      <alignment horizontal="left" vertical="center"/>
    </xf>
    <xf numFmtId="4" fontId="3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4" fontId="3" fillId="0" borderId="0" xfId="0" applyNumberFormat="1" applyFont="1" applyFill="1" applyBorder="1"/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5" fontId="4" fillId="0" borderId="2" xfId="0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3" fillId="0" borderId="9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9"/>
  <sheetViews>
    <sheetView tabSelected="1" workbookViewId="0">
      <selection activeCell="A11" sqref="A11:H11"/>
    </sheetView>
  </sheetViews>
  <sheetFormatPr defaultRowHeight="15" x14ac:dyDescent="0.25"/>
  <cols>
    <col min="1" max="1" width="28.7109375" customWidth="1"/>
    <col min="2" max="2" width="40.28515625" customWidth="1"/>
    <col min="3" max="3" width="40.7109375" customWidth="1"/>
    <col min="4" max="4" width="16.7109375" style="2" customWidth="1"/>
    <col min="5" max="5" width="19.140625" style="2" customWidth="1"/>
    <col min="6" max="6" width="17.140625" style="2" customWidth="1"/>
    <col min="7" max="7" width="10.5703125" style="2" customWidth="1"/>
    <col min="8" max="8" width="11.42578125" style="2" customWidth="1"/>
  </cols>
  <sheetData>
    <row r="1" spans="1:8" ht="18.75" x14ac:dyDescent="0.3">
      <c r="A1" s="60" t="s">
        <v>69</v>
      </c>
      <c r="B1" s="60"/>
      <c r="C1" s="60"/>
      <c r="D1" s="60"/>
      <c r="E1" s="60"/>
      <c r="F1" s="60"/>
      <c r="G1" s="60"/>
      <c r="H1" s="60"/>
    </row>
    <row r="2" spans="1:8" ht="18.75" x14ac:dyDescent="0.3">
      <c r="A2" s="61" t="s">
        <v>67</v>
      </c>
      <c r="B2" s="61"/>
      <c r="C2" s="61"/>
      <c r="D2" s="61"/>
      <c r="E2" s="61"/>
      <c r="F2" s="61"/>
      <c r="G2" s="61"/>
      <c r="H2" s="61"/>
    </row>
    <row r="3" spans="1:8" ht="18.75" x14ac:dyDescent="0.3">
      <c r="A3" s="61" t="s">
        <v>68</v>
      </c>
      <c r="B3" s="61"/>
      <c r="C3" s="61"/>
      <c r="D3" s="61"/>
      <c r="E3" s="61"/>
      <c r="F3" s="61"/>
      <c r="G3" s="61"/>
      <c r="H3" s="61"/>
    </row>
    <row r="4" spans="1:8" ht="18.75" x14ac:dyDescent="0.3">
      <c r="A4" s="61" t="s">
        <v>60</v>
      </c>
      <c r="B4" s="61"/>
      <c r="C4" s="61"/>
      <c r="D4" s="61"/>
      <c r="E4" s="61"/>
      <c r="F4" s="61"/>
      <c r="G4" s="61"/>
      <c r="H4" s="61"/>
    </row>
    <row r="5" spans="1:8" ht="18.75" x14ac:dyDescent="0.3">
      <c r="A5" s="61" t="s">
        <v>61</v>
      </c>
      <c r="B5" s="61"/>
      <c r="C5" s="61"/>
      <c r="D5" s="61"/>
      <c r="E5" s="61"/>
      <c r="F5" s="61"/>
      <c r="G5" s="61"/>
      <c r="H5" s="61"/>
    </row>
    <row r="6" spans="1:8" ht="27" customHeight="1" x14ac:dyDescent="0.3">
      <c r="A6" s="43" t="s">
        <v>70</v>
      </c>
      <c r="B6" s="43"/>
      <c r="C6" s="43"/>
      <c r="D6" s="43"/>
      <c r="E6" s="43"/>
      <c r="F6" s="43"/>
      <c r="G6" s="43"/>
      <c r="H6" s="43"/>
    </row>
    <row r="7" spans="1:8" ht="19.899999999999999" customHeight="1" x14ac:dyDescent="0.3">
      <c r="A7" s="9"/>
      <c r="B7" s="9"/>
      <c r="C7" s="9"/>
      <c r="D7" s="9"/>
      <c r="E7" s="22"/>
      <c r="F7" s="34"/>
      <c r="G7" s="35"/>
      <c r="H7" s="22"/>
    </row>
    <row r="8" spans="1:8" ht="14.45" customHeight="1" x14ac:dyDescent="0.3">
      <c r="A8" s="44" t="s">
        <v>28</v>
      </c>
      <c r="B8" s="44"/>
      <c r="C8" s="44"/>
      <c r="D8" s="44"/>
      <c r="E8" s="44"/>
      <c r="F8" s="44"/>
      <c r="G8" s="44"/>
      <c r="H8" s="44"/>
    </row>
    <row r="9" spans="1:8" ht="15" hidden="1" customHeight="1" x14ac:dyDescent="0.3">
      <c r="A9" s="11"/>
      <c r="B9" s="11"/>
      <c r="C9" s="11"/>
      <c r="D9" s="11"/>
      <c r="E9" s="11"/>
      <c r="F9" s="11"/>
      <c r="G9" s="11"/>
      <c r="H9" s="11"/>
    </row>
    <row r="10" spans="1:8" ht="15.75" customHeight="1" x14ac:dyDescent="0.3">
      <c r="A10" s="44" t="s">
        <v>31</v>
      </c>
      <c r="B10" s="44"/>
      <c r="C10" s="44"/>
      <c r="D10" s="44"/>
      <c r="E10" s="44"/>
      <c r="F10" s="44"/>
      <c r="G10" s="44"/>
      <c r="H10" s="44"/>
    </row>
    <row r="11" spans="1:8" ht="15.75" customHeight="1" x14ac:dyDescent="0.3">
      <c r="A11" s="44" t="s">
        <v>62</v>
      </c>
      <c r="B11" s="44"/>
      <c r="C11" s="44"/>
      <c r="D11" s="44"/>
      <c r="E11" s="44"/>
      <c r="F11" s="44"/>
      <c r="G11" s="44"/>
      <c r="H11" s="44"/>
    </row>
    <row r="12" spans="1:8" ht="15" customHeight="1" x14ac:dyDescent="0.3">
      <c r="A12" s="45" t="s">
        <v>32</v>
      </c>
      <c r="B12" s="45"/>
      <c r="C12" s="45"/>
      <c r="D12" s="45"/>
      <c r="E12" s="45"/>
      <c r="F12" s="45"/>
      <c r="G12" s="45"/>
      <c r="H12" s="45"/>
    </row>
    <row r="13" spans="1:8" ht="49.9" customHeight="1" x14ac:dyDescent="0.25">
      <c r="A13" s="46" t="s">
        <v>10</v>
      </c>
      <c r="B13" s="48" t="s">
        <v>11</v>
      </c>
      <c r="C13" s="50" t="s">
        <v>29</v>
      </c>
      <c r="D13" s="39" t="s">
        <v>12</v>
      </c>
      <c r="E13" s="39" t="s">
        <v>59</v>
      </c>
      <c r="F13" s="39" t="s">
        <v>63</v>
      </c>
      <c r="G13" s="41" t="s">
        <v>64</v>
      </c>
      <c r="H13" s="42"/>
    </row>
    <row r="14" spans="1:8" ht="55.5" customHeight="1" x14ac:dyDescent="0.25">
      <c r="A14" s="47"/>
      <c r="B14" s="49"/>
      <c r="C14" s="51"/>
      <c r="D14" s="40"/>
      <c r="E14" s="40"/>
      <c r="F14" s="40"/>
      <c r="G14" s="10" t="s">
        <v>65</v>
      </c>
      <c r="H14" s="10" t="s">
        <v>66</v>
      </c>
    </row>
    <row r="15" spans="1:8" ht="18.75" customHeight="1" x14ac:dyDescent="0.25">
      <c r="A15" s="4" t="s">
        <v>35</v>
      </c>
      <c r="B15" s="19" t="s">
        <v>22</v>
      </c>
      <c r="C15" s="20"/>
      <c r="D15" s="21">
        <f>D16+D29+D43+D54+D65+D76+D87+D98+D109+D120+D131+D150+D163+D142+D176+D178+D180+D182+D184</f>
        <v>86548.299999999988</v>
      </c>
      <c r="E15" s="21">
        <f>E16+E29+E43+E54+E65+E76+E87+E98+E109+E120+E131+E150+E163+E142+E176+E178+E180+E182+E184</f>
        <v>199605.69999999998</v>
      </c>
      <c r="F15" s="21">
        <f>F16+F29+F43+F54+F65+F76+F87+F98+F109+F120+F131+F150+F163+F142+F176+F178+F180+F182+F184</f>
        <v>105186.95</v>
      </c>
      <c r="G15" s="36">
        <f>F15/D15*100</f>
        <v>121.53554720312243</v>
      </c>
      <c r="H15" s="36">
        <f>F15/E15*100</f>
        <v>52.697367860737444</v>
      </c>
    </row>
    <row r="16" spans="1:8" ht="18.75" x14ac:dyDescent="0.3">
      <c r="A16" s="12"/>
      <c r="B16" s="13"/>
      <c r="C16" s="7"/>
      <c r="D16" s="14">
        <f>D17+D18+D19+D20+D21+D22+D23+D24+D25+D26+D27+D28</f>
        <v>36866</v>
      </c>
      <c r="E16" s="14">
        <f>E17+E18+E19+E20+E21+E22+E23+E24+E25+E26+E27+E28</f>
        <v>36866</v>
      </c>
      <c r="F16" s="14">
        <f>F17+F18+F19+F20+F21+F22+F23+F24+F25+F26+F27+F28</f>
        <v>9216.18</v>
      </c>
      <c r="G16" s="36">
        <f t="shared" ref="G16:G79" si="0">F16/D16*100</f>
        <v>24.99913199153692</v>
      </c>
      <c r="H16" s="36">
        <f t="shared" ref="H16:H79" si="1">F16/E16*100</f>
        <v>24.99913199153692</v>
      </c>
    </row>
    <row r="17" spans="1:8" ht="18.75" x14ac:dyDescent="0.3">
      <c r="A17" s="46" t="s">
        <v>34</v>
      </c>
      <c r="B17" s="53" t="s">
        <v>26</v>
      </c>
      <c r="C17" s="3" t="s">
        <v>0</v>
      </c>
      <c r="D17" s="15">
        <v>6654</v>
      </c>
      <c r="E17" s="15">
        <v>6654</v>
      </c>
      <c r="F17" s="15">
        <v>1663.5</v>
      </c>
      <c r="G17" s="37">
        <f t="shared" si="0"/>
        <v>25</v>
      </c>
      <c r="H17" s="37">
        <f t="shared" si="1"/>
        <v>25</v>
      </c>
    </row>
    <row r="18" spans="1:8" ht="18.75" x14ac:dyDescent="0.3">
      <c r="A18" s="52"/>
      <c r="B18" s="54"/>
      <c r="C18" s="3" t="s">
        <v>1</v>
      </c>
      <c r="D18" s="15">
        <v>3868</v>
      </c>
      <c r="E18" s="15">
        <v>3868</v>
      </c>
      <c r="F18" s="15">
        <v>966.9</v>
      </c>
      <c r="G18" s="37">
        <f t="shared" si="0"/>
        <v>24.997414684591522</v>
      </c>
      <c r="H18" s="37">
        <f t="shared" si="1"/>
        <v>24.997414684591522</v>
      </c>
    </row>
    <row r="19" spans="1:8" ht="18.75" x14ac:dyDescent="0.3">
      <c r="A19" s="52"/>
      <c r="B19" s="54"/>
      <c r="C19" s="3" t="s">
        <v>2</v>
      </c>
      <c r="D19" s="15">
        <v>1284</v>
      </c>
      <c r="E19" s="15">
        <v>1284</v>
      </c>
      <c r="F19" s="15">
        <v>321</v>
      </c>
      <c r="G19" s="37">
        <f t="shared" si="0"/>
        <v>25</v>
      </c>
      <c r="H19" s="37">
        <f t="shared" si="1"/>
        <v>25</v>
      </c>
    </row>
    <row r="20" spans="1:8" ht="18.75" x14ac:dyDescent="0.3">
      <c r="A20" s="52"/>
      <c r="B20" s="54"/>
      <c r="C20" s="3" t="s">
        <v>3</v>
      </c>
      <c r="D20" s="15">
        <v>0</v>
      </c>
      <c r="E20" s="15">
        <v>0</v>
      </c>
      <c r="F20" s="15">
        <v>0</v>
      </c>
      <c r="G20" s="37">
        <v>0</v>
      </c>
      <c r="H20" s="37">
        <v>0</v>
      </c>
    </row>
    <row r="21" spans="1:8" ht="18.75" x14ac:dyDescent="0.3">
      <c r="A21" s="52"/>
      <c r="B21" s="54"/>
      <c r="C21" s="3" t="s">
        <v>4</v>
      </c>
      <c r="D21" s="15">
        <v>8520</v>
      </c>
      <c r="E21" s="15">
        <v>8520</v>
      </c>
      <c r="F21" s="15">
        <v>2130</v>
      </c>
      <c r="G21" s="37">
        <f t="shared" si="0"/>
        <v>25</v>
      </c>
      <c r="H21" s="37">
        <f t="shared" si="1"/>
        <v>25</v>
      </c>
    </row>
    <row r="22" spans="1:8" ht="18.75" x14ac:dyDescent="0.3">
      <c r="A22" s="52"/>
      <c r="B22" s="54"/>
      <c r="C22" s="3" t="s">
        <v>5</v>
      </c>
      <c r="D22" s="15">
        <v>3775</v>
      </c>
      <c r="E22" s="15">
        <v>3775</v>
      </c>
      <c r="F22" s="15">
        <v>943.74</v>
      </c>
      <c r="G22" s="37">
        <f t="shared" si="0"/>
        <v>24.999735099337748</v>
      </c>
      <c r="H22" s="37">
        <f t="shared" si="1"/>
        <v>24.999735099337748</v>
      </c>
    </row>
    <row r="23" spans="1:8" ht="18.75" x14ac:dyDescent="0.3">
      <c r="A23" s="52"/>
      <c r="B23" s="54"/>
      <c r="C23" s="3" t="s">
        <v>6</v>
      </c>
      <c r="D23" s="15">
        <v>9359</v>
      </c>
      <c r="E23" s="15">
        <v>9359</v>
      </c>
      <c r="F23" s="15">
        <v>2339.6999999999998</v>
      </c>
      <c r="G23" s="37">
        <f t="shared" si="0"/>
        <v>24.999465754888341</v>
      </c>
      <c r="H23" s="37">
        <f t="shared" si="1"/>
        <v>24.999465754888341</v>
      </c>
    </row>
    <row r="24" spans="1:8" ht="18.75" x14ac:dyDescent="0.3">
      <c r="A24" s="52"/>
      <c r="B24" s="54"/>
      <c r="C24" s="3" t="s">
        <v>7</v>
      </c>
      <c r="D24" s="15">
        <v>1631</v>
      </c>
      <c r="E24" s="15">
        <v>1631</v>
      </c>
      <c r="F24" s="15">
        <v>407.7</v>
      </c>
      <c r="G24" s="37">
        <f t="shared" si="0"/>
        <v>24.996934396076025</v>
      </c>
      <c r="H24" s="37">
        <f t="shared" si="1"/>
        <v>24.996934396076025</v>
      </c>
    </row>
    <row r="25" spans="1:8" ht="18.75" x14ac:dyDescent="0.3">
      <c r="A25" s="52"/>
      <c r="B25" s="54"/>
      <c r="C25" s="3" t="s">
        <v>8</v>
      </c>
      <c r="D25" s="15">
        <v>775</v>
      </c>
      <c r="E25" s="15">
        <v>775</v>
      </c>
      <c r="F25" s="15">
        <v>193.74</v>
      </c>
      <c r="G25" s="37">
        <f t="shared" si="0"/>
        <v>24.998709677419356</v>
      </c>
      <c r="H25" s="37">
        <f t="shared" si="1"/>
        <v>24.998709677419356</v>
      </c>
    </row>
    <row r="26" spans="1:8" ht="18.75" x14ac:dyDescent="0.3">
      <c r="A26" s="52"/>
      <c r="B26" s="54"/>
      <c r="C26" s="3" t="s">
        <v>9</v>
      </c>
      <c r="D26" s="15">
        <v>1000</v>
      </c>
      <c r="E26" s="15">
        <v>1000</v>
      </c>
      <c r="F26" s="15">
        <v>249.9</v>
      </c>
      <c r="G26" s="37">
        <f t="shared" si="0"/>
        <v>24.990000000000002</v>
      </c>
      <c r="H26" s="37">
        <f t="shared" si="1"/>
        <v>24.990000000000002</v>
      </c>
    </row>
    <row r="27" spans="1:8" ht="18.75" x14ac:dyDescent="0.3">
      <c r="A27" s="52"/>
      <c r="B27" s="54"/>
      <c r="C27" s="8" t="s">
        <v>23</v>
      </c>
      <c r="D27" s="15">
        <v>0</v>
      </c>
      <c r="E27" s="15">
        <v>0</v>
      </c>
      <c r="F27" s="15">
        <v>0</v>
      </c>
      <c r="G27" s="37">
        <v>0</v>
      </c>
      <c r="H27" s="37">
        <v>0</v>
      </c>
    </row>
    <row r="28" spans="1:8" ht="18.75" x14ac:dyDescent="0.3">
      <c r="A28" s="47"/>
      <c r="B28" s="55"/>
      <c r="C28" s="8" t="s">
        <v>24</v>
      </c>
      <c r="D28" s="15">
        <v>0</v>
      </c>
      <c r="E28" s="15">
        <v>0</v>
      </c>
      <c r="F28" s="15">
        <v>0</v>
      </c>
      <c r="G28" s="37">
        <v>0</v>
      </c>
      <c r="H28" s="37">
        <v>0</v>
      </c>
    </row>
    <row r="29" spans="1:8" ht="18.75" x14ac:dyDescent="0.3">
      <c r="A29" s="5"/>
      <c r="B29" s="13"/>
      <c r="C29" s="7"/>
      <c r="D29" s="14">
        <f>D30+D31+D32+D33+D34+D35+D36+D37+D38+D39+D40+D41+D42</f>
        <v>25955</v>
      </c>
      <c r="E29" s="14">
        <f>E30+E31+E32+E33+E34+E35+E36+E37+E38+E39+E40+E41+E42</f>
        <v>25955</v>
      </c>
      <c r="F29" s="14">
        <f>F30+F31+F32+F33+F34+F35+F36+F37+F38+F39+F40+F41+F42</f>
        <v>5811.2</v>
      </c>
      <c r="G29" s="36">
        <f t="shared" si="0"/>
        <v>22.389520323637065</v>
      </c>
      <c r="H29" s="36">
        <f t="shared" si="1"/>
        <v>22.389520323637065</v>
      </c>
    </row>
    <row r="30" spans="1:8" ht="18" customHeight="1" x14ac:dyDescent="0.3">
      <c r="A30" s="46" t="s">
        <v>36</v>
      </c>
      <c r="B30" s="48" t="s">
        <v>30</v>
      </c>
      <c r="C30" s="3" t="s">
        <v>0</v>
      </c>
      <c r="D30" s="15">
        <v>3014</v>
      </c>
      <c r="E30" s="15">
        <v>3014</v>
      </c>
      <c r="F30" s="15">
        <v>753.5</v>
      </c>
      <c r="G30" s="37">
        <f t="shared" si="0"/>
        <v>25</v>
      </c>
      <c r="H30" s="37">
        <f t="shared" si="1"/>
        <v>25</v>
      </c>
    </row>
    <row r="31" spans="1:8" ht="18.75" x14ac:dyDescent="0.3">
      <c r="A31" s="52"/>
      <c r="B31" s="56"/>
      <c r="C31" s="3" t="s">
        <v>1</v>
      </c>
      <c r="D31" s="15">
        <v>4131</v>
      </c>
      <c r="E31" s="15">
        <v>4131</v>
      </c>
      <c r="F31" s="15">
        <v>1032.75</v>
      </c>
      <c r="G31" s="37">
        <f t="shared" si="0"/>
        <v>25</v>
      </c>
      <c r="H31" s="37">
        <f t="shared" si="1"/>
        <v>25</v>
      </c>
    </row>
    <row r="32" spans="1:8" ht="18.75" x14ac:dyDescent="0.3">
      <c r="A32" s="52"/>
      <c r="B32" s="56"/>
      <c r="C32" s="3" t="s">
        <v>2</v>
      </c>
      <c r="D32" s="15">
        <v>1833</v>
      </c>
      <c r="E32" s="15">
        <v>1833</v>
      </c>
      <c r="F32" s="15">
        <v>458.25</v>
      </c>
      <c r="G32" s="37">
        <f t="shared" si="0"/>
        <v>25</v>
      </c>
      <c r="H32" s="37">
        <f t="shared" si="1"/>
        <v>25</v>
      </c>
    </row>
    <row r="33" spans="1:8" ht="18.75" x14ac:dyDescent="0.3">
      <c r="A33" s="52"/>
      <c r="B33" s="56"/>
      <c r="C33" s="3" t="s">
        <v>3</v>
      </c>
      <c r="D33" s="15">
        <v>4072</v>
      </c>
      <c r="E33" s="15">
        <v>4072</v>
      </c>
      <c r="F33" s="15">
        <v>1017.96</v>
      </c>
      <c r="G33" s="37">
        <f t="shared" si="0"/>
        <v>24.99901768172888</v>
      </c>
      <c r="H33" s="37">
        <f t="shared" si="1"/>
        <v>24.99901768172888</v>
      </c>
    </row>
    <row r="34" spans="1:8" ht="18.75" x14ac:dyDescent="0.3">
      <c r="A34" s="52"/>
      <c r="B34" s="56"/>
      <c r="C34" s="3" t="s">
        <v>4</v>
      </c>
      <c r="D34" s="15">
        <v>0</v>
      </c>
      <c r="E34" s="15">
        <v>0</v>
      </c>
      <c r="F34" s="15">
        <v>0</v>
      </c>
      <c r="G34" s="37">
        <v>0</v>
      </c>
      <c r="H34" s="37">
        <v>0</v>
      </c>
    </row>
    <row r="35" spans="1:8" ht="18.75" x14ac:dyDescent="0.3">
      <c r="A35" s="52"/>
      <c r="B35" s="56"/>
      <c r="C35" s="3" t="s">
        <v>5</v>
      </c>
      <c r="D35" s="15">
        <v>3625</v>
      </c>
      <c r="E35" s="15">
        <v>3625</v>
      </c>
      <c r="F35" s="15">
        <v>906.24</v>
      </c>
      <c r="G35" s="37">
        <f t="shared" si="0"/>
        <v>24.999724137931032</v>
      </c>
      <c r="H35" s="37">
        <f t="shared" si="1"/>
        <v>24.999724137931032</v>
      </c>
    </row>
    <row r="36" spans="1:8" ht="18.75" x14ac:dyDescent="0.3">
      <c r="A36" s="52"/>
      <c r="B36" s="56"/>
      <c r="C36" s="3" t="s">
        <v>6</v>
      </c>
      <c r="D36" s="15">
        <v>0</v>
      </c>
      <c r="E36" s="15">
        <v>0</v>
      </c>
      <c r="F36" s="15">
        <v>0</v>
      </c>
      <c r="G36" s="37">
        <v>0</v>
      </c>
      <c r="H36" s="37">
        <v>0</v>
      </c>
    </row>
    <row r="37" spans="1:8" ht="18.75" x14ac:dyDescent="0.3">
      <c r="A37" s="52"/>
      <c r="B37" s="56"/>
      <c r="C37" s="3" t="s">
        <v>7</v>
      </c>
      <c r="D37" s="15">
        <v>2607</v>
      </c>
      <c r="E37" s="15">
        <v>2607</v>
      </c>
      <c r="F37" s="15">
        <v>651.75</v>
      </c>
      <c r="G37" s="37">
        <f t="shared" si="0"/>
        <v>25</v>
      </c>
      <c r="H37" s="37">
        <f t="shared" si="1"/>
        <v>25</v>
      </c>
    </row>
    <row r="38" spans="1:8" ht="18.75" x14ac:dyDescent="0.3">
      <c r="A38" s="52"/>
      <c r="B38" s="56"/>
      <c r="C38" s="3" t="s">
        <v>8</v>
      </c>
      <c r="D38" s="15">
        <v>740</v>
      </c>
      <c r="E38" s="15">
        <v>740</v>
      </c>
      <c r="F38" s="15">
        <v>185</v>
      </c>
      <c r="G38" s="37">
        <f t="shared" si="0"/>
        <v>25</v>
      </c>
      <c r="H38" s="37">
        <f t="shared" si="1"/>
        <v>25</v>
      </c>
    </row>
    <row r="39" spans="1:8" ht="18.75" x14ac:dyDescent="0.3">
      <c r="A39" s="52"/>
      <c r="B39" s="56"/>
      <c r="C39" s="3" t="s">
        <v>9</v>
      </c>
      <c r="D39" s="15">
        <v>3223</v>
      </c>
      <c r="E39" s="15">
        <v>3223</v>
      </c>
      <c r="F39" s="15">
        <v>805.75</v>
      </c>
      <c r="G39" s="37">
        <f t="shared" si="0"/>
        <v>25</v>
      </c>
      <c r="H39" s="37">
        <f t="shared" si="1"/>
        <v>25</v>
      </c>
    </row>
    <row r="40" spans="1:8" ht="18.75" x14ac:dyDescent="0.3">
      <c r="A40" s="52"/>
      <c r="B40" s="56"/>
      <c r="C40" s="8" t="s">
        <v>23</v>
      </c>
      <c r="D40" s="15">
        <v>0</v>
      </c>
      <c r="E40" s="15">
        <v>0</v>
      </c>
      <c r="F40" s="15">
        <v>0</v>
      </c>
      <c r="G40" s="37">
        <v>0</v>
      </c>
      <c r="H40" s="37">
        <v>0</v>
      </c>
    </row>
    <row r="41" spans="1:8" ht="18.75" x14ac:dyDescent="0.3">
      <c r="A41" s="52"/>
      <c r="B41" s="56"/>
      <c r="C41" s="8" t="s">
        <v>24</v>
      </c>
      <c r="D41" s="15">
        <v>0</v>
      </c>
      <c r="E41" s="15">
        <v>0</v>
      </c>
      <c r="F41" s="15">
        <v>0</v>
      </c>
      <c r="G41" s="37">
        <v>0</v>
      </c>
      <c r="H41" s="37">
        <v>0</v>
      </c>
    </row>
    <row r="42" spans="1:8" ht="18.75" x14ac:dyDescent="0.3">
      <c r="A42" s="47"/>
      <c r="B42" s="49"/>
      <c r="C42" s="8" t="s">
        <v>33</v>
      </c>
      <c r="D42" s="15">
        <v>2710</v>
      </c>
      <c r="E42" s="15">
        <v>2710</v>
      </c>
      <c r="F42" s="15">
        <v>0</v>
      </c>
      <c r="G42" s="37">
        <f t="shared" si="0"/>
        <v>0</v>
      </c>
      <c r="H42" s="37">
        <f t="shared" si="1"/>
        <v>0</v>
      </c>
    </row>
    <row r="43" spans="1:8" ht="18.75" x14ac:dyDescent="0.3">
      <c r="A43" s="46" t="s">
        <v>37</v>
      </c>
      <c r="B43" s="53" t="s">
        <v>13</v>
      </c>
      <c r="C43" s="6"/>
      <c r="D43" s="16">
        <f>D44+D45+D46+D47+D48+D49+D50+D51+D52+D53</f>
        <v>5625.5</v>
      </c>
      <c r="E43" s="16">
        <f>E44+E45+E46+E47+E48+E49+E50+E51+E52+E53</f>
        <v>5625.5</v>
      </c>
      <c r="F43" s="16">
        <f>F44+F45+F46+F47+F48+F49+F50+F51+F52+F53</f>
        <v>1406.36</v>
      </c>
      <c r="G43" s="36">
        <f t="shared" si="0"/>
        <v>24.999733357034927</v>
      </c>
      <c r="H43" s="36">
        <f t="shared" si="1"/>
        <v>24.999733357034927</v>
      </c>
    </row>
    <row r="44" spans="1:8" ht="18.75" x14ac:dyDescent="0.3">
      <c r="A44" s="52"/>
      <c r="B44" s="54"/>
      <c r="C44" s="3" t="s">
        <v>0</v>
      </c>
      <c r="D44" s="17">
        <v>0</v>
      </c>
      <c r="E44" s="17">
        <v>0</v>
      </c>
      <c r="F44" s="17">
        <v>0</v>
      </c>
      <c r="G44" s="37">
        <v>0</v>
      </c>
      <c r="H44" s="37">
        <v>0</v>
      </c>
    </row>
    <row r="45" spans="1:8" ht="18.75" x14ac:dyDescent="0.3">
      <c r="A45" s="52"/>
      <c r="B45" s="54"/>
      <c r="C45" s="3" t="s">
        <v>1</v>
      </c>
      <c r="D45" s="17">
        <v>1440</v>
      </c>
      <c r="E45" s="17">
        <v>1440</v>
      </c>
      <c r="F45" s="17">
        <v>360</v>
      </c>
      <c r="G45" s="37">
        <f t="shared" si="0"/>
        <v>25</v>
      </c>
      <c r="H45" s="37">
        <f t="shared" si="1"/>
        <v>25</v>
      </c>
    </row>
    <row r="46" spans="1:8" ht="18.75" x14ac:dyDescent="0.3">
      <c r="A46" s="52"/>
      <c r="B46" s="54"/>
      <c r="C46" s="3" t="s">
        <v>2</v>
      </c>
      <c r="D46" s="17">
        <v>356.6</v>
      </c>
      <c r="E46" s="17">
        <v>356.6</v>
      </c>
      <c r="F46" s="17">
        <v>89.15</v>
      </c>
      <c r="G46" s="37">
        <f t="shared" si="0"/>
        <v>25</v>
      </c>
      <c r="H46" s="37">
        <f t="shared" si="1"/>
        <v>25</v>
      </c>
    </row>
    <row r="47" spans="1:8" ht="18.75" x14ac:dyDescent="0.3">
      <c r="A47" s="52"/>
      <c r="B47" s="54"/>
      <c r="C47" s="3" t="s">
        <v>3</v>
      </c>
      <c r="D47" s="17">
        <v>254.8</v>
      </c>
      <c r="E47" s="17">
        <v>254.8</v>
      </c>
      <c r="F47" s="17">
        <v>63.69</v>
      </c>
      <c r="G47" s="37">
        <f t="shared" si="0"/>
        <v>24.99607535321821</v>
      </c>
      <c r="H47" s="37">
        <f t="shared" si="1"/>
        <v>24.99607535321821</v>
      </c>
    </row>
    <row r="48" spans="1:8" ht="18.75" x14ac:dyDescent="0.3">
      <c r="A48" s="52"/>
      <c r="B48" s="54"/>
      <c r="C48" s="3" t="s">
        <v>4</v>
      </c>
      <c r="D48" s="17">
        <v>0</v>
      </c>
      <c r="E48" s="17">
        <v>0</v>
      </c>
      <c r="F48" s="17">
        <v>0</v>
      </c>
      <c r="G48" s="37">
        <v>0</v>
      </c>
      <c r="H48" s="37">
        <v>0</v>
      </c>
    </row>
    <row r="49" spans="1:8" ht="18.75" x14ac:dyDescent="0.3">
      <c r="A49" s="52"/>
      <c r="B49" s="54"/>
      <c r="C49" s="3" t="s">
        <v>5</v>
      </c>
      <c r="D49" s="17">
        <v>1908</v>
      </c>
      <c r="E49" s="17">
        <v>1908</v>
      </c>
      <c r="F49" s="17">
        <v>477</v>
      </c>
      <c r="G49" s="37">
        <f t="shared" si="0"/>
        <v>25</v>
      </c>
      <c r="H49" s="37">
        <f t="shared" si="1"/>
        <v>25</v>
      </c>
    </row>
    <row r="50" spans="1:8" ht="18.75" x14ac:dyDescent="0.3">
      <c r="A50" s="52"/>
      <c r="B50" s="54"/>
      <c r="C50" s="3" t="s">
        <v>6</v>
      </c>
      <c r="D50" s="17">
        <v>788.1</v>
      </c>
      <c r="E50" s="17">
        <v>788.1</v>
      </c>
      <c r="F50" s="17">
        <v>197.02</v>
      </c>
      <c r="G50" s="37">
        <f t="shared" si="0"/>
        <v>24.999365562745844</v>
      </c>
      <c r="H50" s="37">
        <f t="shared" si="1"/>
        <v>24.999365562745844</v>
      </c>
    </row>
    <row r="51" spans="1:8" ht="18.75" x14ac:dyDescent="0.3">
      <c r="A51" s="52"/>
      <c r="B51" s="54"/>
      <c r="C51" s="3" t="s">
        <v>7</v>
      </c>
      <c r="D51" s="17">
        <v>539</v>
      </c>
      <c r="E51" s="17">
        <v>539</v>
      </c>
      <c r="F51" s="17">
        <v>134.75</v>
      </c>
      <c r="G51" s="37">
        <f t="shared" si="0"/>
        <v>25</v>
      </c>
      <c r="H51" s="37">
        <f t="shared" si="1"/>
        <v>25</v>
      </c>
    </row>
    <row r="52" spans="1:8" ht="18.75" x14ac:dyDescent="0.3">
      <c r="A52" s="52"/>
      <c r="B52" s="54"/>
      <c r="C52" s="3" t="s">
        <v>8</v>
      </c>
      <c r="D52" s="17">
        <v>0</v>
      </c>
      <c r="E52" s="17">
        <v>0</v>
      </c>
      <c r="F52" s="17">
        <v>0</v>
      </c>
      <c r="G52" s="37">
        <v>0</v>
      </c>
      <c r="H52" s="37">
        <v>0</v>
      </c>
    </row>
    <row r="53" spans="1:8" ht="18.75" x14ac:dyDescent="0.3">
      <c r="A53" s="47"/>
      <c r="B53" s="55"/>
      <c r="C53" s="3" t="s">
        <v>9</v>
      </c>
      <c r="D53" s="17">
        <v>339</v>
      </c>
      <c r="E53" s="17">
        <v>339</v>
      </c>
      <c r="F53" s="17">
        <v>84.75</v>
      </c>
      <c r="G53" s="37">
        <f t="shared" si="0"/>
        <v>25</v>
      </c>
      <c r="H53" s="37">
        <f t="shared" si="1"/>
        <v>25</v>
      </c>
    </row>
    <row r="54" spans="1:8" ht="18.75" x14ac:dyDescent="0.3">
      <c r="A54" s="46" t="s">
        <v>38</v>
      </c>
      <c r="B54" s="53" t="s">
        <v>14</v>
      </c>
      <c r="C54" s="7"/>
      <c r="D54" s="16">
        <f>D55+D56+D57+D58+D59+D60+D61+D62+D63+D64</f>
        <v>17</v>
      </c>
      <c r="E54" s="16">
        <f>E55+E56+E57+E58+E59+E60+E61+E62+E63+E64</f>
        <v>17</v>
      </c>
      <c r="F54" s="16">
        <f>F55+F56+F57+F58+F59+F60+F61+F62+F63+F64</f>
        <v>0</v>
      </c>
      <c r="G54" s="36">
        <f t="shared" si="0"/>
        <v>0</v>
      </c>
      <c r="H54" s="36">
        <f t="shared" si="1"/>
        <v>0</v>
      </c>
    </row>
    <row r="55" spans="1:8" ht="18.75" x14ac:dyDescent="0.3">
      <c r="A55" s="52"/>
      <c r="B55" s="54"/>
      <c r="C55" s="3" t="s">
        <v>0</v>
      </c>
      <c r="D55" s="17">
        <v>1.5</v>
      </c>
      <c r="E55" s="17">
        <v>1.5</v>
      </c>
      <c r="F55" s="17">
        <v>0</v>
      </c>
      <c r="G55" s="37">
        <f t="shared" si="0"/>
        <v>0</v>
      </c>
      <c r="H55" s="37">
        <f t="shared" si="1"/>
        <v>0</v>
      </c>
    </row>
    <row r="56" spans="1:8" ht="18.75" x14ac:dyDescent="0.3">
      <c r="A56" s="52"/>
      <c r="B56" s="54"/>
      <c r="C56" s="3" t="s">
        <v>1</v>
      </c>
      <c r="D56" s="17">
        <v>1.5</v>
      </c>
      <c r="E56" s="17">
        <v>1.5</v>
      </c>
      <c r="F56" s="17">
        <v>0</v>
      </c>
      <c r="G56" s="37">
        <f t="shared" si="0"/>
        <v>0</v>
      </c>
      <c r="H56" s="37">
        <f t="shared" si="1"/>
        <v>0</v>
      </c>
    </row>
    <row r="57" spans="1:8" ht="18.75" x14ac:dyDescent="0.3">
      <c r="A57" s="52"/>
      <c r="B57" s="54"/>
      <c r="C57" s="3" t="s">
        <v>2</v>
      </c>
      <c r="D57" s="17">
        <v>1.5</v>
      </c>
      <c r="E57" s="17">
        <v>1.5</v>
      </c>
      <c r="F57" s="17">
        <v>0</v>
      </c>
      <c r="G57" s="37">
        <f t="shared" si="0"/>
        <v>0</v>
      </c>
      <c r="H57" s="37">
        <f t="shared" si="1"/>
        <v>0</v>
      </c>
    </row>
    <row r="58" spans="1:8" s="1" customFormat="1" ht="18.75" x14ac:dyDescent="0.3">
      <c r="A58" s="52"/>
      <c r="B58" s="54"/>
      <c r="C58" s="3" t="s">
        <v>3</v>
      </c>
      <c r="D58" s="17">
        <v>2.5</v>
      </c>
      <c r="E58" s="17">
        <v>2.5</v>
      </c>
      <c r="F58" s="17">
        <v>0</v>
      </c>
      <c r="G58" s="37">
        <f t="shared" si="0"/>
        <v>0</v>
      </c>
      <c r="H58" s="37">
        <f t="shared" si="1"/>
        <v>0</v>
      </c>
    </row>
    <row r="59" spans="1:8" ht="18.75" x14ac:dyDescent="0.3">
      <c r="A59" s="52"/>
      <c r="B59" s="54"/>
      <c r="C59" s="3" t="s">
        <v>4</v>
      </c>
      <c r="D59" s="17">
        <v>2</v>
      </c>
      <c r="E59" s="17">
        <v>2</v>
      </c>
      <c r="F59" s="17">
        <v>0</v>
      </c>
      <c r="G59" s="37">
        <f t="shared" si="0"/>
        <v>0</v>
      </c>
      <c r="H59" s="37">
        <f t="shared" si="1"/>
        <v>0</v>
      </c>
    </row>
    <row r="60" spans="1:8" ht="18.75" x14ac:dyDescent="0.3">
      <c r="A60" s="52"/>
      <c r="B60" s="54"/>
      <c r="C60" s="3" t="s">
        <v>5</v>
      </c>
      <c r="D60" s="17">
        <v>3</v>
      </c>
      <c r="E60" s="17">
        <v>3</v>
      </c>
      <c r="F60" s="17">
        <v>0</v>
      </c>
      <c r="G60" s="37">
        <f t="shared" si="0"/>
        <v>0</v>
      </c>
      <c r="H60" s="37">
        <f t="shared" si="1"/>
        <v>0</v>
      </c>
    </row>
    <row r="61" spans="1:8" ht="18.75" x14ac:dyDescent="0.3">
      <c r="A61" s="52"/>
      <c r="B61" s="54"/>
      <c r="C61" s="3" t="s">
        <v>6</v>
      </c>
      <c r="D61" s="17">
        <v>3</v>
      </c>
      <c r="E61" s="17">
        <v>3</v>
      </c>
      <c r="F61" s="17">
        <v>0</v>
      </c>
      <c r="G61" s="37">
        <f t="shared" si="0"/>
        <v>0</v>
      </c>
      <c r="H61" s="37">
        <f t="shared" si="1"/>
        <v>0</v>
      </c>
    </row>
    <row r="62" spans="1:8" ht="18.75" x14ac:dyDescent="0.3">
      <c r="A62" s="52"/>
      <c r="B62" s="54"/>
      <c r="C62" s="3" t="s">
        <v>7</v>
      </c>
      <c r="D62" s="17">
        <v>1</v>
      </c>
      <c r="E62" s="17">
        <v>1</v>
      </c>
      <c r="F62" s="17">
        <v>0</v>
      </c>
      <c r="G62" s="37">
        <f t="shared" si="0"/>
        <v>0</v>
      </c>
      <c r="H62" s="37">
        <f t="shared" si="1"/>
        <v>0</v>
      </c>
    </row>
    <row r="63" spans="1:8" ht="18.75" x14ac:dyDescent="0.3">
      <c r="A63" s="52"/>
      <c r="B63" s="54"/>
      <c r="C63" s="3" t="s">
        <v>8</v>
      </c>
      <c r="D63" s="17">
        <v>0</v>
      </c>
      <c r="E63" s="17">
        <v>0</v>
      </c>
      <c r="F63" s="17">
        <v>0</v>
      </c>
      <c r="G63" s="37">
        <v>0</v>
      </c>
      <c r="H63" s="37">
        <v>0</v>
      </c>
    </row>
    <row r="64" spans="1:8" ht="18.75" x14ac:dyDescent="0.3">
      <c r="A64" s="47"/>
      <c r="B64" s="55"/>
      <c r="C64" s="3" t="s">
        <v>9</v>
      </c>
      <c r="D64" s="17">
        <v>1</v>
      </c>
      <c r="E64" s="17">
        <v>1</v>
      </c>
      <c r="F64" s="17">
        <v>0</v>
      </c>
      <c r="G64" s="37">
        <f t="shared" si="0"/>
        <v>0</v>
      </c>
      <c r="H64" s="37">
        <f t="shared" si="1"/>
        <v>0</v>
      </c>
    </row>
    <row r="65" spans="1:8" ht="18.75" x14ac:dyDescent="0.3">
      <c r="A65" s="46" t="s">
        <v>39</v>
      </c>
      <c r="B65" s="53" t="s">
        <v>15</v>
      </c>
      <c r="C65" s="7"/>
      <c r="D65" s="16">
        <f>D66+D67+D68+D69+D70+D71+D72+D73+D74+D75</f>
        <v>142</v>
      </c>
      <c r="E65" s="16">
        <f>E66+E67+E68+E69+E70+E71+E72+E73+E74+E75</f>
        <v>142</v>
      </c>
      <c r="F65" s="16">
        <f>F66+F67+F68+F69+F70+F71+F72+F73+F74+F75</f>
        <v>0</v>
      </c>
      <c r="G65" s="36">
        <f t="shared" si="0"/>
        <v>0</v>
      </c>
      <c r="H65" s="36">
        <f t="shared" si="1"/>
        <v>0</v>
      </c>
    </row>
    <row r="66" spans="1:8" ht="18.75" x14ac:dyDescent="0.3">
      <c r="A66" s="52"/>
      <c r="B66" s="54"/>
      <c r="C66" s="3" t="s">
        <v>0</v>
      </c>
      <c r="D66" s="17">
        <v>10</v>
      </c>
      <c r="E66" s="17">
        <v>10</v>
      </c>
      <c r="F66" s="17">
        <v>0</v>
      </c>
      <c r="G66" s="37">
        <f t="shared" si="0"/>
        <v>0</v>
      </c>
      <c r="H66" s="37">
        <f t="shared" si="1"/>
        <v>0</v>
      </c>
    </row>
    <row r="67" spans="1:8" ht="18.75" x14ac:dyDescent="0.3">
      <c r="A67" s="52"/>
      <c r="B67" s="54"/>
      <c r="C67" s="3" t="s">
        <v>1</v>
      </c>
      <c r="D67" s="17">
        <v>5</v>
      </c>
      <c r="E67" s="17">
        <v>5</v>
      </c>
      <c r="F67" s="17">
        <v>0</v>
      </c>
      <c r="G67" s="37">
        <f t="shared" si="0"/>
        <v>0</v>
      </c>
      <c r="H67" s="37">
        <f t="shared" si="1"/>
        <v>0</v>
      </c>
    </row>
    <row r="68" spans="1:8" ht="18.75" x14ac:dyDescent="0.3">
      <c r="A68" s="52"/>
      <c r="B68" s="54"/>
      <c r="C68" s="3" t="s">
        <v>2</v>
      </c>
      <c r="D68" s="17">
        <v>5</v>
      </c>
      <c r="E68" s="17">
        <v>5</v>
      </c>
      <c r="F68" s="17">
        <v>0</v>
      </c>
      <c r="G68" s="37">
        <f t="shared" si="0"/>
        <v>0</v>
      </c>
      <c r="H68" s="37">
        <f t="shared" si="1"/>
        <v>0</v>
      </c>
    </row>
    <row r="69" spans="1:8" ht="18.75" x14ac:dyDescent="0.3">
      <c r="A69" s="52"/>
      <c r="B69" s="54"/>
      <c r="C69" s="3" t="s">
        <v>3</v>
      </c>
      <c r="D69" s="17">
        <v>10</v>
      </c>
      <c r="E69" s="17">
        <v>10</v>
      </c>
      <c r="F69" s="17">
        <v>0</v>
      </c>
      <c r="G69" s="37">
        <f t="shared" si="0"/>
        <v>0</v>
      </c>
      <c r="H69" s="37">
        <f t="shared" si="1"/>
        <v>0</v>
      </c>
    </row>
    <row r="70" spans="1:8" ht="18.75" x14ac:dyDescent="0.3">
      <c r="A70" s="52"/>
      <c r="B70" s="54"/>
      <c r="C70" s="3" t="s">
        <v>4</v>
      </c>
      <c r="D70" s="17">
        <v>7</v>
      </c>
      <c r="E70" s="17">
        <v>7</v>
      </c>
      <c r="F70" s="17">
        <v>0</v>
      </c>
      <c r="G70" s="37">
        <f t="shared" si="0"/>
        <v>0</v>
      </c>
      <c r="H70" s="37">
        <f t="shared" si="1"/>
        <v>0</v>
      </c>
    </row>
    <row r="71" spans="1:8" ht="18.75" x14ac:dyDescent="0.3">
      <c r="A71" s="52"/>
      <c r="B71" s="54"/>
      <c r="C71" s="3" t="s">
        <v>5</v>
      </c>
      <c r="D71" s="17">
        <v>5</v>
      </c>
      <c r="E71" s="17">
        <v>5</v>
      </c>
      <c r="F71" s="17">
        <v>0</v>
      </c>
      <c r="G71" s="37">
        <f t="shared" si="0"/>
        <v>0</v>
      </c>
      <c r="H71" s="37">
        <f t="shared" si="1"/>
        <v>0</v>
      </c>
    </row>
    <row r="72" spans="1:8" ht="18.75" x14ac:dyDescent="0.3">
      <c r="A72" s="52"/>
      <c r="B72" s="54"/>
      <c r="C72" s="3" t="s">
        <v>6</v>
      </c>
      <c r="D72" s="17">
        <v>75</v>
      </c>
      <c r="E72" s="17">
        <v>75</v>
      </c>
      <c r="F72" s="17">
        <v>0</v>
      </c>
      <c r="G72" s="37">
        <f t="shared" si="0"/>
        <v>0</v>
      </c>
      <c r="H72" s="37">
        <f t="shared" si="1"/>
        <v>0</v>
      </c>
    </row>
    <row r="73" spans="1:8" ht="18.75" x14ac:dyDescent="0.3">
      <c r="A73" s="52"/>
      <c r="B73" s="54"/>
      <c r="C73" s="3" t="s">
        <v>7</v>
      </c>
      <c r="D73" s="17">
        <v>10</v>
      </c>
      <c r="E73" s="17">
        <v>10</v>
      </c>
      <c r="F73" s="17">
        <v>0</v>
      </c>
      <c r="G73" s="37">
        <f t="shared" si="0"/>
        <v>0</v>
      </c>
      <c r="H73" s="37">
        <f t="shared" si="1"/>
        <v>0</v>
      </c>
    </row>
    <row r="74" spans="1:8" ht="18.75" x14ac:dyDescent="0.3">
      <c r="A74" s="52"/>
      <c r="B74" s="54"/>
      <c r="C74" s="3" t="s">
        <v>8</v>
      </c>
      <c r="D74" s="17">
        <v>5</v>
      </c>
      <c r="E74" s="17">
        <v>5</v>
      </c>
      <c r="F74" s="17">
        <v>0</v>
      </c>
      <c r="G74" s="37">
        <f t="shared" si="0"/>
        <v>0</v>
      </c>
      <c r="H74" s="37">
        <f t="shared" si="1"/>
        <v>0</v>
      </c>
    </row>
    <row r="75" spans="1:8" ht="18.75" x14ac:dyDescent="0.3">
      <c r="A75" s="47"/>
      <c r="B75" s="55"/>
      <c r="C75" s="3" t="s">
        <v>9</v>
      </c>
      <c r="D75" s="17">
        <v>10</v>
      </c>
      <c r="E75" s="17">
        <v>10</v>
      </c>
      <c r="F75" s="17">
        <v>0</v>
      </c>
      <c r="G75" s="37">
        <f t="shared" si="0"/>
        <v>0</v>
      </c>
      <c r="H75" s="37">
        <f t="shared" si="1"/>
        <v>0</v>
      </c>
    </row>
    <row r="76" spans="1:8" ht="18.75" x14ac:dyDescent="0.3">
      <c r="A76" s="46" t="s">
        <v>40</v>
      </c>
      <c r="B76" s="53" t="s">
        <v>16</v>
      </c>
      <c r="C76" s="7"/>
      <c r="D76" s="16">
        <f>D77+D78+D79+D80+D81+D82+D83+D84+D85+D86</f>
        <v>75.2</v>
      </c>
      <c r="E76" s="16">
        <f>E77+E78+E79+E80+E81+E82+E83+E84+E85+E86</f>
        <v>75.2</v>
      </c>
      <c r="F76" s="16">
        <f>F77+F78+F79+F80+F81+F82+F83+F84+F85+F86</f>
        <v>0</v>
      </c>
      <c r="G76" s="36">
        <f t="shared" si="0"/>
        <v>0</v>
      </c>
      <c r="H76" s="36">
        <f t="shared" si="1"/>
        <v>0</v>
      </c>
    </row>
    <row r="77" spans="1:8" ht="18.75" x14ac:dyDescent="0.3">
      <c r="A77" s="52"/>
      <c r="B77" s="54"/>
      <c r="C77" s="3" t="s">
        <v>0</v>
      </c>
      <c r="D77" s="17">
        <v>12</v>
      </c>
      <c r="E77" s="17">
        <v>12</v>
      </c>
      <c r="F77" s="17">
        <v>0</v>
      </c>
      <c r="G77" s="37">
        <f t="shared" si="0"/>
        <v>0</v>
      </c>
      <c r="H77" s="37">
        <f t="shared" si="1"/>
        <v>0</v>
      </c>
    </row>
    <row r="78" spans="1:8" ht="18.75" x14ac:dyDescent="0.3">
      <c r="A78" s="52"/>
      <c r="B78" s="54"/>
      <c r="C78" s="3" t="s">
        <v>1</v>
      </c>
      <c r="D78" s="17">
        <v>5</v>
      </c>
      <c r="E78" s="17">
        <v>5</v>
      </c>
      <c r="F78" s="17">
        <v>0</v>
      </c>
      <c r="G78" s="37">
        <f t="shared" si="0"/>
        <v>0</v>
      </c>
      <c r="H78" s="37">
        <f t="shared" si="1"/>
        <v>0</v>
      </c>
    </row>
    <row r="79" spans="1:8" ht="18.75" x14ac:dyDescent="0.3">
      <c r="A79" s="52"/>
      <c r="B79" s="54"/>
      <c r="C79" s="3" t="s">
        <v>2</v>
      </c>
      <c r="D79" s="17">
        <v>4</v>
      </c>
      <c r="E79" s="17">
        <v>4</v>
      </c>
      <c r="F79" s="17">
        <v>0</v>
      </c>
      <c r="G79" s="37">
        <f t="shared" si="0"/>
        <v>0</v>
      </c>
      <c r="H79" s="37">
        <f t="shared" si="1"/>
        <v>0</v>
      </c>
    </row>
    <row r="80" spans="1:8" ht="18.75" x14ac:dyDescent="0.3">
      <c r="A80" s="52"/>
      <c r="B80" s="54"/>
      <c r="C80" s="3" t="s">
        <v>3</v>
      </c>
      <c r="D80" s="17">
        <v>9.5</v>
      </c>
      <c r="E80" s="17">
        <v>9.5</v>
      </c>
      <c r="F80" s="17">
        <v>0</v>
      </c>
      <c r="G80" s="37">
        <f t="shared" ref="G80:G140" si="2">F80/D80*100</f>
        <v>0</v>
      </c>
      <c r="H80" s="37">
        <f t="shared" ref="H80:H143" si="3">F80/E80*100</f>
        <v>0</v>
      </c>
    </row>
    <row r="81" spans="1:8" ht="18.75" x14ac:dyDescent="0.3">
      <c r="A81" s="52"/>
      <c r="B81" s="54"/>
      <c r="C81" s="3" t="s">
        <v>4</v>
      </c>
      <c r="D81" s="17">
        <v>8</v>
      </c>
      <c r="E81" s="17">
        <v>8</v>
      </c>
      <c r="F81" s="17">
        <v>0</v>
      </c>
      <c r="G81" s="37">
        <f t="shared" si="2"/>
        <v>0</v>
      </c>
      <c r="H81" s="37">
        <f t="shared" si="3"/>
        <v>0</v>
      </c>
    </row>
    <row r="82" spans="1:8" ht="18.75" x14ac:dyDescent="0.3">
      <c r="A82" s="52"/>
      <c r="B82" s="54"/>
      <c r="C82" s="3" t="s">
        <v>5</v>
      </c>
      <c r="D82" s="17">
        <v>8</v>
      </c>
      <c r="E82" s="17">
        <v>8</v>
      </c>
      <c r="F82" s="17">
        <v>0</v>
      </c>
      <c r="G82" s="37">
        <f t="shared" si="2"/>
        <v>0</v>
      </c>
      <c r="H82" s="37">
        <f t="shared" si="3"/>
        <v>0</v>
      </c>
    </row>
    <row r="83" spans="1:8" ht="18.75" x14ac:dyDescent="0.3">
      <c r="A83" s="52"/>
      <c r="B83" s="54"/>
      <c r="C83" s="3" t="s">
        <v>6</v>
      </c>
      <c r="D83" s="17">
        <v>16</v>
      </c>
      <c r="E83" s="17">
        <v>16</v>
      </c>
      <c r="F83" s="17">
        <v>0</v>
      </c>
      <c r="G83" s="37">
        <f t="shared" si="2"/>
        <v>0</v>
      </c>
      <c r="H83" s="37">
        <f t="shared" si="3"/>
        <v>0</v>
      </c>
    </row>
    <row r="84" spans="1:8" ht="18.75" x14ac:dyDescent="0.3">
      <c r="A84" s="52"/>
      <c r="B84" s="54"/>
      <c r="C84" s="3" t="s">
        <v>7</v>
      </c>
      <c r="D84" s="17">
        <v>4.7</v>
      </c>
      <c r="E84" s="17">
        <v>4.7</v>
      </c>
      <c r="F84" s="17">
        <v>0</v>
      </c>
      <c r="G84" s="37">
        <f t="shared" si="2"/>
        <v>0</v>
      </c>
      <c r="H84" s="37">
        <f t="shared" si="3"/>
        <v>0</v>
      </c>
    </row>
    <row r="85" spans="1:8" ht="18.75" x14ac:dyDescent="0.3">
      <c r="A85" s="52"/>
      <c r="B85" s="54"/>
      <c r="C85" s="3" t="s">
        <v>8</v>
      </c>
      <c r="D85" s="17">
        <v>4</v>
      </c>
      <c r="E85" s="17">
        <v>4</v>
      </c>
      <c r="F85" s="17">
        <v>0</v>
      </c>
      <c r="G85" s="37">
        <f t="shared" si="2"/>
        <v>0</v>
      </c>
      <c r="H85" s="37">
        <f t="shared" si="3"/>
        <v>0</v>
      </c>
    </row>
    <row r="86" spans="1:8" ht="18.75" x14ac:dyDescent="0.3">
      <c r="A86" s="47"/>
      <c r="B86" s="55"/>
      <c r="C86" s="3" t="s">
        <v>9</v>
      </c>
      <c r="D86" s="17">
        <v>4</v>
      </c>
      <c r="E86" s="17">
        <v>4</v>
      </c>
      <c r="F86" s="17">
        <v>0</v>
      </c>
      <c r="G86" s="37">
        <f t="shared" si="2"/>
        <v>0</v>
      </c>
      <c r="H86" s="37">
        <f t="shared" si="3"/>
        <v>0</v>
      </c>
    </row>
    <row r="87" spans="1:8" ht="18.75" x14ac:dyDescent="0.3">
      <c r="A87" s="46" t="s">
        <v>41</v>
      </c>
      <c r="B87" s="53" t="s">
        <v>17</v>
      </c>
      <c r="C87" s="7"/>
      <c r="D87" s="16">
        <f>D88+D89+D90+D91+D92+D93+D94+D95+D96+D97</f>
        <v>173</v>
      </c>
      <c r="E87" s="16">
        <f>E88+E89+E90+E91+E92+E93+E94+E95+E96+E97</f>
        <v>173</v>
      </c>
      <c r="F87" s="16">
        <f>F88+F89+F90+F91+F92+F93+F94+F95+F96+F97</f>
        <v>0</v>
      </c>
      <c r="G87" s="36">
        <f t="shared" si="2"/>
        <v>0</v>
      </c>
      <c r="H87" s="36">
        <f t="shared" si="3"/>
        <v>0</v>
      </c>
    </row>
    <row r="88" spans="1:8" ht="18.75" x14ac:dyDescent="0.3">
      <c r="A88" s="52"/>
      <c r="B88" s="54"/>
      <c r="C88" s="3" t="s">
        <v>0</v>
      </c>
      <c r="D88" s="17">
        <v>15</v>
      </c>
      <c r="E88" s="17">
        <v>15</v>
      </c>
      <c r="F88" s="17">
        <v>0</v>
      </c>
      <c r="G88" s="37">
        <f t="shared" si="2"/>
        <v>0</v>
      </c>
      <c r="H88" s="37">
        <f t="shared" si="3"/>
        <v>0</v>
      </c>
    </row>
    <row r="89" spans="1:8" ht="18.75" x14ac:dyDescent="0.3">
      <c r="A89" s="52"/>
      <c r="B89" s="54"/>
      <c r="C89" s="3" t="s">
        <v>1</v>
      </c>
      <c r="D89" s="17">
        <v>16.5</v>
      </c>
      <c r="E89" s="17">
        <v>16.5</v>
      </c>
      <c r="F89" s="17">
        <v>0</v>
      </c>
      <c r="G89" s="37">
        <f t="shared" si="2"/>
        <v>0</v>
      </c>
      <c r="H89" s="37">
        <f t="shared" si="3"/>
        <v>0</v>
      </c>
    </row>
    <row r="90" spans="1:8" ht="18.75" x14ac:dyDescent="0.3">
      <c r="A90" s="52"/>
      <c r="B90" s="54"/>
      <c r="C90" s="3" t="s">
        <v>2</v>
      </c>
      <c r="D90" s="17">
        <v>6</v>
      </c>
      <c r="E90" s="17">
        <v>6</v>
      </c>
      <c r="F90" s="17">
        <v>0</v>
      </c>
      <c r="G90" s="37">
        <f t="shared" si="2"/>
        <v>0</v>
      </c>
      <c r="H90" s="37">
        <f t="shared" si="3"/>
        <v>0</v>
      </c>
    </row>
    <row r="91" spans="1:8" ht="18.75" x14ac:dyDescent="0.3">
      <c r="A91" s="52"/>
      <c r="B91" s="54"/>
      <c r="C91" s="3" t="s">
        <v>3</v>
      </c>
      <c r="D91" s="17">
        <v>52.3</v>
      </c>
      <c r="E91" s="17">
        <v>52.3</v>
      </c>
      <c r="F91" s="17">
        <v>0</v>
      </c>
      <c r="G91" s="37">
        <f t="shared" si="2"/>
        <v>0</v>
      </c>
      <c r="H91" s="37">
        <f t="shared" si="3"/>
        <v>0</v>
      </c>
    </row>
    <row r="92" spans="1:8" ht="18.75" x14ac:dyDescent="0.3">
      <c r="A92" s="52"/>
      <c r="B92" s="54"/>
      <c r="C92" s="3" t="s">
        <v>4</v>
      </c>
      <c r="D92" s="17">
        <v>15</v>
      </c>
      <c r="E92" s="17">
        <v>15</v>
      </c>
      <c r="F92" s="17">
        <v>0</v>
      </c>
      <c r="G92" s="37">
        <f t="shared" si="2"/>
        <v>0</v>
      </c>
      <c r="H92" s="37">
        <f t="shared" si="3"/>
        <v>0</v>
      </c>
    </row>
    <row r="93" spans="1:8" ht="18.75" x14ac:dyDescent="0.3">
      <c r="A93" s="52"/>
      <c r="B93" s="54"/>
      <c r="C93" s="3" t="s">
        <v>5</v>
      </c>
      <c r="D93" s="17">
        <v>9</v>
      </c>
      <c r="E93" s="17">
        <v>9</v>
      </c>
      <c r="F93" s="17">
        <v>0</v>
      </c>
      <c r="G93" s="37">
        <f t="shared" si="2"/>
        <v>0</v>
      </c>
      <c r="H93" s="37">
        <f t="shared" si="3"/>
        <v>0</v>
      </c>
    </row>
    <row r="94" spans="1:8" ht="18.75" x14ac:dyDescent="0.3">
      <c r="A94" s="52"/>
      <c r="B94" s="54"/>
      <c r="C94" s="3" t="s">
        <v>6</v>
      </c>
      <c r="D94" s="17">
        <v>25</v>
      </c>
      <c r="E94" s="17">
        <v>25</v>
      </c>
      <c r="F94" s="17">
        <v>0</v>
      </c>
      <c r="G94" s="37">
        <f t="shared" si="2"/>
        <v>0</v>
      </c>
      <c r="H94" s="37">
        <f t="shared" si="3"/>
        <v>0</v>
      </c>
    </row>
    <row r="95" spans="1:8" ht="18.75" x14ac:dyDescent="0.3">
      <c r="A95" s="52"/>
      <c r="B95" s="54"/>
      <c r="C95" s="3" t="s">
        <v>7</v>
      </c>
      <c r="D95" s="17">
        <v>18.2</v>
      </c>
      <c r="E95" s="17">
        <v>18.2</v>
      </c>
      <c r="F95" s="17">
        <v>0</v>
      </c>
      <c r="G95" s="37">
        <f t="shared" si="2"/>
        <v>0</v>
      </c>
      <c r="H95" s="37">
        <f t="shared" si="3"/>
        <v>0</v>
      </c>
    </row>
    <row r="96" spans="1:8" ht="18.75" x14ac:dyDescent="0.3">
      <c r="A96" s="52"/>
      <c r="B96" s="54"/>
      <c r="C96" s="3" t="s">
        <v>8</v>
      </c>
      <c r="D96" s="17">
        <v>0</v>
      </c>
      <c r="E96" s="17">
        <v>0</v>
      </c>
      <c r="F96" s="17">
        <v>0</v>
      </c>
      <c r="G96" s="37">
        <v>0</v>
      </c>
      <c r="H96" s="37">
        <v>0</v>
      </c>
    </row>
    <row r="97" spans="1:8" ht="18.75" x14ac:dyDescent="0.3">
      <c r="A97" s="47"/>
      <c r="B97" s="55"/>
      <c r="C97" s="3" t="s">
        <v>9</v>
      </c>
      <c r="D97" s="17">
        <v>16</v>
      </c>
      <c r="E97" s="17">
        <v>16</v>
      </c>
      <c r="F97" s="17">
        <v>0</v>
      </c>
      <c r="G97" s="37">
        <f t="shared" si="2"/>
        <v>0</v>
      </c>
      <c r="H97" s="37">
        <f t="shared" si="3"/>
        <v>0</v>
      </c>
    </row>
    <row r="98" spans="1:8" ht="18.75" x14ac:dyDescent="0.3">
      <c r="A98" s="46" t="s">
        <v>42</v>
      </c>
      <c r="B98" s="53" t="s">
        <v>18</v>
      </c>
      <c r="C98" s="7"/>
      <c r="D98" s="16">
        <f>D99+D100+D101+D102+D103+D104+D105+D106+D107+D108</f>
        <v>234.4</v>
      </c>
      <c r="E98" s="16">
        <f>E99+E100+E101+E102+E103+E104+E105+E106+E107+E108</f>
        <v>234.4</v>
      </c>
      <c r="F98" s="16">
        <f>F99+F100+F101+F102+F103+F104+F105+F106+F107+F108</f>
        <v>0</v>
      </c>
      <c r="G98" s="36">
        <f t="shared" si="2"/>
        <v>0</v>
      </c>
      <c r="H98" s="36">
        <f t="shared" si="3"/>
        <v>0</v>
      </c>
    </row>
    <row r="99" spans="1:8" ht="18.75" x14ac:dyDescent="0.3">
      <c r="A99" s="52"/>
      <c r="B99" s="54"/>
      <c r="C99" s="3" t="s">
        <v>0</v>
      </c>
      <c r="D99" s="17">
        <v>45</v>
      </c>
      <c r="E99" s="17">
        <v>45</v>
      </c>
      <c r="F99" s="17">
        <v>0</v>
      </c>
      <c r="G99" s="37">
        <f t="shared" si="2"/>
        <v>0</v>
      </c>
      <c r="H99" s="37">
        <f t="shared" si="3"/>
        <v>0</v>
      </c>
    </row>
    <row r="100" spans="1:8" ht="18.75" x14ac:dyDescent="0.3">
      <c r="A100" s="52"/>
      <c r="B100" s="54"/>
      <c r="C100" s="3" t="s">
        <v>1</v>
      </c>
      <c r="D100" s="17">
        <v>15</v>
      </c>
      <c r="E100" s="17">
        <v>15</v>
      </c>
      <c r="F100" s="17">
        <v>0</v>
      </c>
      <c r="G100" s="37">
        <f t="shared" si="2"/>
        <v>0</v>
      </c>
      <c r="H100" s="37">
        <f t="shared" si="3"/>
        <v>0</v>
      </c>
    </row>
    <row r="101" spans="1:8" ht="18.75" x14ac:dyDescent="0.3">
      <c r="A101" s="52"/>
      <c r="B101" s="54"/>
      <c r="C101" s="3" t="s">
        <v>2</v>
      </c>
      <c r="D101" s="17">
        <v>5</v>
      </c>
      <c r="E101" s="17">
        <v>5</v>
      </c>
      <c r="F101" s="17">
        <v>0</v>
      </c>
      <c r="G101" s="37">
        <f t="shared" si="2"/>
        <v>0</v>
      </c>
      <c r="H101" s="37">
        <f t="shared" si="3"/>
        <v>0</v>
      </c>
    </row>
    <row r="102" spans="1:8" ht="18.75" x14ac:dyDescent="0.3">
      <c r="A102" s="52"/>
      <c r="B102" s="54"/>
      <c r="C102" s="3" t="s">
        <v>3</v>
      </c>
      <c r="D102" s="17">
        <v>74.099999999999994</v>
      </c>
      <c r="E102" s="17">
        <v>74.099999999999994</v>
      </c>
      <c r="F102" s="17">
        <v>0</v>
      </c>
      <c r="G102" s="37">
        <f t="shared" si="2"/>
        <v>0</v>
      </c>
      <c r="H102" s="37">
        <f t="shared" si="3"/>
        <v>0</v>
      </c>
    </row>
    <row r="103" spans="1:8" ht="18.75" x14ac:dyDescent="0.3">
      <c r="A103" s="52"/>
      <c r="B103" s="54"/>
      <c r="C103" s="3" t="s">
        <v>4</v>
      </c>
      <c r="D103" s="17">
        <v>25</v>
      </c>
      <c r="E103" s="17">
        <v>25</v>
      </c>
      <c r="F103" s="17">
        <v>0</v>
      </c>
      <c r="G103" s="37">
        <f t="shared" si="2"/>
        <v>0</v>
      </c>
      <c r="H103" s="37">
        <f t="shared" si="3"/>
        <v>0</v>
      </c>
    </row>
    <row r="104" spans="1:8" ht="18.75" x14ac:dyDescent="0.3">
      <c r="A104" s="52"/>
      <c r="B104" s="54"/>
      <c r="C104" s="3" t="s">
        <v>5</v>
      </c>
      <c r="D104" s="17">
        <v>0</v>
      </c>
      <c r="E104" s="17">
        <v>0</v>
      </c>
      <c r="F104" s="17">
        <v>0</v>
      </c>
      <c r="G104" s="37">
        <v>0</v>
      </c>
      <c r="H104" s="37">
        <v>0</v>
      </c>
    </row>
    <row r="105" spans="1:8" ht="18.75" x14ac:dyDescent="0.3">
      <c r="A105" s="52"/>
      <c r="B105" s="54"/>
      <c r="C105" s="3" t="s">
        <v>6</v>
      </c>
      <c r="D105" s="17">
        <v>25</v>
      </c>
      <c r="E105" s="17">
        <v>25</v>
      </c>
      <c r="F105" s="17">
        <v>0</v>
      </c>
      <c r="G105" s="37">
        <f t="shared" si="2"/>
        <v>0</v>
      </c>
      <c r="H105" s="37">
        <f t="shared" si="3"/>
        <v>0</v>
      </c>
    </row>
    <row r="106" spans="1:8" ht="18.75" x14ac:dyDescent="0.3">
      <c r="A106" s="52"/>
      <c r="B106" s="54"/>
      <c r="C106" s="3" t="s">
        <v>7</v>
      </c>
      <c r="D106" s="17">
        <v>10</v>
      </c>
      <c r="E106" s="17">
        <v>10</v>
      </c>
      <c r="F106" s="17">
        <v>0</v>
      </c>
      <c r="G106" s="37">
        <f t="shared" si="2"/>
        <v>0</v>
      </c>
      <c r="H106" s="37">
        <f t="shared" si="3"/>
        <v>0</v>
      </c>
    </row>
    <row r="107" spans="1:8" ht="18.75" x14ac:dyDescent="0.3">
      <c r="A107" s="52"/>
      <c r="B107" s="54"/>
      <c r="C107" s="3" t="s">
        <v>8</v>
      </c>
      <c r="D107" s="17">
        <v>4</v>
      </c>
      <c r="E107" s="17">
        <v>4</v>
      </c>
      <c r="F107" s="17">
        <v>0</v>
      </c>
      <c r="G107" s="37">
        <f t="shared" si="2"/>
        <v>0</v>
      </c>
      <c r="H107" s="37">
        <f t="shared" si="3"/>
        <v>0</v>
      </c>
    </row>
    <row r="108" spans="1:8" ht="18.75" x14ac:dyDescent="0.3">
      <c r="A108" s="47"/>
      <c r="B108" s="55"/>
      <c r="C108" s="3" t="s">
        <v>9</v>
      </c>
      <c r="D108" s="17">
        <v>31.3</v>
      </c>
      <c r="E108" s="17">
        <v>31.3</v>
      </c>
      <c r="F108" s="17">
        <v>0</v>
      </c>
      <c r="G108" s="37">
        <f t="shared" si="2"/>
        <v>0</v>
      </c>
      <c r="H108" s="37">
        <f t="shared" si="3"/>
        <v>0</v>
      </c>
    </row>
    <row r="109" spans="1:8" ht="18.75" x14ac:dyDescent="0.3">
      <c r="A109" s="46" t="s">
        <v>43</v>
      </c>
      <c r="B109" s="53" t="s">
        <v>19</v>
      </c>
      <c r="C109" s="7"/>
      <c r="D109" s="16">
        <f>D110+D111+D112+D113+D114+D115+D116+D117+D118+D119</f>
        <v>285</v>
      </c>
      <c r="E109" s="16">
        <f>E110+E111+E112+E113+E114+E115+E116+E117+E118+E119</f>
        <v>285</v>
      </c>
      <c r="F109" s="16">
        <f>F110+F111+F112+F113+F114+F115+F116+F117+F118+F119</f>
        <v>0</v>
      </c>
      <c r="G109" s="36">
        <f t="shared" si="2"/>
        <v>0</v>
      </c>
      <c r="H109" s="36">
        <f t="shared" si="3"/>
        <v>0</v>
      </c>
    </row>
    <row r="110" spans="1:8" ht="18.75" x14ac:dyDescent="0.3">
      <c r="A110" s="52"/>
      <c r="B110" s="54"/>
      <c r="C110" s="3" t="s">
        <v>0</v>
      </c>
      <c r="D110" s="17">
        <v>35</v>
      </c>
      <c r="E110" s="17">
        <v>35</v>
      </c>
      <c r="F110" s="17">
        <v>0</v>
      </c>
      <c r="G110" s="37">
        <f t="shared" si="2"/>
        <v>0</v>
      </c>
      <c r="H110" s="37">
        <f t="shared" si="3"/>
        <v>0</v>
      </c>
    </row>
    <row r="111" spans="1:8" ht="18.75" x14ac:dyDescent="0.3">
      <c r="A111" s="52"/>
      <c r="B111" s="54"/>
      <c r="C111" s="3" t="s">
        <v>1</v>
      </c>
      <c r="D111" s="17">
        <v>20</v>
      </c>
      <c r="E111" s="17">
        <v>20</v>
      </c>
      <c r="F111" s="17">
        <v>0</v>
      </c>
      <c r="G111" s="37">
        <f t="shared" si="2"/>
        <v>0</v>
      </c>
      <c r="H111" s="37">
        <f t="shared" si="3"/>
        <v>0</v>
      </c>
    </row>
    <row r="112" spans="1:8" ht="18.75" x14ac:dyDescent="0.3">
      <c r="A112" s="52"/>
      <c r="B112" s="54"/>
      <c r="C112" s="3" t="s">
        <v>2</v>
      </c>
      <c r="D112" s="17">
        <v>15</v>
      </c>
      <c r="E112" s="17">
        <v>15</v>
      </c>
      <c r="F112" s="17">
        <v>0</v>
      </c>
      <c r="G112" s="37">
        <f t="shared" si="2"/>
        <v>0</v>
      </c>
      <c r="H112" s="37">
        <f t="shared" si="3"/>
        <v>0</v>
      </c>
    </row>
    <row r="113" spans="1:8" ht="18.75" x14ac:dyDescent="0.3">
      <c r="A113" s="52"/>
      <c r="B113" s="54"/>
      <c r="C113" s="3" t="s">
        <v>3</v>
      </c>
      <c r="D113" s="17">
        <v>15</v>
      </c>
      <c r="E113" s="17">
        <v>15</v>
      </c>
      <c r="F113" s="17">
        <v>0</v>
      </c>
      <c r="G113" s="37">
        <f t="shared" si="2"/>
        <v>0</v>
      </c>
      <c r="H113" s="37">
        <f t="shared" si="3"/>
        <v>0</v>
      </c>
    </row>
    <row r="114" spans="1:8" ht="18.75" x14ac:dyDescent="0.3">
      <c r="A114" s="52"/>
      <c r="B114" s="54"/>
      <c r="C114" s="3" t="s">
        <v>4</v>
      </c>
      <c r="D114" s="17">
        <v>150</v>
      </c>
      <c r="E114" s="17">
        <v>150</v>
      </c>
      <c r="F114" s="17">
        <v>0</v>
      </c>
      <c r="G114" s="37">
        <f t="shared" si="2"/>
        <v>0</v>
      </c>
      <c r="H114" s="37">
        <f t="shared" si="3"/>
        <v>0</v>
      </c>
    </row>
    <row r="115" spans="1:8" ht="18.75" x14ac:dyDescent="0.3">
      <c r="A115" s="52"/>
      <c r="B115" s="54"/>
      <c r="C115" s="3" t="s">
        <v>5</v>
      </c>
      <c r="D115" s="17">
        <v>20</v>
      </c>
      <c r="E115" s="17">
        <v>20</v>
      </c>
      <c r="F115" s="17">
        <v>0</v>
      </c>
      <c r="G115" s="37">
        <f t="shared" si="2"/>
        <v>0</v>
      </c>
      <c r="H115" s="37">
        <f t="shared" si="3"/>
        <v>0</v>
      </c>
    </row>
    <row r="116" spans="1:8" ht="18.75" x14ac:dyDescent="0.3">
      <c r="A116" s="52"/>
      <c r="B116" s="54"/>
      <c r="C116" s="3" t="s">
        <v>6</v>
      </c>
      <c r="D116" s="17">
        <v>0</v>
      </c>
      <c r="E116" s="17">
        <v>0</v>
      </c>
      <c r="F116" s="17">
        <v>0</v>
      </c>
      <c r="G116" s="37">
        <v>0</v>
      </c>
      <c r="H116" s="37">
        <v>0</v>
      </c>
    </row>
    <row r="117" spans="1:8" ht="18.75" x14ac:dyDescent="0.3">
      <c r="A117" s="52"/>
      <c r="B117" s="54"/>
      <c r="C117" s="3" t="s">
        <v>7</v>
      </c>
      <c r="D117" s="17">
        <v>15</v>
      </c>
      <c r="E117" s="17">
        <v>15</v>
      </c>
      <c r="F117" s="17">
        <v>0</v>
      </c>
      <c r="G117" s="37">
        <f t="shared" si="2"/>
        <v>0</v>
      </c>
      <c r="H117" s="37">
        <f t="shared" si="3"/>
        <v>0</v>
      </c>
    </row>
    <row r="118" spans="1:8" ht="18.75" x14ac:dyDescent="0.3">
      <c r="A118" s="52"/>
      <c r="B118" s="54"/>
      <c r="C118" s="3" t="s">
        <v>8</v>
      </c>
      <c r="D118" s="17">
        <v>0</v>
      </c>
      <c r="E118" s="17">
        <v>0</v>
      </c>
      <c r="F118" s="17">
        <v>0</v>
      </c>
      <c r="G118" s="37">
        <v>0</v>
      </c>
      <c r="H118" s="37">
        <v>0</v>
      </c>
    </row>
    <row r="119" spans="1:8" ht="18.75" x14ac:dyDescent="0.3">
      <c r="A119" s="47"/>
      <c r="B119" s="55"/>
      <c r="C119" s="3" t="s">
        <v>9</v>
      </c>
      <c r="D119" s="17">
        <v>15</v>
      </c>
      <c r="E119" s="17">
        <v>15</v>
      </c>
      <c r="F119" s="17">
        <v>0</v>
      </c>
      <c r="G119" s="37">
        <f t="shared" si="2"/>
        <v>0</v>
      </c>
      <c r="H119" s="37">
        <f t="shared" si="3"/>
        <v>0</v>
      </c>
    </row>
    <row r="120" spans="1:8" ht="18.75" x14ac:dyDescent="0.3">
      <c r="A120" s="46" t="s">
        <v>44</v>
      </c>
      <c r="B120" s="53" t="s">
        <v>20</v>
      </c>
      <c r="C120" s="7"/>
      <c r="D120" s="16">
        <f>D121+D122+D123+D124+D125+D126+D127+D128+D129+D130</f>
        <v>17</v>
      </c>
      <c r="E120" s="16">
        <f>E121+E122+E123+E124+E125+E126+E127+E128+E129+E130</f>
        <v>17</v>
      </c>
      <c r="F120" s="16">
        <f>F121+F122+F123+F124+F125+F126+F127+F128+F129+F130</f>
        <v>0</v>
      </c>
      <c r="G120" s="36">
        <f t="shared" si="2"/>
        <v>0</v>
      </c>
      <c r="H120" s="36">
        <f t="shared" si="3"/>
        <v>0</v>
      </c>
    </row>
    <row r="121" spans="1:8" ht="18.75" x14ac:dyDescent="0.3">
      <c r="A121" s="52"/>
      <c r="B121" s="54"/>
      <c r="C121" s="3" t="s">
        <v>0</v>
      </c>
      <c r="D121" s="17">
        <v>2</v>
      </c>
      <c r="E121" s="17">
        <v>2</v>
      </c>
      <c r="F121" s="17">
        <v>0</v>
      </c>
      <c r="G121" s="37">
        <f t="shared" si="2"/>
        <v>0</v>
      </c>
      <c r="H121" s="37">
        <f t="shared" si="3"/>
        <v>0</v>
      </c>
    </row>
    <row r="122" spans="1:8" ht="18.75" x14ac:dyDescent="0.3">
      <c r="A122" s="52"/>
      <c r="B122" s="54"/>
      <c r="C122" s="3" t="s">
        <v>1</v>
      </c>
      <c r="D122" s="17">
        <v>2</v>
      </c>
      <c r="E122" s="17">
        <v>2</v>
      </c>
      <c r="F122" s="17">
        <v>0</v>
      </c>
      <c r="G122" s="37">
        <f t="shared" si="2"/>
        <v>0</v>
      </c>
      <c r="H122" s="37">
        <f t="shared" si="3"/>
        <v>0</v>
      </c>
    </row>
    <row r="123" spans="1:8" ht="18.75" x14ac:dyDescent="0.3">
      <c r="A123" s="52"/>
      <c r="B123" s="54"/>
      <c r="C123" s="3" t="s">
        <v>2</v>
      </c>
      <c r="D123" s="17">
        <v>2</v>
      </c>
      <c r="E123" s="17">
        <v>2</v>
      </c>
      <c r="F123" s="17">
        <v>0</v>
      </c>
      <c r="G123" s="37">
        <f t="shared" si="2"/>
        <v>0</v>
      </c>
      <c r="H123" s="37">
        <f t="shared" si="3"/>
        <v>0</v>
      </c>
    </row>
    <row r="124" spans="1:8" ht="18.75" x14ac:dyDescent="0.3">
      <c r="A124" s="52"/>
      <c r="B124" s="54"/>
      <c r="C124" s="3" t="s">
        <v>3</v>
      </c>
      <c r="D124" s="17">
        <v>1</v>
      </c>
      <c r="E124" s="17">
        <v>1</v>
      </c>
      <c r="F124" s="17">
        <v>0</v>
      </c>
      <c r="G124" s="37">
        <f t="shared" si="2"/>
        <v>0</v>
      </c>
      <c r="H124" s="37">
        <f t="shared" si="3"/>
        <v>0</v>
      </c>
    </row>
    <row r="125" spans="1:8" ht="18.75" x14ac:dyDescent="0.3">
      <c r="A125" s="52"/>
      <c r="B125" s="54"/>
      <c r="C125" s="3" t="s">
        <v>4</v>
      </c>
      <c r="D125" s="17">
        <v>1</v>
      </c>
      <c r="E125" s="17">
        <v>1</v>
      </c>
      <c r="F125" s="17">
        <v>0</v>
      </c>
      <c r="G125" s="37">
        <f t="shared" si="2"/>
        <v>0</v>
      </c>
      <c r="H125" s="37">
        <f t="shared" si="3"/>
        <v>0</v>
      </c>
    </row>
    <row r="126" spans="1:8" ht="18.75" x14ac:dyDescent="0.3">
      <c r="A126" s="52"/>
      <c r="B126" s="54"/>
      <c r="C126" s="3" t="s">
        <v>5</v>
      </c>
      <c r="D126" s="17">
        <v>2</v>
      </c>
      <c r="E126" s="17">
        <v>2</v>
      </c>
      <c r="F126" s="17">
        <v>0</v>
      </c>
      <c r="G126" s="37">
        <f t="shared" si="2"/>
        <v>0</v>
      </c>
      <c r="H126" s="37">
        <f t="shared" si="3"/>
        <v>0</v>
      </c>
    </row>
    <row r="127" spans="1:8" ht="18.75" x14ac:dyDescent="0.3">
      <c r="A127" s="52"/>
      <c r="B127" s="54"/>
      <c r="C127" s="3" t="s">
        <v>6</v>
      </c>
      <c r="D127" s="17">
        <v>2</v>
      </c>
      <c r="E127" s="17">
        <v>2</v>
      </c>
      <c r="F127" s="17">
        <v>0</v>
      </c>
      <c r="G127" s="37">
        <f t="shared" si="2"/>
        <v>0</v>
      </c>
      <c r="H127" s="37">
        <f t="shared" si="3"/>
        <v>0</v>
      </c>
    </row>
    <row r="128" spans="1:8" ht="18.75" x14ac:dyDescent="0.3">
      <c r="A128" s="52"/>
      <c r="B128" s="54"/>
      <c r="C128" s="3" t="s">
        <v>7</v>
      </c>
      <c r="D128" s="17">
        <v>2</v>
      </c>
      <c r="E128" s="17">
        <v>2</v>
      </c>
      <c r="F128" s="17">
        <v>0</v>
      </c>
      <c r="G128" s="37">
        <f t="shared" si="2"/>
        <v>0</v>
      </c>
      <c r="H128" s="37">
        <f t="shared" si="3"/>
        <v>0</v>
      </c>
    </row>
    <row r="129" spans="1:8" ht="18.75" x14ac:dyDescent="0.3">
      <c r="A129" s="52"/>
      <c r="B129" s="54"/>
      <c r="C129" s="3" t="s">
        <v>8</v>
      </c>
      <c r="D129" s="17">
        <v>1</v>
      </c>
      <c r="E129" s="17">
        <v>1</v>
      </c>
      <c r="F129" s="17">
        <v>0</v>
      </c>
      <c r="G129" s="37">
        <f t="shared" si="2"/>
        <v>0</v>
      </c>
      <c r="H129" s="37">
        <f t="shared" si="3"/>
        <v>0</v>
      </c>
    </row>
    <row r="130" spans="1:8" ht="18.75" x14ac:dyDescent="0.3">
      <c r="A130" s="47"/>
      <c r="B130" s="55"/>
      <c r="C130" s="3" t="s">
        <v>9</v>
      </c>
      <c r="D130" s="17">
        <v>2</v>
      </c>
      <c r="E130" s="17">
        <v>2</v>
      </c>
      <c r="F130" s="17">
        <v>0</v>
      </c>
      <c r="G130" s="37">
        <f t="shared" si="2"/>
        <v>0</v>
      </c>
      <c r="H130" s="37">
        <f t="shared" si="3"/>
        <v>0</v>
      </c>
    </row>
    <row r="131" spans="1:8" ht="18.75" x14ac:dyDescent="0.3">
      <c r="A131" s="46" t="s">
        <v>45</v>
      </c>
      <c r="B131" s="53" t="s">
        <v>21</v>
      </c>
      <c r="C131" s="7"/>
      <c r="D131" s="16">
        <f>D132+D133+D134+D135+D136+D137+D138+D139+D140+D141</f>
        <v>13487.7</v>
      </c>
      <c r="E131" s="16">
        <f>E132+E133+E134+E135+E136+E137+E138+E139+E140+E141</f>
        <v>21140</v>
      </c>
      <c r="F131" s="16">
        <f>F132+F133+F134+F135+F136+F137+F138+F139+F140+F141</f>
        <v>1354.52</v>
      </c>
      <c r="G131" s="36">
        <f t="shared" si="2"/>
        <v>10.042631434566308</v>
      </c>
      <c r="H131" s="36">
        <f t="shared" si="3"/>
        <v>6.4073793755912964</v>
      </c>
    </row>
    <row r="132" spans="1:8" ht="18.75" x14ac:dyDescent="0.3">
      <c r="A132" s="52"/>
      <c r="B132" s="54"/>
      <c r="C132" s="3" t="s">
        <v>0</v>
      </c>
      <c r="D132" s="17">
        <v>4077.4</v>
      </c>
      <c r="E132" s="17">
        <f>4077.4+6464.7</f>
        <v>10542.1</v>
      </c>
      <c r="F132" s="17">
        <v>1264.2</v>
      </c>
      <c r="G132" s="37">
        <f t="shared" si="2"/>
        <v>31.00505223917202</v>
      </c>
      <c r="H132" s="37">
        <f t="shared" si="3"/>
        <v>11.991918118780887</v>
      </c>
    </row>
    <row r="133" spans="1:8" ht="18.75" x14ac:dyDescent="0.3">
      <c r="A133" s="52"/>
      <c r="B133" s="54"/>
      <c r="C133" s="3" t="s">
        <v>1</v>
      </c>
      <c r="D133" s="17">
        <v>0</v>
      </c>
      <c r="E133" s="17">
        <v>0</v>
      </c>
      <c r="F133" s="17">
        <v>0</v>
      </c>
      <c r="G133" s="37">
        <v>0</v>
      </c>
      <c r="H133" s="37">
        <v>0</v>
      </c>
    </row>
    <row r="134" spans="1:8" ht="18.75" x14ac:dyDescent="0.3">
      <c r="A134" s="52"/>
      <c r="B134" s="54"/>
      <c r="C134" s="3" t="s">
        <v>2</v>
      </c>
      <c r="D134" s="17">
        <v>463.8</v>
      </c>
      <c r="E134" s="17">
        <v>463.8</v>
      </c>
      <c r="F134" s="17">
        <v>0</v>
      </c>
      <c r="G134" s="37">
        <f t="shared" si="2"/>
        <v>0</v>
      </c>
      <c r="H134" s="37">
        <f t="shared" si="3"/>
        <v>0</v>
      </c>
    </row>
    <row r="135" spans="1:8" ht="18.75" x14ac:dyDescent="0.3">
      <c r="A135" s="52"/>
      <c r="B135" s="54"/>
      <c r="C135" s="3" t="s">
        <v>3</v>
      </c>
      <c r="D135" s="17">
        <v>0</v>
      </c>
      <c r="E135" s="17">
        <v>0</v>
      </c>
      <c r="F135" s="17">
        <v>0</v>
      </c>
      <c r="G135" s="37">
        <v>0</v>
      </c>
      <c r="H135" s="37">
        <v>0</v>
      </c>
    </row>
    <row r="136" spans="1:8" ht="18.75" x14ac:dyDescent="0.3">
      <c r="A136" s="52"/>
      <c r="B136" s="54"/>
      <c r="C136" s="3" t="s">
        <v>4</v>
      </c>
      <c r="D136" s="17">
        <v>5115.5</v>
      </c>
      <c r="E136" s="17">
        <f>5115.5+1187.6</f>
        <v>6303.1</v>
      </c>
      <c r="F136" s="17">
        <v>0</v>
      </c>
      <c r="G136" s="37">
        <f t="shared" si="2"/>
        <v>0</v>
      </c>
      <c r="H136" s="37">
        <f t="shared" si="3"/>
        <v>0</v>
      </c>
    </row>
    <row r="137" spans="1:8" ht="18.75" x14ac:dyDescent="0.3">
      <c r="A137" s="52"/>
      <c r="B137" s="54"/>
      <c r="C137" s="3" t="s">
        <v>5</v>
      </c>
      <c r="D137" s="17">
        <v>0</v>
      </c>
      <c r="E137" s="17">
        <v>0</v>
      </c>
      <c r="F137" s="17">
        <v>0</v>
      </c>
      <c r="G137" s="37">
        <v>0</v>
      </c>
      <c r="H137" s="37">
        <v>0</v>
      </c>
    </row>
    <row r="138" spans="1:8" ht="18.75" x14ac:dyDescent="0.3">
      <c r="A138" s="52"/>
      <c r="B138" s="54"/>
      <c r="C138" s="3" t="s">
        <v>6</v>
      </c>
      <c r="D138" s="17">
        <v>3084.2</v>
      </c>
      <c r="E138" s="17">
        <v>3084.2</v>
      </c>
      <c r="F138" s="17">
        <v>90.32</v>
      </c>
      <c r="G138" s="37">
        <f t="shared" si="2"/>
        <v>2.9284741586148759</v>
      </c>
      <c r="H138" s="37">
        <f t="shared" si="3"/>
        <v>2.9284741586148759</v>
      </c>
    </row>
    <row r="139" spans="1:8" ht="18.75" x14ac:dyDescent="0.3">
      <c r="A139" s="52"/>
      <c r="B139" s="54"/>
      <c r="C139" s="3" t="s">
        <v>7</v>
      </c>
      <c r="D139" s="17">
        <v>522.79999999999995</v>
      </c>
      <c r="E139" s="17">
        <v>522.79999999999995</v>
      </c>
      <c r="F139" s="17">
        <v>0</v>
      </c>
      <c r="G139" s="37">
        <f t="shared" si="2"/>
        <v>0</v>
      </c>
      <c r="H139" s="37">
        <f t="shared" si="3"/>
        <v>0</v>
      </c>
    </row>
    <row r="140" spans="1:8" ht="18.75" x14ac:dyDescent="0.3">
      <c r="A140" s="52"/>
      <c r="B140" s="54"/>
      <c r="C140" s="3" t="s">
        <v>8</v>
      </c>
      <c r="D140" s="17">
        <v>224</v>
      </c>
      <c r="E140" s="17">
        <v>224</v>
      </c>
      <c r="F140" s="17">
        <v>0</v>
      </c>
      <c r="G140" s="37">
        <f t="shared" si="2"/>
        <v>0</v>
      </c>
      <c r="H140" s="37">
        <f t="shared" si="3"/>
        <v>0</v>
      </c>
    </row>
    <row r="141" spans="1:8" ht="18.75" x14ac:dyDescent="0.3">
      <c r="A141" s="47"/>
      <c r="B141" s="55"/>
      <c r="C141" s="3" t="s">
        <v>9</v>
      </c>
      <c r="D141" s="17">
        <v>0</v>
      </c>
      <c r="E141" s="17">
        <v>0</v>
      </c>
      <c r="F141" s="17">
        <v>0</v>
      </c>
      <c r="G141" s="37">
        <v>0</v>
      </c>
      <c r="H141" s="37">
        <v>0</v>
      </c>
    </row>
    <row r="142" spans="1:8" s="1" customFormat="1" ht="18.75" x14ac:dyDescent="0.3">
      <c r="A142" s="57" t="s">
        <v>46</v>
      </c>
      <c r="B142" s="48" t="s">
        <v>47</v>
      </c>
      <c r="C142" s="23"/>
      <c r="D142" s="16">
        <f>SUM(D143:D149)</f>
        <v>0</v>
      </c>
      <c r="E142" s="16">
        <f>SUM(E143:E149)</f>
        <v>3746.5</v>
      </c>
      <c r="F142" s="16">
        <f>SUM(F143:F149)</f>
        <v>0</v>
      </c>
      <c r="G142" s="36">
        <v>0</v>
      </c>
      <c r="H142" s="36">
        <f t="shared" si="3"/>
        <v>0</v>
      </c>
    </row>
    <row r="143" spans="1:8" ht="18.75" x14ac:dyDescent="0.3">
      <c r="A143" s="58"/>
      <c r="B143" s="56"/>
      <c r="C143" s="3" t="s">
        <v>0</v>
      </c>
      <c r="D143" s="17">
        <v>0</v>
      </c>
      <c r="E143" s="17">
        <v>300</v>
      </c>
      <c r="F143" s="17">
        <v>0</v>
      </c>
      <c r="G143" s="37">
        <v>0</v>
      </c>
      <c r="H143" s="37">
        <f t="shared" si="3"/>
        <v>0</v>
      </c>
    </row>
    <row r="144" spans="1:8" ht="18.75" x14ac:dyDescent="0.3">
      <c r="A144" s="58"/>
      <c r="B144" s="56"/>
      <c r="C144" s="3" t="s">
        <v>3</v>
      </c>
      <c r="D144" s="17">
        <v>0</v>
      </c>
      <c r="E144" s="17">
        <v>100</v>
      </c>
      <c r="F144" s="17">
        <v>0</v>
      </c>
      <c r="G144" s="37">
        <v>0</v>
      </c>
      <c r="H144" s="37">
        <f t="shared" ref="H144:H187" si="4">F144/E144*100</f>
        <v>0</v>
      </c>
    </row>
    <row r="145" spans="1:8" ht="18.75" x14ac:dyDescent="0.3">
      <c r="A145" s="58"/>
      <c r="B145" s="56"/>
      <c r="C145" s="3" t="s">
        <v>4</v>
      </c>
      <c r="D145" s="17">
        <v>0</v>
      </c>
      <c r="E145" s="17">
        <v>230</v>
      </c>
      <c r="F145" s="17">
        <v>0</v>
      </c>
      <c r="G145" s="37">
        <v>0</v>
      </c>
      <c r="H145" s="37">
        <f t="shared" si="4"/>
        <v>0</v>
      </c>
    </row>
    <row r="146" spans="1:8" ht="18.75" x14ac:dyDescent="0.3">
      <c r="A146" s="58"/>
      <c r="B146" s="56"/>
      <c r="C146" s="3" t="s">
        <v>5</v>
      </c>
      <c r="D146" s="17">
        <v>0</v>
      </c>
      <c r="E146" s="17">
        <v>216.5</v>
      </c>
      <c r="F146" s="17">
        <v>0</v>
      </c>
      <c r="G146" s="37">
        <v>0</v>
      </c>
      <c r="H146" s="37">
        <f t="shared" si="4"/>
        <v>0</v>
      </c>
    </row>
    <row r="147" spans="1:8" ht="18.75" x14ac:dyDescent="0.3">
      <c r="A147" s="58"/>
      <c r="B147" s="56"/>
      <c r="C147" s="3" t="s">
        <v>6</v>
      </c>
      <c r="D147" s="17">
        <v>0</v>
      </c>
      <c r="E147" s="17">
        <v>400</v>
      </c>
      <c r="F147" s="17">
        <v>0</v>
      </c>
      <c r="G147" s="37">
        <v>0</v>
      </c>
      <c r="H147" s="37">
        <f t="shared" si="4"/>
        <v>0</v>
      </c>
    </row>
    <row r="148" spans="1:8" ht="18.75" x14ac:dyDescent="0.3">
      <c r="A148" s="58"/>
      <c r="B148" s="56"/>
      <c r="C148" s="8" t="s">
        <v>23</v>
      </c>
      <c r="D148" s="17">
        <v>0</v>
      </c>
      <c r="E148" s="17">
        <v>400</v>
      </c>
      <c r="F148" s="17">
        <v>0</v>
      </c>
      <c r="G148" s="37">
        <v>0</v>
      </c>
      <c r="H148" s="37">
        <f t="shared" si="4"/>
        <v>0</v>
      </c>
    </row>
    <row r="149" spans="1:8" ht="18.75" x14ac:dyDescent="0.3">
      <c r="A149" s="59"/>
      <c r="B149" s="49"/>
      <c r="C149" s="8" t="s">
        <v>24</v>
      </c>
      <c r="D149" s="17">
        <v>0</v>
      </c>
      <c r="E149" s="17">
        <v>2100</v>
      </c>
      <c r="F149" s="17">
        <v>0</v>
      </c>
      <c r="G149" s="37">
        <v>0</v>
      </c>
      <c r="H149" s="37">
        <f t="shared" si="4"/>
        <v>0</v>
      </c>
    </row>
    <row r="150" spans="1:8" ht="18.75" x14ac:dyDescent="0.3">
      <c r="A150" s="46" t="s">
        <v>48</v>
      </c>
      <c r="B150" s="53" t="s">
        <v>27</v>
      </c>
      <c r="C150" s="7"/>
      <c r="D150" s="16">
        <f>D151+D152+D153+D154+D155+D156+D157+D158+D159+D160+D161+D162</f>
        <v>3657.9</v>
      </c>
      <c r="E150" s="16">
        <f>E151+E152+E153+E154+E155+E156+E157+E158+E159+E160+E161+E162</f>
        <v>3657.9</v>
      </c>
      <c r="F150" s="16">
        <f>F151+F152+F153+F154+F155+F156+F157+F158+F159+F160+F161+F162</f>
        <v>914.45</v>
      </c>
      <c r="G150" s="36">
        <f t="shared" ref="G150:G175" si="5">F150/D150*100</f>
        <v>24.999316547745977</v>
      </c>
      <c r="H150" s="36">
        <f t="shared" si="4"/>
        <v>24.999316547745977</v>
      </c>
    </row>
    <row r="151" spans="1:8" ht="18.75" x14ac:dyDescent="0.3">
      <c r="A151" s="52"/>
      <c r="B151" s="54"/>
      <c r="C151" s="3" t="s">
        <v>0</v>
      </c>
      <c r="D151" s="15">
        <v>558.5</v>
      </c>
      <c r="E151" s="15">
        <v>558.5</v>
      </c>
      <c r="F151" s="15">
        <v>139.68</v>
      </c>
      <c r="G151" s="37">
        <f t="shared" si="5"/>
        <v>25.00984780662489</v>
      </c>
      <c r="H151" s="37">
        <f t="shared" si="4"/>
        <v>25.00984780662489</v>
      </c>
    </row>
    <row r="152" spans="1:8" ht="18.75" x14ac:dyDescent="0.3">
      <c r="A152" s="52"/>
      <c r="B152" s="54"/>
      <c r="C152" s="3" t="s">
        <v>1</v>
      </c>
      <c r="D152" s="15">
        <v>69.7</v>
      </c>
      <c r="E152" s="15">
        <v>69.7</v>
      </c>
      <c r="F152" s="15">
        <v>17.420000000000002</v>
      </c>
      <c r="G152" s="37">
        <f t="shared" si="5"/>
        <v>24.992826398852223</v>
      </c>
      <c r="H152" s="37">
        <f t="shared" si="4"/>
        <v>24.992826398852223</v>
      </c>
    </row>
    <row r="153" spans="1:8" ht="18.75" x14ac:dyDescent="0.3">
      <c r="A153" s="52"/>
      <c r="B153" s="54"/>
      <c r="C153" s="3" t="s">
        <v>2</v>
      </c>
      <c r="D153" s="15">
        <v>28.2</v>
      </c>
      <c r="E153" s="15">
        <v>28.2</v>
      </c>
      <c r="F153" s="15">
        <v>7</v>
      </c>
      <c r="G153" s="37">
        <f t="shared" si="5"/>
        <v>24.822695035460992</v>
      </c>
      <c r="H153" s="37">
        <f t="shared" si="4"/>
        <v>24.822695035460992</v>
      </c>
    </row>
    <row r="154" spans="1:8" ht="18.75" x14ac:dyDescent="0.3">
      <c r="A154" s="52"/>
      <c r="B154" s="54"/>
      <c r="C154" s="3" t="s">
        <v>3</v>
      </c>
      <c r="D154" s="15">
        <v>154.6</v>
      </c>
      <c r="E154" s="15">
        <v>154.6</v>
      </c>
      <c r="F154" s="15">
        <v>38.67</v>
      </c>
      <c r="G154" s="37">
        <f t="shared" si="5"/>
        <v>25.012936610608023</v>
      </c>
      <c r="H154" s="37">
        <f t="shared" si="4"/>
        <v>25.012936610608023</v>
      </c>
    </row>
    <row r="155" spans="1:8" ht="18.75" x14ac:dyDescent="0.3">
      <c r="A155" s="52"/>
      <c r="B155" s="54"/>
      <c r="C155" s="3" t="s">
        <v>4</v>
      </c>
      <c r="D155" s="15">
        <v>369.9</v>
      </c>
      <c r="E155" s="15">
        <v>369.9</v>
      </c>
      <c r="F155" s="15">
        <v>92.45</v>
      </c>
      <c r="G155" s="37">
        <f t="shared" si="5"/>
        <v>24.993241416599083</v>
      </c>
      <c r="H155" s="37">
        <f t="shared" si="4"/>
        <v>24.993241416599083</v>
      </c>
    </row>
    <row r="156" spans="1:8" ht="18.75" x14ac:dyDescent="0.3">
      <c r="A156" s="52"/>
      <c r="B156" s="54"/>
      <c r="C156" s="3" t="s">
        <v>5</v>
      </c>
      <c r="D156" s="15">
        <v>208.4</v>
      </c>
      <c r="E156" s="15">
        <v>208.4</v>
      </c>
      <c r="F156" s="15">
        <v>52.13</v>
      </c>
      <c r="G156" s="37">
        <f t="shared" si="5"/>
        <v>25.014395393474086</v>
      </c>
      <c r="H156" s="37">
        <f t="shared" si="4"/>
        <v>25.014395393474086</v>
      </c>
    </row>
    <row r="157" spans="1:8" ht="18.75" x14ac:dyDescent="0.3">
      <c r="A157" s="52"/>
      <c r="B157" s="54"/>
      <c r="C157" s="3" t="s">
        <v>6</v>
      </c>
      <c r="D157" s="15">
        <v>337.2</v>
      </c>
      <c r="E157" s="15">
        <v>337.2</v>
      </c>
      <c r="F157" s="15">
        <v>84.3</v>
      </c>
      <c r="G157" s="37">
        <f t="shared" si="5"/>
        <v>25</v>
      </c>
      <c r="H157" s="37">
        <f t="shared" si="4"/>
        <v>25</v>
      </c>
    </row>
    <row r="158" spans="1:8" ht="18.75" x14ac:dyDescent="0.3">
      <c r="A158" s="52"/>
      <c r="B158" s="54"/>
      <c r="C158" s="3" t="s">
        <v>7</v>
      </c>
      <c r="D158" s="15">
        <v>33.200000000000003</v>
      </c>
      <c r="E158" s="15">
        <v>33.200000000000003</v>
      </c>
      <c r="F158" s="15">
        <v>8.33</v>
      </c>
      <c r="G158" s="37">
        <f t="shared" si="5"/>
        <v>25.090361445783131</v>
      </c>
      <c r="H158" s="37">
        <f t="shared" si="4"/>
        <v>25.090361445783131</v>
      </c>
    </row>
    <row r="159" spans="1:8" ht="18.75" x14ac:dyDescent="0.3">
      <c r="A159" s="52"/>
      <c r="B159" s="54"/>
      <c r="C159" s="3" t="s">
        <v>8</v>
      </c>
      <c r="D159" s="15">
        <v>12.3</v>
      </c>
      <c r="E159" s="15">
        <v>12.3</v>
      </c>
      <c r="F159" s="15">
        <v>3.05</v>
      </c>
      <c r="G159" s="37">
        <f t="shared" si="5"/>
        <v>24.796747967479671</v>
      </c>
      <c r="H159" s="37">
        <f t="shared" si="4"/>
        <v>24.796747967479671</v>
      </c>
    </row>
    <row r="160" spans="1:8" ht="18.75" x14ac:dyDescent="0.3">
      <c r="A160" s="52"/>
      <c r="B160" s="54"/>
      <c r="C160" s="3" t="s">
        <v>9</v>
      </c>
      <c r="D160" s="15">
        <v>18.100000000000001</v>
      </c>
      <c r="E160" s="15">
        <v>18.100000000000001</v>
      </c>
      <c r="F160" s="15">
        <v>4.5199999999999996</v>
      </c>
      <c r="G160" s="37">
        <f t="shared" si="5"/>
        <v>24.972375690607731</v>
      </c>
      <c r="H160" s="37">
        <f t="shared" si="4"/>
        <v>24.972375690607731</v>
      </c>
    </row>
    <row r="161" spans="1:8" ht="18.75" x14ac:dyDescent="0.3">
      <c r="A161" s="52"/>
      <c r="B161" s="54"/>
      <c r="C161" s="8" t="s">
        <v>23</v>
      </c>
      <c r="D161" s="15">
        <v>417.7</v>
      </c>
      <c r="E161" s="15">
        <v>417.7</v>
      </c>
      <c r="F161" s="15">
        <v>104.4</v>
      </c>
      <c r="G161" s="37">
        <f t="shared" si="5"/>
        <v>24.994014843188893</v>
      </c>
      <c r="H161" s="37">
        <f t="shared" si="4"/>
        <v>24.994014843188893</v>
      </c>
    </row>
    <row r="162" spans="1:8" ht="18.75" x14ac:dyDescent="0.3">
      <c r="A162" s="47"/>
      <c r="B162" s="55"/>
      <c r="C162" s="8" t="s">
        <v>24</v>
      </c>
      <c r="D162" s="15">
        <v>1450.1</v>
      </c>
      <c r="E162" s="15">
        <v>1450.1</v>
      </c>
      <c r="F162" s="15">
        <v>362.5</v>
      </c>
      <c r="G162" s="37">
        <f t="shared" si="5"/>
        <v>24.998275980966831</v>
      </c>
      <c r="H162" s="37">
        <f t="shared" si="4"/>
        <v>24.998275980966831</v>
      </c>
    </row>
    <row r="163" spans="1:8" ht="18.75" x14ac:dyDescent="0.3">
      <c r="A163" s="46" t="s">
        <v>49</v>
      </c>
      <c r="B163" s="53" t="s">
        <v>25</v>
      </c>
      <c r="C163" s="18"/>
      <c r="D163" s="14">
        <f>D164+D165+D166+D167+D168+D169+D170+D171+D172+D173+D174+D175</f>
        <v>12.600000000000001</v>
      </c>
      <c r="E163" s="14">
        <f>E164+E165+E166+E167+E168+E169+E170+E171+E172+E173+E174+E175</f>
        <v>12.600000000000001</v>
      </c>
      <c r="F163" s="14">
        <f>F164+F165+F166+F167+F168+F169+F170+F171+F172+F173+F174+F175</f>
        <v>0</v>
      </c>
      <c r="G163" s="36">
        <f t="shared" si="5"/>
        <v>0</v>
      </c>
      <c r="H163" s="36">
        <f t="shared" si="4"/>
        <v>0</v>
      </c>
    </row>
    <row r="164" spans="1:8" ht="18.75" x14ac:dyDescent="0.3">
      <c r="A164" s="52"/>
      <c r="B164" s="54"/>
      <c r="C164" s="3" t="s">
        <v>0</v>
      </c>
      <c r="D164" s="15">
        <v>1</v>
      </c>
      <c r="E164" s="15">
        <v>1</v>
      </c>
      <c r="F164" s="15">
        <v>0</v>
      </c>
      <c r="G164" s="37">
        <f t="shared" si="5"/>
        <v>0</v>
      </c>
      <c r="H164" s="37">
        <f t="shared" si="4"/>
        <v>0</v>
      </c>
    </row>
    <row r="165" spans="1:8" ht="18.75" x14ac:dyDescent="0.3">
      <c r="A165" s="52"/>
      <c r="B165" s="54"/>
      <c r="C165" s="3" t="s">
        <v>1</v>
      </c>
      <c r="D165" s="15">
        <v>0</v>
      </c>
      <c r="E165" s="15">
        <v>0</v>
      </c>
      <c r="F165" s="15">
        <v>0</v>
      </c>
      <c r="G165" s="37">
        <v>0</v>
      </c>
      <c r="H165" s="37">
        <v>0</v>
      </c>
    </row>
    <row r="166" spans="1:8" ht="18.75" x14ac:dyDescent="0.3">
      <c r="A166" s="52"/>
      <c r="B166" s="54"/>
      <c r="C166" s="3" t="s">
        <v>2</v>
      </c>
      <c r="D166" s="15">
        <v>0</v>
      </c>
      <c r="E166" s="15">
        <v>0</v>
      </c>
      <c r="F166" s="15">
        <v>0</v>
      </c>
      <c r="G166" s="37">
        <v>0</v>
      </c>
      <c r="H166" s="37">
        <v>0</v>
      </c>
    </row>
    <row r="167" spans="1:8" ht="18.75" x14ac:dyDescent="0.3">
      <c r="A167" s="52"/>
      <c r="B167" s="54"/>
      <c r="C167" s="3" t="s">
        <v>3</v>
      </c>
      <c r="D167" s="15">
        <v>0</v>
      </c>
      <c r="E167" s="15">
        <v>0</v>
      </c>
      <c r="F167" s="15">
        <v>0</v>
      </c>
      <c r="G167" s="37">
        <v>0</v>
      </c>
      <c r="H167" s="37">
        <v>0</v>
      </c>
    </row>
    <row r="168" spans="1:8" ht="18.75" x14ac:dyDescent="0.3">
      <c r="A168" s="52"/>
      <c r="B168" s="54"/>
      <c r="C168" s="3" t="s">
        <v>4</v>
      </c>
      <c r="D168" s="15">
        <v>0</v>
      </c>
      <c r="E168" s="15">
        <v>0</v>
      </c>
      <c r="F168" s="15">
        <v>0</v>
      </c>
      <c r="G168" s="37">
        <v>0</v>
      </c>
      <c r="H168" s="37">
        <v>0</v>
      </c>
    </row>
    <row r="169" spans="1:8" ht="18.75" x14ac:dyDescent="0.3">
      <c r="A169" s="52"/>
      <c r="B169" s="54"/>
      <c r="C169" s="3" t="s">
        <v>5</v>
      </c>
      <c r="D169" s="15">
        <v>0</v>
      </c>
      <c r="E169" s="15">
        <v>0</v>
      </c>
      <c r="F169" s="15">
        <v>0</v>
      </c>
      <c r="G169" s="37">
        <v>0</v>
      </c>
      <c r="H169" s="37">
        <v>0</v>
      </c>
    </row>
    <row r="170" spans="1:8" ht="18.75" x14ac:dyDescent="0.3">
      <c r="A170" s="52"/>
      <c r="B170" s="54"/>
      <c r="C170" s="3" t="s">
        <v>6</v>
      </c>
      <c r="D170" s="15">
        <v>1.2</v>
      </c>
      <c r="E170" s="15">
        <v>1.2</v>
      </c>
      <c r="F170" s="15">
        <v>0</v>
      </c>
      <c r="G170" s="37">
        <f t="shared" si="5"/>
        <v>0</v>
      </c>
      <c r="H170" s="37">
        <f t="shared" si="4"/>
        <v>0</v>
      </c>
    </row>
    <row r="171" spans="1:8" ht="18.75" x14ac:dyDescent="0.3">
      <c r="A171" s="52"/>
      <c r="B171" s="54"/>
      <c r="C171" s="3" t="s">
        <v>7</v>
      </c>
      <c r="D171" s="15">
        <v>0</v>
      </c>
      <c r="E171" s="15">
        <v>0</v>
      </c>
      <c r="F171" s="15">
        <v>0</v>
      </c>
      <c r="G171" s="37">
        <v>0</v>
      </c>
      <c r="H171" s="37">
        <v>0</v>
      </c>
    </row>
    <row r="172" spans="1:8" ht="18.75" x14ac:dyDescent="0.3">
      <c r="A172" s="52"/>
      <c r="B172" s="54"/>
      <c r="C172" s="3" t="s">
        <v>8</v>
      </c>
      <c r="D172" s="15">
        <v>0</v>
      </c>
      <c r="E172" s="15">
        <v>0</v>
      </c>
      <c r="F172" s="15">
        <v>0</v>
      </c>
      <c r="G172" s="37">
        <v>0</v>
      </c>
      <c r="H172" s="37">
        <v>0</v>
      </c>
    </row>
    <row r="173" spans="1:8" ht="18.75" x14ac:dyDescent="0.3">
      <c r="A173" s="52"/>
      <c r="B173" s="54"/>
      <c r="C173" s="3" t="s">
        <v>9</v>
      </c>
      <c r="D173" s="15">
        <v>0</v>
      </c>
      <c r="E173" s="15">
        <v>0</v>
      </c>
      <c r="F173" s="15">
        <v>0</v>
      </c>
      <c r="G173" s="37">
        <v>0</v>
      </c>
      <c r="H173" s="37">
        <v>0</v>
      </c>
    </row>
    <row r="174" spans="1:8" ht="18.75" x14ac:dyDescent="0.3">
      <c r="A174" s="52"/>
      <c r="B174" s="54"/>
      <c r="C174" s="8" t="s">
        <v>23</v>
      </c>
      <c r="D174" s="15">
        <v>1</v>
      </c>
      <c r="E174" s="15">
        <v>1</v>
      </c>
      <c r="F174" s="15">
        <v>0</v>
      </c>
      <c r="G174" s="37">
        <f t="shared" si="5"/>
        <v>0</v>
      </c>
      <c r="H174" s="37">
        <f t="shared" si="4"/>
        <v>0</v>
      </c>
    </row>
    <row r="175" spans="1:8" ht="18.75" x14ac:dyDescent="0.3">
      <c r="A175" s="47"/>
      <c r="B175" s="55"/>
      <c r="C175" s="8" t="s">
        <v>24</v>
      </c>
      <c r="D175" s="15">
        <v>9.4</v>
      </c>
      <c r="E175" s="15">
        <v>9.4</v>
      </c>
      <c r="F175" s="15">
        <v>0</v>
      </c>
      <c r="G175" s="37">
        <f t="shared" si="5"/>
        <v>0</v>
      </c>
      <c r="H175" s="37">
        <f t="shared" si="4"/>
        <v>0</v>
      </c>
    </row>
    <row r="176" spans="1:8" ht="18.75" x14ac:dyDescent="0.25">
      <c r="A176" s="62" t="s">
        <v>51</v>
      </c>
      <c r="B176" s="64" t="s">
        <v>50</v>
      </c>
      <c r="C176" s="24"/>
      <c r="D176" s="27">
        <f>D177</f>
        <v>0</v>
      </c>
      <c r="E176" s="27">
        <f t="shared" ref="E176:F176" si="6">E177</f>
        <v>1000</v>
      </c>
      <c r="F176" s="27">
        <f t="shared" si="6"/>
        <v>0</v>
      </c>
      <c r="G176" s="36">
        <v>0</v>
      </c>
      <c r="H176" s="36">
        <f t="shared" si="4"/>
        <v>0</v>
      </c>
    </row>
    <row r="177" spans="1:8" ht="111" customHeight="1" x14ac:dyDescent="0.25">
      <c r="A177" s="63"/>
      <c r="B177" s="64"/>
      <c r="C177" s="25" t="s">
        <v>24</v>
      </c>
      <c r="D177" s="26">
        <v>0</v>
      </c>
      <c r="E177" s="26">
        <v>1000</v>
      </c>
      <c r="F177" s="26">
        <v>0</v>
      </c>
      <c r="G177" s="37">
        <v>0</v>
      </c>
      <c r="H177" s="37">
        <f t="shared" si="4"/>
        <v>0</v>
      </c>
    </row>
    <row r="178" spans="1:8" ht="17.45" customHeight="1" x14ac:dyDescent="0.25">
      <c r="A178" s="62" t="s">
        <v>51</v>
      </c>
      <c r="B178" s="64" t="s">
        <v>52</v>
      </c>
      <c r="C178" s="24"/>
      <c r="D178" s="27">
        <f>D179</f>
        <v>0</v>
      </c>
      <c r="E178" s="27">
        <f t="shared" ref="E178:F178" si="7">E179</f>
        <v>10000</v>
      </c>
      <c r="F178" s="27">
        <f t="shared" si="7"/>
        <v>0</v>
      </c>
      <c r="G178" s="36">
        <v>0</v>
      </c>
      <c r="H178" s="36">
        <f t="shared" si="4"/>
        <v>0</v>
      </c>
    </row>
    <row r="179" spans="1:8" ht="129.6" customHeight="1" x14ac:dyDescent="0.25">
      <c r="A179" s="63"/>
      <c r="B179" s="64"/>
      <c r="C179" s="25" t="s">
        <v>24</v>
      </c>
      <c r="D179" s="26">
        <v>0</v>
      </c>
      <c r="E179" s="26">
        <v>10000</v>
      </c>
      <c r="F179" s="26">
        <v>0</v>
      </c>
      <c r="G179" s="37">
        <v>0</v>
      </c>
      <c r="H179" s="37">
        <f t="shared" si="4"/>
        <v>0</v>
      </c>
    </row>
    <row r="180" spans="1:8" ht="18.75" x14ac:dyDescent="0.25">
      <c r="A180" s="65" t="s">
        <v>53</v>
      </c>
      <c r="B180" s="64" t="s">
        <v>54</v>
      </c>
      <c r="C180" s="28"/>
      <c r="D180" s="27">
        <f>D181</f>
        <v>0</v>
      </c>
      <c r="E180" s="27">
        <f>E181</f>
        <v>1621.7</v>
      </c>
      <c r="F180" s="27">
        <f>F181</f>
        <v>362.34</v>
      </c>
      <c r="G180" s="36">
        <v>0</v>
      </c>
      <c r="H180" s="36">
        <f t="shared" si="4"/>
        <v>22.343220077696245</v>
      </c>
    </row>
    <row r="181" spans="1:8" ht="72" customHeight="1" x14ac:dyDescent="0.25">
      <c r="A181" s="65"/>
      <c r="B181" s="64"/>
      <c r="C181" s="29" t="s">
        <v>1</v>
      </c>
      <c r="D181" s="26">
        <v>0</v>
      </c>
      <c r="E181" s="26">
        <f>200+1407.5+14.2</f>
        <v>1621.7</v>
      </c>
      <c r="F181" s="26">
        <v>362.34</v>
      </c>
      <c r="G181" s="37">
        <v>0</v>
      </c>
      <c r="H181" s="37">
        <f t="shared" si="4"/>
        <v>22.343220077696245</v>
      </c>
    </row>
    <row r="182" spans="1:8" ht="18.75" x14ac:dyDescent="0.25">
      <c r="A182" s="62" t="s">
        <v>56</v>
      </c>
      <c r="B182" s="64" t="s">
        <v>55</v>
      </c>
      <c r="C182" s="24"/>
      <c r="D182" s="27">
        <f>D183</f>
        <v>0</v>
      </c>
      <c r="E182" s="27">
        <f t="shared" ref="E182:F182" si="8">E183</f>
        <v>80000</v>
      </c>
      <c r="F182" s="27">
        <f t="shared" si="8"/>
        <v>80000</v>
      </c>
      <c r="G182" s="36">
        <v>0</v>
      </c>
      <c r="H182" s="36">
        <f t="shared" si="4"/>
        <v>100</v>
      </c>
    </row>
    <row r="183" spans="1:8" ht="93" customHeight="1" x14ac:dyDescent="0.25">
      <c r="A183" s="63"/>
      <c r="B183" s="64"/>
      <c r="C183" s="25" t="s">
        <v>24</v>
      </c>
      <c r="D183" s="26">
        <v>0</v>
      </c>
      <c r="E183" s="26">
        <f>50000+30000</f>
        <v>80000</v>
      </c>
      <c r="F183" s="26">
        <v>80000</v>
      </c>
      <c r="G183" s="37">
        <v>0</v>
      </c>
      <c r="H183" s="37">
        <f t="shared" si="4"/>
        <v>100</v>
      </c>
    </row>
    <row r="184" spans="1:8" ht="18.75" x14ac:dyDescent="0.3">
      <c r="A184" s="46" t="s">
        <v>57</v>
      </c>
      <c r="B184" s="53" t="s">
        <v>58</v>
      </c>
      <c r="C184" s="18"/>
      <c r="D184" s="14">
        <f>D185+D186+D187</f>
        <v>0</v>
      </c>
      <c r="E184" s="14">
        <f>E185+E186+E187</f>
        <v>9036.9</v>
      </c>
      <c r="F184" s="14">
        <f>F185+F186+F187</f>
        <v>6121.9</v>
      </c>
      <c r="G184" s="36">
        <v>0</v>
      </c>
      <c r="H184" s="36">
        <f t="shared" si="4"/>
        <v>67.743363321492993</v>
      </c>
    </row>
    <row r="185" spans="1:8" ht="18.75" x14ac:dyDescent="0.3">
      <c r="A185" s="52"/>
      <c r="B185" s="54"/>
      <c r="C185" s="3" t="s">
        <v>5</v>
      </c>
      <c r="D185" s="15">
        <v>0</v>
      </c>
      <c r="E185" s="15">
        <f>1026.6+10.3</f>
        <v>1036.8999999999999</v>
      </c>
      <c r="F185" s="15">
        <v>249.1</v>
      </c>
      <c r="G185" s="37">
        <v>0</v>
      </c>
      <c r="H185" s="37">
        <f t="shared" si="4"/>
        <v>24.023531680972134</v>
      </c>
    </row>
    <row r="186" spans="1:8" ht="18.75" x14ac:dyDescent="0.3">
      <c r="A186" s="52"/>
      <c r="B186" s="54"/>
      <c r="C186" s="8" t="s">
        <v>23</v>
      </c>
      <c r="D186" s="15">
        <v>0</v>
      </c>
      <c r="E186" s="15">
        <f>2970+30</f>
        <v>3000</v>
      </c>
      <c r="F186" s="15">
        <v>872.8</v>
      </c>
      <c r="G186" s="37">
        <v>0</v>
      </c>
      <c r="H186" s="37">
        <f t="shared" si="4"/>
        <v>29.093333333333334</v>
      </c>
    </row>
    <row r="187" spans="1:8" ht="18.75" x14ac:dyDescent="0.3">
      <c r="A187" s="47"/>
      <c r="B187" s="55"/>
      <c r="C187" s="33" t="s">
        <v>24</v>
      </c>
      <c r="D187" s="15">
        <v>0</v>
      </c>
      <c r="E187" s="15">
        <f>4950+50</f>
        <v>5000</v>
      </c>
      <c r="F187" s="15">
        <v>5000</v>
      </c>
      <c r="G187" s="38">
        <v>0</v>
      </c>
      <c r="H187" s="38">
        <f t="shared" si="4"/>
        <v>100</v>
      </c>
    </row>
    <row r="188" spans="1:8" ht="18.75" x14ac:dyDescent="0.3">
      <c r="C188" s="30"/>
      <c r="D188" s="31"/>
      <c r="E188" s="32"/>
      <c r="F188" s="32"/>
      <c r="G188" s="32"/>
      <c r="H188" s="31"/>
    </row>
    <row r="189" spans="1:8" x14ac:dyDescent="0.25">
      <c r="C189" s="30"/>
      <c r="D189" s="31"/>
      <c r="E189" s="31"/>
      <c r="F189" s="31"/>
      <c r="G189" s="31"/>
      <c r="H189" s="31"/>
    </row>
  </sheetData>
  <mergeCells count="55">
    <mergeCell ref="A182:A183"/>
    <mergeCell ref="B182:B183"/>
    <mergeCell ref="A184:A187"/>
    <mergeCell ref="B184:B187"/>
    <mergeCell ref="A176:A177"/>
    <mergeCell ref="B176:B177"/>
    <mergeCell ref="A178:A179"/>
    <mergeCell ref="B178:B179"/>
    <mergeCell ref="A180:A181"/>
    <mergeCell ref="B180:B181"/>
    <mergeCell ref="A87:A97"/>
    <mergeCell ref="B87:B97"/>
    <mergeCell ref="A76:A86"/>
    <mergeCell ref="B76:B86"/>
    <mergeCell ref="A65:A75"/>
    <mergeCell ref="B65:B75"/>
    <mergeCell ref="A1:H1"/>
    <mergeCell ref="A2:H2"/>
    <mergeCell ref="A3:H3"/>
    <mergeCell ref="A4:H4"/>
    <mergeCell ref="A5:H5"/>
    <mergeCell ref="A163:A175"/>
    <mergeCell ref="B163:B175"/>
    <mergeCell ref="B109:B119"/>
    <mergeCell ref="B98:B108"/>
    <mergeCell ref="A150:A162"/>
    <mergeCell ref="B150:B162"/>
    <mergeCell ref="A109:A119"/>
    <mergeCell ref="A98:A108"/>
    <mergeCell ref="A131:A141"/>
    <mergeCell ref="B131:B141"/>
    <mergeCell ref="A120:A130"/>
    <mergeCell ref="B120:B130"/>
    <mergeCell ref="A142:A149"/>
    <mergeCell ref="B142:B149"/>
    <mergeCell ref="A54:A64"/>
    <mergeCell ref="B54:B64"/>
    <mergeCell ref="A17:A28"/>
    <mergeCell ref="B17:B28"/>
    <mergeCell ref="A30:A42"/>
    <mergeCell ref="B30:B42"/>
    <mergeCell ref="A43:A53"/>
    <mergeCell ref="B43:B53"/>
    <mergeCell ref="D13:D14"/>
    <mergeCell ref="E13:E14"/>
    <mergeCell ref="F13:F14"/>
    <mergeCell ref="G13:H13"/>
    <mergeCell ref="A6:H6"/>
    <mergeCell ref="A8:H8"/>
    <mergeCell ref="A10:H10"/>
    <mergeCell ref="A11:H11"/>
    <mergeCell ref="A12:H12"/>
    <mergeCell ref="A13:A14"/>
    <mergeCell ref="B13:B14"/>
    <mergeCell ref="C13:C14"/>
  </mergeCells>
  <pageMargins left="0.9055118110236221" right="0.11811023622047245" top="0.35433070866141736" bottom="0.35433070866141736" header="0.31496062992125984" footer="0.31496062992125984"/>
  <pageSetup paperSize="9" scale="5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Аня</cp:lastModifiedBy>
  <cp:lastPrinted>2025-05-27T12:05:17Z</cp:lastPrinted>
  <dcterms:created xsi:type="dcterms:W3CDTF">2012-12-19T23:54:32Z</dcterms:created>
  <dcterms:modified xsi:type="dcterms:W3CDTF">2025-06-02T07:14:14Z</dcterms:modified>
</cp:coreProperties>
</file>