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2"/>
  </bookViews>
  <sheets>
    <sheet name="Таблица 1" sheetId="2" r:id="rId1"/>
    <sheet name="Таблица 2" sheetId="3" r:id="rId2"/>
    <sheet name="Таблица 3" sheetId="1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2"/>
  <c r="K32"/>
  <c r="J32"/>
  <c r="I32"/>
  <c r="T25" i="1"/>
  <c r="S25"/>
  <c r="R25"/>
  <c r="Q25"/>
  <c r="P25"/>
  <c r="O25"/>
  <c r="N25"/>
  <c r="M25"/>
  <c r="L25"/>
  <c r="K25"/>
  <c r="J25"/>
  <c r="I25"/>
  <c r="H25"/>
  <c r="G25"/>
  <c r="F25"/>
  <c r="E25"/>
  <c r="D25"/>
  <c r="C25"/>
  <c r="T22"/>
  <c r="S22"/>
  <c r="R22"/>
  <c r="Q22"/>
  <c r="P22"/>
  <c r="O22"/>
  <c r="N22"/>
  <c r="M22"/>
  <c r="L22"/>
  <c r="K22"/>
  <c r="J22"/>
  <c r="I22"/>
  <c r="H22"/>
  <c r="G22"/>
  <c r="F22"/>
  <c r="E22"/>
  <c r="T17"/>
  <c r="S17"/>
  <c r="R17"/>
  <c r="Q17"/>
  <c r="P17"/>
  <c r="O17"/>
  <c r="N17"/>
  <c r="M17"/>
  <c r="L17"/>
  <c r="K17"/>
  <c r="J17"/>
  <c r="I17"/>
  <c r="H17"/>
  <c r="G17"/>
  <c r="F17"/>
  <c r="E17"/>
  <c r="L29" i="2"/>
  <c r="K29"/>
  <c r="J29"/>
  <c r="I29"/>
  <c r="L24"/>
  <c r="K24"/>
  <c r="J24"/>
  <c r="I24"/>
  <c r="M28" l="1"/>
  <c r="M31"/>
  <c r="D20" i="1"/>
  <c r="C20" s="1"/>
  <c r="D23"/>
  <c r="Q28" i="2"/>
  <c r="Q31"/>
  <c r="D18" i="1"/>
  <c r="D19"/>
  <c r="C19" s="1"/>
  <c r="C23" l="1"/>
  <c r="D22"/>
  <c r="C18"/>
  <c r="D17"/>
  <c r="M30" i="2"/>
  <c r="Q25"/>
  <c r="T26"/>
  <c r="Q30" l="1"/>
  <c r="C22" i="1"/>
  <c r="M29" i="2" s="1"/>
  <c r="M25"/>
  <c r="T25" s="1"/>
  <c r="C17" i="1"/>
  <c r="U26" i="2"/>
  <c r="T30"/>
  <c r="U30"/>
  <c r="T27"/>
  <c r="U27"/>
  <c r="U25"/>
  <c r="Q29" l="1"/>
  <c r="D26" i="1"/>
  <c r="C26" s="1"/>
  <c r="T33" i="2" l="1"/>
  <c r="U33"/>
  <c r="M32" l="1"/>
  <c r="Q32" l="1"/>
  <c r="M24" l="1"/>
  <c r="Q24"/>
</calcChain>
</file>

<file path=xl/sharedStrings.xml><?xml version="1.0" encoding="utf-8"?>
<sst xmlns="http://schemas.openxmlformats.org/spreadsheetml/2006/main" count="217" uniqueCount="107">
  <si>
    <t>Адрес МКД</t>
  </si>
  <si>
    <t>Стоимость капитального ремонта ВСЕГО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</si>
  <si>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</si>
  <si>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</si>
  <si>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в том числе:</t>
  </si>
  <si>
    <t>электроснабжения</t>
  </si>
  <si>
    <t>теплоснабжения</t>
  </si>
  <si>
    <t>руб.</t>
  </si>
  <si>
    <t>ед.</t>
  </si>
  <si>
    <t>_______________________________________________</t>
  </si>
  <si>
    <t>(наименование муниципального образования)</t>
  </si>
  <si>
    <t>Таблица 3. Адресный перечень многоквартирных домов, расположенных на территории</t>
  </si>
  <si>
    <t>Забайкальского края, в отношении которых на период _________ годов планируется проведение капитального ремонта общего имущества, по видам работ по капитальному ремонту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</si>
  <si>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</si>
  <si>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</si>
  <si>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</si>
  <si>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</si>
  <si>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</si>
  <si>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</si>
  <si>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</si>
  <si>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</si>
  <si>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</si>
  <si>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</si>
  <si>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</si>
  <si>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</si>
  <si>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</si>
  <si>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</si>
  <si>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</si>
  <si>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</si>
  <si>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</si>
  <si>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</si>
  <si>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</si>
  <si>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за счет средств иных источников</t>
  </si>
  <si>
    <t>чел.</t>
  </si>
  <si>
    <t>Муниципальный краткосрочный план</t>
  </si>
  <si>
    <t>реализации Региональной программы капитального ремонта</t>
  </si>
  <si>
    <t>общего имущества в многоквартирных домах, расположенных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</si>
  <si>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</si>
  <si>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</si>
  <si>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</si>
  <si>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</si>
  <si>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</si>
  <si>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</si>
  <si>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</si>
  <si>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</si>
  <si>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</si>
  <si>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</si>
  <si>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Таблица 2. Планируемые показатели выполнения Муниципального</t>
  </si>
  <si>
    <t>краткосрочного плана реализации Региональной программы</t>
  </si>
  <si>
    <t>капитального ремонта общего имущества в многоквартирных</t>
  </si>
  <si>
    <t>домах, расположенных на территории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</si>
  <si>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</si>
  <si>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</si>
  <si>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руб./кв. м</t>
  </si>
  <si>
    <t>Виды, установленные частью 1 статьи 166 Жилищного кодекса Российской Федерации</t>
  </si>
  <si>
    <t>Виды, установленные частью 3 статьи 166 Жилищного кодекса Российской Федерации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</si>
  <si>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</si>
  <si>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</si>
  <si>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</si>
  <si>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</si>
  <si>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</si>
  <si>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ремонт, замену, модернизацию лифтов, ремонт лифтовых шахт, машинных и блочных помещений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</si>
  <si>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наследия, в том числе на ремонт, замену, модернизацию лифтов, ремонт лифтовых шахт, машинных и блочных помещений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</si>
  <si>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</si>
  <si>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</si>
  <si>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горячего водоснабжения</t>
  </si>
  <si>
    <t>холодного водоснабжения</t>
  </si>
  <si>
    <t>водоотведения</t>
  </si>
  <si>
    <t>2026 год</t>
  </si>
  <si>
    <t>Примечание: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</si>
  <si>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</si>
  <si>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</si>
  <si>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</si>
  <si>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</si>
  <si>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</si>
  <si>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</si>
  <si>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</si>
  <si>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</si>
  <si>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</si>
  <si>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</si>
  <si>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2027 год</t>
  </si>
  <si>
    <t>2028 год</t>
  </si>
  <si>
    <t>(+P27+A30</t>
  </si>
  <si>
    <t>общий счет регионального оператора</t>
  </si>
  <si>
    <t>Х</t>
  </si>
  <si>
    <t>12.2026</t>
  </si>
  <si>
    <t>12.2027</t>
  </si>
  <si>
    <t>12.2028</t>
  </si>
  <si>
    <t>Кирпичные</t>
  </si>
  <si>
    <t>Таблица 1. Адресный перечень и характеристика многоквартирных домов, расположенных на территории Хилокского муниципального района, в отношении которых на период 2026-2028 годов планируется проведение капитального ремонта общего имущества в многоквартирных домах</t>
  </si>
  <si>
    <t>с. Бада, ул. Привокзальная, д. 25</t>
  </si>
  <si>
    <t>п/ст Жипхеген, ул. Таежная, д. 11</t>
  </si>
  <si>
    <r>
      <t>п/ст Жипхеген, ул. Таежная, д. 11</t>
    </r>
    <r>
      <rPr>
        <vertAlign val="superscript"/>
        <sz val="11"/>
        <color theme="1"/>
        <rFont val="Times New Roman"/>
        <family val="1"/>
        <charset val="204"/>
      </rPr>
      <t>(4)</t>
    </r>
  </si>
  <si>
    <t>п/ст Жипхеген, ул. Таежная, д. 15</t>
  </si>
  <si>
    <t>п/ст Жипхеген, ул. Таежная, д. 16</t>
  </si>
  <si>
    <t>Итого по Хилокскому муниципального округу"</t>
  </si>
  <si>
    <t>в Хилокском муниципальном округе</t>
  </si>
  <si>
    <t>Хилокский муниципальный округ</t>
  </si>
  <si>
    <t>Забайкальского края, в отношении которых на период 2026-2028 годов планируется проведение капитального ремонта общего имущества</t>
  </si>
  <si>
    <t>Хилокского муниципального округа</t>
  </si>
  <si>
    <t>Забайкальского края, на период 2026-2028 годов</t>
  </si>
  <si>
    <t>Таблица 3. Адресный перечень многоквартирных домов, расположенных на территории                                                                                                                                                                                                                                            Хилокского муниципального округа Забайкальского края,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отношении которых на период 2026-2028 планируется проведение капитального ремонта общего имущества по видам работ по капитальному ремонту</t>
  </si>
  <si>
    <t>Итого по Хилокскому муниципального округу</t>
  </si>
  <si>
    <t>на территории Забайкальского края, на период 2026-2028 годов</t>
  </si>
  <si>
    <t xml:space="preserve">Приложение № 1 к постановлению администрации муниципального района «Хилокский район»
от «04 »  сентября  2025 года №569 
</t>
  </si>
  <si>
    <t xml:space="preserve">Приложение № 2 к постановлению администрации муниципального района «Хилокский район»
от « 04 »  сентября  2025 года №569 
</t>
  </si>
  <si>
    <t xml:space="preserve">Приложение № 3 к постановлению администрации муниципального района «Хилокский район»
от « 04» сентября  2025 года № 569 
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</si>
</sst>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2" borderId="0" xfId="0" applyFont="1" applyFill="1"/>
    <xf numFmtId="2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8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9" fillId="0" borderId="0" xfId="0" applyFont="1"/>
    <xf numFmtId="0" fontId="1" fillId="0" borderId="1" xfId="0" applyFont="1" applyBorder="1"/>
    <xf numFmtId="0" fontId="8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8" fillId="2" borderId="1" xfId="3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/>
    </xf>
    <xf numFmtId="2" fontId="9" fillId="2" borderId="1" xfId="3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1" fillId="2" borderId="1" xfId="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5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vertical="center" wrapText="1"/>
    </xf>
    <xf numFmtId="2" fontId="8" fillId="3" borderId="1" xfId="3" applyNumberFormat="1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9" fillId="3" borderId="1" xfId="0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3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3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2" borderId="13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2" fontId="11" fillId="0" borderId="3" xfId="2" applyNumberFormat="1" applyFont="1" applyBorder="1" applyAlignment="1">
      <alignment horizontal="center" vertical="center" wrapText="1"/>
    </xf>
    <xf numFmtId="2" fontId="11" fillId="0" borderId="4" xfId="2" applyNumberFormat="1" applyFont="1" applyBorder="1" applyAlignment="1">
      <alignment horizontal="center" vertical="center" wrapText="1"/>
    </xf>
    <xf numFmtId="2" fontId="11" fillId="0" borderId="5" xfId="2" applyNumberFormat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ogin.consultant.ru/link/?req=doc&amp;base=LAW&amp;n=416251&amp;dst=215&amp;field=134&amp;date=22.06.2022" TargetMode="External"/><Relationship Id="rId1" Type="http://schemas.openxmlformats.org/officeDocument/2006/relationships/hyperlink" Target="https://login.consultant.ru/link/?req=doc&amp;base=LAW&amp;n=416251&amp;dst=101210&amp;field=134&amp;date=22.06.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zoomScale="75" zoomScaleNormal="75" workbookViewId="0">
      <selection activeCell="A2" sqref="A2:V2"/>
    </sheetView>
  </sheetViews>
  <sheetFormatPr defaultColWidth="9.109375" defaultRowHeight="13.8"/>
  <cols>
    <col min="1" max="1" width="9.21875" style="1" bestFit="1" customWidth="1"/>
    <col min="2" max="2" width="53" style="1" customWidth="1"/>
    <col min="3" max="3" width="16.88671875" style="1" customWidth="1"/>
    <col min="4" max="4" width="12.88671875" style="1" customWidth="1"/>
    <col min="5" max="5" width="14.33203125" style="1" customWidth="1"/>
    <col min="6" max="6" width="15.88671875" style="1" customWidth="1"/>
    <col min="7" max="8" width="9.21875" style="1" bestFit="1" customWidth="1"/>
    <col min="9" max="9" width="14.33203125" style="1" customWidth="1"/>
    <col min="10" max="10" width="13.6640625" style="1" customWidth="1"/>
    <col min="11" max="12" width="12.21875" style="1" bestFit="1" customWidth="1"/>
    <col min="13" max="13" width="15.6640625" style="1" customWidth="1"/>
    <col min="14" max="14" width="14.33203125" style="1" customWidth="1"/>
    <col min="15" max="15" width="13" style="1" customWidth="1"/>
    <col min="16" max="16" width="13.5546875" style="1" customWidth="1"/>
    <col min="17" max="17" width="17" style="1" customWidth="1"/>
    <col min="18" max="18" width="6.6640625" style="1" customWidth="1"/>
    <col min="19" max="19" width="2.6640625" style="1" hidden="1" customWidth="1"/>
    <col min="20" max="20" width="13.5546875" style="1" hidden="1" customWidth="1"/>
    <col min="21" max="21" width="27.88671875" style="1" customWidth="1"/>
    <col min="22" max="22" width="13.5546875" style="1" customWidth="1"/>
    <col min="23" max="16384" width="9.109375" style="1"/>
  </cols>
  <sheetData>
    <row r="1" spans="1:26" ht="121.2" customHeight="1">
      <c r="P1" s="79" t="s">
        <v>104</v>
      </c>
      <c r="Q1" s="80"/>
      <c r="R1" s="80"/>
      <c r="S1" s="80"/>
      <c r="T1" s="80"/>
      <c r="U1" s="80"/>
    </row>
    <row r="2" spans="1:26" ht="15.6">
      <c r="A2" s="78" t="s">
        <v>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6" ht="15.6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6" ht="15.6">
      <c r="A4" s="78" t="s">
        <v>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26" ht="15.6">
      <c r="A5" s="78" t="s">
        <v>103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6" ht="15.6">
      <c r="A6" s="78" t="s">
        <v>96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</row>
    <row r="7" spans="1:26" ht="15.6">
      <c r="A7" s="78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9" spans="1:26" ht="31.5" customHeight="1">
      <c r="A9" s="84" t="s">
        <v>89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6" ht="15.6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</row>
    <row r="11" spans="1:26" ht="15.6">
      <c r="A11" s="78" t="s">
        <v>97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6" ht="15.6">
      <c r="A12" s="78" t="s">
        <v>10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</row>
    <row r="13" spans="1:26" ht="13.2" customHeight="1">
      <c r="V13" s="62"/>
      <c r="W13" s="62"/>
      <c r="X13" s="62"/>
      <c r="Y13" s="62"/>
      <c r="Z13" s="62"/>
    </row>
    <row r="15" spans="1:26" ht="15.6">
      <c r="A15" s="78" t="s">
        <v>98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</row>
    <row r="16" spans="1:26" ht="15.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</row>
    <row r="17" spans="1:22" ht="14.4" thickBot="1"/>
    <row r="18" spans="1:22" ht="31.5" customHeight="1" thickBot="1">
      <c r="A18" s="72" t="s">
        <v>37</v>
      </c>
      <c r="B18" s="72" t="s">
        <v>0</v>
      </c>
      <c r="C18" s="72" t="s">
        <v>13</v>
      </c>
      <c r="D18" s="74" t="s">
        <v>14</v>
      </c>
      <c r="E18" s="76"/>
      <c r="F18" s="72" t="s">
        <v>15</v>
      </c>
      <c r="G18" s="72" t="s">
        <v>16</v>
      </c>
      <c r="H18" s="72" t="s">
        <v>17</v>
      </c>
      <c r="I18" s="72" t="s">
        <v>18</v>
      </c>
      <c r="J18" s="74" t="s">
        <v>19</v>
      </c>
      <c r="K18" s="76"/>
      <c r="L18" s="72" t="s">
        <v>20</v>
      </c>
      <c r="M18" s="74" t="s">
        <v>21</v>
      </c>
      <c r="N18" s="75"/>
      <c r="O18" s="75"/>
      <c r="P18" s="75"/>
      <c r="Q18" s="75"/>
      <c r="R18" s="75"/>
      <c r="S18" s="76"/>
      <c r="T18" s="72" t="s">
        <v>51</v>
      </c>
      <c r="U18" s="72" t="s">
        <v>52</v>
      </c>
      <c r="V18" s="72" t="s">
        <v>22</v>
      </c>
    </row>
    <row r="19" spans="1:22" ht="15.75" customHeight="1" thickBot="1">
      <c r="A19" s="73"/>
      <c r="B19" s="73"/>
      <c r="C19" s="73"/>
      <c r="D19" s="72" t="s">
        <v>23</v>
      </c>
      <c r="E19" s="72" t="s">
        <v>24</v>
      </c>
      <c r="F19" s="73"/>
      <c r="G19" s="73"/>
      <c r="H19" s="73"/>
      <c r="I19" s="73"/>
      <c r="J19" s="72" t="s">
        <v>25</v>
      </c>
      <c r="K19" s="72" t="s">
        <v>26</v>
      </c>
      <c r="L19" s="73"/>
      <c r="M19" s="72" t="s">
        <v>25</v>
      </c>
      <c r="N19" s="74" t="s">
        <v>4</v>
      </c>
      <c r="O19" s="75"/>
      <c r="P19" s="75"/>
      <c r="Q19" s="75"/>
      <c r="R19" s="75"/>
      <c r="S19" s="76"/>
      <c r="T19" s="73"/>
      <c r="U19" s="73"/>
      <c r="V19" s="73"/>
    </row>
    <row r="20" spans="1:22" ht="171" customHeight="1" thickBot="1">
      <c r="A20" s="73"/>
      <c r="B20" s="73"/>
      <c r="C20" s="73"/>
      <c r="D20" s="73"/>
      <c r="E20" s="73"/>
      <c r="F20" s="73"/>
      <c r="G20" s="73"/>
      <c r="H20" s="73"/>
      <c r="I20" s="77"/>
      <c r="J20" s="77"/>
      <c r="K20" s="77"/>
      <c r="L20" s="77"/>
      <c r="M20" s="77"/>
      <c r="N20" s="6" t="s">
        <v>27</v>
      </c>
      <c r="O20" s="6" t="s">
        <v>28</v>
      </c>
      <c r="P20" s="6" t="s">
        <v>29</v>
      </c>
      <c r="Q20" s="6" t="s">
        <v>30</v>
      </c>
      <c r="R20" s="6" t="s">
        <v>31</v>
      </c>
      <c r="S20" s="6" t="s">
        <v>32</v>
      </c>
      <c r="T20" s="77"/>
      <c r="U20" s="77"/>
      <c r="V20" s="73"/>
    </row>
    <row r="21" spans="1:22" ht="46.8">
      <c r="A21" s="73"/>
      <c r="B21" s="73"/>
      <c r="C21" s="73"/>
      <c r="D21" s="73"/>
      <c r="E21" s="73"/>
      <c r="F21" s="73"/>
      <c r="G21" s="73"/>
      <c r="H21" s="73"/>
      <c r="I21" s="26" t="s">
        <v>46</v>
      </c>
      <c r="J21" s="26" t="s">
        <v>46</v>
      </c>
      <c r="K21" s="26" t="s">
        <v>46</v>
      </c>
      <c r="L21" s="26" t="s">
        <v>33</v>
      </c>
      <c r="M21" s="26" t="s">
        <v>7</v>
      </c>
      <c r="N21" s="26" t="s">
        <v>7</v>
      </c>
      <c r="O21" s="26" t="s">
        <v>7</v>
      </c>
      <c r="P21" s="26" t="s">
        <v>7</v>
      </c>
      <c r="Q21" s="26" t="s">
        <v>7</v>
      </c>
      <c r="R21" s="26" t="s">
        <v>7</v>
      </c>
      <c r="S21" s="26" t="s">
        <v>7</v>
      </c>
      <c r="T21" s="26" t="s">
        <v>53</v>
      </c>
      <c r="U21" s="26" t="s">
        <v>53</v>
      </c>
      <c r="V21" s="73"/>
    </row>
    <row r="22" spans="1:22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>
        <v>8</v>
      </c>
      <c r="I22" s="4">
        <v>9</v>
      </c>
      <c r="J22" s="5">
        <v>10</v>
      </c>
      <c r="K22" s="4">
        <v>11</v>
      </c>
      <c r="L22" s="4">
        <v>12</v>
      </c>
      <c r="M22" s="5">
        <v>13</v>
      </c>
      <c r="N22" s="5">
        <v>14</v>
      </c>
      <c r="O22" s="5">
        <v>15</v>
      </c>
      <c r="P22" s="5">
        <v>16</v>
      </c>
      <c r="Q22" s="5">
        <v>17</v>
      </c>
      <c r="R22" s="5">
        <v>18</v>
      </c>
      <c r="S22" s="5">
        <v>19</v>
      </c>
      <c r="T22" s="5">
        <v>20</v>
      </c>
      <c r="U22" s="5">
        <v>21</v>
      </c>
      <c r="V22" s="5">
        <v>22</v>
      </c>
    </row>
    <row r="23" spans="1:22">
      <c r="A23" s="15"/>
      <c r="B23" s="15" t="s">
        <v>68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13" customFormat="1">
      <c r="A24" s="81" t="s">
        <v>95</v>
      </c>
      <c r="B24" s="82"/>
      <c r="C24" s="22" t="s">
        <v>84</v>
      </c>
      <c r="D24" s="22" t="s">
        <v>84</v>
      </c>
      <c r="E24" s="22" t="s">
        <v>84</v>
      </c>
      <c r="F24" s="22" t="s">
        <v>84</v>
      </c>
      <c r="G24" s="22" t="s">
        <v>84</v>
      </c>
      <c r="H24" s="22" t="s">
        <v>84</v>
      </c>
      <c r="I24" s="22">
        <f>I25+I26+I27</f>
        <v>2410.3999999999996</v>
      </c>
      <c r="J24" s="22">
        <f>J25+J26+J27</f>
        <v>1858.3000000000002</v>
      </c>
      <c r="K24" s="22">
        <f>K25+K26+K27</f>
        <v>1858.3000000000002</v>
      </c>
      <c r="L24" s="22">
        <f>L25+L26+L27</f>
        <v>65</v>
      </c>
      <c r="M24" s="71">
        <f>'Таблица 3'!C17</f>
        <v>7421638.3999999994</v>
      </c>
      <c r="N24" s="42">
        <v>0</v>
      </c>
      <c r="O24" s="42">
        <v>0</v>
      </c>
      <c r="P24" s="42">
        <v>0</v>
      </c>
      <c r="Q24" s="71">
        <f>'Таблица 3'!C17</f>
        <v>7421638.3999999994</v>
      </c>
      <c r="R24" s="42">
        <v>0</v>
      </c>
      <c r="S24" s="42">
        <v>0</v>
      </c>
      <c r="T24" s="22" t="s">
        <v>84</v>
      </c>
      <c r="U24" s="22" t="s">
        <v>84</v>
      </c>
      <c r="V24" s="22" t="s">
        <v>84</v>
      </c>
    </row>
    <row r="25" spans="1:22" ht="41.4">
      <c r="A25" s="24">
        <v>1</v>
      </c>
      <c r="B25" s="37" t="s">
        <v>90</v>
      </c>
      <c r="C25" s="31" t="s">
        <v>83</v>
      </c>
      <c r="D25" s="32">
        <v>1974</v>
      </c>
      <c r="E25" s="32" t="s">
        <v>84</v>
      </c>
      <c r="F25" s="32" t="s">
        <v>88</v>
      </c>
      <c r="G25" s="32">
        <v>2</v>
      </c>
      <c r="H25" s="32">
        <v>2</v>
      </c>
      <c r="I25" s="32">
        <v>1258.5999999999999</v>
      </c>
      <c r="J25" s="32">
        <v>804.5</v>
      </c>
      <c r="K25" s="32">
        <v>804.5</v>
      </c>
      <c r="L25" s="32">
        <v>16</v>
      </c>
      <c r="M25" s="29">
        <f>'Таблица 3'!C18</f>
        <v>2484296</v>
      </c>
      <c r="N25" s="33">
        <v>0</v>
      </c>
      <c r="O25" s="33">
        <v>0</v>
      </c>
      <c r="P25" s="33">
        <v>0</v>
      </c>
      <c r="Q25" s="29">
        <f>'Таблица 3'!C18</f>
        <v>2484296</v>
      </c>
      <c r="R25" s="33">
        <v>0</v>
      </c>
      <c r="S25" s="66">
        <v>0</v>
      </c>
      <c r="T25" s="67">
        <f t="shared" ref="T25:T27" si="0">M25/J25</f>
        <v>3088</v>
      </c>
      <c r="U25" s="67">
        <f t="shared" ref="U25:U27" si="1">M25/J25</f>
        <v>3088</v>
      </c>
      <c r="V25" s="68" t="s">
        <v>85</v>
      </c>
    </row>
    <row r="26" spans="1:22" ht="41.4">
      <c r="A26" s="23">
        <v>2</v>
      </c>
      <c r="B26" s="37" t="s">
        <v>91</v>
      </c>
      <c r="C26" s="31" t="s">
        <v>83</v>
      </c>
      <c r="D26" s="32">
        <v>1964</v>
      </c>
      <c r="E26" s="32" t="s">
        <v>84</v>
      </c>
      <c r="F26" s="32" t="s">
        <v>88</v>
      </c>
      <c r="G26" s="32">
        <v>2</v>
      </c>
      <c r="H26" s="32">
        <v>2</v>
      </c>
      <c r="I26" s="32">
        <v>397</v>
      </c>
      <c r="J26" s="32">
        <v>353.4</v>
      </c>
      <c r="K26" s="32">
        <v>353.4</v>
      </c>
      <c r="L26" s="32">
        <v>13</v>
      </c>
      <c r="M26" s="29">
        <v>4130481.6</v>
      </c>
      <c r="N26" s="33">
        <v>0</v>
      </c>
      <c r="O26" s="33">
        <v>0</v>
      </c>
      <c r="P26" s="33">
        <v>0</v>
      </c>
      <c r="Q26" s="29">
        <v>4130481.6</v>
      </c>
      <c r="R26" s="33">
        <v>0</v>
      </c>
      <c r="S26" s="33">
        <v>0</v>
      </c>
      <c r="T26" s="34">
        <f t="shared" si="0"/>
        <v>11687.837011884551</v>
      </c>
      <c r="U26" s="34">
        <f t="shared" si="1"/>
        <v>11687.837011884551</v>
      </c>
      <c r="V26" s="35" t="s">
        <v>85</v>
      </c>
    </row>
    <row r="27" spans="1:22" ht="41.4">
      <c r="A27" s="24">
        <v>3</v>
      </c>
      <c r="B27" s="37" t="s">
        <v>93</v>
      </c>
      <c r="C27" s="31" t="s">
        <v>83</v>
      </c>
      <c r="D27" s="32">
        <v>1968</v>
      </c>
      <c r="E27" s="32"/>
      <c r="F27" s="32" t="s">
        <v>88</v>
      </c>
      <c r="G27" s="32">
        <v>2</v>
      </c>
      <c r="H27" s="32">
        <v>2</v>
      </c>
      <c r="I27" s="32">
        <v>754.8</v>
      </c>
      <c r="J27" s="32">
        <v>700.4</v>
      </c>
      <c r="K27" s="32">
        <v>700.4</v>
      </c>
      <c r="L27" s="32">
        <v>36</v>
      </c>
      <c r="M27" s="29">
        <v>806860.80000000005</v>
      </c>
      <c r="N27" s="33">
        <v>0</v>
      </c>
      <c r="O27" s="33">
        <v>0</v>
      </c>
      <c r="P27" s="33">
        <v>0</v>
      </c>
      <c r="Q27" s="29">
        <v>806860.80000000005</v>
      </c>
      <c r="R27" s="33">
        <v>0</v>
      </c>
      <c r="S27" s="33">
        <v>0</v>
      </c>
      <c r="T27" s="34">
        <f t="shared" si="0"/>
        <v>1152</v>
      </c>
      <c r="U27" s="34">
        <f t="shared" si="1"/>
        <v>1152</v>
      </c>
      <c r="V27" s="35" t="s">
        <v>85</v>
      </c>
    </row>
    <row r="28" spans="1:22">
      <c r="A28" s="19"/>
      <c r="B28" s="22" t="s">
        <v>80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>
        <f>'Таблица 3'!C21</f>
        <v>0</v>
      </c>
      <c r="N28" s="30"/>
      <c r="O28" s="30"/>
      <c r="P28" s="30"/>
      <c r="Q28" s="29">
        <f>'Таблица 3'!C21</f>
        <v>0</v>
      </c>
      <c r="R28" s="30"/>
      <c r="S28" s="30"/>
      <c r="T28" s="28"/>
      <c r="U28" s="28"/>
      <c r="V28" s="36"/>
    </row>
    <row r="29" spans="1:22" s="13" customFormat="1">
      <c r="A29" s="81" t="s">
        <v>95</v>
      </c>
      <c r="B29" s="82"/>
      <c r="C29" s="22" t="s">
        <v>84</v>
      </c>
      <c r="D29" s="22" t="s">
        <v>84</v>
      </c>
      <c r="E29" s="22" t="s">
        <v>84</v>
      </c>
      <c r="F29" s="22" t="s">
        <v>84</v>
      </c>
      <c r="G29" s="22" t="s">
        <v>84</v>
      </c>
      <c r="H29" s="22" t="s">
        <v>84</v>
      </c>
      <c r="I29" s="22">
        <f>I30</f>
        <v>754.8</v>
      </c>
      <c r="J29" s="22">
        <f>J30</f>
        <v>700.4</v>
      </c>
      <c r="K29" s="22">
        <f>K30</f>
        <v>700.4</v>
      </c>
      <c r="L29" s="22">
        <f>L30</f>
        <v>36</v>
      </c>
      <c r="M29" s="71">
        <f>'Таблица 3'!C22</f>
        <v>2034662</v>
      </c>
      <c r="N29" s="42">
        <v>0</v>
      </c>
      <c r="O29" s="42">
        <v>0</v>
      </c>
      <c r="P29" s="42">
        <v>0</v>
      </c>
      <c r="Q29" s="71">
        <f>'Таблица 3'!C22</f>
        <v>2034662</v>
      </c>
      <c r="R29" s="42">
        <v>0</v>
      </c>
      <c r="S29" s="42">
        <v>0</v>
      </c>
      <c r="T29" s="22" t="s">
        <v>84</v>
      </c>
      <c r="U29" s="22" t="s">
        <v>84</v>
      </c>
      <c r="V29" s="44" t="s">
        <v>84</v>
      </c>
    </row>
    <row r="30" spans="1:22" ht="41.4">
      <c r="A30" s="24">
        <v>1</v>
      </c>
      <c r="B30" s="37" t="s">
        <v>93</v>
      </c>
      <c r="C30" s="31" t="s">
        <v>83</v>
      </c>
      <c r="D30" s="32">
        <v>1968</v>
      </c>
      <c r="E30" s="32"/>
      <c r="F30" s="32" t="s">
        <v>88</v>
      </c>
      <c r="G30" s="32">
        <v>2</v>
      </c>
      <c r="H30" s="32">
        <v>2</v>
      </c>
      <c r="I30" s="32">
        <v>754.8</v>
      </c>
      <c r="J30" s="32">
        <v>700.4</v>
      </c>
      <c r="K30" s="32">
        <v>700.4</v>
      </c>
      <c r="L30" s="32">
        <v>36</v>
      </c>
      <c r="M30" s="29">
        <f>'Таблица 3'!C23</f>
        <v>2034662</v>
      </c>
      <c r="N30" s="33">
        <v>0</v>
      </c>
      <c r="O30" s="33">
        <v>0</v>
      </c>
      <c r="P30" s="33"/>
      <c r="Q30" s="29">
        <f>'Таблица 3'!C23</f>
        <v>2034662</v>
      </c>
      <c r="R30" s="33">
        <v>0</v>
      </c>
      <c r="S30" s="33">
        <v>0</v>
      </c>
      <c r="T30" s="34">
        <f>M30/J30</f>
        <v>2905</v>
      </c>
      <c r="U30" s="34">
        <f>M30/J30</f>
        <v>2905</v>
      </c>
      <c r="V30" s="35" t="s">
        <v>86</v>
      </c>
    </row>
    <row r="31" spans="1:22">
      <c r="A31" s="22"/>
      <c r="B31" s="22" t="s">
        <v>81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>
        <f>'Таблица 3'!C24</f>
        <v>0</v>
      </c>
      <c r="N31" s="30"/>
      <c r="O31" s="30"/>
      <c r="P31" s="30"/>
      <c r="Q31" s="29">
        <f>'Таблица 3'!C24</f>
        <v>0</v>
      </c>
      <c r="R31" s="30"/>
      <c r="S31" s="30"/>
      <c r="T31" s="28"/>
      <c r="U31" s="28"/>
      <c r="V31" s="36"/>
    </row>
    <row r="32" spans="1:22" s="13" customFormat="1">
      <c r="A32" s="81" t="s">
        <v>95</v>
      </c>
      <c r="B32" s="82"/>
      <c r="C32" s="22" t="s">
        <v>84</v>
      </c>
      <c r="D32" s="22" t="s">
        <v>84</v>
      </c>
      <c r="E32" s="22" t="s">
        <v>84</v>
      </c>
      <c r="F32" s="22" t="s">
        <v>84</v>
      </c>
      <c r="G32" s="22" t="s">
        <v>84</v>
      </c>
      <c r="H32" s="22" t="s">
        <v>84</v>
      </c>
      <c r="I32" s="22">
        <f>I33</f>
        <v>725.62</v>
      </c>
      <c r="J32" s="22">
        <f>J33</f>
        <v>713.42</v>
      </c>
      <c r="K32" s="22">
        <f>K33</f>
        <v>713.42</v>
      </c>
      <c r="L32" s="22">
        <f>L33</f>
        <v>45</v>
      </c>
      <c r="M32" s="71">
        <f>'Таблица 3'!C25</f>
        <v>1785690.2599999998</v>
      </c>
      <c r="N32" s="42">
        <v>0</v>
      </c>
      <c r="O32" s="42">
        <v>0</v>
      </c>
      <c r="P32" s="42">
        <v>0</v>
      </c>
      <c r="Q32" s="71">
        <f>'Таблица 3'!C25</f>
        <v>1785690.2599999998</v>
      </c>
      <c r="R32" s="42">
        <v>0</v>
      </c>
      <c r="S32" s="42">
        <v>0</v>
      </c>
      <c r="T32" s="22" t="s">
        <v>84</v>
      </c>
      <c r="U32" s="22" t="s">
        <v>84</v>
      </c>
      <c r="V32" s="44" t="s">
        <v>84</v>
      </c>
    </row>
    <row r="33" spans="1:22" ht="41.4">
      <c r="A33" s="27">
        <v>1</v>
      </c>
      <c r="B33" s="37" t="s">
        <v>94</v>
      </c>
      <c r="C33" s="31" t="s">
        <v>83</v>
      </c>
      <c r="D33" s="32">
        <v>1968</v>
      </c>
      <c r="E33" s="32" t="s">
        <v>84</v>
      </c>
      <c r="F33" s="32" t="s">
        <v>88</v>
      </c>
      <c r="G33" s="32">
        <v>2</v>
      </c>
      <c r="H33" s="32">
        <v>2</v>
      </c>
      <c r="I33" s="32">
        <v>725.62</v>
      </c>
      <c r="J33" s="32">
        <v>713.42</v>
      </c>
      <c r="K33" s="32">
        <v>713.42</v>
      </c>
      <c r="L33" s="32">
        <v>45</v>
      </c>
      <c r="M33" s="29">
        <v>1785690.26</v>
      </c>
      <c r="N33" s="33">
        <v>0</v>
      </c>
      <c r="O33" s="33">
        <v>0</v>
      </c>
      <c r="P33" s="33">
        <v>0</v>
      </c>
      <c r="Q33" s="29">
        <v>1785690.26</v>
      </c>
      <c r="R33" s="33">
        <v>0</v>
      </c>
      <c r="S33" s="33">
        <v>0</v>
      </c>
      <c r="T33" s="34">
        <f t="shared" ref="T33" si="2">M33/J33</f>
        <v>2503</v>
      </c>
      <c r="U33" s="34">
        <f t="shared" ref="U33" si="3">M33/J33</f>
        <v>2503</v>
      </c>
      <c r="V33" s="35" t="s">
        <v>87</v>
      </c>
    </row>
  </sheetData>
  <mergeCells count="36">
    <mergeCell ref="P1:U1"/>
    <mergeCell ref="A24:B24"/>
    <mergeCell ref="A29:B29"/>
    <mergeCell ref="A32:B32"/>
    <mergeCell ref="A16:V16"/>
    <mergeCell ref="A7:V7"/>
    <mergeCell ref="A9:V9"/>
    <mergeCell ref="A10:V10"/>
    <mergeCell ref="A11:V11"/>
    <mergeCell ref="A12:V12"/>
    <mergeCell ref="A15:V15"/>
    <mergeCell ref="M19:M20"/>
    <mergeCell ref="N19:S19"/>
    <mergeCell ref="H18:H21"/>
    <mergeCell ref="I18:I20"/>
    <mergeCell ref="J18:K18"/>
    <mergeCell ref="U18:U20"/>
    <mergeCell ref="V18:V21"/>
    <mergeCell ref="D19:D21"/>
    <mergeCell ref="E19:E21"/>
    <mergeCell ref="J19:J20"/>
    <mergeCell ref="K19:K20"/>
    <mergeCell ref="T18:T20"/>
    <mergeCell ref="G18:G21"/>
    <mergeCell ref="A2:V2"/>
    <mergeCell ref="A3:V3"/>
    <mergeCell ref="A4:V4"/>
    <mergeCell ref="A5:V5"/>
    <mergeCell ref="A6:V6"/>
    <mergeCell ref="A18:A21"/>
    <mergeCell ref="B18:B21"/>
    <mergeCell ref="M18:S18"/>
    <mergeCell ref="C18:C21"/>
    <mergeCell ref="D18:E18"/>
    <mergeCell ref="F18:F21"/>
    <mergeCell ref="L18:L20"/>
  </mergeCells>
  <phoneticPr fontId="14" type="noConversion"/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workbookViewId="0">
      <selection activeCell="A2" sqref="A2:N2"/>
    </sheetView>
  </sheetViews>
  <sheetFormatPr defaultRowHeight="14.4"/>
  <cols>
    <col min="2" max="2" width="38.33203125" customWidth="1"/>
    <col min="3" max="3" width="11.88671875" customWidth="1"/>
    <col min="4" max="4" width="16.33203125" customWidth="1"/>
    <col min="13" max="13" width="11.5546875" bestFit="1" customWidth="1"/>
    <col min="14" max="14" width="14" customWidth="1"/>
    <col min="15" max="15" width="0.109375" customWidth="1"/>
    <col min="16" max="17" width="8.88671875" hidden="1" customWidth="1"/>
  </cols>
  <sheetData>
    <row r="1" spans="1:17" ht="96" customHeight="1">
      <c r="L1" s="92" t="s">
        <v>105</v>
      </c>
      <c r="M1" s="93"/>
      <c r="N1" s="93"/>
      <c r="O1" s="93"/>
      <c r="P1" s="93"/>
      <c r="Q1" s="93"/>
    </row>
    <row r="2" spans="1:17" ht="15.6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7" ht="15.6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7" ht="15.6">
      <c r="A4" s="78" t="s">
        <v>49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7" ht="15.6">
      <c r="A5" s="78" t="s">
        <v>50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5.6">
      <c r="A6" s="94" t="s">
        <v>99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7" ht="15.6">
      <c r="A7" s="78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7" ht="15.6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7" ht="15.6">
      <c r="A9" s="78" t="s">
        <v>100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7" ht="15" thickBot="1"/>
    <row r="11" spans="1:17" ht="82.95" customHeight="1" thickBot="1">
      <c r="A11" s="89" t="s">
        <v>37</v>
      </c>
      <c r="B11" s="89" t="s">
        <v>38</v>
      </c>
      <c r="C11" s="89" t="s">
        <v>18</v>
      </c>
      <c r="D11" s="89" t="s">
        <v>39</v>
      </c>
      <c r="E11" s="86" t="s">
        <v>40</v>
      </c>
      <c r="F11" s="87"/>
      <c r="G11" s="87"/>
      <c r="H11" s="87"/>
      <c r="I11" s="88"/>
      <c r="J11" s="86" t="s">
        <v>21</v>
      </c>
      <c r="K11" s="87"/>
      <c r="L11" s="87"/>
      <c r="M11" s="87"/>
      <c r="N11" s="88"/>
    </row>
    <row r="12" spans="1:17" ht="21.6" customHeight="1" thickBot="1">
      <c r="A12" s="90"/>
      <c r="B12" s="90"/>
      <c r="C12" s="91"/>
      <c r="D12" s="91"/>
      <c r="E12" s="45" t="s">
        <v>41</v>
      </c>
      <c r="F12" s="45" t="s">
        <v>42</v>
      </c>
      <c r="G12" s="45" t="s">
        <v>43</v>
      </c>
      <c r="H12" s="45" t="s">
        <v>44</v>
      </c>
      <c r="I12" s="45" t="s">
        <v>45</v>
      </c>
      <c r="J12" s="45" t="s">
        <v>41</v>
      </c>
      <c r="K12" s="45" t="s">
        <v>42</v>
      </c>
      <c r="L12" s="45" t="s">
        <v>43</v>
      </c>
      <c r="M12" s="45" t="s">
        <v>44</v>
      </c>
      <c r="N12" s="45" t="s">
        <v>45</v>
      </c>
    </row>
    <row r="13" spans="1:17" ht="15" thickBot="1">
      <c r="A13" s="91"/>
      <c r="B13" s="91"/>
      <c r="C13" s="45" t="s">
        <v>46</v>
      </c>
      <c r="D13" s="45" t="s">
        <v>33</v>
      </c>
      <c r="E13" s="45" t="s">
        <v>8</v>
      </c>
      <c r="F13" s="45" t="s">
        <v>8</v>
      </c>
      <c r="G13" s="45" t="s">
        <v>8</v>
      </c>
      <c r="H13" s="45" t="s">
        <v>8</v>
      </c>
      <c r="I13" s="45" t="s">
        <v>8</v>
      </c>
      <c r="J13" s="45" t="s">
        <v>7</v>
      </c>
      <c r="K13" s="45" t="s">
        <v>7</v>
      </c>
      <c r="L13" s="45" t="s">
        <v>7</v>
      </c>
      <c r="M13" s="45" t="s">
        <v>7</v>
      </c>
      <c r="N13" s="45" t="s">
        <v>7</v>
      </c>
    </row>
    <row r="14" spans="1:17">
      <c r="A14" s="46">
        <v>1</v>
      </c>
      <c r="B14" s="46">
        <v>2</v>
      </c>
      <c r="C14" s="46">
        <v>3</v>
      </c>
      <c r="D14" s="46">
        <v>4</v>
      </c>
      <c r="E14" s="46">
        <v>5</v>
      </c>
      <c r="F14" s="46">
        <v>6</v>
      </c>
      <c r="G14" s="46">
        <v>7</v>
      </c>
      <c r="H14" s="46">
        <v>8</v>
      </c>
      <c r="I14" s="46">
        <v>9</v>
      </c>
      <c r="J14" s="46">
        <v>10</v>
      </c>
      <c r="K14" s="46">
        <v>11</v>
      </c>
      <c r="L14" s="46">
        <v>12</v>
      </c>
      <c r="M14" s="46">
        <v>13</v>
      </c>
      <c r="N14" s="46">
        <v>14</v>
      </c>
    </row>
    <row r="15" spans="1:17" ht="18" customHeight="1">
      <c r="A15" s="51"/>
      <c r="B15" s="47" t="s">
        <v>68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7">
      <c r="A16" s="85" t="s">
        <v>102</v>
      </c>
      <c r="B16" s="85"/>
      <c r="C16" s="50">
        <v>2410.4</v>
      </c>
      <c r="D16" s="55">
        <v>65</v>
      </c>
      <c r="E16" s="54">
        <v>0</v>
      </c>
      <c r="F16" s="54">
        <v>0</v>
      </c>
      <c r="G16" s="54">
        <v>0</v>
      </c>
      <c r="H16" s="54">
        <v>8</v>
      </c>
      <c r="I16" s="54">
        <v>8</v>
      </c>
      <c r="J16" s="54">
        <v>0</v>
      </c>
      <c r="K16" s="54">
        <v>0</v>
      </c>
      <c r="L16" s="54">
        <v>0</v>
      </c>
      <c r="M16" s="56">
        <v>7421638.4000000004</v>
      </c>
      <c r="N16" s="57">
        <v>7421638.4000000004</v>
      </c>
    </row>
    <row r="17" spans="1:14">
      <c r="A17" s="48"/>
      <c r="B17" s="49" t="s">
        <v>80</v>
      </c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8"/>
      <c r="N17" s="59"/>
    </row>
    <row r="18" spans="1:14">
      <c r="A18" s="85" t="s">
        <v>102</v>
      </c>
      <c r="B18" s="85"/>
      <c r="C18" s="50">
        <v>754.8</v>
      </c>
      <c r="D18" s="50">
        <v>36</v>
      </c>
      <c r="E18" s="53">
        <v>0</v>
      </c>
      <c r="F18" s="53">
        <v>0</v>
      </c>
      <c r="G18" s="53">
        <v>0</v>
      </c>
      <c r="H18" s="53">
        <v>2</v>
      </c>
      <c r="I18" s="53">
        <v>2</v>
      </c>
      <c r="J18" s="53">
        <v>0</v>
      </c>
      <c r="K18" s="53">
        <v>0</v>
      </c>
      <c r="L18" s="53">
        <v>0</v>
      </c>
      <c r="M18" s="58">
        <v>2034662</v>
      </c>
      <c r="N18" s="59">
        <v>2034662</v>
      </c>
    </row>
    <row r="19" spans="1:14">
      <c r="A19" s="52"/>
      <c r="B19" s="49" t="s">
        <v>81</v>
      </c>
      <c r="C19" s="50"/>
      <c r="D19" s="50"/>
      <c r="E19" s="53"/>
      <c r="F19" s="53"/>
      <c r="G19" s="53"/>
      <c r="H19" s="53"/>
      <c r="I19" s="53"/>
      <c r="J19" s="53"/>
      <c r="K19" s="53"/>
      <c r="L19" s="53"/>
      <c r="M19" s="58"/>
      <c r="N19" s="59"/>
    </row>
    <row r="20" spans="1:14">
      <c r="A20" s="85" t="s">
        <v>102</v>
      </c>
      <c r="B20" s="85"/>
      <c r="C20" s="50">
        <v>725.62</v>
      </c>
      <c r="D20" s="50">
        <v>45</v>
      </c>
      <c r="E20" s="53">
        <v>0</v>
      </c>
      <c r="F20" s="53">
        <v>0</v>
      </c>
      <c r="G20" s="53">
        <v>0</v>
      </c>
      <c r="H20" s="53">
        <v>3</v>
      </c>
      <c r="I20" s="53">
        <v>3</v>
      </c>
      <c r="J20" s="53">
        <v>0</v>
      </c>
      <c r="K20" s="53">
        <v>0</v>
      </c>
      <c r="L20" s="53">
        <v>0</v>
      </c>
      <c r="M20" s="58">
        <v>1785690.26</v>
      </c>
      <c r="N20" s="59">
        <v>1785690.26</v>
      </c>
    </row>
  </sheetData>
  <mergeCells count="18">
    <mergeCell ref="L1:Q1"/>
    <mergeCell ref="A8:N8"/>
    <mergeCell ref="A9:N9"/>
    <mergeCell ref="A2:N2"/>
    <mergeCell ref="A3:N3"/>
    <mergeCell ref="A4:N4"/>
    <mergeCell ref="A5:N5"/>
    <mergeCell ref="A6:N6"/>
    <mergeCell ref="A7:N7"/>
    <mergeCell ref="A16:B16"/>
    <mergeCell ref="A18:B18"/>
    <mergeCell ref="A20:B20"/>
    <mergeCell ref="J11:N11"/>
    <mergeCell ref="A11:A13"/>
    <mergeCell ref="B11:B13"/>
    <mergeCell ref="C11:C12"/>
    <mergeCell ref="D11:D12"/>
    <mergeCell ref="E11:I1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38"/>
  <sheetViews>
    <sheetView tabSelected="1" view="pageBreakPreview" topLeftCell="A8" zoomScale="60" zoomScaleNormal="89" workbookViewId="0">
      <pane ySplit="8" topLeftCell="A16" activePane="bottomLeft" state="frozen"/>
      <selection activeCell="A8" sqref="A8"/>
      <selection pane="bottomLeft" activeCell="Q10" sqref="Q10"/>
    </sheetView>
  </sheetViews>
  <sheetFormatPr defaultColWidth="9.109375" defaultRowHeight="13.8"/>
  <cols>
    <col min="1" max="1" width="9.109375" style="1"/>
    <col min="2" max="2" width="41.33203125" style="1" customWidth="1"/>
    <col min="3" max="3" width="17.88671875" style="1" customWidth="1"/>
    <col min="4" max="5" width="19.44140625" style="1" customWidth="1"/>
    <col min="6" max="6" width="17.44140625" style="1" customWidth="1"/>
    <col min="7" max="7" width="15.88671875" style="1" customWidth="1"/>
    <col min="8" max="8" width="17.5546875" style="1" customWidth="1"/>
    <col min="9" max="9" width="16.5546875" style="1" customWidth="1"/>
    <col min="10" max="10" width="12.88671875" style="1" customWidth="1"/>
    <col min="11" max="11" width="16.33203125" style="1" customWidth="1"/>
    <col min="12" max="12" width="17.5546875" style="12" customWidth="1"/>
    <col min="13" max="13" width="19.33203125" style="12" customWidth="1"/>
    <col min="14" max="14" width="17.6640625" style="12" customWidth="1"/>
    <col min="15" max="15" width="14.33203125" style="12" customWidth="1"/>
    <col min="16" max="16" width="18" style="12" customWidth="1"/>
    <col min="17" max="17" width="19.44140625" style="12" customWidth="1"/>
    <col min="18" max="18" width="14.44140625" style="12" customWidth="1"/>
    <col min="19" max="19" width="13.88671875" style="12" customWidth="1"/>
    <col min="20" max="20" width="12.6640625" style="12" customWidth="1"/>
    <col min="21" max="16384" width="9.109375" style="1"/>
  </cols>
  <sheetData>
    <row r="3" spans="1:22" ht="15.75" customHeight="1">
      <c r="A3" s="78" t="s">
        <v>11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2" ht="15.75" customHeight="1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2" ht="15.75" customHeight="1">
      <c r="A5" s="78" t="s">
        <v>10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2" ht="15.75" customHeight="1">
      <c r="A6" s="2"/>
    </row>
    <row r="7" spans="1:22" ht="15.6">
      <c r="A7" s="78" t="s">
        <v>12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ht="99" customHeight="1">
      <c r="A8" s="61"/>
      <c r="B8" s="61"/>
      <c r="C8" s="63"/>
      <c r="D8" s="63"/>
      <c r="E8" s="95" t="s">
        <v>101</v>
      </c>
      <c r="F8" s="95"/>
      <c r="G8" s="95"/>
      <c r="H8" s="95"/>
      <c r="I8" s="95"/>
      <c r="J8" s="96"/>
      <c r="K8" s="95"/>
      <c r="L8" s="95"/>
      <c r="M8" s="95"/>
      <c r="N8" s="95"/>
      <c r="O8" s="95"/>
      <c r="P8" s="95"/>
      <c r="Q8" s="95"/>
      <c r="R8" s="61"/>
      <c r="S8" s="61"/>
      <c r="T8" s="61"/>
    </row>
    <row r="9" spans="1:22" ht="80.400000000000006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79" t="s">
        <v>106</v>
      </c>
      <c r="R9" s="80"/>
      <c r="S9" s="80"/>
      <c r="T9" s="80"/>
      <c r="U9" s="80"/>
      <c r="V9" s="80"/>
    </row>
    <row r="10" spans="1:22" ht="16.2" thickBo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2" ht="47.25" customHeight="1" thickBot="1">
      <c r="A11" s="108" t="s">
        <v>37</v>
      </c>
      <c r="B11" s="108" t="s">
        <v>0</v>
      </c>
      <c r="C11" s="108" t="s">
        <v>1</v>
      </c>
      <c r="D11" s="111" t="s">
        <v>54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99" t="s">
        <v>2</v>
      </c>
      <c r="Q11" s="100"/>
      <c r="R11" s="100"/>
      <c r="S11" s="101"/>
      <c r="T11" s="114" t="s">
        <v>55</v>
      </c>
    </row>
    <row r="12" spans="1:22" ht="33" customHeight="1" thickBot="1">
      <c r="A12" s="109"/>
      <c r="B12" s="109"/>
      <c r="C12" s="109"/>
      <c r="D12" s="72" t="s">
        <v>3</v>
      </c>
      <c r="E12" s="74" t="s">
        <v>4</v>
      </c>
      <c r="F12" s="75"/>
      <c r="G12" s="75"/>
      <c r="H12" s="75"/>
      <c r="I12" s="76"/>
      <c r="J12" s="102" t="s">
        <v>56</v>
      </c>
      <c r="K12" s="103"/>
      <c r="L12" s="97" t="s">
        <v>57</v>
      </c>
      <c r="M12" s="97" t="s">
        <v>58</v>
      </c>
      <c r="N12" s="97" t="s">
        <v>59</v>
      </c>
      <c r="O12" s="97" t="s">
        <v>60</v>
      </c>
      <c r="P12" s="97" t="s">
        <v>61</v>
      </c>
      <c r="Q12" s="97" t="s">
        <v>62</v>
      </c>
      <c r="R12" s="97" t="s">
        <v>63</v>
      </c>
      <c r="S12" s="97" t="s">
        <v>64</v>
      </c>
      <c r="T12" s="115"/>
    </row>
    <row r="13" spans="1:22" ht="93.75" customHeight="1" thickBot="1">
      <c r="A13" s="109"/>
      <c r="B13" s="109"/>
      <c r="C13" s="110"/>
      <c r="D13" s="77"/>
      <c r="E13" s="6" t="s">
        <v>5</v>
      </c>
      <c r="F13" s="6" t="s">
        <v>6</v>
      </c>
      <c r="G13" s="6" t="s">
        <v>65</v>
      </c>
      <c r="H13" s="6" t="s">
        <v>66</v>
      </c>
      <c r="I13" s="6" t="s">
        <v>67</v>
      </c>
      <c r="J13" s="104"/>
      <c r="K13" s="105"/>
      <c r="L13" s="98"/>
      <c r="M13" s="98"/>
      <c r="N13" s="98"/>
      <c r="O13" s="98"/>
      <c r="P13" s="98"/>
      <c r="Q13" s="98"/>
      <c r="R13" s="98"/>
      <c r="S13" s="98"/>
      <c r="T13" s="116"/>
    </row>
    <row r="14" spans="1:22" ht="25.95" customHeight="1" thickBot="1">
      <c r="A14" s="110"/>
      <c r="B14" s="110"/>
      <c r="C14" s="7" t="s">
        <v>7</v>
      </c>
      <c r="D14" s="6" t="s">
        <v>7</v>
      </c>
      <c r="E14" s="6" t="s">
        <v>7</v>
      </c>
      <c r="F14" s="6" t="s">
        <v>7</v>
      </c>
      <c r="G14" s="6" t="s">
        <v>7</v>
      </c>
      <c r="H14" s="6" t="s">
        <v>7</v>
      </c>
      <c r="I14" s="6" t="s">
        <v>7</v>
      </c>
      <c r="J14" s="6" t="s">
        <v>8</v>
      </c>
      <c r="K14" s="6" t="s">
        <v>7</v>
      </c>
      <c r="L14" s="9" t="s">
        <v>7</v>
      </c>
      <c r="M14" s="9" t="s">
        <v>7</v>
      </c>
      <c r="N14" s="9" t="s">
        <v>7</v>
      </c>
      <c r="O14" s="9" t="s">
        <v>7</v>
      </c>
      <c r="P14" s="9" t="s">
        <v>7</v>
      </c>
      <c r="Q14" s="9" t="s">
        <v>7</v>
      </c>
      <c r="R14" s="9" t="s">
        <v>7</v>
      </c>
      <c r="S14" s="9" t="s">
        <v>7</v>
      </c>
      <c r="T14" s="9" t="s">
        <v>7</v>
      </c>
    </row>
    <row r="15" spans="1:22" ht="21" customHeigh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17">
        <v>12</v>
      </c>
      <c r="M15" s="17">
        <v>13</v>
      </c>
      <c r="N15" s="17">
        <v>14</v>
      </c>
      <c r="O15" s="17">
        <v>15</v>
      </c>
      <c r="P15" s="17">
        <v>16</v>
      </c>
      <c r="Q15" s="17">
        <v>17</v>
      </c>
      <c r="R15" s="17">
        <v>18</v>
      </c>
      <c r="S15" s="17">
        <v>19</v>
      </c>
      <c r="T15" s="18">
        <v>20</v>
      </c>
    </row>
    <row r="16" spans="1:22" s="8" customFormat="1" ht="16.5" customHeight="1">
      <c r="A16" s="15"/>
      <c r="B16" s="15" t="s">
        <v>68</v>
      </c>
      <c r="C16" s="15"/>
      <c r="D16" s="15"/>
      <c r="E16" s="15"/>
      <c r="F16" s="15"/>
      <c r="G16" s="15"/>
      <c r="H16" s="15"/>
      <c r="I16" s="15"/>
      <c r="J16" s="15"/>
      <c r="K16" s="15"/>
      <c r="L16" s="11"/>
      <c r="M16" s="11"/>
      <c r="N16" s="11"/>
      <c r="O16" s="11"/>
      <c r="P16" s="11"/>
      <c r="Q16" s="11"/>
      <c r="R16" s="11"/>
      <c r="S16" s="11"/>
      <c r="T16" s="16"/>
    </row>
    <row r="17" spans="1:20" s="8" customFormat="1" ht="30.75" customHeight="1">
      <c r="A17" s="81" t="s">
        <v>95</v>
      </c>
      <c r="B17" s="82"/>
      <c r="C17" s="38">
        <f t="shared" ref="C17:T17" si="0">C18+C19+C20</f>
        <v>7421638.3999999994</v>
      </c>
      <c r="D17" s="38">
        <f t="shared" si="0"/>
        <v>3698273.5999999996</v>
      </c>
      <c r="E17" s="38">
        <f t="shared" si="0"/>
        <v>1086879.5</v>
      </c>
      <c r="F17" s="38">
        <f t="shared" si="0"/>
        <v>0</v>
      </c>
      <c r="G17" s="39">
        <f t="shared" si="0"/>
        <v>0</v>
      </c>
      <c r="H17" s="38">
        <f t="shared" si="0"/>
        <v>470632.5</v>
      </c>
      <c r="I17" s="38">
        <f t="shared" si="0"/>
        <v>2140761.6</v>
      </c>
      <c r="J17" s="39">
        <f t="shared" si="0"/>
        <v>0</v>
      </c>
      <c r="K17" s="39">
        <f t="shared" si="0"/>
        <v>0</v>
      </c>
      <c r="L17" s="38">
        <f t="shared" si="0"/>
        <v>3577764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145600.79999999999</v>
      </c>
      <c r="Q17" s="39">
        <f t="shared" si="0"/>
        <v>0</v>
      </c>
      <c r="R17" s="39">
        <f t="shared" si="0"/>
        <v>0</v>
      </c>
      <c r="S17" s="39">
        <f t="shared" si="0"/>
        <v>0</v>
      </c>
      <c r="T17" s="39">
        <f t="shared" si="0"/>
        <v>0</v>
      </c>
    </row>
    <row r="18" spans="1:20">
      <c r="A18" s="24">
        <v>6</v>
      </c>
      <c r="B18" s="14" t="s">
        <v>90</v>
      </c>
      <c r="C18" s="70">
        <f t="shared" ref="C18:C20" si="1">D18+K18+L18+M18+N18+O18+P18+Q18+R18+S18+T18</f>
        <v>2484296</v>
      </c>
      <c r="D18" s="33">
        <f t="shared" ref="D18:D20" si="2">E18+F18+G18+H18+I18</f>
        <v>2484296</v>
      </c>
      <c r="E18" s="64">
        <v>1086879.5</v>
      </c>
      <c r="F18" s="33">
        <v>0</v>
      </c>
      <c r="G18" s="33">
        <v>0</v>
      </c>
      <c r="H18" s="64">
        <v>470632.5</v>
      </c>
      <c r="I18" s="64">
        <v>926784</v>
      </c>
      <c r="J18" s="33">
        <v>0</v>
      </c>
      <c r="K18" s="33">
        <v>0</v>
      </c>
      <c r="L18" s="40">
        <v>0</v>
      </c>
      <c r="M18" s="33">
        <v>0</v>
      </c>
      <c r="N18" s="40">
        <v>0</v>
      </c>
      <c r="O18" s="33">
        <v>0</v>
      </c>
      <c r="P18" s="40">
        <v>0</v>
      </c>
      <c r="Q18" s="33">
        <v>0</v>
      </c>
      <c r="R18" s="33">
        <v>0</v>
      </c>
      <c r="S18" s="33">
        <v>0</v>
      </c>
      <c r="T18" s="33">
        <v>0</v>
      </c>
    </row>
    <row r="19" spans="1:20" ht="16.8">
      <c r="A19" s="23">
        <v>7</v>
      </c>
      <c r="B19" s="14" t="s">
        <v>92</v>
      </c>
      <c r="C19" s="40">
        <f t="shared" si="1"/>
        <v>4130481.5999999996</v>
      </c>
      <c r="D19" s="33">
        <f t="shared" si="2"/>
        <v>407116.79999999999</v>
      </c>
      <c r="E19" s="69">
        <v>0</v>
      </c>
      <c r="F19" s="69">
        <v>0</v>
      </c>
      <c r="G19" s="69">
        <v>0</v>
      </c>
      <c r="H19" s="69">
        <v>0</v>
      </c>
      <c r="I19" s="64">
        <v>407116.79999999999</v>
      </c>
      <c r="J19" s="33">
        <v>0</v>
      </c>
      <c r="K19" s="33">
        <v>0</v>
      </c>
      <c r="L19" s="65">
        <v>3577764</v>
      </c>
      <c r="M19" s="33">
        <v>0</v>
      </c>
      <c r="N19" s="40">
        <v>0</v>
      </c>
      <c r="O19" s="33">
        <v>0</v>
      </c>
      <c r="P19" s="65">
        <v>145600.79999999999</v>
      </c>
      <c r="Q19" s="33">
        <v>0</v>
      </c>
      <c r="R19" s="33">
        <v>0</v>
      </c>
      <c r="S19" s="33">
        <v>0</v>
      </c>
      <c r="T19" s="33">
        <v>0</v>
      </c>
    </row>
    <row r="20" spans="1:20">
      <c r="A20" s="24">
        <v>8</v>
      </c>
      <c r="B20" s="14" t="s">
        <v>93</v>
      </c>
      <c r="C20" s="40">
        <f t="shared" si="1"/>
        <v>806860.79999999993</v>
      </c>
      <c r="D20" s="33">
        <f t="shared" si="2"/>
        <v>806860.79999999993</v>
      </c>
      <c r="E20" s="33">
        <v>0</v>
      </c>
      <c r="F20" s="33">
        <v>0</v>
      </c>
      <c r="G20" s="33">
        <v>0</v>
      </c>
      <c r="H20" s="33">
        <v>0</v>
      </c>
      <c r="I20" s="64">
        <v>806860.79999999993</v>
      </c>
      <c r="J20" s="33">
        <v>0</v>
      </c>
      <c r="K20" s="33">
        <v>0</v>
      </c>
      <c r="L20" s="40">
        <v>0</v>
      </c>
      <c r="M20" s="33">
        <v>0</v>
      </c>
      <c r="N20" s="40">
        <v>0</v>
      </c>
      <c r="O20" s="33">
        <v>0</v>
      </c>
      <c r="P20" s="40">
        <v>0</v>
      </c>
      <c r="Q20" s="33">
        <v>0</v>
      </c>
      <c r="R20" s="33">
        <v>0</v>
      </c>
      <c r="S20" s="33">
        <v>0</v>
      </c>
      <c r="T20" s="33">
        <v>0</v>
      </c>
    </row>
    <row r="21" spans="1:20" s="20" customFormat="1">
      <c r="A21" s="19"/>
      <c r="B21" s="22" t="s">
        <v>80</v>
      </c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s="8" customFormat="1" ht="15" customHeight="1">
      <c r="A22" s="81" t="s">
        <v>95</v>
      </c>
      <c r="B22" s="82"/>
      <c r="C22" s="41">
        <f t="shared" ref="C22:T22" si="3">C23</f>
        <v>2034662</v>
      </c>
      <c r="D22" s="41">
        <f t="shared" si="3"/>
        <v>2034662</v>
      </c>
      <c r="E22" s="42">
        <f t="shared" si="3"/>
        <v>0</v>
      </c>
      <c r="F22" s="41">
        <f t="shared" si="3"/>
        <v>2034662</v>
      </c>
      <c r="G22" s="42">
        <f t="shared" si="3"/>
        <v>0</v>
      </c>
      <c r="H22" s="41">
        <f t="shared" si="3"/>
        <v>0</v>
      </c>
      <c r="I22" s="41">
        <f t="shared" si="3"/>
        <v>0</v>
      </c>
      <c r="J22" s="42">
        <f t="shared" si="3"/>
        <v>0</v>
      </c>
      <c r="K22" s="42">
        <f t="shared" si="3"/>
        <v>0</v>
      </c>
      <c r="L22" s="41">
        <f t="shared" si="3"/>
        <v>0</v>
      </c>
      <c r="M22" s="42">
        <f t="shared" si="3"/>
        <v>0</v>
      </c>
      <c r="N22" s="42">
        <f t="shared" si="3"/>
        <v>0</v>
      </c>
      <c r="O22" s="42">
        <f t="shared" si="3"/>
        <v>0</v>
      </c>
      <c r="P22" s="41">
        <f t="shared" si="3"/>
        <v>0</v>
      </c>
      <c r="Q22" s="42">
        <f t="shared" si="3"/>
        <v>0</v>
      </c>
      <c r="R22" s="42">
        <f t="shared" si="3"/>
        <v>0</v>
      </c>
      <c r="S22" s="42">
        <f t="shared" si="3"/>
        <v>0</v>
      </c>
      <c r="T22" s="42">
        <f t="shared" si="3"/>
        <v>0</v>
      </c>
    </row>
    <row r="23" spans="1:20">
      <c r="A23" s="24">
        <v>2</v>
      </c>
      <c r="B23" s="14" t="s">
        <v>93</v>
      </c>
      <c r="C23" s="40">
        <f t="shared" ref="C23" si="4">D23+K23+L23+M23+N23+O23+P23+Q23+R23+S23+T23</f>
        <v>2034662</v>
      </c>
      <c r="D23" s="33">
        <f t="shared" ref="D23" si="5">E23+F23+G23+H23+I23</f>
        <v>2034662</v>
      </c>
      <c r="E23" s="33">
        <v>0</v>
      </c>
      <c r="F23" s="64">
        <v>2034662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40">
        <v>0</v>
      </c>
      <c r="M23" s="33">
        <v>0</v>
      </c>
      <c r="N23" s="40">
        <v>0</v>
      </c>
      <c r="O23" s="33">
        <v>0</v>
      </c>
      <c r="P23" s="40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s="21" customFormat="1">
      <c r="A24" s="22"/>
      <c r="B24" s="22" t="s">
        <v>81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3" customFormat="1" ht="15" customHeight="1">
      <c r="A25" s="81" t="s">
        <v>95</v>
      </c>
      <c r="B25" s="82"/>
      <c r="C25" s="41">
        <f t="shared" ref="C25:T25" si="6">C26</f>
        <v>1785690.2599999998</v>
      </c>
      <c r="D25" s="41">
        <f t="shared" si="6"/>
        <v>1785690.2599999998</v>
      </c>
      <c r="E25" s="41">
        <f t="shared" si="6"/>
        <v>963830.41999999993</v>
      </c>
      <c r="F25" s="41">
        <f t="shared" si="6"/>
        <v>0</v>
      </c>
      <c r="G25" s="42">
        <f t="shared" si="6"/>
        <v>0</v>
      </c>
      <c r="H25" s="41">
        <f t="shared" si="6"/>
        <v>0</v>
      </c>
      <c r="I25" s="41">
        <f t="shared" si="6"/>
        <v>821859.83999999997</v>
      </c>
      <c r="J25" s="42">
        <f t="shared" si="6"/>
        <v>0</v>
      </c>
      <c r="K25" s="42">
        <f t="shared" si="6"/>
        <v>0</v>
      </c>
      <c r="L25" s="42">
        <f t="shared" si="6"/>
        <v>0</v>
      </c>
      <c r="M25" s="42">
        <f t="shared" si="6"/>
        <v>0</v>
      </c>
      <c r="N25" s="42">
        <f t="shared" si="6"/>
        <v>0</v>
      </c>
      <c r="O25" s="41">
        <f t="shared" si="6"/>
        <v>0</v>
      </c>
      <c r="P25" s="41">
        <f t="shared" si="6"/>
        <v>0</v>
      </c>
      <c r="Q25" s="42">
        <f t="shared" si="6"/>
        <v>0</v>
      </c>
      <c r="R25" s="42">
        <f t="shared" si="6"/>
        <v>0</v>
      </c>
      <c r="S25" s="42">
        <f t="shared" si="6"/>
        <v>0</v>
      </c>
      <c r="T25" s="42">
        <f t="shared" si="6"/>
        <v>0</v>
      </c>
    </row>
    <row r="26" spans="1:20" ht="14.4">
      <c r="A26" s="27">
        <v>1</v>
      </c>
      <c r="B26" s="14" t="s">
        <v>94</v>
      </c>
      <c r="C26" s="40">
        <f t="shared" ref="C26" si="7">D26+K26+L26+M26+N26+O26+P26+Q26+R26+S26+T26</f>
        <v>1785690.2599999998</v>
      </c>
      <c r="D26" s="40">
        <f>E26+F26+G26+H26+I26</f>
        <v>1785690.2599999998</v>
      </c>
      <c r="E26" s="64">
        <v>963830.41999999993</v>
      </c>
      <c r="F26" s="33">
        <v>0</v>
      </c>
      <c r="G26" s="33">
        <v>0</v>
      </c>
      <c r="H26" s="25">
        <v>0</v>
      </c>
      <c r="I26" s="64">
        <v>821859.83999999997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</row>
    <row r="27" spans="1:20" ht="30" customHeight="1">
      <c r="A27" s="107" t="s">
        <v>69</v>
      </c>
      <c r="B27" s="10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20">
      <c r="A28" s="106" t="s">
        <v>82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20">
      <c r="A29" s="106" t="s">
        <v>70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20">
      <c r="A30" s="106" t="s">
        <v>71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20">
      <c r="A31" s="106" t="s">
        <v>72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20">
      <c r="A32" s="106" t="s">
        <v>73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18">
      <c r="A33" s="106" t="s">
        <v>74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>
      <c r="A34" s="106" t="s">
        <v>75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"/>
      <c r="Q34" s="10"/>
      <c r="R34" s="10"/>
    </row>
    <row r="35" spans="1:18">
      <c r="A35" s="106" t="s">
        <v>76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1:18">
      <c r="A36" s="106" t="s">
        <v>77</v>
      </c>
      <c r="B36" s="106"/>
      <c r="C36" s="106"/>
      <c r="D36" s="106"/>
      <c r="E36" s="106"/>
      <c r="F36" s="106"/>
      <c r="G36" s="106"/>
      <c r="H36" s="106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>
      <c r="A37" s="106" t="s">
        <v>78</v>
      </c>
      <c r="B37" s="106"/>
      <c r="C37" s="106"/>
      <c r="D37" s="106"/>
      <c r="E37" s="106"/>
      <c r="F37" s="106"/>
      <c r="G37" s="106"/>
      <c r="H37" s="106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>
      <c r="A38" s="106" t="s">
        <v>79</v>
      </c>
      <c r="B38" s="106"/>
      <c r="C38" s="106"/>
      <c r="D38" s="106"/>
      <c r="E38" s="106"/>
      <c r="F38" s="106"/>
      <c r="G38" s="106"/>
      <c r="H38" s="106"/>
      <c r="I38" s="10"/>
      <c r="J38" s="10"/>
      <c r="K38" s="10"/>
      <c r="L38" s="10"/>
      <c r="M38" s="10"/>
      <c r="N38" s="10"/>
      <c r="O38" s="10"/>
      <c r="P38" s="10"/>
      <c r="Q38" s="10"/>
      <c r="R38" s="10"/>
    </row>
  </sheetData>
  <mergeCells count="38">
    <mergeCell ref="Q9:V9"/>
    <mergeCell ref="A25:B25"/>
    <mergeCell ref="A34:O34"/>
    <mergeCell ref="A35:R35"/>
    <mergeCell ref="A36:H36"/>
    <mergeCell ref="A28:R28"/>
    <mergeCell ref="A27:B27"/>
    <mergeCell ref="A22:B22"/>
    <mergeCell ref="Q12:Q13"/>
    <mergeCell ref="R12:R13"/>
    <mergeCell ref="A17:B17"/>
    <mergeCell ref="B11:B14"/>
    <mergeCell ref="C11:C13"/>
    <mergeCell ref="D11:O11"/>
    <mergeCell ref="A11:A14"/>
    <mergeCell ref="T11:T13"/>
    <mergeCell ref="A37:H37"/>
    <mergeCell ref="A38:H38"/>
    <mergeCell ref="A29:R29"/>
    <mergeCell ref="A30:R30"/>
    <mergeCell ref="A31:R31"/>
    <mergeCell ref="A32:R32"/>
    <mergeCell ref="A33:R33"/>
    <mergeCell ref="D12:D13"/>
    <mergeCell ref="E12:I12"/>
    <mergeCell ref="J12:K13"/>
    <mergeCell ref="L12:L13"/>
    <mergeCell ref="M12:M13"/>
    <mergeCell ref="N12:N13"/>
    <mergeCell ref="O12:O13"/>
    <mergeCell ref="P11:S11"/>
    <mergeCell ref="P12:P13"/>
    <mergeCell ref="S12:S13"/>
    <mergeCell ref="E8:Q8"/>
    <mergeCell ref="A3:T3"/>
    <mergeCell ref="A4:T4"/>
    <mergeCell ref="A5:T5"/>
    <mergeCell ref="A7:T7"/>
  </mergeCells>
  <hyperlinks>
    <hyperlink ref="D11" r:id="rId1" display="https://login.consultant.ru/link/?req=doc&amp;base=LAW&amp;n=416251&amp;dst=101210&amp;field=134&amp;date=22.06.2022"/>
    <hyperlink ref="T11" r:id="rId2" display="https://login.consultant.ru/link/?req=doc&amp;base=LAW&amp;n=416251&amp;dst=215&amp;field=134&amp;date=22.06.2022"/>
  </hyperlinks>
  <pageMargins left="0.7" right="0.7" top="0.75" bottom="0.75" header="0.3" footer="0.3"/>
  <pageSetup paperSize="9" scale="3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fondK</dc:creator>
  <cp:lastModifiedBy>Arch</cp:lastModifiedBy>
  <cp:lastPrinted>2025-04-09T04:55:15Z</cp:lastPrinted>
  <dcterms:created xsi:type="dcterms:W3CDTF">2015-06-05T18:19:34Z</dcterms:created>
  <dcterms:modified xsi:type="dcterms:W3CDTF">2025-09-04T07:45:24Z</dcterms:modified>
</cp:coreProperties>
</file>