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1'!$A$15:$V$32</definedName>
    <definedName name="_xlnm._FilterDatabase" localSheetId="2" hidden="1">'Таблица 3 '!$A$4:$T$19</definedName>
    <definedName name="JR_PAGE_ANCHOR_0_1">#REF!</definedName>
    <definedName name="а">#REF!</definedName>
    <definedName name="_xlnm.Print_Area" localSheetId="0">'Таблица 1'!$A$1:$V$32</definedName>
    <definedName name="_xlnm.Print_Area" localSheetId="1">'Таблица 2'!$A$1:$N$14</definedName>
    <definedName name="_xlnm.Print_Area" localSheetId="2">'Таблица 3 '!$A$1:$T$40</definedName>
  </definedNames>
  <calcPr calcId="125725"/>
</workbook>
</file>

<file path=xl/calcChain.xml><?xml version="1.0" encoding="utf-8"?>
<calcChain xmlns="http://schemas.openxmlformats.org/spreadsheetml/2006/main">
  <c r="R23" i="3"/>
  <c r="D25"/>
  <c r="C25" s="1"/>
  <c r="Q32" i="1" s="1"/>
  <c r="D24" i="3"/>
  <c r="T23"/>
  <c r="S23"/>
  <c r="Q23"/>
  <c r="P23"/>
  <c r="O23"/>
  <c r="N23"/>
  <c r="M23"/>
  <c r="L23"/>
  <c r="K23"/>
  <c r="J23"/>
  <c r="I23"/>
  <c r="H23"/>
  <c r="G23"/>
  <c r="F23"/>
  <c r="E23"/>
  <c r="D17"/>
  <c r="C17" s="1"/>
  <c r="Q24" i="1" s="1"/>
  <c r="R24" s="1"/>
  <c r="D21" i="3"/>
  <c r="C21" s="1"/>
  <c r="T20"/>
  <c r="S20"/>
  <c r="R20"/>
  <c r="Q20"/>
  <c r="P20"/>
  <c r="O20"/>
  <c r="N20"/>
  <c r="M20"/>
  <c r="L20"/>
  <c r="K20"/>
  <c r="J20"/>
  <c r="I20"/>
  <c r="H20"/>
  <c r="G20"/>
  <c r="F20"/>
  <c r="E20"/>
  <c r="D18"/>
  <c r="C18" s="1"/>
  <c r="Q25" i="1" s="1"/>
  <c r="R25" s="1"/>
  <c r="D16" i="3"/>
  <c r="C16" s="1"/>
  <c r="D15"/>
  <c r="C15" s="1"/>
  <c r="Q22" i="1" s="1"/>
  <c r="M22" s="1"/>
  <c r="T22" s="1"/>
  <c r="U22" s="1"/>
  <c r="D14" i="3"/>
  <c r="C14" s="1"/>
  <c r="Q21" i="1" s="1"/>
  <c r="M21" s="1"/>
  <c r="T21" s="1"/>
  <c r="U21" s="1"/>
  <c r="D13" i="3"/>
  <c r="C13" s="1"/>
  <c r="Q20" i="1" s="1"/>
  <c r="R20" s="1"/>
  <c r="D12" i="3"/>
  <c r="C12" s="1"/>
  <c r="Q19" i="1" s="1"/>
  <c r="M19" s="1"/>
  <c r="T19" s="1"/>
  <c r="U19" s="1"/>
  <c r="D11" i="3"/>
  <c r="C11" s="1"/>
  <c r="Q18" i="1" s="1"/>
  <c r="M18" s="1"/>
  <c r="T10" i="3"/>
  <c r="S10"/>
  <c r="R10"/>
  <c r="Q10"/>
  <c r="P10"/>
  <c r="O10"/>
  <c r="N10"/>
  <c r="M10"/>
  <c r="L10"/>
  <c r="K10"/>
  <c r="J10"/>
  <c r="I10"/>
  <c r="H10"/>
  <c r="G10"/>
  <c r="F10"/>
  <c r="E10"/>
  <c r="I13" i="2"/>
  <c r="I11"/>
  <c r="I9"/>
  <c r="S30" i="1"/>
  <c r="P30"/>
  <c r="O30"/>
  <c r="N30"/>
  <c r="L30"/>
  <c r="D13" i="2" s="1"/>
  <c r="K30" i="1"/>
  <c r="J30"/>
  <c r="I30"/>
  <c r="C13" i="2" s="1"/>
  <c r="Q28" i="1"/>
  <c r="R28" s="1"/>
  <c r="S27"/>
  <c r="P27"/>
  <c r="O27"/>
  <c r="N27"/>
  <c r="L27"/>
  <c r="D11" i="2" s="1"/>
  <c r="K27" i="1"/>
  <c r="J27"/>
  <c r="I27"/>
  <c r="C11" i="2" s="1"/>
  <c r="Q23" i="1"/>
  <c r="M23" s="1"/>
  <c r="T23" s="1"/>
  <c r="U23" s="1"/>
  <c r="S17"/>
  <c r="P17"/>
  <c r="O17"/>
  <c r="N17"/>
  <c r="L17"/>
  <c r="D9" i="2" s="1"/>
  <c r="K17" i="1"/>
  <c r="J17"/>
  <c r="I17"/>
  <c r="C9" i="2" s="1"/>
  <c r="D23" i="3" l="1"/>
  <c r="C24"/>
  <c r="C20"/>
  <c r="D10"/>
  <c r="D20"/>
  <c r="M24" i="1"/>
  <c r="T24" s="1"/>
  <c r="U24" s="1"/>
  <c r="R18"/>
  <c r="M20"/>
  <c r="T20" s="1"/>
  <c r="U20" s="1"/>
  <c r="R21"/>
  <c r="M25"/>
  <c r="T25" s="1"/>
  <c r="U25" s="1"/>
  <c r="Q27"/>
  <c r="R22"/>
  <c r="M28"/>
  <c r="T28" s="1"/>
  <c r="U28" s="1"/>
  <c r="T18"/>
  <c r="U18" s="1"/>
  <c r="R32"/>
  <c r="M32"/>
  <c r="R19"/>
  <c r="R23"/>
  <c r="Q17"/>
  <c r="R27"/>
  <c r="C10" i="3"/>
  <c r="C23" l="1"/>
  <c r="Q31" i="1"/>
  <c r="M27"/>
  <c r="M11" i="2" s="1"/>
  <c r="N11" s="1"/>
  <c r="M17" i="1"/>
  <c r="M9" i="2" s="1"/>
  <c r="N9" s="1"/>
  <c r="R17" i="1"/>
  <c r="T32"/>
  <c r="U32" s="1"/>
  <c r="M31" l="1"/>
  <c r="R31"/>
  <c r="R30" s="1"/>
  <c r="Q30"/>
  <c r="T31" l="1"/>
  <c r="U31" s="1"/>
  <c r="M30"/>
  <c r="M13" i="2" s="1"/>
  <c r="N13" s="1"/>
</calcChain>
</file>

<file path=xl/sharedStrings.xml><?xml version="1.0" encoding="utf-8"?>
<sst xmlns="http://schemas.openxmlformats.org/spreadsheetml/2006/main" count="239" uniqueCount="103">
  <si>
    <t xml:space="preserve">УТВЕРЖДЕН                                                                                            </t>
  </si>
  <si>
    <t>Таблица 1. Адресный перечень и характеристика многоквартирных домов, расположенных на территории Забайкальского края, в отношении которых на период 2026-2028 годов планируется проведение капитального ремонта общего имущества в многоквартирных домах</t>
  </si>
  <si>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</si>
  <si>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</si>
  <si>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</si>
  <si>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</si>
  <si>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</si>
  <si>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</si>
  <si>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</si>
  <si>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</si>
  <si>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</si>
  <si>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</si>
  <si>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</si>
  <si>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</si>
  <si>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</si>
  <si>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</si>
  <si>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</si>
  <si>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</si>
  <si>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</si>
  <si>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</si>
  <si>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</si>
  <si>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</si>
  <si>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</si>
  <si>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</si>
  <si>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</si>
  <si>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</si>
  <si>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</si>
  <si>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</si>
  <si>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</si>
  <si>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</si>
  <si>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</si>
  <si>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2026 год</t>
  </si>
  <si>
    <t>Х</t>
  </si>
  <si>
    <t>общий счет регионального оператора</t>
  </si>
  <si>
    <t>12.2026</t>
  </si>
  <si>
    <t>Кирпичные, каменные</t>
  </si>
  <si>
    <t>12.2028</t>
  </si>
  <si>
    <t>12.2027</t>
  </si>
  <si>
    <t>Итого по Хилокскому муниципального округу:</t>
  </si>
  <si>
    <t>г. Хилок, ул. Дзержинского, д. 12</t>
  </si>
  <si>
    <t>г. Хилок, ул. Дзержинского, д. 15</t>
  </si>
  <si>
    <t>г. Хилок, ул. Ленина, д. 23 а</t>
  </si>
  <si>
    <t>г. Хилок, ул. Новая, д. 20</t>
  </si>
  <si>
    <t>п/ст Жипхеген, ул. Таежная, д. 11</t>
  </si>
  <si>
    <t>п/ст Жипхеген, ул. Таежная, д. 15</t>
  </si>
  <si>
    <t>с. Бада, ул. Привокзальная, д. 25</t>
  </si>
  <si>
    <t xml:space="preserve">2027 год </t>
  </si>
  <si>
    <t>п/ст. Жипхеген, ул. Таежная, д. 11</t>
  </si>
  <si>
    <t>п/ст. Жипхеген, ул. Таежная, д. 16</t>
  </si>
  <si>
    <t>2028 год</t>
  </si>
  <si>
    <t xml:space="preserve"> г. Хилок, ул. Ленина, д. 23 а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</si>
  <si>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</si>
  <si>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</si>
  <si>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</si>
  <si>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</si>
  <si>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</si>
  <si>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</si>
  <si>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</si>
  <si>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</si>
  <si>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</si>
  <si>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</si>
  <si>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Хилокский муниципальный округ</t>
  </si>
  <si>
    <t>2027 год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</si>
  <si>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</si>
  <si>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</si>
  <si>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</si>
  <si>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</si>
  <si>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</si>
  <si>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</si>
  <si>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</si>
  <si>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</si>
  <si>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</si>
  <si>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</si>
  <si>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</si>
  <si>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</si>
  <si>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</si>
  <si>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</si>
  <si>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</si>
  <si>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</si>
  <si>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</si>
  <si>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</si>
  <si>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</si>
  <si>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r>
      <rPr>
        <sz val="11"/>
        <rFont val="Times New Roman"/>
      </rPr>
      <t>п/ст. Жипхеген, ул. Таежная, д. 11</t>
    </r>
    <r>
      <rPr>
        <vertAlign val="superscript"/>
        <sz val="11"/>
        <rFont val="Times New Roman"/>
      </rPr>
      <t>(1)</t>
    </r>
  </si>
  <si>
    <t>п/ст. Жипхеген, ул. Таежная, д. 15</t>
  </si>
  <si>
    <t>Примечание:</t>
  </si>
  <si>
    <t>(1) - разработка проектной документации на ремонт крыши</t>
  </si>
  <si>
    <t>(1/1) - разработка проектной документации на переустройство крыши с невентилируемой на вентилируемую</t>
  </si>
  <si>
    <t>(2) - разработка проектной документации на ремонт фасада</t>
  </si>
  <si>
    <t>(2/2) - разработка проектной документации на ремонт фасада с утеплением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</si>
  <si>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</si>
  <si>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</si>
  <si>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</si>
  <si>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</si>
  <si>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</si>
  <si>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</si>
  <si>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</si>
  <si>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</si>
  <si>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</si>
  <si>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 xml:space="preserve">Муниципальный  краткосрочный план реализации Муниципальной программы капитального ремонта общего имущества в многоквартирных домах, расположенных на территории Хилокского муниципального округа, на период 2026-2028 годов </t>
  </si>
  <si>
    <t>постановлением администрации Хилокского муниципального округа</t>
  </si>
  <si>
    <t xml:space="preserve">Таблица 2. Планируемые показатели выполнения Муниципального краткосрочного плана реализации Муниципальной программы капитального ремонта общего имущества в многоквартирных домах, расположенных  на территории Хилокского муниципального округа, на период 2026-2028 годов </t>
  </si>
  <si>
    <t xml:space="preserve">Таблица 3. Адресный перечень многоквартирных домов, расположенных на территории Хилокского муниципального округа, в отношении которых на период 2026-2028 годов планируется проведение капитального ремонта общего имущества, по видам работ по капитальному ремонту </t>
  </si>
  <si>
    <t>от ____________2026 года № ____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</si>
</sst>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32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sz val="11"/>
      <name val="Calibri"/>
      <scheme val="minor"/>
    </font>
    <font>
      <sz val="14"/>
      <name val="Times New Roman"/>
    </font>
    <font>
      <b/>
      <sz val="12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color rgb="FF0070C0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color rgb="FF0070C0"/>
      <name val="Times New Roman"/>
    </font>
    <font>
      <sz val="11"/>
      <color theme="1"/>
      <name val="Calibri"/>
      <scheme val="minor"/>
    </font>
    <font>
      <vertAlign val="superscript"/>
      <sz val="11"/>
      <name val="Times New Roman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2" tint="-9.9978637043366805E-2"/>
      </patternFill>
    </fill>
    <fill>
      <patternFill patternType="solid">
        <fgColor theme="0"/>
        <bgColor theme="2" tint="-9.9978637043366805E-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80">
    <xf numFmtId="0" fontId="0" fillId="0" borderId="0" xfId="0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10" fillId="2" borderId="0" xfId="0" applyFont="1" applyFill="1"/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0" fontId="11" fillId="2" borderId="2" xfId="0" applyFont="1" applyFill="1" applyBorder="1"/>
    <xf numFmtId="0" fontId="11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4" fontId="11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right"/>
    </xf>
    <xf numFmtId="0" fontId="12" fillId="3" borderId="0" xfId="0" applyFont="1" applyFill="1"/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wrapText="1"/>
    </xf>
    <xf numFmtId="0" fontId="7" fillId="3" borderId="0" xfId="0" applyFont="1" applyFill="1"/>
    <xf numFmtId="49" fontId="6" fillId="3" borderId="0" xfId="0" applyNumberFormat="1" applyFont="1" applyFill="1" applyAlignment="1">
      <alignment horizontal="center"/>
    </xf>
    <xf numFmtId="0" fontId="13" fillId="3" borderId="0" xfId="0" applyFont="1" applyFill="1"/>
    <xf numFmtId="0" fontId="9" fillId="3" borderId="2" xfId="0" applyFont="1" applyFill="1" applyBorder="1" applyAlignment="1">
      <alignment horizontal="center" wrapText="1"/>
    </xf>
    <xf numFmtId="49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4" fontId="9" fillId="3" borderId="2" xfId="0" applyNumberFormat="1" applyFont="1" applyFill="1" applyBorder="1"/>
    <xf numFmtId="3" fontId="9" fillId="3" borderId="2" xfId="0" applyNumberFormat="1" applyFont="1" applyFill="1" applyBorder="1"/>
    <xf numFmtId="4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0" xfId="0" applyFont="1" applyFill="1"/>
    <xf numFmtId="4" fontId="11" fillId="3" borderId="2" xfId="0" applyNumberFormat="1" applyFont="1" applyFill="1" applyBorder="1" applyAlignment="1">
      <alignment wrapText="1"/>
    </xf>
    <xf numFmtId="4" fontId="14" fillId="3" borderId="0" xfId="0" applyNumberFormat="1" applyFont="1" applyFill="1"/>
    <xf numFmtId="0" fontId="6" fillId="4" borderId="0" xfId="0" applyFont="1" applyFill="1"/>
    <xf numFmtId="4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wrapText="1"/>
    </xf>
    <xf numFmtId="49" fontId="6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4" fontId="6" fillId="4" borderId="2" xfId="54" applyNumberFormat="1" applyFont="1" applyFill="1" applyBorder="1" applyAlignment="1">
      <alignment wrapText="1"/>
    </xf>
    <xf numFmtId="0" fontId="6" fillId="4" borderId="2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0" fontId="11" fillId="4" borderId="0" xfId="0" applyFont="1" applyFill="1"/>
    <xf numFmtId="49" fontId="11" fillId="4" borderId="2" xfId="0" applyNumberFormat="1" applyFont="1" applyFill="1" applyBorder="1" applyAlignment="1">
      <alignment horizontal="center"/>
    </xf>
    <xf numFmtId="4" fontId="11" fillId="4" borderId="2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/>
    </xf>
    <xf numFmtId="0" fontId="7" fillId="4" borderId="0" xfId="0" applyFont="1" applyFill="1"/>
    <xf numFmtId="49" fontId="7" fillId="4" borderId="0" xfId="0" applyNumberFormat="1" applyFont="1" applyFill="1"/>
    <xf numFmtId="49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/>
    <xf numFmtId="0" fontId="9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7" fillId="2" borderId="0" xfId="0" applyFont="1" applyFill="1"/>
    <xf numFmtId="0" fontId="0" fillId="4" borderId="0" xfId="0" applyFill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4" fontId="6" fillId="4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0" fontId="16" fillId="3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4" fontId="9" fillId="3" borderId="3" xfId="0" applyNumberFormat="1" applyFont="1" applyFill="1" applyBorder="1" applyAlignment="1">
      <alignment wrapText="1"/>
    </xf>
    <xf numFmtId="3" fontId="9" fillId="3" borderId="3" xfId="0" applyNumberFormat="1" applyFont="1" applyFill="1" applyBorder="1" applyAlignment="1">
      <alignment wrapText="1"/>
    </xf>
    <xf numFmtId="0" fontId="17" fillId="3" borderId="0" xfId="0" applyFont="1" applyFill="1"/>
    <xf numFmtId="0" fontId="15" fillId="3" borderId="0" xfId="0" applyFont="1" applyFill="1"/>
    <xf numFmtId="0" fontId="16" fillId="2" borderId="0" xfId="0" applyFont="1" applyFill="1"/>
    <xf numFmtId="0" fontId="9" fillId="2" borderId="3" xfId="0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wrapText="1"/>
    </xf>
    <xf numFmtId="3" fontId="9" fillId="2" borderId="3" xfId="0" applyNumberFormat="1" applyFont="1" applyFill="1" applyBorder="1" applyAlignment="1">
      <alignment wrapText="1"/>
    </xf>
    <xf numFmtId="0" fontId="17" fillId="2" borderId="0" xfId="0" applyFont="1" applyFill="1"/>
    <xf numFmtId="0" fontId="15" fillId="4" borderId="0" xfId="0" applyFont="1" applyFill="1"/>
    <xf numFmtId="4" fontId="6" fillId="4" borderId="0" xfId="0" applyNumberFormat="1" applyFont="1" applyFill="1" applyAlignment="1">
      <alignment wrapText="1"/>
    </xf>
    <xf numFmtId="3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/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6" fillId="2" borderId="2" xfId="0" applyFont="1" applyFill="1" applyBorder="1" applyAlignment="1" applyProtection="1">
      <alignment wrapText="1"/>
      <protection locked="0"/>
    </xf>
    <xf numFmtId="0" fontId="21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3" fontId="6" fillId="4" borderId="2" xfId="0" applyNumberFormat="1" applyFont="1" applyFill="1" applyBorder="1" applyAlignment="1">
      <alignment wrapText="1"/>
    </xf>
    <xf numFmtId="0" fontId="7" fillId="4" borderId="0" xfId="0" applyFont="1" applyFill="1" applyProtection="1">
      <protection locked="0"/>
    </xf>
    <xf numFmtId="4" fontId="11" fillId="4" borderId="2" xfId="0" applyNumberFormat="1" applyFont="1" applyFill="1" applyBorder="1" applyAlignment="1">
      <alignment wrapText="1"/>
    </xf>
    <xf numFmtId="3" fontId="11" fillId="4" borderId="2" xfId="0" applyNumberFormat="1" applyFont="1" applyFill="1" applyBorder="1" applyAlignment="1">
      <alignment wrapText="1"/>
    </xf>
    <xf numFmtId="0" fontId="11" fillId="4" borderId="0" xfId="0" applyFont="1" applyFill="1" applyProtection="1"/>
    <xf numFmtId="0" fontId="6" fillId="4" borderId="0" xfId="0" applyFont="1" applyFill="1" applyProtection="1"/>
    <xf numFmtId="0" fontId="6" fillId="4" borderId="2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wrapText="1"/>
    </xf>
    <xf numFmtId="4" fontId="6" fillId="4" borderId="2" xfId="0" applyNumberFormat="1" applyFont="1" applyFill="1" applyBorder="1" applyAlignment="1" applyProtection="1">
      <alignment wrapText="1"/>
    </xf>
    <xf numFmtId="3" fontId="6" fillId="4" borderId="2" xfId="0" applyNumberFormat="1" applyFont="1" applyFill="1" applyBorder="1" applyAlignment="1" applyProtection="1">
      <alignment wrapText="1"/>
    </xf>
    <xf numFmtId="4" fontId="6" fillId="4" borderId="2" xfId="54" applyNumberFormat="1" applyFont="1" applyFill="1" applyBorder="1" applyAlignment="1" applyProtection="1">
      <alignment wrapText="1"/>
    </xf>
    <xf numFmtId="0" fontId="11" fillId="3" borderId="0" xfId="0" applyFont="1" applyFill="1" applyProtection="1"/>
    <xf numFmtId="0" fontId="6" fillId="3" borderId="0" xfId="0" applyFont="1" applyFill="1" applyProtection="1"/>
    <xf numFmtId="0" fontId="22" fillId="3" borderId="0" xfId="0" applyFont="1" applyFill="1" applyProtection="1"/>
    <xf numFmtId="0" fontId="12" fillId="3" borderId="0" xfId="0" applyFont="1" applyFill="1" applyProtection="1"/>
    <xf numFmtId="0" fontId="17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7" fillId="4" borderId="0" xfId="0" applyFont="1" applyFill="1" applyProtection="1"/>
    <xf numFmtId="0" fontId="7" fillId="4" borderId="0" xfId="0" applyFont="1" applyFill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6" fillId="4" borderId="0" xfId="0" applyFont="1" applyFill="1" applyAlignment="1" applyProtection="1">
      <alignment wrapText="1"/>
      <protection locked="0"/>
    </xf>
    <xf numFmtId="4" fontId="26" fillId="3" borderId="2" xfId="0" applyNumberFormat="1" applyFont="1" applyFill="1" applyBorder="1"/>
    <xf numFmtId="4" fontId="28" fillId="4" borderId="2" xfId="0" applyNumberFormat="1" applyFont="1" applyFill="1" applyBorder="1" applyAlignment="1">
      <alignment wrapText="1"/>
    </xf>
    <xf numFmtId="4" fontId="28" fillId="3" borderId="2" xfId="0" applyNumberFormat="1" applyFont="1" applyFill="1" applyBorder="1" applyAlignment="1">
      <alignment horizontal="right"/>
    </xf>
    <xf numFmtId="4" fontId="27" fillId="3" borderId="2" xfId="0" applyNumberFormat="1" applyFont="1" applyFill="1" applyBorder="1" applyAlignment="1">
      <alignment horizontal="right"/>
    </xf>
    <xf numFmtId="4" fontId="27" fillId="4" borderId="2" xfId="0" applyNumberFormat="1" applyFont="1" applyFill="1" applyBorder="1" applyAlignment="1">
      <alignment horizontal="right"/>
    </xf>
    <xf numFmtId="4" fontId="28" fillId="4" borderId="2" xfId="0" applyNumberFormat="1" applyFont="1" applyFill="1" applyBorder="1" applyAlignment="1">
      <alignment horizontal="right"/>
    </xf>
    <xf numFmtId="4" fontId="11" fillId="5" borderId="2" xfId="0" applyNumberFormat="1" applyFont="1" applyFill="1" applyBorder="1" applyAlignment="1" applyProtection="1">
      <alignment wrapText="1"/>
      <protection locked="0"/>
    </xf>
    <xf numFmtId="4" fontId="27" fillId="4" borderId="2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 textRotation="90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0" xfId="0" applyFont="1" applyFill="1" applyAlignment="1" applyProtection="1">
      <alignment wrapText="1"/>
      <protection locked="0"/>
    </xf>
    <xf numFmtId="0" fontId="11" fillId="6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center" wrapText="1"/>
      <protection locked="0"/>
    </xf>
    <xf numFmtId="4" fontId="11" fillId="4" borderId="2" xfId="0" applyNumberFormat="1" applyFont="1" applyFill="1" applyBorder="1" applyAlignment="1" applyProtection="1">
      <alignment wrapText="1"/>
      <protection locked="0"/>
    </xf>
    <xf numFmtId="3" fontId="11" fillId="4" borderId="2" xfId="0" applyNumberFormat="1" applyFont="1" applyFill="1" applyBorder="1" applyAlignment="1" applyProtection="1">
      <alignment wrapText="1"/>
      <protection locked="0"/>
    </xf>
    <xf numFmtId="4" fontId="25" fillId="4" borderId="2" xfId="0" applyNumberFormat="1" applyFont="1" applyFill="1" applyBorder="1" applyAlignment="1" applyProtection="1">
      <alignment wrapText="1"/>
      <protection locked="0"/>
    </xf>
    <xf numFmtId="4" fontId="11" fillId="7" borderId="2" xfId="0" applyNumberFormat="1" applyFont="1" applyFill="1" applyBorder="1" applyAlignment="1" applyProtection="1">
      <alignment wrapText="1"/>
      <protection locked="0"/>
    </xf>
    <xf numFmtId="3" fontId="11" fillId="7" borderId="2" xfId="0" applyNumberFormat="1" applyFont="1" applyFill="1" applyBorder="1" applyAlignment="1" applyProtection="1">
      <alignment wrapText="1"/>
      <protection locked="0"/>
    </xf>
    <xf numFmtId="4" fontId="27" fillId="7" borderId="2" xfId="0" applyNumberFormat="1" applyFont="1" applyFill="1" applyBorder="1" applyAlignment="1" applyProtection="1">
      <alignment wrapText="1"/>
      <protection locked="0"/>
    </xf>
    <xf numFmtId="4" fontId="28" fillId="4" borderId="2" xfId="0" applyNumberFormat="1" applyFont="1" applyFill="1" applyBorder="1" applyAlignment="1" applyProtection="1">
      <alignment wrapText="1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colors>
    <mruColors>
      <color rgb="FFFBE0D1"/>
      <color rgb="FFFFFFFF"/>
      <color rgb="FFFFCC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00"/>
  <sheetViews>
    <sheetView tabSelected="1" topLeftCell="A13" zoomScale="75" zoomScaleNormal="75" workbookViewId="0">
      <selection activeCell="A10" sqref="A10:V10"/>
    </sheetView>
  </sheetViews>
  <sheetFormatPr defaultRowHeight="14.4"/>
  <cols>
    <col min="1" max="1" width="7.109375" style="1" customWidth="1"/>
    <col min="2" max="2" width="35.77734375" style="1" customWidth="1"/>
    <col min="3" max="3" width="17.109375" style="1" customWidth="1"/>
    <col min="4" max="4" width="9.109375" style="1" customWidth="1"/>
    <col min="5" max="5" width="9.109375" style="2" customWidth="1"/>
    <col min="6" max="6" width="16.5546875" style="1" customWidth="1"/>
    <col min="7" max="7" width="7.5546875" style="3" customWidth="1"/>
    <col min="8" max="8" width="7.6640625" style="3" customWidth="1"/>
    <col min="9" max="9" width="11.44140625" style="3" customWidth="1"/>
    <col min="10" max="10" width="11.77734375" style="3" customWidth="1"/>
    <col min="11" max="11" width="13" style="3" customWidth="1"/>
    <col min="12" max="12" width="10.88671875" style="3" customWidth="1"/>
    <col min="13" max="13" width="15.77734375" style="3" customWidth="1"/>
    <col min="14" max="14" width="10.5546875" style="3" customWidth="1"/>
    <col min="15" max="15" width="11.109375" style="3" customWidth="1"/>
    <col min="16" max="16" width="9.88671875" style="3" customWidth="1"/>
    <col min="17" max="17" width="14.21875" style="3" customWidth="1"/>
    <col min="18" max="18" width="13.88671875" style="3" customWidth="1"/>
    <col min="19" max="19" width="10.33203125" style="3" customWidth="1"/>
    <col min="20" max="20" width="11.44140625" style="3" customWidth="1"/>
    <col min="21" max="21" width="11.33203125" style="3" customWidth="1"/>
    <col min="22" max="22" width="12" style="3" customWidth="1"/>
    <col min="23" max="23" width="18.6640625" style="4" customWidth="1"/>
    <col min="24" max="28" width="9.109375" customWidth="1"/>
  </cols>
  <sheetData>
    <row r="1" spans="1:23" s="5" customFormat="1" ht="14.8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  <c r="R1" s="160" t="s">
        <v>0</v>
      </c>
      <c r="S1" s="160"/>
      <c r="T1" s="160"/>
      <c r="U1" s="160"/>
      <c r="V1" s="160"/>
      <c r="W1" s="4"/>
    </row>
    <row r="2" spans="1:23" s="5" customFormat="1" ht="8.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/>
      <c r="R2" s="7"/>
      <c r="S2" s="7"/>
      <c r="T2" s="7"/>
      <c r="U2" s="7"/>
      <c r="V2" s="7"/>
      <c r="W2" s="4"/>
    </row>
    <row r="3" spans="1:23" s="5" customFormat="1" ht="35.4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160" t="s">
        <v>99</v>
      </c>
      <c r="S3" s="160"/>
      <c r="T3" s="160"/>
      <c r="U3" s="160"/>
      <c r="V3" s="160"/>
      <c r="W3" s="4"/>
    </row>
    <row r="4" spans="1:23" s="5" customFormat="1" ht="16.8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160"/>
      <c r="S4" s="160"/>
      <c r="T4" s="160"/>
      <c r="U4" s="160"/>
      <c r="V4" s="160"/>
      <c r="W4" s="4"/>
    </row>
    <row r="5" spans="1:23" s="5" customFormat="1" ht="16.8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7"/>
      <c r="R5" s="161" t="s">
        <v>102</v>
      </c>
      <c r="S5" s="160"/>
      <c r="T5" s="160"/>
      <c r="U5" s="160"/>
      <c r="V5" s="160"/>
      <c r="W5" s="4"/>
    </row>
    <row r="6" spans="1:23" ht="12" customHeight="1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12" customHeight="1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54.6" customHeight="1">
      <c r="A8" s="162" t="s">
        <v>98</v>
      </c>
      <c r="B8" s="162"/>
      <c r="C8" s="162"/>
      <c r="D8" s="162"/>
      <c r="E8" s="163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</row>
    <row r="9" spans="1:23" ht="52.8" customHeight="1">
      <c r="A9" s="154" t="s">
        <v>1</v>
      </c>
      <c r="B9" s="154"/>
      <c r="C9" s="154"/>
      <c r="D9" s="154"/>
      <c r="E9" s="155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</row>
    <row r="10" spans="1:23" ht="17.399999999999999" customHeight="1">
      <c r="A10" s="156"/>
      <c r="B10" s="156"/>
      <c r="C10" s="157"/>
      <c r="D10" s="157"/>
      <c r="E10" s="158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3" ht="23.55" customHeight="1">
      <c r="A11" s="148" t="s">
        <v>2</v>
      </c>
      <c r="B11" s="148" t="s">
        <v>3</v>
      </c>
      <c r="C11" s="148" t="s">
        <v>4</v>
      </c>
      <c r="D11" s="148" t="s">
        <v>5</v>
      </c>
      <c r="E11" s="159"/>
      <c r="F11" s="152" t="s">
        <v>6</v>
      </c>
      <c r="G11" s="152" t="s">
        <v>7</v>
      </c>
      <c r="H11" s="152" t="s">
        <v>8</v>
      </c>
      <c r="I11" s="152" t="s">
        <v>9</v>
      </c>
      <c r="J11" s="148" t="s">
        <v>10</v>
      </c>
      <c r="K11" s="148"/>
      <c r="L11" s="152" t="s">
        <v>11</v>
      </c>
      <c r="M11" s="148" t="s">
        <v>12</v>
      </c>
      <c r="N11" s="148"/>
      <c r="O11" s="148"/>
      <c r="P11" s="148"/>
      <c r="Q11" s="148"/>
      <c r="R11" s="148"/>
      <c r="S11" s="148"/>
      <c r="T11" s="152" t="s">
        <v>13</v>
      </c>
      <c r="U11" s="152" t="s">
        <v>14</v>
      </c>
      <c r="V11" s="152" t="s">
        <v>15</v>
      </c>
    </row>
    <row r="12" spans="1:23" ht="9.6" customHeight="1">
      <c r="A12" s="148"/>
      <c r="B12" s="148"/>
      <c r="C12" s="148"/>
      <c r="D12" s="152" t="s">
        <v>16</v>
      </c>
      <c r="E12" s="153" t="s">
        <v>17</v>
      </c>
      <c r="F12" s="152"/>
      <c r="G12" s="152"/>
      <c r="H12" s="152"/>
      <c r="I12" s="152"/>
      <c r="J12" s="152" t="s">
        <v>18</v>
      </c>
      <c r="K12" s="152" t="s">
        <v>19</v>
      </c>
      <c r="L12" s="152"/>
      <c r="M12" s="152" t="s">
        <v>18</v>
      </c>
      <c r="N12" s="148" t="s">
        <v>20</v>
      </c>
      <c r="O12" s="148"/>
      <c r="P12" s="148"/>
      <c r="Q12" s="148"/>
      <c r="R12" s="148"/>
      <c r="S12" s="148"/>
      <c r="T12" s="152"/>
      <c r="U12" s="152"/>
      <c r="V12" s="152"/>
    </row>
    <row r="13" spans="1:23" ht="151.65" customHeight="1">
      <c r="A13" s="148"/>
      <c r="B13" s="148"/>
      <c r="C13" s="148"/>
      <c r="D13" s="152"/>
      <c r="E13" s="153"/>
      <c r="F13" s="152"/>
      <c r="G13" s="152"/>
      <c r="H13" s="152"/>
      <c r="I13" s="152"/>
      <c r="J13" s="152"/>
      <c r="K13" s="152"/>
      <c r="L13" s="152"/>
      <c r="M13" s="152"/>
      <c r="N13" s="10" t="s">
        <v>21</v>
      </c>
      <c r="O13" s="10" t="s">
        <v>22</v>
      </c>
      <c r="P13" s="10" t="s">
        <v>23</v>
      </c>
      <c r="Q13" s="10" t="s">
        <v>24</v>
      </c>
      <c r="R13" s="10" t="s">
        <v>25</v>
      </c>
      <c r="S13" s="10" t="s">
        <v>26</v>
      </c>
      <c r="T13" s="152"/>
      <c r="U13" s="152"/>
      <c r="V13" s="152"/>
    </row>
    <row r="14" spans="1:23" ht="15.3" customHeight="1">
      <c r="A14" s="148"/>
      <c r="B14" s="148"/>
      <c r="C14" s="148"/>
      <c r="D14" s="152"/>
      <c r="E14" s="153"/>
      <c r="F14" s="152"/>
      <c r="G14" s="152"/>
      <c r="H14" s="152"/>
      <c r="I14" s="8" t="s">
        <v>27</v>
      </c>
      <c r="J14" s="8" t="s">
        <v>27</v>
      </c>
      <c r="K14" s="8" t="s">
        <v>27</v>
      </c>
      <c r="L14" s="8" t="s">
        <v>28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S14" s="8" t="s">
        <v>29</v>
      </c>
      <c r="T14" s="8" t="s">
        <v>30</v>
      </c>
      <c r="U14" s="8" t="s">
        <v>30</v>
      </c>
      <c r="V14" s="152"/>
    </row>
    <row r="15" spans="1:23" ht="16.8" customHeight="1">
      <c r="A15" s="8">
        <v>1</v>
      </c>
      <c r="B15" s="8">
        <v>2</v>
      </c>
      <c r="C15" s="8">
        <v>3</v>
      </c>
      <c r="D15" s="8">
        <v>4</v>
      </c>
      <c r="E15" s="9">
        <v>5</v>
      </c>
      <c r="F15" s="8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1">
        <v>16</v>
      </c>
      <c r="Q15" s="11">
        <v>17</v>
      </c>
      <c r="R15" s="11">
        <v>18</v>
      </c>
      <c r="S15" s="11">
        <v>19</v>
      </c>
      <c r="T15" s="11">
        <v>20</v>
      </c>
      <c r="U15" s="11">
        <v>21</v>
      </c>
      <c r="V15" s="11">
        <v>22</v>
      </c>
    </row>
    <row r="16" spans="1:23" s="12" customFormat="1" ht="16.8" customHeight="1">
      <c r="A16" s="13"/>
      <c r="B16" s="14" t="s">
        <v>31</v>
      </c>
      <c r="C16" s="13"/>
      <c r="D16" s="13"/>
      <c r="E16" s="15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97" s="19" customFormat="1" ht="30.6" customHeight="1">
      <c r="A17" s="149" t="s">
        <v>38</v>
      </c>
      <c r="B17" s="150"/>
      <c r="C17" s="18" t="s">
        <v>32</v>
      </c>
      <c r="D17" s="18" t="s">
        <v>32</v>
      </c>
      <c r="E17" s="36" t="s">
        <v>32</v>
      </c>
      <c r="F17" s="18" t="s">
        <v>32</v>
      </c>
      <c r="G17" s="18" t="s">
        <v>32</v>
      </c>
      <c r="H17" s="18" t="s">
        <v>32</v>
      </c>
      <c r="I17" s="34">
        <f t="shared" ref="I17:S17" si="0">SUM(I18:I25)</f>
        <v>14298.52</v>
      </c>
      <c r="J17" s="34">
        <f t="shared" si="0"/>
        <v>12908.689999999999</v>
      </c>
      <c r="K17" s="34">
        <f t="shared" si="0"/>
        <v>12331.99</v>
      </c>
      <c r="L17" s="35">
        <f t="shared" si="0"/>
        <v>447</v>
      </c>
      <c r="M17" s="34">
        <f t="shared" si="0"/>
        <v>9072802.6899999995</v>
      </c>
      <c r="N17" s="34">
        <f t="shared" si="0"/>
        <v>0</v>
      </c>
      <c r="O17" s="34">
        <f t="shared" si="0"/>
        <v>0</v>
      </c>
      <c r="P17" s="34">
        <f t="shared" si="0"/>
        <v>0</v>
      </c>
      <c r="Q17" s="143">
        <f t="shared" si="0"/>
        <v>9072802.6899999995</v>
      </c>
      <c r="R17" s="143">
        <f t="shared" si="0"/>
        <v>9072802.6899999995</v>
      </c>
      <c r="S17" s="34">
        <f t="shared" si="0"/>
        <v>0</v>
      </c>
      <c r="T17" s="20" t="s">
        <v>32</v>
      </c>
      <c r="U17" s="20" t="s">
        <v>32</v>
      </c>
      <c r="V17" s="18" t="s">
        <v>32</v>
      </c>
    </row>
    <row r="18" spans="1:97" s="26" customFormat="1" ht="41.4">
      <c r="A18" s="22">
        <v>1</v>
      </c>
      <c r="B18" s="38" t="s">
        <v>39</v>
      </c>
      <c r="C18" s="21" t="s">
        <v>33</v>
      </c>
      <c r="D18" s="22">
        <v>1976</v>
      </c>
      <c r="E18" s="37" t="s">
        <v>32</v>
      </c>
      <c r="F18" s="21" t="s">
        <v>35</v>
      </c>
      <c r="G18" s="22">
        <v>5</v>
      </c>
      <c r="H18" s="22">
        <v>6</v>
      </c>
      <c r="I18" s="23">
        <v>5019</v>
      </c>
      <c r="J18" s="23">
        <v>4452.5</v>
      </c>
      <c r="K18" s="23">
        <v>4332.6000000000004</v>
      </c>
      <c r="L18" s="24">
        <v>160</v>
      </c>
      <c r="M18" s="23">
        <f t="shared" ref="M18:M25" si="1">SUM(N18:Q18)</f>
        <v>0</v>
      </c>
      <c r="N18" s="23">
        <v>0</v>
      </c>
      <c r="O18" s="23">
        <v>0</v>
      </c>
      <c r="P18" s="23">
        <v>0</v>
      </c>
      <c r="Q18" s="142">
        <f>'Таблица 3 '!C11</f>
        <v>0</v>
      </c>
      <c r="R18" s="142">
        <f t="shared" ref="R18:R25" si="2">Q18</f>
        <v>0</v>
      </c>
      <c r="S18" s="23">
        <v>0</v>
      </c>
      <c r="T18" s="23">
        <f t="shared" ref="T18:T25" si="3">M18/J18</f>
        <v>0</v>
      </c>
      <c r="U18" s="23">
        <f t="shared" ref="U18:U25" si="4">T18</f>
        <v>0</v>
      </c>
      <c r="V18" s="25" t="s">
        <v>34</v>
      </c>
    </row>
    <row r="19" spans="1:97" s="26" customFormat="1" ht="41.4">
      <c r="A19" s="21">
        <v>2</v>
      </c>
      <c r="B19" s="38" t="s">
        <v>40</v>
      </c>
      <c r="C19" s="21" t="s">
        <v>33</v>
      </c>
      <c r="D19" s="22">
        <v>1978</v>
      </c>
      <c r="E19" s="37" t="s">
        <v>32</v>
      </c>
      <c r="F19" s="21" t="s">
        <v>35</v>
      </c>
      <c r="G19" s="22">
        <v>5</v>
      </c>
      <c r="H19" s="22">
        <v>4</v>
      </c>
      <c r="I19" s="23">
        <v>3234</v>
      </c>
      <c r="J19" s="23">
        <v>3143.39</v>
      </c>
      <c r="K19" s="23">
        <v>2880.09</v>
      </c>
      <c r="L19" s="24">
        <v>88</v>
      </c>
      <c r="M19" s="23">
        <f t="shared" si="1"/>
        <v>619247.82999999996</v>
      </c>
      <c r="N19" s="23">
        <v>0</v>
      </c>
      <c r="O19" s="23">
        <v>0</v>
      </c>
      <c r="P19" s="23">
        <v>0</v>
      </c>
      <c r="Q19" s="142">
        <f>'Таблица 3 '!C12</f>
        <v>619247.82999999996</v>
      </c>
      <c r="R19" s="142">
        <f t="shared" si="2"/>
        <v>619247.82999999996</v>
      </c>
      <c r="S19" s="23">
        <v>0</v>
      </c>
      <c r="T19" s="23">
        <f t="shared" si="3"/>
        <v>197</v>
      </c>
      <c r="U19" s="23">
        <f t="shared" si="4"/>
        <v>197</v>
      </c>
      <c r="V19" s="25" t="s">
        <v>34</v>
      </c>
    </row>
    <row r="20" spans="1:97" s="26" customFormat="1" ht="41.4">
      <c r="A20" s="22">
        <v>3</v>
      </c>
      <c r="B20" s="38" t="s">
        <v>41</v>
      </c>
      <c r="C20" s="21" t="s">
        <v>33</v>
      </c>
      <c r="D20" s="22">
        <v>2002</v>
      </c>
      <c r="E20" s="37" t="s">
        <v>32</v>
      </c>
      <c r="F20" s="21" t="s">
        <v>35</v>
      </c>
      <c r="G20" s="22">
        <v>5</v>
      </c>
      <c r="H20" s="22">
        <v>2</v>
      </c>
      <c r="I20" s="23">
        <v>2118.1999999999998</v>
      </c>
      <c r="J20" s="23">
        <v>2068.1999999999998</v>
      </c>
      <c r="K20" s="23">
        <v>1874.7</v>
      </c>
      <c r="L20" s="24">
        <v>71</v>
      </c>
      <c r="M20" s="23">
        <f t="shared" si="1"/>
        <v>2035108.7999999998</v>
      </c>
      <c r="N20" s="23">
        <v>0</v>
      </c>
      <c r="O20" s="23">
        <v>0</v>
      </c>
      <c r="P20" s="23">
        <v>0</v>
      </c>
      <c r="Q20" s="142">
        <f>'Таблица 3 '!C13</f>
        <v>2035108.7999999998</v>
      </c>
      <c r="R20" s="142">
        <f t="shared" si="2"/>
        <v>2035108.7999999998</v>
      </c>
      <c r="S20" s="23">
        <v>0</v>
      </c>
      <c r="T20" s="23">
        <f t="shared" si="3"/>
        <v>984</v>
      </c>
      <c r="U20" s="23">
        <f t="shared" si="4"/>
        <v>984</v>
      </c>
      <c r="V20" s="25" t="s">
        <v>34</v>
      </c>
    </row>
    <row r="21" spans="1:97" s="26" customFormat="1" ht="41.4">
      <c r="A21" s="21">
        <v>4</v>
      </c>
      <c r="B21" s="38" t="s">
        <v>42</v>
      </c>
      <c r="C21" s="32" t="s">
        <v>33</v>
      </c>
      <c r="D21" s="22">
        <v>1973</v>
      </c>
      <c r="E21" s="41" t="s">
        <v>32</v>
      </c>
      <c r="F21" s="21" t="s">
        <v>35</v>
      </c>
      <c r="G21" s="33">
        <v>2</v>
      </c>
      <c r="H21" s="22">
        <v>2</v>
      </c>
      <c r="I21" s="29">
        <v>791.3</v>
      </c>
      <c r="J21" s="23">
        <v>672.88</v>
      </c>
      <c r="K21" s="29">
        <v>672.88</v>
      </c>
      <c r="L21" s="24">
        <v>18</v>
      </c>
      <c r="M21" s="29">
        <f t="shared" si="1"/>
        <v>765657.55</v>
      </c>
      <c r="N21" s="23">
        <v>0</v>
      </c>
      <c r="O21" s="29">
        <v>0</v>
      </c>
      <c r="P21" s="23">
        <v>0</v>
      </c>
      <c r="Q21" s="142">
        <f>'Таблица 3 '!C14</f>
        <v>765657.55</v>
      </c>
      <c r="R21" s="142">
        <f t="shared" si="2"/>
        <v>765657.55</v>
      </c>
      <c r="S21" s="29">
        <v>0</v>
      </c>
      <c r="T21" s="23">
        <f t="shared" si="3"/>
        <v>1137.881271549162</v>
      </c>
      <c r="U21" s="29">
        <f t="shared" si="4"/>
        <v>1137.881271549162</v>
      </c>
      <c r="V21" s="25" t="s">
        <v>34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</row>
    <row r="22" spans="1:97" s="26" customFormat="1" ht="41.4">
      <c r="A22" s="22">
        <v>5</v>
      </c>
      <c r="B22" s="38" t="s">
        <v>43</v>
      </c>
      <c r="C22" s="21" t="s">
        <v>33</v>
      </c>
      <c r="D22" s="22">
        <v>1964</v>
      </c>
      <c r="E22" s="37" t="s">
        <v>32</v>
      </c>
      <c r="F22" s="21" t="s">
        <v>35</v>
      </c>
      <c r="G22" s="22">
        <v>2</v>
      </c>
      <c r="H22" s="22">
        <v>2</v>
      </c>
      <c r="I22" s="23">
        <v>397</v>
      </c>
      <c r="J22" s="23">
        <v>353.4</v>
      </c>
      <c r="K22" s="23">
        <v>353.4</v>
      </c>
      <c r="L22" s="24">
        <v>13</v>
      </c>
      <c r="M22" s="23">
        <f t="shared" si="1"/>
        <v>479536.8</v>
      </c>
      <c r="N22" s="23">
        <v>0</v>
      </c>
      <c r="O22" s="23">
        <v>0</v>
      </c>
      <c r="P22" s="23">
        <v>0</v>
      </c>
      <c r="Q22" s="142">
        <f>'Таблица 3 '!C15</f>
        <v>479536.8</v>
      </c>
      <c r="R22" s="142">
        <f t="shared" si="2"/>
        <v>479536.8</v>
      </c>
      <c r="S22" s="23">
        <v>0</v>
      </c>
      <c r="T22" s="23">
        <f t="shared" si="3"/>
        <v>1356.9235993208829</v>
      </c>
      <c r="U22" s="23">
        <f t="shared" si="4"/>
        <v>1356.9235993208829</v>
      </c>
      <c r="V22" s="25" t="s">
        <v>34</v>
      </c>
    </row>
    <row r="23" spans="1:97" s="26" customFormat="1" ht="41.4">
      <c r="A23" s="21">
        <v>6</v>
      </c>
      <c r="B23" s="38" t="s">
        <v>44</v>
      </c>
      <c r="C23" s="21" t="s">
        <v>33</v>
      </c>
      <c r="D23" s="22">
        <v>1968</v>
      </c>
      <c r="E23" s="37" t="s">
        <v>32</v>
      </c>
      <c r="F23" s="21" t="s">
        <v>35</v>
      </c>
      <c r="G23" s="22">
        <v>2</v>
      </c>
      <c r="H23" s="22">
        <v>2</v>
      </c>
      <c r="I23" s="23">
        <v>754.8</v>
      </c>
      <c r="J23" s="23">
        <v>700.4</v>
      </c>
      <c r="K23" s="23">
        <v>700.4</v>
      </c>
      <c r="L23" s="24">
        <v>36</v>
      </c>
      <c r="M23" s="23">
        <f t="shared" si="1"/>
        <v>2568770</v>
      </c>
      <c r="N23" s="23">
        <v>0</v>
      </c>
      <c r="O23" s="23">
        <v>0</v>
      </c>
      <c r="P23" s="23">
        <v>0</v>
      </c>
      <c r="Q23" s="142">
        <f>'Таблица 3 '!C16</f>
        <v>2568770</v>
      </c>
      <c r="R23" s="142">
        <f t="shared" si="2"/>
        <v>2568770</v>
      </c>
      <c r="S23" s="23">
        <v>0</v>
      </c>
      <c r="T23" s="23">
        <f t="shared" si="3"/>
        <v>3667.5756710451174</v>
      </c>
      <c r="U23" s="23">
        <f t="shared" si="4"/>
        <v>3667.5756710451174</v>
      </c>
      <c r="V23" s="25" t="s">
        <v>34</v>
      </c>
    </row>
    <row r="24" spans="1:97" s="26" customFormat="1" ht="25.8" customHeight="1">
      <c r="A24" s="21"/>
      <c r="B24" s="31" t="s">
        <v>48</v>
      </c>
      <c r="C24" s="21" t="s">
        <v>33</v>
      </c>
      <c r="D24" s="22">
        <v>1968</v>
      </c>
      <c r="E24" s="37" t="s">
        <v>32</v>
      </c>
      <c r="F24" s="21" t="s">
        <v>35</v>
      </c>
      <c r="G24" s="22">
        <v>2</v>
      </c>
      <c r="H24" s="22">
        <v>2</v>
      </c>
      <c r="I24" s="23">
        <v>725.62</v>
      </c>
      <c r="J24" s="23">
        <v>713.42</v>
      </c>
      <c r="K24" s="23">
        <v>713.42</v>
      </c>
      <c r="L24" s="24">
        <v>45</v>
      </c>
      <c r="M24" s="23">
        <f>SUM(N24:Q24)</f>
        <v>1010325.01</v>
      </c>
      <c r="N24" s="23">
        <v>0</v>
      </c>
      <c r="O24" s="23">
        <v>0</v>
      </c>
      <c r="P24" s="23">
        <v>0</v>
      </c>
      <c r="Q24" s="142">
        <f>'Таблица 3 '!C17</f>
        <v>1010325.01</v>
      </c>
      <c r="R24" s="142">
        <f>Q24</f>
        <v>1010325.01</v>
      </c>
      <c r="S24" s="23">
        <v>0</v>
      </c>
      <c r="T24" s="23">
        <f>M24/J24</f>
        <v>1416.1714137534693</v>
      </c>
      <c r="U24" s="23">
        <f>T24</f>
        <v>1416.1714137534693</v>
      </c>
      <c r="V24" s="25" t="s">
        <v>37</v>
      </c>
    </row>
    <row r="25" spans="1:97" s="26" customFormat="1" ht="41.4">
      <c r="A25" s="22">
        <v>7</v>
      </c>
      <c r="B25" s="38" t="s">
        <v>45</v>
      </c>
      <c r="C25" s="21" t="s">
        <v>33</v>
      </c>
      <c r="D25" s="22">
        <v>1974</v>
      </c>
      <c r="E25" s="37" t="s">
        <v>32</v>
      </c>
      <c r="F25" s="21" t="s">
        <v>35</v>
      </c>
      <c r="G25" s="22">
        <v>2</v>
      </c>
      <c r="H25" s="22">
        <v>2</v>
      </c>
      <c r="I25" s="23">
        <v>1258.5999999999999</v>
      </c>
      <c r="J25" s="23">
        <v>804.5</v>
      </c>
      <c r="K25" s="23">
        <v>804.5</v>
      </c>
      <c r="L25" s="24">
        <v>16</v>
      </c>
      <c r="M25" s="23">
        <f t="shared" si="1"/>
        <v>1594156.7</v>
      </c>
      <c r="N25" s="23">
        <v>0</v>
      </c>
      <c r="O25" s="23">
        <v>0</v>
      </c>
      <c r="P25" s="23">
        <v>0</v>
      </c>
      <c r="Q25" s="142">
        <f>'Таблица 3 '!C18</f>
        <v>1594156.7</v>
      </c>
      <c r="R25" s="142">
        <f t="shared" si="2"/>
        <v>1594156.7</v>
      </c>
      <c r="S25" s="23">
        <v>0</v>
      </c>
      <c r="T25" s="23">
        <f t="shared" si="3"/>
        <v>1981.549658172778</v>
      </c>
      <c r="U25" s="23">
        <f t="shared" si="4"/>
        <v>1981.549658172778</v>
      </c>
      <c r="V25" s="25" t="s">
        <v>34</v>
      </c>
    </row>
    <row r="26" spans="1:97" s="42" customFormat="1" ht="17.7" customHeight="1">
      <c r="A26" s="43"/>
      <c r="B26" s="43" t="s">
        <v>46</v>
      </c>
      <c r="C26" s="43"/>
      <c r="D26" s="43"/>
      <c r="E26" s="44"/>
      <c r="F26" s="43"/>
      <c r="G26" s="45"/>
      <c r="H26" s="45"/>
      <c r="I26" s="46"/>
      <c r="J26" s="46"/>
      <c r="K26" s="46"/>
      <c r="L26" s="47"/>
      <c r="M26" s="46"/>
      <c r="N26" s="46"/>
      <c r="O26" s="46"/>
      <c r="P26" s="46"/>
      <c r="Q26" s="140"/>
      <c r="R26" s="140"/>
      <c r="S26" s="46"/>
      <c r="T26" s="48"/>
      <c r="U26" s="48"/>
      <c r="V26" s="49"/>
      <c r="W26" s="50"/>
    </row>
    <row r="27" spans="1:97" s="19" customFormat="1" ht="40.200000000000003" customHeight="1">
      <c r="A27" s="150" t="s">
        <v>38</v>
      </c>
      <c r="B27" s="150"/>
      <c r="C27" s="18" t="s">
        <v>32</v>
      </c>
      <c r="D27" s="18" t="s">
        <v>32</v>
      </c>
      <c r="E27" s="36" t="s">
        <v>32</v>
      </c>
      <c r="F27" s="18" t="s">
        <v>32</v>
      </c>
      <c r="G27" s="18" t="s">
        <v>32</v>
      </c>
      <c r="H27" s="18" t="s">
        <v>32</v>
      </c>
      <c r="I27" s="34">
        <f t="shared" ref="I27:S27" si="5">SUM(I28:I28)</f>
        <v>397</v>
      </c>
      <c r="J27" s="34">
        <f t="shared" si="5"/>
        <v>353.4</v>
      </c>
      <c r="K27" s="34">
        <f t="shared" si="5"/>
        <v>353.4</v>
      </c>
      <c r="L27" s="35">
        <f t="shared" si="5"/>
        <v>13</v>
      </c>
      <c r="M27" s="34">
        <f t="shared" si="5"/>
        <v>3184840.8</v>
      </c>
      <c r="N27" s="34">
        <f t="shared" si="5"/>
        <v>0</v>
      </c>
      <c r="O27" s="34">
        <f t="shared" si="5"/>
        <v>0</v>
      </c>
      <c r="P27" s="34">
        <f t="shared" si="5"/>
        <v>0</v>
      </c>
      <c r="Q27" s="143">
        <f t="shared" si="5"/>
        <v>3184840.8</v>
      </c>
      <c r="R27" s="143">
        <f t="shared" si="5"/>
        <v>3184840.8</v>
      </c>
      <c r="S27" s="34">
        <f t="shared" si="5"/>
        <v>0</v>
      </c>
      <c r="T27" s="20" t="s">
        <v>32</v>
      </c>
      <c r="U27" s="20" t="s">
        <v>32</v>
      </c>
      <c r="V27" s="36" t="s">
        <v>32</v>
      </c>
    </row>
    <row r="28" spans="1:97" s="19" customFormat="1" ht="40.200000000000003" customHeight="1">
      <c r="A28" s="21">
        <v>1</v>
      </c>
      <c r="B28" s="31" t="s">
        <v>47</v>
      </c>
      <c r="C28" s="21" t="s">
        <v>33</v>
      </c>
      <c r="D28" s="22">
        <v>1964</v>
      </c>
      <c r="E28" s="37" t="s">
        <v>32</v>
      </c>
      <c r="F28" s="21" t="s">
        <v>35</v>
      </c>
      <c r="G28" s="22">
        <v>2</v>
      </c>
      <c r="H28" s="22">
        <v>2</v>
      </c>
      <c r="I28" s="23">
        <v>397</v>
      </c>
      <c r="J28" s="23">
        <v>353.4</v>
      </c>
      <c r="K28" s="23">
        <v>353.4</v>
      </c>
      <c r="L28" s="24">
        <v>13</v>
      </c>
      <c r="M28" s="23">
        <f t="shared" ref="M28" si="6">SUM(N28:Q28)</f>
        <v>3184840.8</v>
      </c>
      <c r="N28" s="23">
        <v>0</v>
      </c>
      <c r="O28" s="23">
        <v>0</v>
      </c>
      <c r="P28" s="23">
        <v>0</v>
      </c>
      <c r="Q28" s="142">
        <f>'Таблица 3 '!C21</f>
        <v>3184840.8</v>
      </c>
      <c r="R28" s="142">
        <f t="shared" ref="R28" si="7">Q28</f>
        <v>3184840.8</v>
      </c>
      <c r="S28" s="23">
        <v>0</v>
      </c>
      <c r="T28" s="23">
        <f t="shared" ref="T28" si="8">M28/J28</f>
        <v>9012</v>
      </c>
      <c r="U28" s="23">
        <f t="shared" ref="U28" si="9">T28</f>
        <v>9012</v>
      </c>
      <c r="V28" s="25" t="s">
        <v>37</v>
      </c>
      <c r="W28" s="26"/>
    </row>
    <row r="29" spans="1:97" s="42" customFormat="1" ht="18.600000000000001" customHeight="1">
      <c r="A29" s="43"/>
      <c r="B29" s="43" t="s">
        <v>49</v>
      </c>
      <c r="C29" s="43"/>
      <c r="D29" s="43"/>
      <c r="E29" s="44"/>
      <c r="F29" s="43"/>
      <c r="G29" s="45"/>
      <c r="H29" s="45"/>
      <c r="I29" s="46"/>
      <c r="J29" s="46"/>
      <c r="K29" s="46"/>
      <c r="L29" s="47"/>
      <c r="M29" s="46"/>
      <c r="N29" s="46"/>
      <c r="O29" s="46"/>
      <c r="P29" s="46"/>
      <c r="Q29" s="140"/>
      <c r="R29" s="140"/>
      <c r="S29" s="46"/>
      <c r="T29" s="48"/>
      <c r="U29" s="48"/>
      <c r="V29" s="49"/>
      <c r="W29" s="52"/>
    </row>
    <row r="30" spans="1:97" s="66" customFormat="1" ht="30.6" customHeight="1">
      <c r="A30" s="151" t="s">
        <v>38</v>
      </c>
      <c r="B30" s="151"/>
      <c r="C30" s="55" t="s">
        <v>32</v>
      </c>
      <c r="D30" s="55" t="s">
        <v>32</v>
      </c>
      <c r="E30" s="67" t="s">
        <v>32</v>
      </c>
      <c r="F30" s="55" t="s">
        <v>32</v>
      </c>
      <c r="G30" s="55" t="s">
        <v>32</v>
      </c>
      <c r="H30" s="55" t="s">
        <v>32</v>
      </c>
      <c r="I30" s="68">
        <f t="shared" ref="I30:S30" si="10">SUM(I31:I32)</f>
        <v>2909.5</v>
      </c>
      <c r="J30" s="68">
        <f t="shared" si="10"/>
        <v>2741.08</v>
      </c>
      <c r="K30" s="68">
        <f t="shared" si="10"/>
        <v>2547.58</v>
      </c>
      <c r="L30" s="69">
        <f t="shared" si="10"/>
        <v>89</v>
      </c>
      <c r="M30" s="68">
        <f t="shared" si="10"/>
        <v>6026693.8499999996</v>
      </c>
      <c r="N30" s="68">
        <f t="shared" si="10"/>
        <v>0</v>
      </c>
      <c r="O30" s="68">
        <f t="shared" si="10"/>
        <v>0</v>
      </c>
      <c r="P30" s="68">
        <f t="shared" si="10"/>
        <v>0</v>
      </c>
      <c r="Q30" s="144">
        <f t="shared" si="10"/>
        <v>6026693.8499999996</v>
      </c>
      <c r="R30" s="144">
        <f t="shared" si="10"/>
        <v>6026693.8499999996</v>
      </c>
      <c r="S30" s="68">
        <f t="shared" si="10"/>
        <v>0</v>
      </c>
      <c r="T30" s="54" t="s">
        <v>32</v>
      </c>
      <c r="U30" s="54" t="s">
        <v>32</v>
      </c>
      <c r="V30" s="67" t="s">
        <v>32</v>
      </c>
    </row>
    <row r="31" spans="1:97" s="53" customFormat="1" ht="37.950000000000003" customHeight="1">
      <c r="A31" s="57">
        <v>1</v>
      </c>
      <c r="B31" s="62" t="s">
        <v>50</v>
      </c>
      <c r="C31" s="56" t="s">
        <v>33</v>
      </c>
      <c r="D31" s="57">
        <v>2002</v>
      </c>
      <c r="E31" s="63" t="s">
        <v>32</v>
      </c>
      <c r="F31" s="56" t="s">
        <v>35</v>
      </c>
      <c r="G31" s="57">
        <v>5</v>
      </c>
      <c r="H31" s="57">
        <v>2</v>
      </c>
      <c r="I31" s="64">
        <v>2118.1999999999998</v>
      </c>
      <c r="J31" s="64">
        <v>2068.1999999999998</v>
      </c>
      <c r="K31" s="64">
        <v>1874.7</v>
      </c>
      <c r="L31" s="65">
        <v>71</v>
      </c>
      <c r="M31" s="64">
        <f t="shared" ref="M31:M32" si="11">SUM(N31:Q31)</f>
        <v>3238400.3799999994</v>
      </c>
      <c r="N31" s="64">
        <v>0</v>
      </c>
      <c r="O31" s="64">
        <v>0</v>
      </c>
      <c r="P31" s="64">
        <v>0</v>
      </c>
      <c r="Q31" s="145">
        <f>'Таблица 3 '!C24</f>
        <v>3238400.3799999994</v>
      </c>
      <c r="R31" s="145">
        <f t="shared" ref="R31:R32" si="12">Q31</f>
        <v>3238400.3799999994</v>
      </c>
      <c r="S31" s="64">
        <v>0</v>
      </c>
      <c r="T31" s="64">
        <f t="shared" ref="T31:T32" si="13">M31/J31</f>
        <v>1565.8061986268251</v>
      </c>
      <c r="U31" s="64">
        <f t="shared" ref="U31:U32" si="14">T31</f>
        <v>1565.8061986268251</v>
      </c>
      <c r="V31" s="59" t="s">
        <v>36</v>
      </c>
    </row>
    <row r="32" spans="1:97" s="53" customFormat="1" ht="37.950000000000003" customHeight="1">
      <c r="A32" s="57">
        <v>2</v>
      </c>
      <c r="B32" s="62" t="s">
        <v>42</v>
      </c>
      <c r="C32" s="56" t="s">
        <v>33</v>
      </c>
      <c r="D32" s="57">
        <v>1973</v>
      </c>
      <c r="E32" s="63" t="s">
        <v>32</v>
      </c>
      <c r="F32" s="56" t="s">
        <v>35</v>
      </c>
      <c r="G32" s="57">
        <v>2</v>
      </c>
      <c r="H32" s="57">
        <v>2</v>
      </c>
      <c r="I32" s="64">
        <v>791.3</v>
      </c>
      <c r="J32" s="64">
        <v>672.88</v>
      </c>
      <c r="K32" s="64">
        <v>672.88</v>
      </c>
      <c r="L32" s="65">
        <v>18</v>
      </c>
      <c r="M32" s="64">
        <f t="shared" si="11"/>
        <v>2788293.47</v>
      </c>
      <c r="N32" s="64">
        <v>0</v>
      </c>
      <c r="O32" s="64">
        <v>0</v>
      </c>
      <c r="P32" s="64">
        <v>0</v>
      </c>
      <c r="Q32" s="145">
        <f>'Таблица 3 '!C25</f>
        <v>2788293.47</v>
      </c>
      <c r="R32" s="145">
        <f t="shared" si="12"/>
        <v>2788293.47</v>
      </c>
      <c r="S32" s="64">
        <v>0</v>
      </c>
      <c r="T32" s="64">
        <f t="shared" si="13"/>
        <v>4143.8198044227802</v>
      </c>
      <c r="U32" s="64">
        <f t="shared" si="14"/>
        <v>4143.8198044227802</v>
      </c>
      <c r="V32" s="59" t="s">
        <v>34</v>
      </c>
    </row>
    <row r="33" spans="4:22" s="70" customFormat="1">
      <c r="E33" s="71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4:22" s="70" customFormat="1">
      <c r="E34" s="71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4:22" s="70" customFormat="1">
      <c r="E35" s="71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4:22" s="70" customFormat="1"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pans="4:22" s="70" customFormat="1">
      <c r="E37" s="72"/>
      <c r="F37" s="7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spans="4:22" s="70" customFormat="1">
      <c r="D38" s="73"/>
      <c r="E38" s="72"/>
      <c r="F38" s="7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4:22" s="70" customFormat="1"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4:22" s="70" customFormat="1"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4:22" s="70" customFormat="1"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4:22" s="70" customFormat="1">
      <c r="M42" s="53"/>
      <c r="Q42" s="53"/>
      <c r="R42" s="53"/>
    </row>
    <row r="43" spans="4:22" s="70" customFormat="1">
      <c r="Q43" s="53"/>
    </row>
    <row r="44" spans="4:22" s="70" customFormat="1"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4:22" s="70" customFormat="1"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4:22" s="70" customFormat="1">
      <c r="M46" s="53"/>
      <c r="Q46" s="53"/>
      <c r="R46" s="53"/>
    </row>
    <row r="47" spans="4:22" s="70" customFormat="1"/>
    <row r="48" spans="4:22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  <row r="60" s="70" customFormat="1"/>
    <row r="61" s="70" customFormat="1"/>
    <row r="62" s="70" customFormat="1"/>
    <row r="63" s="70" customFormat="1"/>
    <row r="64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</sheetData>
  <mergeCells count="30">
    <mergeCell ref="R1:V1"/>
    <mergeCell ref="R3:V3"/>
    <mergeCell ref="R4:V4"/>
    <mergeCell ref="R5:V5"/>
    <mergeCell ref="A8:V8"/>
    <mergeCell ref="A9:V9"/>
    <mergeCell ref="A10:V10"/>
    <mergeCell ref="A11:A14"/>
    <mergeCell ref="B11:B14"/>
    <mergeCell ref="C11:C14"/>
    <mergeCell ref="D11:E11"/>
    <mergeCell ref="F11:F14"/>
    <mergeCell ref="G11:G14"/>
    <mergeCell ref="H11:H14"/>
    <mergeCell ref="I11:I13"/>
    <mergeCell ref="J11:K11"/>
    <mergeCell ref="L11:L13"/>
    <mergeCell ref="M11:S11"/>
    <mergeCell ref="T11:T13"/>
    <mergeCell ref="U11:U13"/>
    <mergeCell ref="V11:V14"/>
    <mergeCell ref="N12:S12"/>
    <mergeCell ref="A17:B17"/>
    <mergeCell ref="A27:B27"/>
    <mergeCell ref="A30:B30"/>
    <mergeCell ref="D12:D14"/>
    <mergeCell ref="E12:E14"/>
    <mergeCell ref="J12:J13"/>
    <mergeCell ref="K12:K13"/>
    <mergeCell ref="M12:M13"/>
  </mergeCells>
  <pageMargins left="0.31496062992125984" right="0.11811023622047245" top="0.57874015748031493" bottom="0.33858267716535428" header="0.31496062992125984" footer="0.28000000000000003"/>
  <pageSetup paperSize="9" scale="45" firstPageNumber="2" orientation="landscape" useFirstPageNumber="1" r:id="rId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view="pageBreakPreview" zoomScale="85" workbookViewId="0">
      <selection activeCell="A2" sqref="A2:N2"/>
    </sheetView>
  </sheetViews>
  <sheetFormatPr defaultRowHeight="14.4"/>
  <cols>
    <col min="1" max="1" width="6.33203125" style="3" customWidth="1"/>
    <col min="2" max="2" width="48" style="1" customWidth="1"/>
    <col min="3" max="3" width="13.44140625" style="1" customWidth="1"/>
    <col min="4" max="4" width="16.88671875" style="1" customWidth="1"/>
    <col min="5" max="6" width="10.6640625" style="1" customWidth="1"/>
    <col min="7" max="8" width="11.5546875" style="1" customWidth="1"/>
    <col min="9" max="9" width="10.6640625" style="1" customWidth="1"/>
    <col min="10" max="10" width="10.109375" style="1" customWidth="1"/>
    <col min="11" max="12" width="11.44140625" style="1" customWidth="1"/>
    <col min="13" max="13" width="18" style="1" customWidth="1"/>
    <col min="14" max="14" width="20.88671875" style="1" customWidth="1"/>
    <col min="15" max="15" width="21.88671875" style="4" customWidth="1"/>
    <col min="16" max="16" width="19.5546875" customWidth="1"/>
  </cols>
  <sheetData>
    <row r="1" spans="1:15" ht="8.25" customHeight="1">
      <c r="K1" s="164"/>
      <c r="L1" s="164"/>
      <c r="M1" s="164"/>
      <c r="N1" s="164"/>
    </row>
    <row r="2" spans="1:15" ht="36" customHeight="1">
      <c r="A2" s="165" t="s">
        <v>100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4" spans="1:15" ht="51" customHeight="1">
      <c r="A4" s="166" t="s">
        <v>2</v>
      </c>
      <c r="B4" s="166" t="s">
        <v>51</v>
      </c>
      <c r="C4" s="166" t="s">
        <v>52</v>
      </c>
      <c r="D4" s="166" t="s">
        <v>53</v>
      </c>
      <c r="E4" s="166" t="s">
        <v>54</v>
      </c>
      <c r="F4" s="166"/>
      <c r="G4" s="166"/>
      <c r="H4" s="166"/>
      <c r="I4" s="166"/>
      <c r="J4" s="166" t="s">
        <v>12</v>
      </c>
      <c r="K4" s="166"/>
      <c r="L4" s="166"/>
      <c r="M4" s="166"/>
      <c r="N4" s="166"/>
    </row>
    <row r="5" spans="1:15" ht="55.5" customHeight="1">
      <c r="A5" s="166"/>
      <c r="B5" s="166"/>
      <c r="C5" s="166"/>
      <c r="D5" s="166"/>
      <c r="E5" s="74" t="s">
        <v>55</v>
      </c>
      <c r="F5" s="74" t="s">
        <v>56</v>
      </c>
      <c r="G5" s="74" t="s">
        <v>57</v>
      </c>
      <c r="H5" s="74" t="s">
        <v>58</v>
      </c>
      <c r="I5" s="74" t="s">
        <v>59</v>
      </c>
      <c r="J5" s="74" t="s">
        <v>55</v>
      </c>
      <c r="K5" s="74" t="s">
        <v>56</v>
      </c>
      <c r="L5" s="74" t="s">
        <v>57</v>
      </c>
      <c r="M5" s="74" t="s">
        <v>58</v>
      </c>
      <c r="N5" s="74" t="s">
        <v>59</v>
      </c>
    </row>
    <row r="6" spans="1:15">
      <c r="A6" s="166"/>
      <c r="B6" s="166"/>
      <c r="C6" s="74" t="s">
        <v>27</v>
      </c>
      <c r="D6" s="74" t="s">
        <v>28</v>
      </c>
      <c r="E6" s="74" t="s">
        <v>60</v>
      </c>
      <c r="F6" s="74" t="s">
        <v>60</v>
      </c>
      <c r="G6" s="74" t="s">
        <v>60</v>
      </c>
      <c r="H6" s="74" t="s">
        <v>60</v>
      </c>
      <c r="I6" s="74" t="s">
        <v>60</v>
      </c>
      <c r="J6" s="74" t="s">
        <v>29</v>
      </c>
      <c r="K6" s="74" t="s">
        <v>29</v>
      </c>
      <c r="L6" s="74" t="s">
        <v>29</v>
      </c>
      <c r="M6" s="74" t="s">
        <v>29</v>
      </c>
      <c r="N6" s="74" t="s">
        <v>29</v>
      </c>
    </row>
    <row r="7" spans="1:15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spans="1:15" s="75" customFormat="1" ht="22.5" customHeight="1">
      <c r="A8" s="76"/>
      <c r="B8" s="77" t="s">
        <v>31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</row>
    <row r="9" spans="1:15" s="85" customFormat="1" ht="22.5" customHeight="1">
      <c r="A9" s="28">
        <v>1</v>
      </c>
      <c r="B9" s="86" t="s">
        <v>61</v>
      </c>
      <c r="C9" s="87">
        <f>'Таблица 1'!I17</f>
        <v>14298.52</v>
      </c>
      <c r="D9" s="88">
        <f>'Таблица 1'!L17</f>
        <v>447</v>
      </c>
      <c r="E9" s="88">
        <v>0</v>
      </c>
      <c r="F9" s="88">
        <v>0</v>
      </c>
      <c r="G9" s="88">
        <v>0</v>
      </c>
      <c r="H9" s="88">
        <v>7</v>
      </c>
      <c r="I9" s="88">
        <f t="shared" ref="I9" si="0">H9</f>
        <v>7</v>
      </c>
      <c r="J9" s="87">
        <v>0</v>
      </c>
      <c r="K9" s="87">
        <v>0</v>
      </c>
      <c r="L9" s="87">
        <v>0</v>
      </c>
      <c r="M9" s="87">
        <f>'Таблица 1'!M17</f>
        <v>9072802.6899999995</v>
      </c>
      <c r="N9" s="87">
        <f t="shared" ref="N9" si="1">M9</f>
        <v>9072802.6899999995</v>
      </c>
      <c r="O9" s="40"/>
    </row>
    <row r="10" spans="1:15" s="89" customFormat="1" ht="21" customHeight="1">
      <c r="A10" s="90"/>
      <c r="B10" s="91" t="s">
        <v>62</v>
      </c>
      <c r="C10" s="92"/>
      <c r="D10" s="93"/>
      <c r="E10" s="93"/>
      <c r="F10" s="93"/>
      <c r="G10" s="93"/>
      <c r="H10" s="93"/>
      <c r="I10" s="93"/>
      <c r="J10" s="92"/>
      <c r="K10" s="92"/>
      <c r="L10" s="92"/>
      <c r="M10" s="92"/>
      <c r="N10" s="92"/>
      <c r="O10" s="94"/>
    </row>
    <row r="11" spans="1:15" s="80" customFormat="1" ht="22.5" customHeight="1">
      <c r="A11" s="81">
        <v>2</v>
      </c>
      <c r="B11" s="82" t="s">
        <v>61</v>
      </c>
      <c r="C11" s="83">
        <f>'Таблица 1'!I27</f>
        <v>397</v>
      </c>
      <c r="D11" s="84">
        <f>'Таблица 1'!L27</f>
        <v>13</v>
      </c>
      <c r="E11" s="84">
        <v>0</v>
      </c>
      <c r="F11" s="84">
        <v>0</v>
      </c>
      <c r="G11" s="84">
        <v>0</v>
      </c>
      <c r="H11" s="84">
        <v>2</v>
      </c>
      <c r="I11" s="84">
        <f t="shared" ref="I11" si="2">H11</f>
        <v>2</v>
      </c>
      <c r="J11" s="83">
        <v>0</v>
      </c>
      <c r="K11" s="83">
        <v>0</v>
      </c>
      <c r="L11" s="83">
        <v>0</v>
      </c>
      <c r="M11" s="83">
        <f>'Таблица 1'!M27</f>
        <v>3184840.8</v>
      </c>
      <c r="N11" s="83">
        <f t="shared" ref="N11" si="3">M11</f>
        <v>3184840.8</v>
      </c>
      <c r="O11" s="70"/>
    </row>
    <row r="12" spans="1:15" s="96" customFormat="1" ht="22.5" customHeight="1">
      <c r="A12" s="97"/>
      <c r="B12" s="77" t="s">
        <v>49</v>
      </c>
      <c r="C12" s="98"/>
      <c r="D12" s="99"/>
      <c r="E12" s="99"/>
      <c r="F12" s="99"/>
      <c r="G12" s="99"/>
      <c r="H12" s="99"/>
      <c r="I12" s="99"/>
      <c r="J12" s="98"/>
      <c r="K12" s="98"/>
      <c r="L12" s="98"/>
      <c r="M12" s="98"/>
      <c r="N12" s="98"/>
      <c r="O12" s="100"/>
    </row>
    <row r="13" spans="1:15" s="80" customFormat="1" ht="22.5" customHeight="1">
      <c r="A13" s="81">
        <v>3</v>
      </c>
      <c r="B13" s="82" t="s">
        <v>61</v>
      </c>
      <c r="C13" s="83">
        <f>'Таблица 1'!I30</f>
        <v>2909.5</v>
      </c>
      <c r="D13" s="84">
        <f>'Таблица 1'!L30</f>
        <v>89</v>
      </c>
      <c r="E13" s="84">
        <v>0</v>
      </c>
      <c r="F13" s="84">
        <v>0</v>
      </c>
      <c r="G13" s="84">
        <v>0</v>
      </c>
      <c r="H13" s="84">
        <v>2</v>
      </c>
      <c r="I13" s="84">
        <f t="shared" ref="I13" si="4">H13</f>
        <v>2</v>
      </c>
      <c r="J13" s="83">
        <v>0</v>
      </c>
      <c r="K13" s="83">
        <v>0</v>
      </c>
      <c r="L13" s="83">
        <v>0</v>
      </c>
      <c r="M13" s="83">
        <f>'Таблица 1'!M30</f>
        <v>6026693.8499999996</v>
      </c>
      <c r="N13" s="83">
        <f t="shared" ref="N13" si="5">M13</f>
        <v>6026693.8499999996</v>
      </c>
      <c r="O13" s="70"/>
    </row>
    <row r="14" spans="1:15" s="80" customFormat="1" ht="27" customHeight="1">
      <c r="A14" s="104"/>
      <c r="B14" s="73"/>
      <c r="C14" s="102"/>
      <c r="D14" s="103"/>
      <c r="E14" s="103"/>
      <c r="F14" s="103"/>
      <c r="G14" s="103"/>
      <c r="H14" s="103"/>
      <c r="I14" s="103"/>
      <c r="J14" s="102"/>
      <c r="K14" s="102"/>
      <c r="L14" s="102"/>
      <c r="M14" s="102"/>
      <c r="N14" s="102"/>
      <c r="O14" s="70"/>
    </row>
  </sheetData>
  <mergeCells count="8">
    <mergeCell ref="K1:N1"/>
    <mergeCell ref="A2:N2"/>
    <mergeCell ref="A4:A6"/>
    <mergeCell ref="B4:B6"/>
    <mergeCell ref="C4:C5"/>
    <mergeCell ref="D4:D5"/>
    <mergeCell ref="E4:I4"/>
    <mergeCell ref="J4:N4"/>
  </mergeCells>
  <pageMargins left="0.59055118110236249" right="0.19685039370078738" top="0.6692913385826772" bottom="0.31496062992125984" header="0.31496062992125984" footer="0.31496062992125984"/>
  <pageSetup paperSize="9" scale="65" firstPageNumber="26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AP59"/>
  <sheetViews>
    <sheetView view="pageBreakPreview" topLeftCell="A7" zoomScale="70" workbookViewId="0">
      <selection activeCell="D18" sqref="D18"/>
    </sheetView>
  </sheetViews>
  <sheetFormatPr defaultRowHeight="14.4"/>
  <cols>
    <col min="1" max="1" width="5.44140625" style="105" customWidth="1"/>
    <col min="2" max="2" width="38" style="105" customWidth="1"/>
    <col min="3" max="3" width="17.109375" style="105" customWidth="1"/>
    <col min="4" max="4" width="17.6640625" style="105" customWidth="1"/>
    <col min="5" max="5" width="15" style="105" customWidth="1"/>
    <col min="6" max="6" width="15.109375" style="105" customWidth="1"/>
    <col min="7" max="7" width="14" style="105" customWidth="1"/>
    <col min="8" max="8" width="16.44140625" style="105" customWidth="1"/>
    <col min="9" max="9" width="14.77734375" style="105" customWidth="1"/>
    <col min="10" max="10" width="8" style="105" customWidth="1"/>
    <col min="11" max="11" width="8.77734375" style="105" customWidth="1"/>
    <col min="12" max="12" width="12.5546875" style="105" customWidth="1"/>
    <col min="13" max="13" width="15.33203125" style="105" customWidth="1"/>
    <col min="14" max="14" width="11.109375" style="105" customWidth="1"/>
    <col min="15" max="15" width="11.5546875" style="105" customWidth="1"/>
    <col min="16" max="16" width="13.88671875" style="105" customWidth="1"/>
    <col min="17" max="17" width="17" style="105" customWidth="1"/>
    <col min="18" max="18" width="12.33203125" style="105" customWidth="1"/>
    <col min="19" max="19" width="12.44140625" style="105" customWidth="1"/>
    <col min="20" max="20" width="11.109375" style="105" customWidth="1"/>
    <col min="21" max="21" width="13.6640625" style="106" customWidth="1"/>
    <col min="22" max="22" width="17.33203125" style="106" customWidth="1"/>
    <col min="23" max="27" width="9.109375" style="106"/>
    <col min="28" max="41" width="9.109375" style="107"/>
  </cols>
  <sheetData>
    <row r="2" spans="1:42" s="108" customFormat="1" ht="57" customHeight="1">
      <c r="A2" s="172" t="s">
        <v>101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09"/>
      <c r="V2" s="109"/>
      <c r="W2" s="109"/>
      <c r="X2" s="109"/>
      <c r="Y2" s="109"/>
      <c r="Z2" s="109"/>
      <c r="AA2" s="109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</row>
    <row r="3" spans="1:42" ht="28.5" customHeight="1"/>
    <row r="4" spans="1:42" ht="33.75" customHeight="1">
      <c r="A4" s="169" t="s">
        <v>2</v>
      </c>
      <c r="B4" s="169" t="s">
        <v>3</v>
      </c>
      <c r="C4" s="169" t="s">
        <v>63</v>
      </c>
      <c r="D4" s="169" t="s">
        <v>64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 t="s">
        <v>65</v>
      </c>
      <c r="Q4" s="169"/>
      <c r="R4" s="169"/>
      <c r="S4" s="169"/>
      <c r="T4" s="169" t="s">
        <v>66</v>
      </c>
    </row>
    <row r="5" spans="1:42" ht="29.4" customHeight="1">
      <c r="A5" s="169"/>
      <c r="B5" s="169"/>
      <c r="C5" s="169"/>
      <c r="D5" s="169" t="s">
        <v>67</v>
      </c>
      <c r="E5" s="169" t="s">
        <v>20</v>
      </c>
      <c r="F5" s="169"/>
      <c r="G5" s="169"/>
      <c r="H5" s="169"/>
      <c r="I5" s="169"/>
      <c r="J5" s="169" t="s">
        <v>68</v>
      </c>
      <c r="K5" s="169"/>
      <c r="L5" s="169" t="s">
        <v>69</v>
      </c>
      <c r="M5" s="169" t="s">
        <v>70</v>
      </c>
      <c r="N5" s="169" t="s">
        <v>71</v>
      </c>
      <c r="O5" s="169" t="s">
        <v>72</v>
      </c>
      <c r="P5" s="169" t="s">
        <v>73</v>
      </c>
      <c r="Q5" s="169" t="s">
        <v>74</v>
      </c>
      <c r="R5" s="169" t="s">
        <v>75</v>
      </c>
      <c r="S5" s="169" t="s">
        <v>76</v>
      </c>
      <c r="T5" s="169"/>
    </row>
    <row r="6" spans="1:42" ht="156" customHeight="1">
      <c r="A6" s="169"/>
      <c r="B6" s="169"/>
      <c r="C6" s="169"/>
      <c r="D6" s="169"/>
      <c r="E6" s="111" t="s">
        <v>77</v>
      </c>
      <c r="F6" s="111" t="s">
        <v>78</v>
      </c>
      <c r="G6" s="111" t="s">
        <v>79</v>
      </c>
      <c r="H6" s="111" t="s">
        <v>80</v>
      </c>
      <c r="I6" s="111" t="s">
        <v>81</v>
      </c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</row>
    <row r="7" spans="1:42" ht="19.5" customHeight="1">
      <c r="A7" s="169"/>
      <c r="B7" s="169"/>
      <c r="C7" s="111" t="s">
        <v>29</v>
      </c>
      <c r="D7" s="111" t="s">
        <v>29</v>
      </c>
      <c r="E7" s="111" t="s">
        <v>29</v>
      </c>
      <c r="F7" s="111" t="s">
        <v>29</v>
      </c>
      <c r="G7" s="111" t="s">
        <v>29</v>
      </c>
      <c r="H7" s="111" t="s">
        <v>29</v>
      </c>
      <c r="I7" s="111" t="s">
        <v>29</v>
      </c>
      <c r="J7" s="111" t="s">
        <v>60</v>
      </c>
      <c r="K7" s="111" t="s">
        <v>29</v>
      </c>
      <c r="L7" s="111" t="s">
        <v>29</v>
      </c>
      <c r="M7" s="111" t="s">
        <v>29</v>
      </c>
      <c r="N7" s="111" t="s">
        <v>29</v>
      </c>
      <c r="O7" s="111" t="s">
        <v>29</v>
      </c>
      <c r="P7" s="111" t="s">
        <v>29</v>
      </c>
      <c r="Q7" s="111" t="s">
        <v>29</v>
      </c>
      <c r="R7" s="111" t="s">
        <v>29</v>
      </c>
      <c r="S7" s="111" t="s">
        <v>29</v>
      </c>
      <c r="T7" s="111" t="s">
        <v>29</v>
      </c>
    </row>
    <row r="8" spans="1:42" ht="18" customHeight="1">
      <c r="A8" s="111">
        <v>1</v>
      </c>
      <c r="B8" s="111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1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</row>
    <row r="9" spans="1:42" s="113" customFormat="1" ht="26.25" customHeight="1">
      <c r="A9" s="170" t="s">
        <v>31</v>
      </c>
      <c r="B9" s="17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5"/>
      <c r="V9" s="115"/>
      <c r="W9" s="115"/>
      <c r="X9" s="115"/>
      <c r="Y9" s="115"/>
      <c r="Z9" s="115"/>
      <c r="AA9" s="115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</row>
    <row r="10" spans="1:42" s="95" customFormat="1" ht="22.5" customHeight="1">
      <c r="A10" s="150" t="s">
        <v>38</v>
      </c>
      <c r="B10" s="150"/>
      <c r="C10" s="119">
        <f t="shared" ref="C10:T10" si="0">SUM(C11:C18)</f>
        <v>9072802.6899999995</v>
      </c>
      <c r="D10" s="119">
        <f t="shared" si="0"/>
        <v>8927201.8899999987</v>
      </c>
      <c r="E10" s="119">
        <f t="shared" si="0"/>
        <v>2152754.2999999998</v>
      </c>
      <c r="F10" s="119">
        <f t="shared" si="0"/>
        <v>2034662</v>
      </c>
      <c r="G10" s="119">
        <f t="shared" si="0"/>
        <v>1627673.4</v>
      </c>
      <c r="H10" s="119">
        <f t="shared" si="0"/>
        <v>1435221.98</v>
      </c>
      <c r="I10" s="119">
        <f t="shared" si="0"/>
        <v>1676890.21</v>
      </c>
      <c r="J10" s="120">
        <f t="shared" si="0"/>
        <v>0</v>
      </c>
      <c r="K10" s="119">
        <f t="shared" si="0"/>
        <v>0</v>
      </c>
      <c r="L10" s="119">
        <f t="shared" si="0"/>
        <v>0</v>
      </c>
      <c r="M10" s="119">
        <f t="shared" si="0"/>
        <v>0</v>
      </c>
      <c r="N10" s="119">
        <f t="shared" si="0"/>
        <v>0</v>
      </c>
      <c r="O10" s="119">
        <f t="shared" si="0"/>
        <v>0</v>
      </c>
      <c r="P10" s="119">
        <f t="shared" si="0"/>
        <v>145600.79999999999</v>
      </c>
      <c r="Q10" s="119">
        <f t="shared" si="0"/>
        <v>0</v>
      </c>
      <c r="R10" s="147">
        <f t="shared" si="0"/>
        <v>0</v>
      </c>
      <c r="S10" s="119">
        <f t="shared" si="0"/>
        <v>0</v>
      </c>
      <c r="T10" s="51">
        <f t="shared" si="0"/>
        <v>0</v>
      </c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</row>
    <row r="11" spans="1:42" s="95" customFormat="1" ht="22.5" customHeight="1">
      <c r="A11" s="21">
        <v>1</v>
      </c>
      <c r="B11" s="27" t="s">
        <v>39</v>
      </c>
      <c r="C11" s="58">
        <f t="shared" ref="C11:C18" si="1">D11+K11+L11+M11+N11+O11+P11+Q11+R11+S11+T11</f>
        <v>0</v>
      </c>
      <c r="D11" s="58">
        <f t="shared" ref="D11:D18" si="2">SUM(E11:I11)</f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117">
        <v>0</v>
      </c>
      <c r="K11" s="58">
        <v>0</v>
      </c>
      <c r="L11" s="61">
        <v>0</v>
      </c>
      <c r="M11" s="58">
        <v>0</v>
      </c>
      <c r="N11" s="61">
        <v>0</v>
      </c>
      <c r="O11" s="58">
        <v>0</v>
      </c>
      <c r="P11" s="61">
        <v>0</v>
      </c>
      <c r="Q11" s="58">
        <v>0</v>
      </c>
      <c r="R11" s="141">
        <v>0</v>
      </c>
      <c r="S11" s="58">
        <v>0</v>
      </c>
      <c r="T11" s="39">
        <v>0</v>
      </c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</row>
    <row r="12" spans="1:42" s="95" customFormat="1" ht="22.5" customHeight="1">
      <c r="A12" s="21">
        <v>2</v>
      </c>
      <c r="B12" s="27" t="s">
        <v>40</v>
      </c>
      <c r="C12" s="58">
        <f t="shared" si="1"/>
        <v>619247.82999999996</v>
      </c>
      <c r="D12" s="58">
        <f t="shared" si="2"/>
        <v>619247.82999999996</v>
      </c>
      <c r="E12" s="58">
        <v>0</v>
      </c>
      <c r="F12" s="58">
        <v>0</v>
      </c>
      <c r="G12" s="58">
        <v>0</v>
      </c>
      <c r="H12" s="58">
        <v>619247.82999999996</v>
      </c>
      <c r="I12" s="58">
        <v>0</v>
      </c>
      <c r="J12" s="117">
        <v>0</v>
      </c>
      <c r="K12" s="58">
        <v>0</v>
      </c>
      <c r="L12" s="61">
        <v>0</v>
      </c>
      <c r="M12" s="58">
        <v>0</v>
      </c>
      <c r="N12" s="61">
        <v>0</v>
      </c>
      <c r="O12" s="58">
        <v>0</v>
      </c>
      <c r="P12" s="61">
        <v>0</v>
      </c>
      <c r="Q12" s="58">
        <v>0</v>
      </c>
      <c r="R12" s="141">
        <v>0</v>
      </c>
      <c r="S12" s="58">
        <v>0</v>
      </c>
      <c r="T12" s="39">
        <v>0</v>
      </c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</row>
    <row r="13" spans="1:42" s="95" customFormat="1" ht="22.5" customHeight="1">
      <c r="A13" s="21">
        <v>3</v>
      </c>
      <c r="B13" s="27" t="s">
        <v>41</v>
      </c>
      <c r="C13" s="58">
        <f t="shared" si="1"/>
        <v>2035108.7999999998</v>
      </c>
      <c r="D13" s="58">
        <f t="shared" si="2"/>
        <v>2035108.7999999998</v>
      </c>
      <c r="E13" s="58">
        <v>0</v>
      </c>
      <c r="F13" s="58">
        <v>0</v>
      </c>
      <c r="G13" s="58">
        <v>1627673.4</v>
      </c>
      <c r="H13" s="58">
        <v>407435.39999999997</v>
      </c>
      <c r="I13" s="58">
        <v>0</v>
      </c>
      <c r="J13" s="117">
        <v>0</v>
      </c>
      <c r="K13" s="58">
        <v>0</v>
      </c>
      <c r="L13" s="61">
        <v>0</v>
      </c>
      <c r="M13" s="58">
        <v>0</v>
      </c>
      <c r="N13" s="58">
        <v>0</v>
      </c>
      <c r="O13" s="58">
        <v>0</v>
      </c>
      <c r="P13" s="61">
        <v>0</v>
      </c>
      <c r="Q13" s="58">
        <v>0</v>
      </c>
      <c r="R13" s="141">
        <v>0</v>
      </c>
      <c r="S13" s="58">
        <v>0</v>
      </c>
      <c r="T13" s="39">
        <v>0</v>
      </c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</row>
    <row r="14" spans="1:42" s="95" customFormat="1" ht="22.5" customHeight="1">
      <c r="A14" s="21">
        <v>4</v>
      </c>
      <c r="B14" s="27" t="s">
        <v>42</v>
      </c>
      <c r="C14" s="61">
        <f t="shared" si="1"/>
        <v>765657.55</v>
      </c>
      <c r="D14" s="102">
        <f t="shared" si="2"/>
        <v>765657.55</v>
      </c>
      <c r="E14" s="58">
        <v>578974.80000000005</v>
      </c>
      <c r="F14" s="102">
        <v>0</v>
      </c>
      <c r="G14" s="58">
        <v>0</v>
      </c>
      <c r="H14" s="125">
        <v>186682.75</v>
      </c>
      <c r="I14" s="58">
        <v>0</v>
      </c>
      <c r="J14" s="103">
        <v>0</v>
      </c>
      <c r="K14" s="58">
        <v>0</v>
      </c>
      <c r="L14" s="61">
        <v>0</v>
      </c>
      <c r="M14" s="102">
        <v>0</v>
      </c>
      <c r="N14" s="61">
        <v>0</v>
      </c>
      <c r="O14" s="102">
        <v>0</v>
      </c>
      <c r="P14" s="61">
        <v>0</v>
      </c>
      <c r="Q14" s="102">
        <v>0</v>
      </c>
      <c r="R14" s="141">
        <v>0</v>
      </c>
      <c r="S14" s="102">
        <v>0</v>
      </c>
      <c r="T14" s="39">
        <v>0</v>
      </c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30"/>
    </row>
    <row r="15" spans="1:42" s="95" customFormat="1" ht="22.5" customHeight="1">
      <c r="A15" s="21">
        <v>5</v>
      </c>
      <c r="B15" s="27" t="s">
        <v>82</v>
      </c>
      <c r="C15" s="58">
        <f t="shared" si="1"/>
        <v>479536.8</v>
      </c>
      <c r="D15" s="58">
        <f t="shared" si="2"/>
        <v>333936</v>
      </c>
      <c r="E15" s="58">
        <v>0</v>
      </c>
      <c r="F15" s="58">
        <v>0</v>
      </c>
      <c r="G15" s="58">
        <v>0</v>
      </c>
      <c r="H15" s="58">
        <v>0</v>
      </c>
      <c r="I15" s="58">
        <v>333936</v>
      </c>
      <c r="J15" s="117">
        <v>0</v>
      </c>
      <c r="K15" s="58">
        <v>0</v>
      </c>
      <c r="L15" s="61">
        <v>0</v>
      </c>
      <c r="M15" s="58">
        <v>0</v>
      </c>
      <c r="N15" s="61">
        <v>0</v>
      </c>
      <c r="O15" s="58">
        <v>0</v>
      </c>
      <c r="P15" s="61">
        <v>145600.79999999999</v>
      </c>
      <c r="Q15" s="58">
        <v>0</v>
      </c>
      <c r="R15" s="141">
        <v>0</v>
      </c>
      <c r="S15" s="58">
        <v>0</v>
      </c>
      <c r="T15" s="39">
        <v>0</v>
      </c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</row>
    <row r="16" spans="1:42" s="95" customFormat="1" ht="22.5" customHeight="1">
      <c r="A16" s="21">
        <v>6</v>
      </c>
      <c r="B16" s="27" t="s">
        <v>83</v>
      </c>
      <c r="C16" s="58">
        <f t="shared" si="1"/>
        <v>2568770</v>
      </c>
      <c r="D16" s="58">
        <f t="shared" si="2"/>
        <v>2568770</v>
      </c>
      <c r="E16" s="58">
        <v>0</v>
      </c>
      <c r="F16" s="58">
        <v>2034662</v>
      </c>
      <c r="G16" s="58">
        <v>0</v>
      </c>
      <c r="H16" s="58">
        <v>0</v>
      </c>
      <c r="I16" s="61">
        <v>534108</v>
      </c>
      <c r="J16" s="117">
        <v>0</v>
      </c>
      <c r="K16" s="58">
        <v>0</v>
      </c>
      <c r="L16" s="61">
        <v>0</v>
      </c>
      <c r="M16" s="58">
        <v>0</v>
      </c>
      <c r="N16" s="61">
        <v>0</v>
      </c>
      <c r="O16" s="58">
        <v>0</v>
      </c>
      <c r="P16" s="61">
        <v>0</v>
      </c>
      <c r="Q16" s="58">
        <v>0</v>
      </c>
      <c r="R16" s="141">
        <v>0</v>
      </c>
      <c r="S16" s="58">
        <v>0</v>
      </c>
      <c r="T16" s="39">
        <v>0</v>
      </c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</row>
    <row r="17" spans="1:41" s="95" customFormat="1" ht="22.5" customHeight="1">
      <c r="A17" s="21">
        <v>7</v>
      </c>
      <c r="B17" s="60" t="s">
        <v>48</v>
      </c>
      <c r="C17" s="58">
        <f>D17+K17+L17+M17+N17+O17+P17+Q17+R17+S17+T17</f>
        <v>1010325.01</v>
      </c>
      <c r="D17" s="58">
        <f>SUM(E17:I17)</f>
        <v>1010325.01</v>
      </c>
      <c r="E17" s="58">
        <v>486900</v>
      </c>
      <c r="F17" s="58">
        <v>0</v>
      </c>
      <c r="G17" s="58">
        <v>0</v>
      </c>
      <c r="H17" s="58">
        <v>0</v>
      </c>
      <c r="I17" s="58">
        <v>523425.01</v>
      </c>
      <c r="J17" s="117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141">
        <v>0</v>
      </c>
      <c r="S17" s="58">
        <v>0</v>
      </c>
      <c r="T17" s="58">
        <v>0</v>
      </c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</row>
    <row r="18" spans="1:41" s="95" customFormat="1" ht="22.5" customHeight="1">
      <c r="A18" s="21">
        <v>8</v>
      </c>
      <c r="B18" s="27" t="s">
        <v>45</v>
      </c>
      <c r="C18" s="58">
        <f t="shared" si="1"/>
        <v>1594156.7</v>
      </c>
      <c r="D18" s="58">
        <f t="shared" si="2"/>
        <v>1594156.7</v>
      </c>
      <c r="E18" s="58">
        <v>1086879.5</v>
      </c>
      <c r="F18" s="58">
        <v>0</v>
      </c>
      <c r="G18" s="58">
        <v>0</v>
      </c>
      <c r="H18" s="58">
        <v>221856</v>
      </c>
      <c r="I18" s="58">
        <v>285421.2</v>
      </c>
      <c r="J18" s="117">
        <v>0</v>
      </c>
      <c r="K18" s="58">
        <v>0</v>
      </c>
      <c r="L18" s="61">
        <v>0</v>
      </c>
      <c r="M18" s="58">
        <v>0</v>
      </c>
      <c r="N18" s="61">
        <v>0</v>
      </c>
      <c r="O18" s="58">
        <v>0</v>
      </c>
      <c r="P18" s="61">
        <v>0</v>
      </c>
      <c r="Q18" s="58">
        <v>0</v>
      </c>
      <c r="R18" s="141">
        <v>0</v>
      </c>
      <c r="S18" s="58">
        <v>0</v>
      </c>
      <c r="T18" s="39">
        <v>0</v>
      </c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</row>
    <row r="19" spans="1:41" s="95" customFormat="1" ht="22.5" customHeight="1">
      <c r="A19" s="171" t="s">
        <v>62</v>
      </c>
      <c r="B19" s="171"/>
      <c r="C19" s="173"/>
      <c r="D19" s="173"/>
      <c r="E19" s="173"/>
      <c r="F19" s="173"/>
      <c r="G19" s="173"/>
      <c r="H19" s="173"/>
      <c r="I19" s="173"/>
      <c r="J19" s="174"/>
      <c r="K19" s="173"/>
      <c r="L19" s="173"/>
      <c r="M19" s="173"/>
      <c r="N19" s="173"/>
      <c r="O19" s="173"/>
      <c r="P19" s="173"/>
      <c r="Q19" s="173"/>
      <c r="R19" s="175"/>
      <c r="S19" s="173"/>
      <c r="T19" s="146"/>
      <c r="U19" s="132"/>
      <c r="V19" s="132"/>
      <c r="W19" s="132"/>
      <c r="X19" s="132"/>
      <c r="Y19" s="132"/>
      <c r="Z19" s="132"/>
      <c r="AA19" s="132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</row>
    <row r="20" spans="1:41" s="101" customFormat="1" ht="22.5" customHeight="1">
      <c r="A20" s="151" t="s">
        <v>38</v>
      </c>
      <c r="B20" s="151"/>
      <c r="C20" s="119">
        <f t="shared" ref="C20:T20" si="3">SUM(C21:C21)</f>
        <v>3184840.8</v>
      </c>
      <c r="D20" s="119">
        <f t="shared" si="3"/>
        <v>0</v>
      </c>
      <c r="E20" s="119">
        <f t="shared" si="3"/>
        <v>0</v>
      </c>
      <c r="F20" s="119">
        <f t="shared" si="3"/>
        <v>0</v>
      </c>
      <c r="G20" s="119">
        <f t="shared" si="3"/>
        <v>0</v>
      </c>
      <c r="H20" s="119">
        <f t="shared" si="3"/>
        <v>0</v>
      </c>
      <c r="I20" s="119">
        <f t="shared" si="3"/>
        <v>0</v>
      </c>
      <c r="J20" s="120">
        <f t="shared" si="3"/>
        <v>0</v>
      </c>
      <c r="K20" s="119">
        <f t="shared" si="3"/>
        <v>0</v>
      </c>
      <c r="L20" s="119">
        <f t="shared" si="3"/>
        <v>3184840.8</v>
      </c>
      <c r="M20" s="119">
        <f t="shared" si="3"/>
        <v>0</v>
      </c>
      <c r="N20" s="119">
        <f t="shared" si="3"/>
        <v>0</v>
      </c>
      <c r="O20" s="119">
        <f t="shared" si="3"/>
        <v>0</v>
      </c>
      <c r="P20" s="119">
        <f t="shared" si="3"/>
        <v>0</v>
      </c>
      <c r="Q20" s="119">
        <f t="shared" si="3"/>
        <v>0</v>
      </c>
      <c r="R20" s="147">
        <f t="shared" si="3"/>
        <v>0</v>
      </c>
      <c r="S20" s="119">
        <f t="shared" si="3"/>
        <v>0</v>
      </c>
      <c r="T20" s="119">
        <f t="shared" si="3"/>
        <v>0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</row>
    <row r="21" spans="1:41" s="70" customFormat="1" ht="22.5" customHeight="1">
      <c r="A21" s="56">
        <v>1</v>
      </c>
      <c r="B21" s="60" t="s">
        <v>47</v>
      </c>
      <c r="C21" s="58">
        <f t="shared" ref="C21" si="4">D21+K21+L21+M21+N21+O21+P21+Q21+R21+S21+T21</f>
        <v>3184840.8</v>
      </c>
      <c r="D21" s="58">
        <f t="shared" ref="D21" si="5">SUM(E21:I21)</f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117">
        <v>0</v>
      </c>
      <c r="K21" s="58">
        <v>0</v>
      </c>
      <c r="L21" s="61">
        <v>3184840.8</v>
      </c>
      <c r="M21" s="58">
        <v>0</v>
      </c>
      <c r="N21" s="61">
        <v>0</v>
      </c>
      <c r="O21" s="58">
        <v>0</v>
      </c>
      <c r="P21" s="61">
        <v>0</v>
      </c>
      <c r="Q21" s="58">
        <v>0</v>
      </c>
      <c r="R21" s="141">
        <v>0</v>
      </c>
      <c r="S21" s="58">
        <v>0</v>
      </c>
      <c r="T21" s="58">
        <v>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</row>
    <row r="22" spans="1:41" s="70" customFormat="1" ht="22.5" customHeight="1">
      <c r="A22" s="168" t="s">
        <v>49</v>
      </c>
      <c r="B22" s="168"/>
      <c r="C22" s="176"/>
      <c r="D22" s="176"/>
      <c r="E22" s="176"/>
      <c r="F22" s="176"/>
      <c r="G22" s="176"/>
      <c r="H22" s="176"/>
      <c r="I22" s="176"/>
      <c r="J22" s="177"/>
      <c r="K22" s="176"/>
      <c r="L22" s="176"/>
      <c r="M22" s="176"/>
      <c r="N22" s="176"/>
      <c r="O22" s="176"/>
      <c r="P22" s="176"/>
      <c r="Q22" s="176"/>
      <c r="R22" s="178"/>
      <c r="S22" s="176"/>
      <c r="T22" s="136"/>
      <c r="U22" s="137"/>
      <c r="V22" s="137"/>
      <c r="W22" s="137"/>
      <c r="X22" s="137"/>
      <c r="Y22" s="137"/>
      <c r="Z22" s="137"/>
      <c r="AA22" s="13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</row>
    <row r="23" spans="1:41" s="101" customFormat="1" ht="21.75" customHeight="1">
      <c r="A23" s="151" t="s">
        <v>38</v>
      </c>
      <c r="B23" s="151"/>
      <c r="C23" s="119">
        <f t="shared" ref="C23:T23" si="6">SUM(C24:C25)</f>
        <v>6026693.8499999996</v>
      </c>
      <c r="D23" s="119">
        <f t="shared" si="6"/>
        <v>5900424.7599999998</v>
      </c>
      <c r="E23" s="119">
        <f t="shared" si="6"/>
        <v>3170550.5999999996</v>
      </c>
      <c r="F23" s="119">
        <f t="shared" si="6"/>
        <v>1954716.4</v>
      </c>
      <c r="G23" s="119">
        <f t="shared" si="6"/>
        <v>0</v>
      </c>
      <c r="H23" s="119">
        <f t="shared" si="6"/>
        <v>0</v>
      </c>
      <c r="I23" s="119">
        <f t="shared" si="6"/>
        <v>775157.76000000001</v>
      </c>
      <c r="J23" s="120">
        <f t="shared" si="6"/>
        <v>0</v>
      </c>
      <c r="K23" s="119">
        <f t="shared" si="6"/>
        <v>0</v>
      </c>
      <c r="L23" s="119">
        <f t="shared" si="6"/>
        <v>0</v>
      </c>
      <c r="M23" s="119">
        <f t="shared" si="6"/>
        <v>0</v>
      </c>
      <c r="N23" s="119">
        <f t="shared" si="6"/>
        <v>0</v>
      </c>
      <c r="O23" s="119">
        <f t="shared" si="6"/>
        <v>0</v>
      </c>
      <c r="P23" s="119">
        <f t="shared" si="6"/>
        <v>0</v>
      </c>
      <c r="Q23" s="119">
        <f t="shared" si="6"/>
        <v>0</v>
      </c>
      <c r="R23" s="147">
        <f t="shared" si="6"/>
        <v>126269.09</v>
      </c>
      <c r="S23" s="119">
        <f t="shared" si="6"/>
        <v>0</v>
      </c>
      <c r="T23" s="119">
        <f t="shared" si="6"/>
        <v>0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</row>
    <row r="24" spans="1:41" s="70" customFormat="1" ht="21.75" customHeight="1">
      <c r="A24" s="123">
        <v>1</v>
      </c>
      <c r="B24" s="124" t="s">
        <v>41</v>
      </c>
      <c r="C24" s="58">
        <f t="shared" ref="C24:C25" si="7">D24+K24+L24+M24+N24+O24+P24+Q24+R24+S24+T24</f>
        <v>3238400.3799999994</v>
      </c>
      <c r="D24" s="58">
        <f t="shared" ref="D24:D25" si="8">SUM(E24:I24)</f>
        <v>3170550.5999999996</v>
      </c>
      <c r="E24" s="125">
        <v>3170550.5999999996</v>
      </c>
      <c r="F24" s="125">
        <v>0</v>
      </c>
      <c r="G24" s="125">
        <v>0</v>
      </c>
      <c r="H24" s="125">
        <v>0</v>
      </c>
      <c r="I24" s="125">
        <v>0</v>
      </c>
      <c r="J24" s="126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7">
        <v>0</v>
      </c>
      <c r="Q24" s="125">
        <v>0</v>
      </c>
      <c r="R24" s="179">
        <v>67849.78</v>
      </c>
      <c r="S24" s="125">
        <v>0</v>
      </c>
      <c r="T24" s="125">
        <v>0</v>
      </c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</row>
    <row r="25" spans="1:41" s="70" customFormat="1" ht="21.75" customHeight="1">
      <c r="A25" s="123">
        <v>2</v>
      </c>
      <c r="B25" s="124" t="s">
        <v>42</v>
      </c>
      <c r="C25" s="58">
        <f t="shared" si="7"/>
        <v>2788293.47</v>
      </c>
      <c r="D25" s="58">
        <f t="shared" si="8"/>
        <v>2729874.16</v>
      </c>
      <c r="E25" s="125">
        <v>0</v>
      </c>
      <c r="F25" s="125">
        <v>1954716.4</v>
      </c>
      <c r="G25" s="125">
        <v>0</v>
      </c>
      <c r="H25" s="125">
        <v>0</v>
      </c>
      <c r="I25" s="125">
        <v>775157.76000000001</v>
      </c>
      <c r="J25" s="126">
        <v>0</v>
      </c>
      <c r="K25" s="125">
        <v>0</v>
      </c>
      <c r="L25" s="127">
        <v>0</v>
      </c>
      <c r="M25" s="125">
        <v>0</v>
      </c>
      <c r="N25" s="125">
        <v>0</v>
      </c>
      <c r="O25" s="125">
        <v>0</v>
      </c>
      <c r="P25" s="127">
        <v>0</v>
      </c>
      <c r="Q25" s="125">
        <v>0</v>
      </c>
      <c r="R25" s="179">
        <v>58419.31</v>
      </c>
      <c r="S25" s="125">
        <v>0</v>
      </c>
      <c r="T25" s="125">
        <v>0</v>
      </c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</row>
    <row r="26" spans="1:41" s="70" customFormat="1">
      <c r="A26" s="139"/>
      <c r="B26" s="135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</row>
    <row r="27" spans="1:41" s="70" customFormat="1">
      <c r="A27" s="139"/>
      <c r="B27" s="139" t="s">
        <v>84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</row>
    <row r="28" spans="1:41" s="70" customFormat="1">
      <c r="A28" s="139"/>
      <c r="B28" s="167" t="s">
        <v>85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39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</row>
    <row r="29" spans="1:41" s="70" customFormat="1">
      <c r="A29" s="139"/>
      <c r="B29" s="167" t="s">
        <v>86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39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</row>
    <row r="30" spans="1:41" s="70" customFormat="1">
      <c r="A30" s="139"/>
      <c r="B30" s="167" t="s">
        <v>87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39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</row>
    <row r="31" spans="1:41" s="70" customFormat="1">
      <c r="A31" s="139"/>
      <c r="B31" s="167" t="s">
        <v>88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39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</row>
    <row r="32" spans="1:41" s="70" customFormat="1">
      <c r="A32" s="139"/>
      <c r="B32" s="167" t="s">
        <v>89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39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</row>
    <row r="33" spans="1:41" s="70" customFormat="1">
      <c r="A33" s="139"/>
      <c r="B33" s="167" t="s">
        <v>90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39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</row>
    <row r="34" spans="1:41" s="70" customFormat="1">
      <c r="A34" s="139"/>
      <c r="B34" s="167" t="s">
        <v>91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39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</row>
    <row r="35" spans="1:41" s="70" customFormat="1">
      <c r="A35" s="139"/>
      <c r="B35" s="167" t="s">
        <v>92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39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</row>
    <row r="36" spans="1:41" s="70" customFormat="1">
      <c r="A36" s="139"/>
      <c r="B36" s="167" t="s">
        <v>93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39"/>
      <c r="R36" s="139"/>
      <c r="S36" s="139"/>
      <c r="T36" s="139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</row>
    <row r="37" spans="1:41" s="70" customFormat="1">
      <c r="A37" s="139"/>
      <c r="B37" s="167" t="s">
        <v>94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39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</row>
    <row r="38" spans="1:41" s="70" customFormat="1">
      <c r="A38" s="139"/>
      <c r="B38" s="167" t="s">
        <v>95</v>
      </c>
      <c r="C38" s="167"/>
      <c r="D38" s="167"/>
      <c r="E38" s="167"/>
      <c r="F38" s="167"/>
      <c r="G38" s="167"/>
      <c r="H38" s="167"/>
      <c r="I38" s="167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</row>
    <row r="39" spans="1:41" s="70" customFormat="1">
      <c r="A39" s="139"/>
      <c r="B39" s="167" t="s">
        <v>96</v>
      </c>
      <c r="C39" s="167"/>
      <c r="D39" s="167"/>
      <c r="E39" s="167"/>
      <c r="F39" s="167"/>
      <c r="G39" s="167"/>
      <c r="H39" s="167"/>
      <c r="I39" s="167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</row>
    <row r="40" spans="1:41" s="70" customFormat="1">
      <c r="A40" s="139"/>
      <c r="B40" s="167" t="s">
        <v>97</v>
      </c>
      <c r="C40" s="167"/>
      <c r="D40" s="167"/>
      <c r="E40" s="167"/>
      <c r="F40" s="167"/>
      <c r="G40" s="167"/>
      <c r="H40" s="167"/>
      <c r="I40" s="167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</row>
    <row r="41" spans="1:41" s="70" customFormat="1"/>
    <row r="42" spans="1:41" s="70" customFormat="1"/>
    <row r="43" spans="1:41" s="70" customFormat="1"/>
    <row r="44" spans="1:41" s="70" customFormat="1"/>
    <row r="45" spans="1:41" s="70" customFormat="1"/>
    <row r="46" spans="1:41" s="70" customFormat="1"/>
    <row r="47" spans="1:41" s="70" customFormat="1"/>
    <row r="48" spans="1:41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</sheetData>
  <mergeCells count="37">
    <mergeCell ref="A2:T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9:B19"/>
    <mergeCell ref="A20:B20"/>
    <mergeCell ref="A22:B22"/>
    <mergeCell ref="A23:B23"/>
    <mergeCell ref="B35:S35"/>
    <mergeCell ref="B36:P36"/>
    <mergeCell ref="B37:S37"/>
    <mergeCell ref="B38:I38"/>
    <mergeCell ref="B39:I39"/>
    <mergeCell ref="B40:I40"/>
    <mergeCell ref="B28:S28"/>
    <mergeCell ref="B29:S29"/>
    <mergeCell ref="B30:S30"/>
    <mergeCell ref="B31:S31"/>
    <mergeCell ref="B32:S32"/>
    <mergeCell ref="B33:S33"/>
    <mergeCell ref="B34:S34"/>
  </mergeCells>
  <pageMargins left="0.51181102362204722" right="0.11811023622047245" top="0.55905511811023623" bottom="0.40944881889763785" header="0.31496062992125984" footer="0.31496062992125984"/>
  <pageSetup paperSize="9" scale="43" firstPageNumber="29" orientation="landscape" useFirstPageNumber="1" r:id="rId1"/>
  <headerFooter differentFirst="1"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 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Arch</cp:lastModifiedBy>
  <cp:revision>59</cp:revision>
  <cp:lastPrinted>2026-02-17T06:16:17Z</cp:lastPrinted>
  <dcterms:created xsi:type="dcterms:W3CDTF">2019-01-09T06:44:55Z</dcterms:created>
  <dcterms:modified xsi:type="dcterms:W3CDTF">2026-02-19T01:17:34Z</dcterms:modified>
</cp:coreProperties>
</file>