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95" yWindow="15" windowWidth="15480" windowHeight="8130"/>
  </bookViews>
  <sheets>
    <sheet name="приложение 9" sheetId="5" r:id="rId1"/>
  </sheets>
  <externalReferences>
    <externalReference r:id="rId2"/>
    <externalReference r:id="rId3"/>
  </externalReferences>
  <calcPr calcId="145621"/>
</workbook>
</file>

<file path=xl/calcChain.xml><?xml version="1.0" encoding="utf-8"?>
<calcChain xmlns="http://schemas.openxmlformats.org/spreadsheetml/2006/main">
  <c r="E59" i="5" l="1"/>
  <c r="D59" i="5"/>
  <c r="C59" i="5"/>
  <c r="E58" i="5"/>
  <c r="D58" i="5"/>
  <c r="C58" i="5"/>
  <c r="E57" i="5"/>
  <c r="G57" i="5" s="1"/>
  <c r="D57" i="5"/>
  <c r="C57" i="5"/>
  <c r="E56" i="5"/>
  <c r="D56" i="5"/>
  <c r="G56" i="5" s="1"/>
  <c r="C56" i="5"/>
  <c r="E55" i="5"/>
  <c r="D55" i="5"/>
  <c r="C55" i="5"/>
  <c r="F55" i="5" s="1"/>
  <c r="E54" i="5"/>
  <c r="F54" i="5" s="1"/>
  <c r="D54" i="5"/>
  <c r="C54" i="5"/>
  <c r="E53" i="5"/>
  <c r="D53" i="5"/>
  <c r="C53" i="5"/>
  <c r="E52" i="5"/>
  <c r="D52" i="5"/>
  <c r="G52" i="5" s="1"/>
  <c r="C52" i="5"/>
  <c r="F52" i="5" s="1"/>
  <c r="E51" i="5"/>
  <c r="D51" i="5"/>
  <c r="C51" i="5"/>
  <c r="E50" i="5"/>
  <c r="G50" i="5" s="1"/>
  <c r="D50" i="5"/>
  <c r="C50" i="5"/>
  <c r="E49" i="5"/>
  <c r="D49" i="5"/>
  <c r="C49" i="5"/>
  <c r="E47" i="5"/>
  <c r="D47" i="5"/>
  <c r="G47" i="5" s="1"/>
  <c r="C47" i="5"/>
  <c r="E46" i="5"/>
  <c r="G46" i="5" s="1"/>
  <c r="D46" i="5"/>
  <c r="C46" i="5"/>
  <c r="E45" i="5"/>
  <c r="D45" i="5"/>
  <c r="C45" i="5"/>
  <c r="E44" i="5"/>
  <c r="D44" i="5"/>
  <c r="G44" i="5" s="1"/>
  <c r="C44" i="5"/>
  <c r="E43" i="5"/>
  <c r="D43" i="5"/>
  <c r="C43" i="5"/>
  <c r="E42" i="5"/>
  <c r="D42" i="5"/>
  <c r="C42" i="5"/>
  <c r="F42" i="5" s="1"/>
  <c r="E40" i="5"/>
  <c r="G40" i="5" s="1"/>
  <c r="D40" i="5"/>
  <c r="C40" i="5"/>
  <c r="E39" i="5"/>
  <c r="F39" i="5" s="1"/>
  <c r="D39" i="5"/>
  <c r="C39" i="5"/>
  <c r="E38" i="5"/>
  <c r="D38" i="5"/>
  <c r="G38" i="5" s="1"/>
  <c r="C38" i="5"/>
  <c r="E37" i="5"/>
  <c r="D37" i="5"/>
  <c r="C37" i="5"/>
  <c r="E36" i="5"/>
  <c r="G36" i="5" s="1"/>
  <c r="D36" i="5"/>
  <c r="C36" i="5"/>
  <c r="E35" i="5"/>
  <c r="F35" i="5" s="1"/>
  <c r="D35" i="5"/>
  <c r="C35" i="5"/>
  <c r="E33" i="5"/>
  <c r="D33" i="5"/>
  <c r="G33" i="5" s="1"/>
  <c r="C33" i="5"/>
  <c r="F33" i="5" s="1"/>
  <c r="E31" i="5"/>
  <c r="D31" i="5"/>
  <c r="E30" i="5"/>
  <c r="D30" i="5"/>
  <c r="C30" i="5"/>
  <c r="E28" i="5"/>
  <c r="D28" i="5"/>
  <c r="C28" i="5"/>
  <c r="E27" i="5"/>
  <c r="G27" i="5" s="1"/>
  <c r="D27" i="5"/>
  <c r="C27" i="5"/>
  <c r="E26" i="5"/>
  <c r="D26" i="5"/>
  <c r="C26" i="5"/>
  <c r="E24" i="5"/>
  <c r="D24" i="5"/>
  <c r="G24" i="5" s="1"/>
  <c r="C24" i="5"/>
  <c r="G21" i="5"/>
  <c r="G28" i="5"/>
  <c r="G37" i="5"/>
  <c r="G42" i="5"/>
  <c r="G54" i="5"/>
  <c r="G55" i="5"/>
  <c r="G58" i="5"/>
  <c r="G59" i="5"/>
  <c r="F40" i="5"/>
  <c r="F44" i="5"/>
  <c r="G19" i="5"/>
  <c r="F19" i="5"/>
  <c r="E21" i="5"/>
  <c r="F21" i="5" s="1"/>
  <c r="D21" i="5"/>
  <c r="E22" i="5"/>
  <c r="F22" i="5" s="1"/>
  <c r="D22" i="5"/>
  <c r="G22" i="5" s="1"/>
  <c r="E23" i="5"/>
  <c r="G23" i="5" s="1"/>
  <c r="D23" i="5"/>
  <c r="C23" i="5"/>
  <c r="C20" i="5" s="1"/>
  <c r="E19" i="5"/>
  <c r="D19" i="5"/>
  <c r="C19" i="5"/>
  <c r="D20" i="5" l="1"/>
  <c r="G39" i="5"/>
  <c r="F28" i="5"/>
  <c r="G31" i="5"/>
  <c r="F56" i="5"/>
  <c r="F23" i="5"/>
  <c r="F27" i="5"/>
  <c r="G45" i="5"/>
  <c r="G30" i="5"/>
  <c r="G53" i="5"/>
  <c r="F59" i="5"/>
  <c r="F58" i="5"/>
  <c r="F57" i="5"/>
  <c r="F53" i="5"/>
  <c r="E48" i="5"/>
  <c r="E60" i="5" s="1"/>
  <c r="G60" i="5" s="1"/>
  <c r="F51" i="5"/>
  <c r="G51" i="5"/>
  <c r="F50" i="5"/>
  <c r="D48" i="5"/>
  <c r="F49" i="5"/>
  <c r="G49" i="5"/>
  <c r="F47" i="5"/>
  <c r="F46" i="5"/>
  <c r="F45" i="5"/>
  <c r="E41" i="5"/>
  <c r="D41" i="5"/>
  <c r="D60" i="5" s="1"/>
  <c r="G43" i="5"/>
  <c r="F43" i="5"/>
  <c r="F38" i="5"/>
  <c r="F37" i="5"/>
  <c r="F36" i="5"/>
  <c r="E34" i="5"/>
  <c r="D34" i="5"/>
  <c r="G35" i="5"/>
  <c r="F30" i="5"/>
  <c r="E25" i="5"/>
  <c r="D25" i="5"/>
  <c r="G26" i="5"/>
  <c r="F26" i="5"/>
  <c r="F24" i="5"/>
  <c r="E20" i="5"/>
  <c r="F20" i="5" l="1"/>
  <c r="G20" i="5"/>
  <c r="G48" i="5"/>
  <c r="G41" i="5"/>
  <c r="G34" i="5"/>
  <c r="G25" i="5"/>
  <c r="C31" i="5" l="1"/>
  <c r="F31" i="5" s="1"/>
  <c r="C29" i="5"/>
  <c r="C34" i="5" l="1"/>
  <c r="F34" i="5" s="1"/>
  <c r="C48" i="5" l="1"/>
  <c r="F48" i="5" s="1"/>
  <c r="C41" i="5"/>
  <c r="F41" i="5" s="1"/>
  <c r="C25" i="5"/>
  <c r="F25" i="5" s="1"/>
  <c r="C60" i="5" l="1"/>
  <c r="F60" i="5" s="1"/>
</calcChain>
</file>

<file path=xl/sharedStrings.xml><?xml version="1.0" encoding="utf-8"?>
<sst xmlns="http://schemas.openxmlformats.org/spreadsheetml/2006/main" count="98" uniqueCount="98">
  <si>
    <t>№ п/п</t>
  </si>
  <si>
    <t>тыс.руб.</t>
  </si>
  <si>
    <t>Наименование муниципальной программы</t>
  </si>
  <si>
    <t>2.1</t>
  </si>
  <si>
    <t>2.2</t>
  </si>
  <si>
    <t>2.3</t>
  </si>
  <si>
    <t>Обеспечивающая  подпрограмма</t>
  </si>
  <si>
    <t>4</t>
  </si>
  <si>
    <t>4.1</t>
  </si>
  <si>
    <t>4.2</t>
  </si>
  <si>
    <t>4.3</t>
  </si>
  <si>
    <t>4.4</t>
  </si>
  <si>
    <t>Предупреждение и борьба с алкоголизмом и наркоманией, профилактика преступлений и иных правонарушений</t>
  </si>
  <si>
    <t>Доступная среда</t>
  </si>
  <si>
    <t>4.5</t>
  </si>
  <si>
    <t>4.6</t>
  </si>
  <si>
    <t>4.7</t>
  </si>
  <si>
    <t>4.8</t>
  </si>
  <si>
    <t>6</t>
  </si>
  <si>
    <t>6.1</t>
  </si>
  <si>
    <t>6.2</t>
  </si>
  <si>
    <t>6.3</t>
  </si>
  <si>
    <t>6.4</t>
  </si>
  <si>
    <t>6.5</t>
  </si>
  <si>
    <t>6.6</t>
  </si>
  <si>
    <t>Комплексное развитие сельских территорий</t>
  </si>
  <si>
    <t>7.1</t>
  </si>
  <si>
    <t>7.2</t>
  </si>
  <si>
    <t>7.3</t>
  </si>
  <si>
    <t>7.4</t>
  </si>
  <si>
    <t>7.5</t>
  </si>
  <si>
    <t>7.6</t>
  </si>
  <si>
    <t>Библиотечное деятельность</t>
  </si>
  <si>
    <t>Культурно-досуговая деятельность</t>
  </si>
  <si>
    <t>Музейное дело</t>
  </si>
  <si>
    <t>Дополнительное образование</t>
  </si>
  <si>
    <t>Молодежная политика</t>
  </si>
  <si>
    <t>Обеспечение условий реализации Программы</t>
  </si>
  <si>
    <t>8.</t>
  </si>
  <si>
    <t>7.</t>
  </si>
  <si>
    <t>8.1</t>
  </si>
  <si>
    <t>8.2</t>
  </si>
  <si>
    <t>Развитие дошкольного образования</t>
  </si>
  <si>
    <t>Повышение качества и доступности общего образования</t>
  </si>
  <si>
    <t>Повышение качества и доступности дополнительного образования детей</t>
  </si>
  <si>
    <t>8.3</t>
  </si>
  <si>
    <t>8.4</t>
  </si>
  <si>
    <t>8.5</t>
  </si>
  <si>
    <t>8.6</t>
  </si>
  <si>
    <t>Исполнение государственных полномочий по опеке и попечительству</t>
  </si>
  <si>
    <t>Летний отдых и оздоровление детей</t>
  </si>
  <si>
    <t>Образование</t>
  </si>
  <si>
    <t>8.7</t>
  </si>
  <si>
    <t>Обеспечивающая подпрограмма</t>
  </si>
  <si>
    <t>10</t>
  </si>
  <si>
    <t>Сумма</t>
  </si>
  <si>
    <t>9</t>
  </si>
  <si>
    <t>ИТОГО</t>
  </si>
  <si>
    <t>Управление муниципальными финансами и муниципальным долгом Хилокского муниципального округа на 2026-2031 годы</t>
  </si>
  <si>
    <t>Экономическое развитие Хилокского муниципального округа на 2025-2029 годы</t>
  </si>
  <si>
    <t xml:space="preserve">Развитие малого и среднего предпринимательства </t>
  </si>
  <si>
    <t>Совершенствование гражданской обороны, защиты населения и территории Хилокского муниципального округа от чрезвычайных ситуаций природного и техногенного характера 2026-2030гг.</t>
  </si>
  <si>
    <t>Социальное развитие Хилокского муниципального округа 2026-2031 гг.</t>
  </si>
  <si>
    <t>Профилактика безнадзорности и правонарушений среди несовершеннолетних в Хилокском муниципальном округе</t>
  </si>
  <si>
    <t>Профилактика социального сиротства в Хилокском муниципальном округе</t>
  </si>
  <si>
    <t>Развитие физической культуры и спорта в Хилокском муниципальном округе</t>
  </si>
  <si>
    <t>Содействие занятости населения в Хилокском муниципальном округе</t>
  </si>
  <si>
    <t>Укрепление общественного здоровья населения Хилокского муниципального округа</t>
  </si>
  <si>
    <t>Содействие развитию и поддержка общественных объединений, некоммерческих организаций в Хилокском муниципальном округе</t>
  </si>
  <si>
    <t>Территориальное развитие муниципального Хилокского муниципального района округа 2026-20230 гг</t>
  </si>
  <si>
    <t>Развитие жилищного хозяйства Хилокского муниципального округа</t>
  </si>
  <si>
    <t xml:space="preserve">Обеспечение жильем молодых семей </t>
  </si>
  <si>
    <t xml:space="preserve">Комплексное развитие систем коммунальной инфраструктуры </t>
  </si>
  <si>
    <t xml:space="preserve">Развитие дорожного хозяйства, транспортной инфраструктуры и безопасности дорожного движения </t>
  </si>
  <si>
    <t xml:space="preserve">Производственный контроль качества питьевой воды источников питьевого водоснабжения </t>
  </si>
  <si>
    <t>Территориальное планирование и обеспечение градостроительной деятельности на территории Хилокского муниципального округа</t>
  </si>
  <si>
    <t xml:space="preserve">Культура Хилокского муниципального округа 2025-2030 гг. </t>
  </si>
  <si>
    <t>Развитие образования Хилокского муниципального округа на 2025-2030 гг.</t>
  </si>
  <si>
    <t>Безопасность гидротехнических сооружений, находящихся на территории Хилокского муниципального округа 2026-2030 гг.</t>
  </si>
  <si>
    <t>Обеспечение экологической безопасности окружающей среды и населения Хилокского муниципального округа при обращении с отходами производства и потребления 2026-2030 гг.</t>
  </si>
  <si>
    <t>11</t>
  </si>
  <si>
    <t>Профилактика терроризма, экстремизма и ликвидации последствий проявлений терроризма и экстремизма на территории Хилокского муниципального округа 2026-2030</t>
  </si>
  <si>
    <t>12</t>
  </si>
  <si>
    <t>Повышения эффективности использования муниципального имущества и земельных ресурсов 2026-2030 гг</t>
  </si>
  <si>
    <t>Перечень муниципальных программ Хилокского муниципального округа,</t>
  </si>
  <si>
    <t xml:space="preserve">финансовое обеспечение которых предусмотренно расходной частью бюджета Хилокского  </t>
  </si>
  <si>
    <t>муниципального округа на 2026 год</t>
  </si>
  <si>
    <t>от ___________ 2026 года  №_______</t>
  </si>
  <si>
    <t xml:space="preserve"> к  постановлению администрации Хилокского муниципального округа</t>
  </si>
  <si>
    <t xml:space="preserve"> "Об исполнении бюджета Хилокского муниципального округа </t>
  </si>
  <si>
    <t>за 1 квартал 2026 года"</t>
  </si>
  <si>
    <t>Приложение № 6</t>
  </si>
  <si>
    <t>Уточненный план</t>
  </si>
  <si>
    <t>Исполнено</t>
  </si>
  <si>
    <t>Бюджет</t>
  </si>
  <si>
    <t>к бюджету</t>
  </si>
  <si>
    <t>к уточненному  плану</t>
  </si>
  <si>
    <t>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</si>
</sst>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6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164" fontId="3" fillId="0" borderId="1" xfId="0" applyNumberFormat="1" applyFont="1" applyFill="1" applyBorder="1" applyAlignment="1">
      <alignment horizontal="right"/>
    </xf>
    <xf numFmtId="164" fontId="3" fillId="0" borderId="6" xfId="0" applyNumberFormat="1" applyFont="1" applyFill="1" applyBorder="1" applyAlignment="1">
      <alignment horizontal="right"/>
    </xf>
    <xf numFmtId="164" fontId="2" fillId="0" borderId="1" xfId="0" applyNumberFormat="1" applyFont="1" applyFill="1" applyBorder="1" applyAlignment="1">
      <alignment horizontal="right"/>
    </xf>
    <xf numFmtId="164" fontId="2" fillId="0" borderId="6" xfId="0" applyNumberFormat="1" applyFont="1" applyFill="1" applyBorder="1" applyAlignment="1">
      <alignment horizontal="right"/>
    </xf>
    <xf numFmtId="0" fontId="0" fillId="0" borderId="0" xfId="0" applyFill="1"/>
    <xf numFmtId="0" fontId="4" fillId="0" borderId="0" xfId="0" applyFont="1" applyFill="1"/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left" wrapText="1"/>
    </xf>
    <xf numFmtId="49" fontId="3" fillId="0" borderId="1" xfId="0" applyNumberFormat="1" applyFont="1" applyFill="1" applyBorder="1" applyAlignment="1">
      <alignment horizontal="center"/>
    </xf>
    <xf numFmtId="0" fontId="3" fillId="0" borderId="0" xfId="0" applyFont="1" applyFill="1" applyAlignment="1">
      <alignment vertical="top" wrapText="1"/>
    </xf>
    <xf numFmtId="49" fontId="3" fillId="0" borderId="5" xfId="0" applyNumberFormat="1" applyFont="1" applyFill="1" applyBorder="1" applyAlignment="1">
      <alignment horizontal="center"/>
    </xf>
    <xf numFmtId="0" fontId="3" fillId="0" borderId="2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5" fillId="0" borderId="0" xfId="0" applyFont="1" applyFill="1" applyAlignment="1">
      <alignment horizontal="left" wrapText="1"/>
    </xf>
    <xf numFmtId="49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wrapText="1"/>
    </xf>
    <xf numFmtId="0" fontId="3" fillId="0" borderId="1" xfId="0" applyFont="1" applyFill="1" applyBorder="1" applyAlignment="1">
      <alignment wrapText="1"/>
    </xf>
    <xf numFmtId="0" fontId="3" fillId="0" borderId="2" xfId="0" applyFont="1" applyFill="1" applyBorder="1"/>
    <xf numFmtId="0" fontId="3" fillId="0" borderId="3" xfId="0" applyFont="1" applyFill="1" applyBorder="1" applyAlignment="1">
      <alignment wrapText="1"/>
    </xf>
    <xf numFmtId="0" fontId="3" fillId="0" borderId="2" xfId="0" applyFont="1" applyFill="1" applyBorder="1" applyAlignment="1">
      <alignment wrapText="1"/>
    </xf>
    <xf numFmtId="49" fontId="2" fillId="0" borderId="5" xfId="0" applyNumberFormat="1" applyFont="1" applyFill="1" applyBorder="1" applyAlignment="1">
      <alignment horizontal="center"/>
    </xf>
    <xf numFmtId="0" fontId="2" fillId="0" borderId="3" xfId="0" applyFont="1" applyFill="1" applyBorder="1" applyAlignment="1">
      <alignment vertical="center" wrapText="1"/>
    </xf>
    <xf numFmtId="0" fontId="2" fillId="0" borderId="3" xfId="0" applyFont="1" applyFill="1" applyBorder="1" applyAlignment="1">
      <alignment wrapText="1"/>
    </xf>
    <xf numFmtId="0" fontId="2" fillId="0" borderId="1" xfId="0" applyFont="1" applyFill="1" applyBorder="1"/>
    <xf numFmtId="164" fontId="2" fillId="0" borderId="1" xfId="0" applyNumberFormat="1" applyFont="1" applyFill="1" applyBorder="1"/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horizontal="right"/>
    </xf>
    <xf numFmtId="0" fontId="2" fillId="0" borderId="0" xfId="0" applyFont="1" applyFill="1" applyAlignment="1">
      <alignment horizontal="center"/>
    </xf>
    <xf numFmtId="0" fontId="3" fillId="0" borderId="3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3" fillId="0" borderId="3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/>
    </xf>
    <xf numFmtId="0" fontId="2" fillId="0" borderId="0" xfId="0" applyFont="1" applyFill="1" applyAlignment="1">
      <alignment horizontal="right"/>
    </xf>
    <xf numFmtId="0" fontId="3" fillId="0" borderId="0" xfId="0" applyFont="1" applyFill="1" applyAlignment="1">
      <alignment horizontal="right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5;&#1088;&#1080;&#1083;&#1086;&#1078;&#1077;&#1085;&#1080;&#1103;%20&#8470;%203,4,5%20&#1086;&#1073;%20&#1080;&#1089;&#1087;&#1086;&#1083;&#1085;&#1077;&#1085;&#1080;&#1080;%20%20&#1073;&#1102;&#1076;&#1078;&#1077;&#1090;&#1072;%20&#1079;&#1072;%201%20&#1082;&#1074;&#1072;&#1088;&#1090;&#1072;&#1083;%202026%20&#1075;&#1086;&#1076;&#107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5;&#1088;&#1080;&#1083;&#1086;&#1078;&#1077;&#1085;&#1080;&#1103;%20&#8470;%2011,%2013,%2018%20&#1082;%20&#1073;&#1102;&#1076;&#1078;&#1077;&#1090;&#1091;%20&#1085;&#1072;%202026-2028%20&#1075;&#1086;&#1076;&#109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ункциональная 2026 ПРИЛ 5"/>
      <sheetName val="фунц печать"/>
      <sheetName val="Ведомственная 2025 ПРИЛ 7"/>
      <sheetName val="Программная по ведомс ПРИЛ 12"/>
    </sheetNames>
    <sheetDataSet>
      <sheetData sheetId="0"/>
      <sheetData sheetId="1"/>
      <sheetData sheetId="2"/>
      <sheetData sheetId="3">
        <row r="20">
          <cell r="I20">
            <v>8596.3000000000011</v>
          </cell>
          <cell r="L20">
            <v>8900.2000000000007</v>
          </cell>
          <cell r="N20">
            <v>2335.4</v>
          </cell>
        </row>
        <row r="44">
          <cell r="L44">
            <v>200</v>
          </cell>
          <cell r="N44">
            <v>0</v>
          </cell>
        </row>
        <row r="49">
          <cell r="L49">
            <v>5</v>
          </cell>
          <cell r="N49">
            <v>0</v>
          </cell>
        </row>
        <row r="60">
          <cell r="I60">
            <v>154278.49999999997</v>
          </cell>
          <cell r="L60">
            <v>157232.09999999998</v>
          </cell>
          <cell r="N60">
            <v>38349.300000000003</v>
          </cell>
        </row>
        <row r="124">
          <cell r="I124">
            <v>4978.1000000000004</v>
          </cell>
          <cell r="L124">
            <v>4978.1000000000004</v>
          </cell>
          <cell r="N124">
            <v>0</v>
          </cell>
        </row>
        <row r="135">
          <cell r="I135">
            <v>362.2</v>
          </cell>
          <cell r="L135">
            <v>362.2</v>
          </cell>
          <cell r="N135">
            <v>0</v>
          </cell>
        </row>
        <row r="146">
          <cell r="I146">
            <v>35</v>
          </cell>
          <cell r="L146">
            <v>35</v>
          </cell>
          <cell r="N146">
            <v>0</v>
          </cell>
        </row>
        <row r="151">
          <cell r="I151">
            <v>50</v>
          </cell>
          <cell r="L151">
            <v>50</v>
          </cell>
          <cell r="N151">
            <v>0</v>
          </cell>
        </row>
        <row r="161">
          <cell r="I161">
            <v>7058.1</v>
          </cell>
          <cell r="L161">
            <v>7631.5</v>
          </cell>
          <cell r="N161">
            <v>2194.1999999999998</v>
          </cell>
        </row>
        <row r="172">
          <cell r="L172">
            <v>50</v>
          </cell>
          <cell r="N172">
            <v>0</v>
          </cell>
        </row>
        <row r="177">
          <cell r="I177">
            <v>50</v>
          </cell>
          <cell r="L177">
            <v>50</v>
          </cell>
          <cell r="N177">
            <v>0</v>
          </cell>
        </row>
        <row r="183">
          <cell r="I183">
            <v>1557.9</v>
          </cell>
          <cell r="L183">
            <v>1710.2</v>
          </cell>
          <cell r="N183">
            <v>14.7</v>
          </cell>
        </row>
        <row r="189">
          <cell r="I189">
            <v>214</v>
          </cell>
          <cell r="L189">
            <v>1996</v>
          </cell>
          <cell r="N189">
            <v>0</v>
          </cell>
        </row>
        <row r="196">
          <cell r="I196">
            <v>21324</v>
          </cell>
          <cell r="L196">
            <v>38902.1</v>
          </cell>
          <cell r="N196">
            <v>5038.1000000000004</v>
          </cell>
        </row>
        <row r="216">
          <cell r="I216">
            <v>76965.700000000012</v>
          </cell>
          <cell r="L216">
            <v>91827.300000000017</v>
          </cell>
          <cell r="N216">
            <v>2638.9</v>
          </cell>
        </row>
        <row r="249">
          <cell r="I249">
            <v>2415.6</v>
          </cell>
          <cell r="L249">
            <v>2603.1</v>
          </cell>
          <cell r="N249">
            <v>7.2</v>
          </cell>
        </row>
        <row r="255">
          <cell r="I255">
            <v>200</v>
          </cell>
          <cell r="L255">
            <v>300</v>
          </cell>
          <cell r="N255">
            <v>0</v>
          </cell>
        </row>
        <row r="272">
          <cell r="I272">
            <v>28463.5</v>
          </cell>
          <cell r="L272">
            <v>44402.1</v>
          </cell>
          <cell r="N272">
            <v>13412.5</v>
          </cell>
        </row>
        <row r="286">
          <cell r="I286">
            <v>53421.8</v>
          </cell>
          <cell r="L286">
            <v>60665.4</v>
          </cell>
          <cell r="N286">
            <v>10586.9</v>
          </cell>
        </row>
        <row r="300">
          <cell r="I300">
            <v>2966.3</v>
          </cell>
          <cell r="L300">
            <v>3027.3</v>
          </cell>
          <cell r="N300">
            <v>679.7</v>
          </cell>
        </row>
        <row r="310">
          <cell r="I310">
            <v>22472</v>
          </cell>
          <cell r="L310">
            <v>22971.5</v>
          </cell>
          <cell r="N310">
            <v>5574.9</v>
          </cell>
        </row>
        <row r="316">
          <cell r="I316">
            <v>1500</v>
          </cell>
          <cell r="L316">
            <v>829</v>
          </cell>
          <cell r="N316">
            <v>21.1</v>
          </cell>
        </row>
        <row r="322">
          <cell r="I322">
            <v>4342.5999999999995</v>
          </cell>
          <cell r="L322">
            <v>4433.3</v>
          </cell>
          <cell r="N322">
            <v>1008.9</v>
          </cell>
        </row>
        <row r="364">
          <cell r="I364">
            <v>233961.2</v>
          </cell>
          <cell r="L364">
            <v>238675.30000000002</v>
          </cell>
          <cell r="N364">
            <v>52472.100000000006</v>
          </cell>
        </row>
        <row r="422">
          <cell r="I422">
            <v>582855.89999999991</v>
          </cell>
          <cell r="L422">
            <v>653224.9</v>
          </cell>
          <cell r="N422">
            <v>153074.19999999998</v>
          </cell>
        </row>
        <row r="524">
          <cell r="I524">
            <v>35472.399999999994</v>
          </cell>
          <cell r="L524">
            <v>36615.9</v>
          </cell>
          <cell r="N524">
            <v>10080.6</v>
          </cell>
        </row>
        <row r="530">
          <cell r="I530">
            <v>24910.7</v>
          </cell>
          <cell r="L530">
            <v>24910.7</v>
          </cell>
          <cell r="N530">
            <v>5410.8</v>
          </cell>
        </row>
        <row r="576">
          <cell r="I576">
            <v>2819.2</v>
          </cell>
          <cell r="L576">
            <v>2819.2</v>
          </cell>
          <cell r="N576">
            <v>0</v>
          </cell>
        </row>
        <row r="585">
          <cell r="I585">
            <v>14800.2</v>
          </cell>
          <cell r="L585">
            <v>13145.2</v>
          </cell>
          <cell r="N585">
            <v>4071</v>
          </cell>
        </row>
        <row r="604">
          <cell r="I604">
            <v>7732.4</v>
          </cell>
          <cell r="L604">
            <v>7853.1</v>
          </cell>
          <cell r="N604">
            <v>1780.6</v>
          </cell>
        </row>
        <row r="635">
          <cell r="I635">
            <v>750</v>
          </cell>
          <cell r="L635">
            <v>750</v>
          </cell>
          <cell r="N635">
            <v>0</v>
          </cell>
        </row>
        <row r="644">
          <cell r="I644">
            <v>16332.6</v>
          </cell>
          <cell r="L644">
            <v>21139.899999999998</v>
          </cell>
          <cell r="N644">
            <v>0</v>
          </cell>
        </row>
        <row r="666">
          <cell r="I666">
            <v>50</v>
          </cell>
          <cell r="L666">
            <v>50</v>
          </cell>
          <cell r="N666">
            <v>0</v>
          </cell>
        </row>
        <row r="672">
          <cell r="I672">
            <v>1178</v>
          </cell>
          <cell r="L672">
            <v>1178</v>
          </cell>
          <cell r="N672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ункциональная 2026 ПРИЛ 11"/>
      <sheetName val="Ведомственная 2025 ПРИЛ 13"/>
      <sheetName val="Программная по ведомс ПРИЛ 18"/>
    </sheetNames>
    <sheetDataSet>
      <sheetData sheetId="0"/>
      <sheetData sheetId="1"/>
      <sheetData sheetId="2">
        <row r="20">
          <cell r="I20">
            <v>8596.3000000000011</v>
          </cell>
        </row>
        <row r="172">
          <cell r="I172">
            <v>50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0"/>
  <sheetViews>
    <sheetView tabSelected="1" topLeftCell="A6" workbookViewId="0">
      <selection sqref="A1:G60"/>
    </sheetView>
  </sheetViews>
  <sheetFormatPr defaultColWidth="8.85546875" defaultRowHeight="15" x14ac:dyDescent="0.25"/>
  <cols>
    <col min="1" max="1" width="8.5703125" style="5" customWidth="1"/>
    <col min="2" max="2" width="70.42578125" style="5" customWidth="1"/>
    <col min="3" max="3" width="19.28515625" style="5" customWidth="1"/>
    <col min="4" max="4" width="18" style="5" customWidth="1"/>
    <col min="5" max="5" width="19" style="5" customWidth="1"/>
    <col min="6" max="6" width="18.5703125" style="5" customWidth="1"/>
    <col min="7" max="7" width="19.85546875" style="5" customWidth="1"/>
    <col min="8" max="16384" width="8.85546875" style="5"/>
  </cols>
  <sheetData>
    <row r="1" spans="1:7" ht="18.75" x14ac:dyDescent="0.3">
      <c r="A1" s="35" t="s">
        <v>91</v>
      </c>
      <c r="B1" s="35"/>
      <c r="C1" s="35"/>
      <c r="D1" s="35"/>
      <c r="E1" s="35"/>
      <c r="F1" s="35"/>
      <c r="G1" s="35"/>
    </row>
    <row r="2" spans="1:7" ht="18.75" x14ac:dyDescent="0.3">
      <c r="A2" s="36" t="s">
        <v>88</v>
      </c>
      <c r="B2" s="36"/>
      <c r="C2" s="36"/>
      <c r="D2" s="36"/>
      <c r="E2" s="36"/>
      <c r="F2" s="36"/>
      <c r="G2" s="36"/>
    </row>
    <row r="3" spans="1:7" ht="18.75" x14ac:dyDescent="0.3">
      <c r="A3" s="36" t="s">
        <v>89</v>
      </c>
      <c r="B3" s="36"/>
      <c r="C3" s="36"/>
      <c r="D3" s="36"/>
      <c r="E3" s="36"/>
      <c r="F3" s="36"/>
      <c r="G3" s="36"/>
    </row>
    <row r="4" spans="1:7" ht="18.75" x14ac:dyDescent="0.3">
      <c r="A4" s="36" t="s">
        <v>90</v>
      </c>
      <c r="B4" s="36"/>
      <c r="C4" s="36"/>
      <c r="D4" s="36"/>
      <c r="E4" s="36"/>
      <c r="F4" s="36"/>
      <c r="G4" s="36"/>
    </row>
    <row r="5" spans="1:7" ht="23.25" customHeight="1" x14ac:dyDescent="0.3">
      <c r="A5" s="36" t="s">
        <v>87</v>
      </c>
      <c r="B5" s="36"/>
      <c r="C5" s="36"/>
      <c r="D5" s="36"/>
      <c r="E5" s="36"/>
      <c r="F5" s="36"/>
      <c r="G5" s="36"/>
    </row>
    <row r="6" spans="1:7" ht="18.75" x14ac:dyDescent="0.3">
      <c r="A6" s="34"/>
      <c r="B6" s="34"/>
      <c r="C6" s="34"/>
      <c r="D6" s="31"/>
      <c r="E6" s="31"/>
      <c r="F6" s="31"/>
      <c r="G6" s="27"/>
    </row>
    <row r="7" spans="1:7" ht="18.75" x14ac:dyDescent="0.3">
      <c r="A7" s="34"/>
      <c r="B7" s="34"/>
      <c r="C7" s="34"/>
      <c r="D7" s="31"/>
      <c r="E7" s="31"/>
      <c r="F7" s="31"/>
      <c r="G7" s="27"/>
    </row>
    <row r="8" spans="1:7" ht="18.75" x14ac:dyDescent="0.3">
      <c r="A8" s="34"/>
      <c r="B8" s="34"/>
      <c r="C8" s="34"/>
      <c r="D8" s="31"/>
      <c r="E8" s="31"/>
      <c r="F8" s="31"/>
      <c r="G8" s="27"/>
    </row>
    <row r="9" spans="1:7" ht="18.75" x14ac:dyDescent="0.3">
      <c r="A9" s="37" t="s">
        <v>84</v>
      </c>
      <c r="B9" s="37"/>
      <c r="C9" s="37"/>
      <c r="D9" s="37"/>
      <c r="E9" s="37"/>
      <c r="F9" s="37"/>
      <c r="G9" s="37"/>
    </row>
    <row r="10" spans="1:7" ht="15" customHeight="1" x14ac:dyDescent="0.3">
      <c r="A10" s="38" t="s">
        <v>85</v>
      </c>
      <c r="B10" s="38"/>
      <c r="C10" s="38"/>
      <c r="D10" s="38"/>
      <c r="E10" s="38"/>
      <c r="F10" s="38"/>
      <c r="G10" s="38"/>
    </row>
    <row r="11" spans="1:7" ht="18.75" x14ac:dyDescent="0.3">
      <c r="A11" s="37" t="s">
        <v>86</v>
      </c>
      <c r="B11" s="37"/>
      <c r="C11" s="37"/>
      <c r="D11" s="37"/>
      <c r="E11" s="37"/>
      <c r="F11" s="37"/>
      <c r="G11" s="37"/>
    </row>
    <row r="12" spans="1:7" ht="18.75" x14ac:dyDescent="0.3">
      <c r="A12" s="37"/>
      <c r="B12" s="37"/>
      <c r="C12" s="37"/>
      <c r="D12" s="32"/>
      <c r="E12" s="32"/>
      <c r="F12" s="32"/>
      <c r="G12" s="29"/>
    </row>
    <row r="13" spans="1:7" ht="18.75" x14ac:dyDescent="0.3">
      <c r="A13" s="37"/>
      <c r="B13" s="37"/>
      <c r="C13" s="37"/>
      <c r="D13" s="32"/>
      <c r="E13" s="32"/>
      <c r="F13" s="32"/>
      <c r="G13" s="29"/>
    </row>
    <row r="14" spans="1:7" ht="15" customHeight="1" x14ac:dyDescent="0.3">
      <c r="A14" s="27"/>
      <c r="B14" s="27"/>
      <c r="C14" s="6"/>
      <c r="D14" s="6"/>
      <c r="E14" s="6"/>
      <c r="F14" s="6"/>
      <c r="G14" s="28" t="s">
        <v>1</v>
      </c>
    </row>
    <row r="15" spans="1:7" ht="20.25" customHeight="1" x14ac:dyDescent="0.25">
      <c r="A15" s="41" t="s">
        <v>0</v>
      </c>
      <c r="B15" s="44" t="s">
        <v>2</v>
      </c>
      <c r="C15" s="48" t="s">
        <v>55</v>
      </c>
      <c r="D15" s="49"/>
      <c r="E15" s="50"/>
      <c r="F15" s="47" t="s">
        <v>97</v>
      </c>
      <c r="G15" s="47"/>
    </row>
    <row r="16" spans="1:7" ht="61.5" customHeight="1" x14ac:dyDescent="0.25">
      <c r="A16" s="42"/>
      <c r="B16" s="45"/>
      <c r="C16" s="39" t="s">
        <v>94</v>
      </c>
      <c r="D16" s="39" t="s">
        <v>92</v>
      </c>
      <c r="E16" s="39" t="s">
        <v>93</v>
      </c>
      <c r="F16" s="39" t="s">
        <v>95</v>
      </c>
      <c r="G16" s="39" t="s">
        <v>96</v>
      </c>
    </row>
    <row r="17" spans="1:7" ht="21" customHeight="1" x14ac:dyDescent="0.25">
      <c r="A17" s="43"/>
      <c r="B17" s="46"/>
      <c r="C17" s="40"/>
      <c r="D17" s="40"/>
      <c r="E17" s="40"/>
      <c r="F17" s="40"/>
      <c r="G17" s="40"/>
    </row>
    <row r="18" spans="1:7" ht="18.75" x14ac:dyDescent="0.25">
      <c r="A18" s="7">
        <v>1</v>
      </c>
      <c r="B18" s="7">
        <v>2</v>
      </c>
      <c r="C18" s="30">
        <v>3</v>
      </c>
      <c r="D18" s="33">
        <v>4</v>
      </c>
      <c r="E18" s="33">
        <v>5</v>
      </c>
      <c r="F18" s="33">
        <v>6</v>
      </c>
      <c r="G18" s="7">
        <v>7</v>
      </c>
    </row>
    <row r="19" spans="1:7" ht="56.25" x14ac:dyDescent="0.3">
      <c r="A19" s="8">
        <v>1</v>
      </c>
      <c r="B19" s="9" t="s">
        <v>58</v>
      </c>
      <c r="C19" s="3">
        <f>'[1]Программная по ведомс ПРИЛ 12'!$I$20</f>
        <v>8596.3000000000011</v>
      </c>
      <c r="D19" s="3">
        <f>'[1]Программная по ведомс ПРИЛ 12'!$L$20</f>
        <v>8900.2000000000007</v>
      </c>
      <c r="E19" s="3">
        <f>'[1]Программная по ведомс ПРИЛ 12'!$N$20</f>
        <v>2335.4</v>
      </c>
      <c r="F19" s="3">
        <f>E19/C19*100</f>
        <v>27.167502297500086</v>
      </c>
      <c r="G19" s="3">
        <f>E19/D19*100</f>
        <v>26.239859778431946</v>
      </c>
    </row>
    <row r="20" spans="1:7" ht="37.5" x14ac:dyDescent="0.3">
      <c r="A20" s="8">
        <v>2</v>
      </c>
      <c r="B20" s="9" t="s">
        <v>59</v>
      </c>
      <c r="C20" s="3">
        <f>C21+C22+C23</f>
        <v>154483.49999999997</v>
      </c>
      <c r="D20" s="3">
        <f t="shared" ref="D20:E20" si="0">D21+D22+D23</f>
        <v>157437.09999999998</v>
      </c>
      <c r="E20" s="3">
        <f t="shared" si="0"/>
        <v>38349.300000000003</v>
      </c>
      <c r="F20" s="3">
        <f t="shared" ref="F20:F60" si="1">E20/C20*100</f>
        <v>24.824204526697034</v>
      </c>
      <c r="G20" s="3">
        <f t="shared" ref="G20:G60" si="2">E20/D20*100</f>
        <v>24.358489834988074</v>
      </c>
    </row>
    <row r="21" spans="1:7" ht="18.75" x14ac:dyDescent="0.3">
      <c r="A21" s="10" t="s">
        <v>3</v>
      </c>
      <c r="B21" s="11" t="s">
        <v>25</v>
      </c>
      <c r="C21" s="1">
        <v>200</v>
      </c>
      <c r="D21" s="1">
        <f>'[1]Программная по ведомс ПРИЛ 12'!$L$44</f>
        <v>200</v>
      </c>
      <c r="E21" s="1">
        <f>'[1]Программная по ведомс ПРИЛ 12'!$N$44</f>
        <v>0</v>
      </c>
      <c r="F21" s="3">
        <f t="shared" si="1"/>
        <v>0</v>
      </c>
      <c r="G21" s="3">
        <f t="shared" si="2"/>
        <v>0</v>
      </c>
    </row>
    <row r="22" spans="1:7" ht="18.75" x14ac:dyDescent="0.3">
      <c r="A22" s="12" t="s">
        <v>4</v>
      </c>
      <c r="B22" s="13" t="s">
        <v>60</v>
      </c>
      <c r="C22" s="2">
        <v>5</v>
      </c>
      <c r="D22" s="2">
        <f>'[1]Программная по ведомс ПРИЛ 12'!$L$49</f>
        <v>5</v>
      </c>
      <c r="E22" s="2">
        <f>'[1]Программная по ведомс ПРИЛ 12'!$N$49</f>
        <v>0</v>
      </c>
      <c r="F22" s="3">
        <f t="shared" si="1"/>
        <v>0</v>
      </c>
      <c r="G22" s="3">
        <f t="shared" si="2"/>
        <v>0</v>
      </c>
    </row>
    <row r="23" spans="1:7" ht="18.75" x14ac:dyDescent="0.3">
      <c r="A23" s="12" t="s">
        <v>5</v>
      </c>
      <c r="B23" s="14" t="s">
        <v>6</v>
      </c>
      <c r="C23" s="2">
        <f>'[1]Программная по ведомс ПРИЛ 12'!$I$60</f>
        <v>154278.49999999997</v>
      </c>
      <c r="D23" s="2">
        <f>'[1]Программная по ведомс ПРИЛ 12'!$L$60</f>
        <v>157232.09999999998</v>
      </c>
      <c r="E23" s="2">
        <f>'[1]Программная по ведомс ПРИЛ 12'!$N$60</f>
        <v>38349.300000000003</v>
      </c>
      <c r="F23" s="3">
        <f t="shared" si="1"/>
        <v>24.857190081573265</v>
      </c>
      <c r="G23" s="3">
        <f t="shared" si="2"/>
        <v>24.390248556115456</v>
      </c>
    </row>
    <row r="24" spans="1:7" ht="75" x14ac:dyDescent="0.3">
      <c r="A24" s="8">
        <v>3</v>
      </c>
      <c r="B24" s="15" t="s">
        <v>61</v>
      </c>
      <c r="C24" s="3">
        <f>'[1]Программная по ведомс ПРИЛ 12'!$I$124</f>
        <v>4978.1000000000004</v>
      </c>
      <c r="D24" s="3">
        <f>'[1]Программная по ведомс ПРИЛ 12'!$L$124</f>
        <v>4978.1000000000004</v>
      </c>
      <c r="E24" s="3">
        <f>'[1]Программная по ведомс ПРИЛ 12'!$N$124</f>
        <v>0</v>
      </c>
      <c r="F24" s="3">
        <f t="shared" si="1"/>
        <v>0</v>
      </c>
      <c r="G24" s="3">
        <f t="shared" si="2"/>
        <v>0</v>
      </c>
    </row>
    <row r="25" spans="1:7" ht="37.5" x14ac:dyDescent="0.3">
      <c r="A25" s="16" t="s">
        <v>7</v>
      </c>
      <c r="B25" s="17" t="s">
        <v>62</v>
      </c>
      <c r="C25" s="3">
        <f>C26+C27+C28+C29+C30+C31+C32+C33</f>
        <v>7605.3</v>
      </c>
      <c r="D25" s="3">
        <f t="shared" ref="D25:E25" si="3">D26+D27+D28+D29+D30+D31+D32+D33</f>
        <v>8178.7</v>
      </c>
      <c r="E25" s="3">
        <f t="shared" si="3"/>
        <v>2194.1999999999998</v>
      </c>
      <c r="F25" s="3">
        <f t="shared" si="1"/>
        <v>28.850932902055142</v>
      </c>
      <c r="G25" s="3">
        <f t="shared" si="2"/>
        <v>26.828224534461466</v>
      </c>
    </row>
    <row r="26" spans="1:7" ht="56.25" x14ac:dyDescent="0.3">
      <c r="A26" s="10" t="s">
        <v>8</v>
      </c>
      <c r="B26" s="18" t="s">
        <v>63</v>
      </c>
      <c r="C26" s="1">
        <f>'[1]Программная по ведомс ПРИЛ 12'!$I$135</f>
        <v>362.2</v>
      </c>
      <c r="D26" s="1">
        <f>'[1]Программная по ведомс ПРИЛ 12'!$L$135</f>
        <v>362.2</v>
      </c>
      <c r="E26" s="1">
        <f>'[1]Программная по ведомс ПРИЛ 12'!$N$135</f>
        <v>0</v>
      </c>
      <c r="F26" s="3">
        <f t="shared" si="1"/>
        <v>0</v>
      </c>
      <c r="G26" s="3">
        <f t="shared" si="2"/>
        <v>0</v>
      </c>
    </row>
    <row r="27" spans="1:7" ht="39" customHeight="1" x14ac:dyDescent="0.3">
      <c r="A27" s="10" t="s">
        <v>9</v>
      </c>
      <c r="B27" s="18" t="s">
        <v>12</v>
      </c>
      <c r="C27" s="1">
        <f>'[1]Программная по ведомс ПРИЛ 12'!$I$146</f>
        <v>35</v>
      </c>
      <c r="D27" s="1">
        <f>'[1]Программная по ведомс ПРИЛ 12'!$L$146</f>
        <v>35</v>
      </c>
      <c r="E27" s="1">
        <f>'[1]Программная по ведомс ПРИЛ 12'!$N$146</f>
        <v>0</v>
      </c>
      <c r="F27" s="3">
        <f t="shared" si="1"/>
        <v>0</v>
      </c>
      <c r="G27" s="3">
        <f t="shared" si="2"/>
        <v>0</v>
      </c>
    </row>
    <row r="28" spans="1:7" ht="18.75" x14ac:dyDescent="0.3">
      <c r="A28" s="10" t="s">
        <v>10</v>
      </c>
      <c r="B28" s="19" t="s">
        <v>13</v>
      </c>
      <c r="C28" s="1">
        <f>'[1]Программная по ведомс ПРИЛ 12'!$I$151</f>
        <v>50</v>
      </c>
      <c r="D28" s="1">
        <f>'[1]Программная по ведомс ПРИЛ 12'!$L$151</f>
        <v>50</v>
      </c>
      <c r="E28" s="1">
        <f>'[1]Программная по ведомс ПРИЛ 12'!$N$151</f>
        <v>0</v>
      </c>
      <c r="F28" s="3">
        <f t="shared" si="1"/>
        <v>0</v>
      </c>
      <c r="G28" s="3">
        <f t="shared" si="2"/>
        <v>0</v>
      </c>
    </row>
    <row r="29" spans="1:7" ht="37.5" x14ac:dyDescent="0.3">
      <c r="A29" s="12" t="s">
        <v>11</v>
      </c>
      <c r="B29" s="14" t="s">
        <v>64</v>
      </c>
      <c r="C29" s="2">
        <f>0</f>
        <v>0</v>
      </c>
      <c r="D29" s="2">
        <v>0</v>
      </c>
      <c r="E29" s="2">
        <v>0</v>
      </c>
      <c r="F29" s="3">
        <v>0</v>
      </c>
      <c r="G29" s="3">
        <v>0</v>
      </c>
    </row>
    <row r="30" spans="1:7" ht="37.5" x14ac:dyDescent="0.3">
      <c r="A30" s="10" t="s">
        <v>14</v>
      </c>
      <c r="B30" s="20" t="s">
        <v>65</v>
      </c>
      <c r="C30" s="1">
        <f>'[1]Программная по ведомс ПРИЛ 12'!$I$161</f>
        <v>7058.1</v>
      </c>
      <c r="D30" s="1">
        <f>'[1]Программная по ведомс ПРИЛ 12'!$L$161</f>
        <v>7631.5</v>
      </c>
      <c r="E30" s="1">
        <f>'[1]Программная по ведомс ПРИЛ 12'!$N$161</f>
        <v>2194.1999999999998</v>
      </c>
      <c r="F30" s="3">
        <f t="shared" si="1"/>
        <v>31.087686487865003</v>
      </c>
      <c r="G30" s="3">
        <f t="shared" si="2"/>
        <v>28.751883640175585</v>
      </c>
    </row>
    <row r="31" spans="1:7" ht="36.75" customHeight="1" x14ac:dyDescent="0.3">
      <c r="A31" s="10" t="s">
        <v>15</v>
      </c>
      <c r="B31" s="21" t="s">
        <v>66</v>
      </c>
      <c r="C31" s="1">
        <f>'[2]Программная по ведомс ПРИЛ 18'!$I$172</f>
        <v>50</v>
      </c>
      <c r="D31" s="1">
        <f>'[1]Программная по ведомс ПРИЛ 12'!$L$172</f>
        <v>50</v>
      </c>
      <c r="E31" s="1">
        <f>'[1]Программная по ведомс ПРИЛ 12'!$N$172</f>
        <v>0</v>
      </c>
      <c r="F31" s="3">
        <f t="shared" si="1"/>
        <v>0</v>
      </c>
      <c r="G31" s="3">
        <f t="shared" si="2"/>
        <v>0</v>
      </c>
    </row>
    <row r="32" spans="1:7" ht="37.5" x14ac:dyDescent="0.3">
      <c r="A32" s="12" t="s">
        <v>16</v>
      </c>
      <c r="B32" s="13" t="s">
        <v>67</v>
      </c>
      <c r="C32" s="2">
        <v>0</v>
      </c>
      <c r="D32" s="2">
        <v>0</v>
      </c>
      <c r="E32" s="2">
        <v>0</v>
      </c>
      <c r="F32" s="3">
        <v>0</v>
      </c>
      <c r="G32" s="3">
        <v>0</v>
      </c>
    </row>
    <row r="33" spans="1:7" ht="56.25" x14ac:dyDescent="0.3">
      <c r="A33" s="12" t="s">
        <v>17</v>
      </c>
      <c r="B33" s="14" t="s">
        <v>68</v>
      </c>
      <c r="C33" s="2">
        <f>'[1]Программная по ведомс ПРИЛ 12'!$I$177</f>
        <v>50</v>
      </c>
      <c r="D33" s="2">
        <f>'[1]Программная по ведомс ПРИЛ 12'!$L$177</f>
        <v>50</v>
      </c>
      <c r="E33" s="2">
        <f>'[1]Программная по ведомс ПРИЛ 12'!$N$177</f>
        <v>0</v>
      </c>
      <c r="F33" s="3">
        <f t="shared" si="1"/>
        <v>0</v>
      </c>
      <c r="G33" s="3">
        <f t="shared" si="2"/>
        <v>0</v>
      </c>
    </row>
    <row r="34" spans="1:7" ht="56.25" x14ac:dyDescent="0.3">
      <c r="A34" s="22" t="s">
        <v>18</v>
      </c>
      <c r="B34" s="17" t="s">
        <v>69</v>
      </c>
      <c r="C34" s="4">
        <f>C35+C36+C37+C38+C39+C40</f>
        <v>102677.20000000001</v>
      </c>
      <c r="D34" s="4">
        <f t="shared" ref="D34:E34" si="4">D35+D36+D37+D38+D39+D40</f>
        <v>137338.70000000001</v>
      </c>
      <c r="E34" s="4">
        <f t="shared" si="4"/>
        <v>7698.9000000000005</v>
      </c>
      <c r="F34" s="3">
        <f t="shared" si="1"/>
        <v>7.4981592797622065</v>
      </c>
      <c r="G34" s="3">
        <f t="shared" si="2"/>
        <v>5.6057760849636695</v>
      </c>
    </row>
    <row r="35" spans="1:7" ht="37.5" x14ac:dyDescent="0.3">
      <c r="A35" s="12" t="s">
        <v>19</v>
      </c>
      <c r="B35" s="20" t="s">
        <v>70</v>
      </c>
      <c r="C35" s="2">
        <f>'[1]Программная по ведомс ПРИЛ 12'!$I$183</f>
        <v>1557.9</v>
      </c>
      <c r="D35" s="2">
        <f>'[1]Программная по ведомс ПРИЛ 12'!$L$183</f>
        <v>1710.2</v>
      </c>
      <c r="E35" s="2">
        <f>'[1]Программная по ведомс ПРИЛ 12'!$N$183</f>
        <v>14.7</v>
      </c>
      <c r="F35" s="3">
        <f t="shared" si="1"/>
        <v>0.94357789331792796</v>
      </c>
      <c r="G35" s="3">
        <f t="shared" si="2"/>
        <v>0.85954859080809265</v>
      </c>
    </row>
    <row r="36" spans="1:7" ht="18.75" x14ac:dyDescent="0.3">
      <c r="A36" s="12" t="s">
        <v>20</v>
      </c>
      <c r="B36" s="20" t="s">
        <v>71</v>
      </c>
      <c r="C36" s="2">
        <f>'[1]Программная по ведомс ПРИЛ 12'!$I$189</f>
        <v>214</v>
      </c>
      <c r="D36" s="2">
        <f>'[1]Программная по ведомс ПРИЛ 12'!$L$189</f>
        <v>1996</v>
      </c>
      <c r="E36" s="2">
        <f>'[1]Программная по ведомс ПРИЛ 12'!$N$189</f>
        <v>0</v>
      </c>
      <c r="F36" s="3">
        <f t="shared" si="1"/>
        <v>0</v>
      </c>
      <c r="G36" s="3">
        <f t="shared" si="2"/>
        <v>0</v>
      </c>
    </row>
    <row r="37" spans="1:7" ht="37.5" x14ac:dyDescent="0.3">
      <c r="A37" s="12" t="s">
        <v>21</v>
      </c>
      <c r="B37" s="20" t="s">
        <v>72</v>
      </c>
      <c r="C37" s="2">
        <f>'[1]Программная по ведомс ПРИЛ 12'!$I$196</f>
        <v>21324</v>
      </c>
      <c r="D37" s="2">
        <f>'[1]Программная по ведомс ПРИЛ 12'!$L$196</f>
        <v>38902.1</v>
      </c>
      <c r="E37" s="2">
        <f>'[1]Программная по ведомс ПРИЛ 12'!$N$196</f>
        <v>5038.1000000000004</v>
      </c>
      <c r="F37" s="3">
        <f t="shared" si="1"/>
        <v>23.626430313262052</v>
      </c>
      <c r="G37" s="3">
        <f t="shared" si="2"/>
        <v>12.950714742905911</v>
      </c>
    </row>
    <row r="38" spans="1:7" ht="37.5" x14ac:dyDescent="0.3">
      <c r="A38" s="12" t="s">
        <v>22</v>
      </c>
      <c r="B38" s="20" t="s">
        <v>73</v>
      </c>
      <c r="C38" s="2">
        <f>'[1]Программная по ведомс ПРИЛ 12'!$I$216</f>
        <v>76965.700000000012</v>
      </c>
      <c r="D38" s="2">
        <f>'[1]Программная по ведомс ПРИЛ 12'!$L$216</f>
        <v>91827.300000000017</v>
      </c>
      <c r="E38" s="2">
        <f>'[1]Программная по ведомс ПРИЛ 12'!$N$216</f>
        <v>2638.9</v>
      </c>
      <c r="F38" s="3">
        <f t="shared" si="1"/>
        <v>3.4286701738566654</v>
      </c>
      <c r="G38" s="3">
        <f t="shared" si="2"/>
        <v>2.8737641202561761</v>
      </c>
    </row>
    <row r="39" spans="1:7" ht="37.5" x14ac:dyDescent="0.3">
      <c r="A39" s="12" t="s">
        <v>23</v>
      </c>
      <c r="B39" s="20" t="s">
        <v>74</v>
      </c>
      <c r="C39" s="2">
        <f>'[1]Программная по ведомс ПРИЛ 12'!$I$249</f>
        <v>2415.6</v>
      </c>
      <c r="D39" s="2">
        <f>'[1]Программная по ведомс ПРИЛ 12'!$L$249</f>
        <v>2603.1</v>
      </c>
      <c r="E39" s="2">
        <f>'[1]Программная по ведомс ПРИЛ 12'!$N$249</f>
        <v>7.2</v>
      </c>
      <c r="F39" s="3">
        <f t="shared" si="1"/>
        <v>0.29806259314456035</v>
      </c>
      <c r="G39" s="3">
        <f t="shared" si="2"/>
        <v>0.2765932926126542</v>
      </c>
    </row>
    <row r="40" spans="1:7" ht="56.25" x14ac:dyDescent="0.3">
      <c r="A40" s="12" t="s">
        <v>24</v>
      </c>
      <c r="B40" s="20" t="s">
        <v>75</v>
      </c>
      <c r="C40" s="2">
        <f>'[1]Программная по ведомс ПРИЛ 12'!$I$255</f>
        <v>200</v>
      </c>
      <c r="D40" s="2">
        <f>'[1]Программная по ведомс ПРИЛ 12'!$L$255</f>
        <v>300</v>
      </c>
      <c r="E40" s="2">
        <f>'[1]Программная по ведомс ПРИЛ 12'!$N$255</f>
        <v>0</v>
      </c>
      <c r="F40" s="3">
        <f t="shared" si="1"/>
        <v>0</v>
      </c>
      <c r="G40" s="3">
        <f t="shared" si="2"/>
        <v>0</v>
      </c>
    </row>
    <row r="41" spans="1:7" ht="37.5" x14ac:dyDescent="0.3">
      <c r="A41" s="22" t="s">
        <v>39</v>
      </c>
      <c r="B41" s="23" t="s">
        <v>76</v>
      </c>
      <c r="C41" s="4">
        <f>C42+C43+C44+C45+C46+C47</f>
        <v>113166.20000000001</v>
      </c>
      <c r="D41" s="4">
        <f t="shared" ref="D41:E41" si="5">D42+D43+D44+D45+D46+D47</f>
        <v>136328.59999999998</v>
      </c>
      <c r="E41" s="4">
        <f t="shared" si="5"/>
        <v>31284</v>
      </c>
      <c r="F41" s="3">
        <f t="shared" si="1"/>
        <v>27.644296618601665</v>
      </c>
      <c r="G41" s="3">
        <f t="shared" si="2"/>
        <v>22.947495976632933</v>
      </c>
    </row>
    <row r="42" spans="1:7" ht="18.75" x14ac:dyDescent="0.3">
      <c r="A42" s="12" t="s">
        <v>26</v>
      </c>
      <c r="B42" s="20" t="s">
        <v>32</v>
      </c>
      <c r="C42" s="2">
        <f>'[1]Программная по ведомс ПРИЛ 12'!$I$272</f>
        <v>28463.5</v>
      </c>
      <c r="D42" s="2">
        <f>'[1]Программная по ведомс ПРИЛ 12'!$L$272</f>
        <v>44402.1</v>
      </c>
      <c r="E42" s="2">
        <f>'[1]Программная по ведомс ПРИЛ 12'!$N$272</f>
        <v>13412.5</v>
      </c>
      <c r="F42" s="3">
        <f t="shared" si="1"/>
        <v>47.12175241976567</v>
      </c>
      <c r="G42" s="3">
        <f t="shared" si="2"/>
        <v>30.206904628384695</v>
      </c>
    </row>
    <row r="43" spans="1:7" ht="18.75" x14ac:dyDescent="0.3">
      <c r="A43" s="12" t="s">
        <v>27</v>
      </c>
      <c r="B43" s="20" t="s">
        <v>33</v>
      </c>
      <c r="C43" s="2">
        <f>'[1]Программная по ведомс ПРИЛ 12'!$I$286</f>
        <v>53421.8</v>
      </c>
      <c r="D43" s="2">
        <f>'[1]Программная по ведомс ПРИЛ 12'!$L$286</f>
        <v>60665.4</v>
      </c>
      <c r="E43" s="2">
        <f>'[1]Программная по ведомс ПРИЛ 12'!$N$286</f>
        <v>10586.9</v>
      </c>
      <c r="F43" s="3">
        <f t="shared" si="1"/>
        <v>19.817565113867371</v>
      </c>
      <c r="G43" s="3">
        <f t="shared" si="2"/>
        <v>17.45129843370356</v>
      </c>
    </row>
    <row r="44" spans="1:7" ht="18.75" x14ac:dyDescent="0.3">
      <c r="A44" s="12" t="s">
        <v>28</v>
      </c>
      <c r="B44" s="20" t="s">
        <v>34</v>
      </c>
      <c r="C44" s="2">
        <f>'[1]Программная по ведомс ПРИЛ 12'!$I$300</f>
        <v>2966.3</v>
      </c>
      <c r="D44" s="2">
        <f>'[1]Программная по ведомс ПРИЛ 12'!$L$300</f>
        <v>3027.3</v>
      </c>
      <c r="E44" s="2">
        <f>'[1]Программная по ведомс ПРИЛ 12'!$N$300</f>
        <v>679.7</v>
      </c>
      <c r="F44" s="3">
        <f t="shared" si="1"/>
        <v>22.914068030880223</v>
      </c>
      <c r="G44" s="3">
        <f t="shared" si="2"/>
        <v>22.452350279126616</v>
      </c>
    </row>
    <row r="45" spans="1:7" ht="18.75" x14ac:dyDescent="0.3">
      <c r="A45" s="12" t="s">
        <v>29</v>
      </c>
      <c r="B45" s="20" t="s">
        <v>35</v>
      </c>
      <c r="C45" s="2">
        <f>'[1]Программная по ведомс ПРИЛ 12'!$I$310</f>
        <v>22472</v>
      </c>
      <c r="D45" s="2">
        <f>'[1]Программная по ведомс ПРИЛ 12'!$L$310</f>
        <v>22971.5</v>
      </c>
      <c r="E45" s="2">
        <f>'[1]Программная по ведомс ПРИЛ 12'!$N$310</f>
        <v>5574.9</v>
      </c>
      <c r="F45" s="3">
        <f t="shared" si="1"/>
        <v>24.808205767176929</v>
      </c>
      <c r="G45" s="3">
        <f t="shared" si="2"/>
        <v>24.268767820995578</v>
      </c>
    </row>
    <row r="46" spans="1:7" ht="18.75" x14ac:dyDescent="0.3">
      <c r="A46" s="12" t="s">
        <v>30</v>
      </c>
      <c r="B46" s="20" t="s">
        <v>36</v>
      </c>
      <c r="C46" s="2">
        <f>'[1]Программная по ведомс ПРИЛ 12'!$I$316</f>
        <v>1500</v>
      </c>
      <c r="D46" s="2">
        <f>'[1]Программная по ведомс ПРИЛ 12'!$L$316</f>
        <v>829</v>
      </c>
      <c r="E46" s="2">
        <f>'[1]Программная по ведомс ПРИЛ 12'!$N$316</f>
        <v>21.1</v>
      </c>
      <c r="F46" s="3">
        <f t="shared" si="1"/>
        <v>1.4066666666666667</v>
      </c>
      <c r="G46" s="3">
        <f t="shared" si="2"/>
        <v>2.5452352231604345</v>
      </c>
    </row>
    <row r="47" spans="1:7" ht="18.75" x14ac:dyDescent="0.3">
      <c r="A47" s="12" t="s">
        <v>31</v>
      </c>
      <c r="B47" s="20" t="s">
        <v>37</v>
      </c>
      <c r="C47" s="2">
        <f>'[1]Программная по ведомс ПРИЛ 12'!$I$322</f>
        <v>4342.5999999999995</v>
      </c>
      <c r="D47" s="2">
        <f>'[1]Программная по ведомс ПРИЛ 12'!$L$322</f>
        <v>4433.3</v>
      </c>
      <c r="E47" s="2">
        <f>'[1]Программная по ведомс ПРИЛ 12'!$N$322</f>
        <v>1008.9</v>
      </c>
      <c r="F47" s="3">
        <f t="shared" si="1"/>
        <v>23.232625615990425</v>
      </c>
      <c r="G47" s="3">
        <f t="shared" si="2"/>
        <v>22.757313964766652</v>
      </c>
    </row>
    <row r="48" spans="1:7" ht="37.5" x14ac:dyDescent="0.3">
      <c r="A48" s="22" t="s">
        <v>38</v>
      </c>
      <c r="B48" s="24" t="s">
        <v>77</v>
      </c>
      <c r="C48" s="4">
        <f>C49+C50+C51+C52+C53+C54+C55</f>
        <v>902551.99999999977</v>
      </c>
      <c r="D48" s="4">
        <f t="shared" ref="D48:E48" si="6">D49+D50+D51+D52+D53+D54+D55</f>
        <v>977244.29999999993</v>
      </c>
      <c r="E48" s="4">
        <f t="shared" si="6"/>
        <v>226889.3</v>
      </c>
      <c r="F48" s="3">
        <f t="shared" si="1"/>
        <v>25.13864021131193</v>
      </c>
      <c r="G48" s="3">
        <f t="shared" si="2"/>
        <v>23.217254887032855</v>
      </c>
    </row>
    <row r="49" spans="1:7" ht="18.75" x14ac:dyDescent="0.3">
      <c r="A49" s="12" t="s">
        <v>40</v>
      </c>
      <c r="B49" s="20" t="s">
        <v>42</v>
      </c>
      <c r="C49" s="2">
        <f>'[1]Программная по ведомс ПРИЛ 12'!$I$364</f>
        <v>233961.2</v>
      </c>
      <c r="D49" s="2">
        <f>'[1]Программная по ведомс ПРИЛ 12'!$L$364</f>
        <v>238675.30000000002</v>
      </c>
      <c r="E49" s="2">
        <f>'[1]Программная по ведомс ПРИЛ 12'!$N$364</f>
        <v>52472.100000000006</v>
      </c>
      <c r="F49" s="3">
        <f t="shared" si="1"/>
        <v>22.427693138862342</v>
      </c>
      <c r="G49" s="3">
        <f t="shared" si="2"/>
        <v>21.984721502392581</v>
      </c>
    </row>
    <row r="50" spans="1:7" ht="18.75" x14ac:dyDescent="0.3">
      <c r="A50" s="12" t="s">
        <v>41</v>
      </c>
      <c r="B50" s="20" t="s">
        <v>43</v>
      </c>
      <c r="C50" s="2">
        <f>'[1]Программная по ведомс ПРИЛ 12'!$I$422</f>
        <v>582855.89999999991</v>
      </c>
      <c r="D50" s="2">
        <f>'[1]Программная по ведомс ПРИЛ 12'!$L$422</f>
        <v>653224.9</v>
      </c>
      <c r="E50" s="2">
        <f>'[1]Программная по ведомс ПРИЛ 12'!$N$422</f>
        <v>153074.19999999998</v>
      </c>
      <c r="F50" s="3">
        <f t="shared" si="1"/>
        <v>26.262786393686678</v>
      </c>
      <c r="G50" s="3">
        <f t="shared" si="2"/>
        <v>23.433613752323275</v>
      </c>
    </row>
    <row r="51" spans="1:7" ht="37.5" x14ac:dyDescent="0.3">
      <c r="A51" s="12" t="s">
        <v>45</v>
      </c>
      <c r="B51" s="20" t="s">
        <v>44</v>
      </c>
      <c r="C51" s="2">
        <f>'[1]Программная по ведомс ПРИЛ 12'!$I$524</f>
        <v>35472.399999999994</v>
      </c>
      <c r="D51" s="2">
        <f>'[1]Программная по ведомс ПРИЛ 12'!$L$524</f>
        <v>36615.9</v>
      </c>
      <c r="E51" s="2">
        <f>'[1]Программная по ведомс ПРИЛ 12'!$N$524</f>
        <v>10080.6</v>
      </c>
      <c r="F51" s="3">
        <f t="shared" si="1"/>
        <v>28.418150449363456</v>
      </c>
      <c r="G51" s="3">
        <f t="shared" si="2"/>
        <v>27.530662908736371</v>
      </c>
    </row>
    <row r="52" spans="1:7" ht="37.5" x14ac:dyDescent="0.3">
      <c r="A52" s="12" t="s">
        <v>46</v>
      </c>
      <c r="B52" s="20" t="s">
        <v>49</v>
      </c>
      <c r="C52" s="2">
        <f>'[1]Программная по ведомс ПРИЛ 12'!$I$530</f>
        <v>24910.7</v>
      </c>
      <c r="D52" s="2">
        <f>'[1]Программная по ведомс ПРИЛ 12'!$L$530</f>
        <v>24910.7</v>
      </c>
      <c r="E52" s="2">
        <f>'[1]Программная по ведомс ПРИЛ 12'!$N$530</f>
        <v>5410.8</v>
      </c>
      <c r="F52" s="3">
        <f t="shared" si="1"/>
        <v>21.720786649913489</v>
      </c>
      <c r="G52" s="3">
        <f t="shared" si="2"/>
        <v>21.720786649913489</v>
      </c>
    </row>
    <row r="53" spans="1:7" ht="18.75" x14ac:dyDescent="0.3">
      <c r="A53" s="12" t="s">
        <v>47</v>
      </c>
      <c r="B53" s="20" t="s">
        <v>50</v>
      </c>
      <c r="C53" s="2">
        <f>'[1]Программная по ведомс ПРИЛ 12'!$I$576</f>
        <v>2819.2</v>
      </c>
      <c r="D53" s="2">
        <f>'[1]Программная по ведомс ПРИЛ 12'!$L$576</f>
        <v>2819.2</v>
      </c>
      <c r="E53" s="2">
        <f>'[1]Программная по ведомс ПРИЛ 12'!$N$576</f>
        <v>0</v>
      </c>
      <c r="F53" s="3">
        <f t="shared" si="1"/>
        <v>0</v>
      </c>
      <c r="G53" s="3">
        <f t="shared" si="2"/>
        <v>0</v>
      </c>
    </row>
    <row r="54" spans="1:7" ht="18.75" x14ac:dyDescent="0.3">
      <c r="A54" s="12" t="s">
        <v>48</v>
      </c>
      <c r="B54" s="20" t="s">
        <v>51</v>
      </c>
      <c r="C54" s="2">
        <f>'[1]Программная по ведомс ПРИЛ 12'!$I$585</f>
        <v>14800.2</v>
      </c>
      <c r="D54" s="2">
        <f>'[1]Программная по ведомс ПРИЛ 12'!$L$585</f>
        <v>13145.2</v>
      </c>
      <c r="E54" s="2">
        <f>'[1]Программная по ведомс ПРИЛ 12'!$N$585</f>
        <v>4071</v>
      </c>
      <c r="F54" s="3">
        <f t="shared" si="1"/>
        <v>27.506385048850689</v>
      </c>
      <c r="G54" s="3">
        <f t="shared" si="2"/>
        <v>30.96947935368043</v>
      </c>
    </row>
    <row r="55" spans="1:7" ht="18.75" x14ac:dyDescent="0.3">
      <c r="A55" s="12" t="s">
        <v>52</v>
      </c>
      <c r="B55" s="20" t="s">
        <v>53</v>
      </c>
      <c r="C55" s="2">
        <f>'[1]Программная по ведомс ПРИЛ 12'!$I$604</f>
        <v>7732.4</v>
      </c>
      <c r="D55" s="2">
        <f>'[1]Программная по ведомс ПРИЛ 12'!$L$604</f>
        <v>7853.1</v>
      </c>
      <c r="E55" s="2">
        <f>'[1]Программная по ведомс ПРИЛ 12'!$N$604</f>
        <v>1780.6</v>
      </c>
      <c r="F55" s="3">
        <f t="shared" si="1"/>
        <v>23.027779214732814</v>
      </c>
      <c r="G55" s="3">
        <f t="shared" si="2"/>
        <v>22.673848543887125</v>
      </c>
    </row>
    <row r="56" spans="1:7" ht="56.25" x14ac:dyDescent="0.3">
      <c r="A56" s="22" t="s">
        <v>56</v>
      </c>
      <c r="B56" s="24" t="s">
        <v>78</v>
      </c>
      <c r="C56" s="4">
        <f>'[1]Программная по ведомс ПРИЛ 12'!$I$635</f>
        <v>750</v>
      </c>
      <c r="D56" s="4">
        <f>'[1]Программная по ведомс ПРИЛ 12'!$L$635</f>
        <v>750</v>
      </c>
      <c r="E56" s="4">
        <f>'[1]Программная по ведомс ПРИЛ 12'!$N$635</f>
        <v>0</v>
      </c>
      <c r="F56" s="3">
        <f t="shared" si="1"/>
        <v>0</v>
      </c>
      <c r="G56" s="3">
        <f t="shared" si="2"/>
        <v>0</v>
      </c>
    </row>
    <row r="57" spans="1:7" ht="75" x14ac:dyDescent="0.3">
      <c r="A57" s="22" t="s">
        <v>54</v>
      </c>
      <c r="B57" s="24" t="s">
        <v>79</v>
      </c>
      <c r="C57" s="4">
        <f>'[1]Программная по ведомс ПРИЛ 12'!$I$644</f>
        <v>16332.6</v>
      </c>
      <c r="D57" s="4">
        <f>'[1]Программная по ведомс ПРИЛ 12'!$L$644</f>
        <v>21139.899999999998</v>
      </c>
      <c r="E57" s="4">
        <f>'[1]Программная по ведомс ПРИЛ 12'!$N$644</f>
        <v>0</v>
      </c>
      <c r="F57" s="3">
        <f t="shared" si="1"/>
        <v>0</v>
      </c>
      <c r="G57" s="3">
        <f t="shared" si="2"/>
        <v>0</v>
      </c>
    </row>
    <row r="58" spans="1:7" ht="55.15" customHeight="1" x14ac:dyDescent="0.3">
      <c r="A58" s="22" t="s">
        <v>80</v>
      </c>
      <c r="B58" s="24" t="s">
        <v>81</v>
      </c>
      <c r="C58" s="4">
        <f>'[1]Программная по ведомс ПРИЛ 12'!$I$666</f>
        <v>50</v>
      </c>
      <c r="D58" s="4">
        <f>'[1]Программная по ведомс ПРИЛ 12'!$L$666</f>
        <v>50</v>
      </c>
      <c r="E58" s="4">
        <f>'[1]Программная по ведомс ПРИЛ 12'!$N$666</f>
        <v>0</v>
      </c>
      <c r="F58" s="3">
        <f t="shared" si="1"/>
        <v>0</v>
      </c>
      <c r="G58" s="3">
        <f t="shared" si="2"/>
        <v>0</v>
      </c>
    </row>
    <row r="59" spans="1:7" ht="56.25" x14ac:dyDescent="0.3">
      <c r="A59" s="22" t="s">
        <v>82</v>
      </c>
      <c r="B59" s="24" t="s">
        <v>83</v>
      </c>
      <c r="C59" s="4">
        <f>'[1]Программная по ведомс ПРИЛ 12'!$I$672</f>
        <v>1178</v>
      </c>
      <c r="D59" s="4">
        <f>'[1]Программная по ведомс ПРИЛ 12'!$L$672</f>
        <v>1178</v>
      </c>
      <c r="E59" s="4">
        <f>'[1]Программная по ведомс ПРИЛ 12'!$N$672</f>
        <v>0</v>
      </c>
      <c r="F59" s="3">
        <f t="shared" si="1"/>
        <v>0</v>
      </c>
      <c r="G59" s="3">
        <f t="shared" si="2"/>
        <v>0</v>
      </c>
    </row>
    <row r="60" spans="1:7" ht="18.75" x14ac:dyDescent="0.3">
      <c r="A60" s="25"/>
      <c r="B60" s="25" t="s">
        <v>57</v>
      </c>
      <c r="C60" s="26">
        <f>C59+C58+C57+C56+C48+C41+C34+C25+C24+C20+C19</f>
        <v>1312369.2</v>
      </c>
      <c r="D60" s="26">
        <f t="shared" ref="D60:E60" si="7">D59+D58+D57+D56+D48+D41+D34+D25+D24+D20+D19</f>
        <v>1453523.5999999999</v>
      </c>
      <c r="E60" s="26">
        <f t="shared" si="7"/>
        <v>308751.10000000003</v>
      </c>
      <c r="F60" s="3">
        <f t="shared" si="1"/>
        <v>23.52623789098373</v>
      </c>
      <c r="G60" s="3">
        <f t="shared" si="2"/>
        <v>21.241560852537933</v>
      </c>
    </row>
  </sheetData>
  <mergeCells count="22">
    <mergeCell ref="A9:G9"/>
    <mergeCell ref="A10:G10"/>
    <mergeCell ref="A11:G11"/>
    <mergeCell ref="G16:G17"/>
    <mergeCell ref="A15:A17"/>
    <mergeCell ref="C16:C17"/>
    <mergeCell ref="B15:B17"/>
    <mergeCell ref="A13:C13"/>
    <mergeCell ref="A12:C12"/>
    <mergeCell ref="D16:D17"/>
    <mergeCell ref="E16:E17"/>
    <mergeCell ref="F15:G15"/>
    <mergeCell ref="C15:E15"/>
    <mergeCell ref="F16:F17"/>
    <mergeCell ref="A8:C8"/>
    <mergeCell ref="A1:G1"/>
    <mergeCell ref="A2:G2"/>
    <mergeCell ref="A4:G4"/>
    <mergeCell ref="A5:G5"/>
    <mergeCell ref="A6:C6"/>
    <mergeCell ref="A7:C7"/>
    <mergeCell ref="A3:G3"/>
  </mergeCells>
  <pageMargins left="0.9055118110236221" right="0.51181102362204722" top="0.74803149606299213" bottom="0.35433070866141736" header="0.31496062992125984" footer="0.31496062992125984"/>
  <pageSetup paperSize="9" scale="50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приложение 9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фин</dc:creator>
  <cp:lastModifiedBy>Аня</cp:lastModifiedBy>
  <cp:lastPrinted>2026-05-05T11:27:58Z</cp:lastPrinted>
  <dcterms:created xsi:type="dcterms:W3CDTF">2012-12-19T23:54:32Z</dcterms:created>
  <dcterms:modified xsi:type="dcterms:W3CDTF">2026-05-05T11:30:36Z</dcterms:modified>
</cp:coreProperties>
</file>